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pivotTables/pivotTable1.xml" ContentType="application/vnd.openxmlformats-officedocument.spreadsheetml.pivotTable+xml"/>
  <Override PartName="/xl/tables/table17.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18.xml" ContentType="application/vnd.openxmlformats-officedocument.spreadsheetml.table+xml"/>
  <Override PartName="/xl/queryTables/queryTable1.xml" ContentType="application/vnd.openxmlformats-officedocument.spreadsheetml.queryTable+xml"/>
  <Override PartName="/xl/slicers/slicer1.xml" ContentType="application/vnd.ms-excel.slicer+xml"/>
  <Override PartName="/xl/drawings/drawing2.xml" ContentType="application/vnd.openxmlformats-officedocument.drawing+xml"/>
  <Override PartName="/xl/tables/table19.xml" ContentType="application/vnd.openxmlformats-officedocument.spreadsheetml.table+xml"/>
  <Override PartName="/xl/queryTables/queryTable2.xml" ContentType="application/vnd.openxmlformats-officedocument.spreadsheetml.queryTable+xml"/>
  <Override PartName="/xl/slicers/slicer2.xml" ContentType="application/vnd.ms-excel.slicer+xml"/>
  <Override PartName="/xl/drawings/drawing3.xml" ContentType="application/vnd.openxmlformats-officedocument.drawing+xml"/>
  <Override PartName="/xl/tables/table20.xml" ContentType="application/vnd.openxmlformats-officedocument.spreadsheetml.table+xml"/>
  <Override PartName="/xl/queryTables/queryTable3.xml" ContentType="application/vnd.openxmlformats-officedocument.spreadsheetml.queryTable+xml"/>
  <Override PartName="/xl/slicers/slicer3.xml" ContentType="application/vnd.ms-excel.slicer+xml"/>
  <Override PartName="/xl/tables/table21.xml" ContentType="application/vnd.openxmlformats-officedocument.spreadsheetml.table+xml"/>
  <Override PartName="/xl/queryTables/queryTable4.xml" ContentType="application/vnd.openxmlformats-officedocument.spreadsheetml.queryTable+xml"/>
  <Override PartName="/xl/drawings/drawing4.xml" ContentType="application/vnd.openxmlformats-officedocument.drawing+xml"/>
  <Override PartName="/xl/tables/table22.xml" ContentType="application/vnd.openxmlformats-officedocument.spreadsheetml.table+xml"/>
  <Override PartName="/xl/queryTables/queryTable5.xml" ContentType="application/vnd.openxmlformats-officedocument.spreadsheetml.queryTable+xml"/>
  <Override PartName="/xl/slicers/slicer4.xml" ContentType="application/vnd.ms-excel.slicer+xml"/>
  <Override PartName="/xl/drawings/drawing5.xml" ContentType="application/vnd.openxmlformats-officedocument.drawing+xml"/>
  <Override PartName="/xl/tables/table23.xml" ContentType="application/vnd.openxmlformats-officedocument.spreadsheetml.table+xml"/>
  <Override PartName="/xl/queryTables/queryTable6.xml" ContentType="application/vnd.openxmlformats-officedocument.spreadsheetml.queryTable+xml"/>
  <Override PartName="/xl/slicers/slicer5.xml" ContentType="application/vnd.ms-excel.slicer+xml"/>
  <Override PartName="/xl/tables/table24.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rojas.DESKTOP-91OCPB2\DATA INTELLIGENCE Dropbox\Diseño DATA's\Tablas Madre\Género\Violencia contra Mujer\MODELOS\"/>
    </mc:Choice>
  </mc:AlternateContent>
  <xr:revisionPtr revIDLastSave="0" documentId="13_ncr:1_{18904F7B-1571-4AD3-94B1-3B92A2041067}" xr6:coauthVersionLast="47" xr6:coauthVersionMax="47" xr10:uidLastSave="{00000000-0000-0000-0000-000000000000}"/>
  <bookViews>
    <workbookView xWindow="-120" yWindow="-120" windowWidth="20730" windowHeight="11160" xr2:uid="{31C6B60C-928E-4B38-BAAC-718A79AA4037}"/>
  </bookViews>
  <sheets>
    <sheet name="RESUMEN" sheetId="13" r:id="rId1"/>
    <sheet name="Región" sheetId="20" r:id="rId2"/>
    <sheet name="Comuna" sheetId="21" r:id="rId3"/>
    <sheet name="Prevalencia" sheetId="22" r:id="rId4"/>
    <sheet name="Periodo" sheetId="23" r:id="rId5"/>
    <sheet name="Tipo de Violencia" sheetId="24" r:id="rId6"/>
    <sheet name="Estructura" sheetId="9" r:id="rId7"/>
    <sheet name="REG-PROV-COM" sheetId="18" r:id="rId8"/>
    <sheet name="Dinamica" sheetId="15" r:id="rId9"/>
    <sheet name="BD" sheetId="7" r:id="rId10"/>
    <sheet name="TD BD" sheetId="8" r:id="rId11"/>
    <sheet name="Parametros" sheetId="6" r:id="rId12"/>
    <sheet name="Temporalidad" sheetId="5" r:id="rId13"/>
    <sheet name="Territorio" sheetId="4" r:id="rId14"/>
    <sheet name="Tipo_Gráfico" sheetId="3" r:id="rId15"/>
    <sheet name="unidad_medida" sheetId="2" r:id="rId16"/>
    <sheet name="Categorias" sheetId="19" r:id="rId17"/>
    <sheet name="Responsables" sheetId="11" r:id="rId18"/>
  </sheets>
  <definedNames>
    <definedName name="_xlnm._FilterDatabase" localSheetId="9" hidden="1">BD!#REF!</definedName>
    <definedName name="_xlnm._FilterDatabase" localSheetId="0" hidden="1">RESUMEN!$A$1:$AQ$13</definedName>
    <definedName name="Categoria">Categoría[Categoría]</definedName>
    <definedName name="Comunas">Comuna[Comuna]</definedName>
    <definedName name="Cultivo">Categoría[Categoría]</definedName>
    <definedName name="DatosExternos_1" localSheetId="17" hidden="1">'Responsables'!$A$1:$C$14</definedName>
    <definedName name="DatosExternos_1" localSheetId="15" hidden="1">unidad_medida!$A$10:$E$88</definedName>
    <definedName name="DatosExternos_2" localSheetId="14" hidden="1">Tipo_Gráfico!$A$1:$D$5</definedName>
    <definedName name="DatosExternos_3" localSheetId="16" hidden="1">Categorias!$A$12:$M$274</definedName>
    <definedName name="DatosExternos_3" localSheetId="13" hidden="1">Territorio!$B$10:$H$3105</definedName>
    <definedName name="DatosExternos_4" localSheetId="12" hidden="1">Temporalidad!$A$11:$G$1782</definedName>
    <definedName name="DatosExternos_5" localSheetId="11" hidden="1">Parametros!$A$10:$E$127</definedName>
    <definedName name="Destinos">Destino[Destino]</definedName>
    <definedName name="Procesamiento">Tamaño[Prevalencia]</definedName>
    <definedName name="Productos">Producto[Producto]</definedName>
    <definedName name="Regiones">Region[Región]</definedName>
    <definedName name="SegmentaciónDeDatos_auxiliar">#N/A</definedName>
    <definedName name="SegmentaciónDeDatos_auxiliar1">#N/A</definedName>
    <definedName name="SegmentaciónDeDatos_auxiliar2">#N/A</definedName>
    <definedName name="SegmentaciónDeDatos_auxiliar3">#N/A</definedName>
    <definedName name="SegmentaciónDeDatos_Categoría1">#N/A</definedName>
    <definedName name="SegmentaciónDeDatos_descripcion">#N/A</definedName>
    <definedName name="SegmentaciónDeDatos_descripcion1">#N/A</definedName>
    <definedName name="SegmentaciónDeDatos_Industria1">#N/A</definedName>
    <definedName name="SegmentaciónDeDatos_nivel_administrativo">#N/A</definedName>
    <definedName name="SegmentaciónDeDatos_nombre">#N/A</definedName>
    <definedName name="SegmentaciónDeDatos_nombre1">#N/A</definedName>
    <definedName name="SegmentaciónDeDatos_Producto1">#N/A</definedName>
    <definedName name="SegmentaciónDeDatos_Sector1">#N/A</definedName>
    <definedName name="SexoPropietarios">Propietario[Propietario]</definedName>
    <definedName name="TipoEmpresa">Tipo_Empresa[Periodo]</definedName>
    <definedName name="TipoEnvase">Embase[Tipo de violencia]</definedName>
  </definedNames>
  <calcPr calcId="191029"/>
  <pivotCaches>
    <pivotCache cacheId="6" r:id="rId19"/>
    <pivotCache cacheId="7" r:id="rId20"/>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roductos_02b64557-bd5e-43ab-baa0-39a6c281272f" name="Productos" connection="Consulta - Productos"/>
          <x15:modelTable id="Sector2_f958bb07-1c98-43fc-a849-b47ed388a8ee" name="Sector2" connection="Consulta - Sector2"/>
        </x15:modelTables>
      </x15:dataModel>
    </ext>
  </extLst>
</workbook>
</file>

<file path=xl/calcChain.xml><?xml version="1.0" encoding="utf-8"?>
<calcChain xmlns="http://schemas.openxmlformats.org/spreadsheetml/2006/main">
  <c r="P42" i="13" l="1"/>
  <c r="Q42" i="13"/>
  <c r="R42" i="13"/>
  <c r="R43" i="13" s="1"/>
  <c r="S42" i="13"/>
  <c r="T42" i="13" s="1"/>
  <c r="U42" i="13"/>
  <c r="W42" i="13"/>
  <c r="X42" i="13"/>
  <c r="X43" i="13" s="1"/>
  <c r="X44" i="13" s="1"/>
  <c r="X45" i="13" s="1"/>
  <c r="X46" i="13" s="1"/>
  <c r="X47" i="13" s="1"/>
  <c r="X48" i="13" s="1"/>
  <c r="X49" i="13" s="1"/>
  <c r="X50" i="13" s="1"/>
  <c r="X51" i="13" s="1"/>
  <c r="AA42" i="13"/>
  <c r="AB42" i="13"/>
  <c r="AB43" i="13" s="1"/>
  <c r="AB44" i="13" s="1"/>
  <c r="AB45" i="13" s="1"/>
  <c r="AB46" i="13" s="1"/>
  <c r="AB47" i="13" s="1"/>
  <c r="AB48" i="13" s="1"/>
  <c r="AB49" i="13" s="1"/>
  <c r="AB50" i="13" s="1"/>
  <c r="AB51" i="13" s="1"/>
  <c r="AC42" i="13"/>
  <c r="AP42" i="13" s="1"/>
  <c r="AD42" i="13"/>
  <c r="AE42" i="13"/>
  <c r="AF42" i="13"/>
  <c r="AF43" i="13" s="1"/>
  <c r="AF44" i="13" s="1"/>
  <c r="AF45" i="13" s="1"/>
  <c r="AF46" i="13" s="1"/>
  <c r="AF47" i="13" s="1"/>
  <c r="AF48" i="13" s="1"/>
  <c r="AF49" i="13" s="1"/>
  <c r="AF50" i="13" s="1"/>
  <c r="AF51" i="13" s="1"/>
  <c r="AG42" i="13"/>
  <c r="AH42" i="13"/>
  <c r="AI42" i="13"/>
  <c r="AJ42" i="13"/>
  <c r="AK42" i="13"/>
  <c r="AL42" i="13"/>
  <c r="Z42" i="13" s="1"/>
  <c r="AM42" i="13"/>
  <c r="AN42" i="13"/>
  <c r="AN43" i="13" s="1"/>
  <c r="AN44" i="13" s="1"/>
  <c r="AN45" i="13" s="1"/>
  <c r="AN46" i="13" s="1"/>
  <c r="AN47" i="13" s="1"/>
  <c r="AN48" i="13" s="1"/>
  <c r="AN49" i="13" s="1"/>
  <c r="AN50" i="13" s="1"/>
  <c r="AN51" i="13" s="1"/>
  <c r="AO42" i="13"/>
  <c r="AO43" i="13" s="1"/>
  <c r="AO44" i="13" s="1"/>
  <c r="AO45" i="13" s="1"/>
  <c r="AO46" i="13" s="1"/>
  <c r="AO47" i="13" s="1"/>
  <c r="AO48" i="13" s="1"/>
  <c r="AO49" i="13" s="1"/>
  <c r="AO50" i="13" s="1"/>
  <c r="AO51" i="13" s="1"/>
  <c r="P43" i="13"/>
  <c r="P44" i="13" s="1"/>
  <c r="Q43" i="13"/>
  <c r="S43" i="13"/>
  <c r="T43" i="13"/>
  <c r="U43" i="13"/>
  <c r="W43" i="13"/>
  <c r="AA43" i="13"/>
  <c r="AA44" i="13" s="1"/>
  <c r="AA45" i="13" s="1"/>
  <c r="AA46" i="13" s="1"/>
  <c r="AA47" i="13" s="1"/>
  <c r="AA48" i="13" s="1"/>
  <c r="AA49" i="13" s="1"/>
  <c r="AA50" i="13" s="1"/>
  <c r="AA51" i="13" s="1"/>
  <c r="AD43" i="13"/>
  <c r="AD44" i="13" s="1"/>
  <c r="AD45" i="13" s="1"/>
  <c r="AD46" i="13" s="1"/>
  <c r="AD47" i="13" s="1"/>
  <c r="AD48" i="13" s="1"/>
  <c r="AD49" i="13" s="1"/>
  <c r="AD50" i="13" s="1"/>
  <c r="AD51" i="13" s="1"/>
  <c r="AE43" i="13"/>
  <c r="AE44" i="13" s="1"/>
  <c r="AE45" i="13" s="1"/>
  <c r="AE46" i="13" s="1"/>
  <c r="AE47" i="13" s="1"/>
  <c r="AE48" i="13" s="1"/>
  <c r="AE49" i="13" s="1"/>
  <c r="AE50" i="13" s="1"/>
  <c r="AE51" i="13" s="1"/>
  <c r="AH43" i="13"/>
  <c r="AH44" i="13" s="1"/>
  <c r="AH45" i="13" s="1"/>
  <c r="AH46" i="13" s="1"/>
  <c r="AH47" i="13" s="1"/>
  <c r="AH48" i="13" s="1"/>
  <c r="AH49" i="13" s="1"/>
  <c r="AH50" i="13" s="1"/>
  <c r="AH51" i="13" s="1"/>
  <c r="AI43" i="13"/>
  <c r="AJ43" i="13"/>
  <c r="AK43" i="13"/>
  <c r="AL43" i="13"/>
  <c r="AL44" i="13" s="1"/>
  <c r="AM43" i="13"/>
  <c r="AM44" i="13" s="1"/>
  <c r="AM45" i="13" s="1"/>
  <c r="AM46" i="13" s="1"/>
  <c r="AM47" i="13" s="1"/>
  <c r="AM48" i="13" s="1"/>
  <c r="AM49" i="13" s="1"/>
  <c r="AM50" i="13" s="1"/>
  <c r="AM51" i="13" s="1"/>
  <c r="Q44" i="13"/>
  <c r="S44" i="13"/>
  <c r="T44" i="13" s="1"/>
  <c r="U44" i="13"/>
  <c r="W44" i="13"/>
  <c r="AI44" i="13"/>
  <c r="AJ44" i="13"/>
  <c r="AK44" i="13"/>
  <c r="Q45" i="13"/>
  <c r="S45" i="13"/>
  <c r="T45" i="13"/>
  <c r="U45" i="13"/>
  <c r="W45" i="13"/>
  <c r="AI45" i="13"/>
  <c r="AJ45" i="13"/>
  <c r="AK45" i="13"/>
  <c r="Q46" i="13"/>
  <c r="S46" i="13"/>
  <c r="T46" i="13" s="1"/>
  <c r="U46" i="13"/>
  <c r="W46" i="13"/>
  <c r="AI46" i="13"/>
  <c r="AJ46" i="13"/>
  <c r="AK46" i="13"/>
  <c r="Q47" i="13"/>
  <c r="S47" i="13"/>
  <c r="T47" i="13"/>
  <c r="U47" i="13"/>
  <c r="W47" i="13"/>
  <c r="AI47" i="13"/>
  <c r="AJ47" i="13"/>
  <c r="AK47" i="13"/>
  <c r="Q48" i="13"/>
  <c r="S48" i="13"/>
  <c r="T48" i="13" s="1"/>
  <c r="U48" i="13"/>
  <c r="W48" i="13"/>
  <c r="AI48" i="13"/>
  <c r="AJ48" i="13"/>
  <c r="AK48" i="13"/>
  <c r="Q49" i="13"/>
  <c r="S49" i="13"/>
  <c r="T49" i="13"/>
  <c r="U49" i="13"/>
  <c r="W49" i="13"/>
  <c r="AI49" i="13"/>
  <c r="AJ49" i="13"/>
  <c r="AK49" i="13"/>
  <c r="Q50" i="13"/>
  <c r="S50" i="13"/>
  <c r="T50" i="13"/>
  <c r="U50" i="13"/>
  <c r="W50" i="13"/>
  <c r="AI50" i="13"/>
  <c r="AJ50" i="13"/>
  <c r="AK50" i="13"/>
  <c r="Q51" i="13"/>
  <c r="S51" i="13"/>
  <c r="T51" i="13"/>
  <c r="U51" i="13"/>
  <c r="W51" i="13"/>
  <c r="AI51" i="13"/>
  <c r="AJ51" i="13"/>
  <c r="AK51" i="13"/>
  <c r="A42" i="13"/>
  <c r="A43" i="13"/>
  <c r="A44" i="13"/>
  <c r="A45" i="13"/>
  <c r="A46" i="13"/>
  <c r="A47" i="13"/>
  <c r="A48" i="13"/>
  <c r="A49" i="13"/>
  <c r="A50" i="13"/>
  <c r="A51" i="13"/>
  <c r="N51" i="13"/>
  <c r="N50" i="13"/>
  <c r="N49" i="13"/>
  <c r="N48" i="13"/>
  <c r="N47" i="13"/>
  <c r="N46" i="13"/>
  <c r="N45" i="13"/>
  <c r="N44" i="13"/>
  <c r="N43" i="13"/>
  <c r="N42" i="13"/>
  <c r="Z44" i="13" l="1"/>
  <c r="AL45" i="13"/>
  <c r="R44" i="13"/>
  <c r="AQ43" i="13"/>
  <c r="P45" i="13"/>
  <c r="AG44" i="13"/>
  <c r="Z43" i="13"/>
  <c r="AG43" i="13"/>
  <c r="AC43" i="13"/>
  <c r="AQ42" i="13"/>
  <c r="M57" i="13"/>
  <c r="M56" i="13"/>
  <c r="M55" i="13"/>
  <c r="M54" i="13"/>
  <c r="M53" i="13"/>
  <c r="M52" i="13"/>
  <c r="M41" i="13"/>
  <c r="M40" i="13"/>
  <c r="M39" i="13"/>
  <c r="M38" i="13"/>
  <c r="M37" i="13"/>
  <c r="M36" i="13"/>
  <c r="M35" i="13"/>
  <c r="M34" i="13"/>
  <c r="M33" i="13"/>
  <c r="M32" i="13"/>
  <c r="M31" i="13"/>
  <c r="M30" i="13"/>
  <c r="M29" i="13"/>
  <c r="M28" i="13"/>
  <c r="M27" i="13"/>
  <c r="M26" i="13"/>
  <c r="M25" i="13"/>
  <c r="M24" i="13"/>
  <c r="M23" i="13"/>
  <c r="M22" i="13"/>
  <c r="M21" i="13"/>
  <c r="M20" i="13"/>
  <c r="M19" i="13"/>
  <c r="M18" i="13"/>
  <c r="M17" i="13"/>
  <c r="M16" i="13"/>
  <c r="M15" i="13"/>
  <c r="M14" i="13"/>
  <c r="M13" i="13"/>
  <c r="M12" i="13"/>
  <c r="M11" i="13"/>
  <c r="M10" i="13"/>
  <c r="M9" i="13"/>
  <c r="M8" i="13"/>
  <c r="M7" i="13"/>
  <c r="M6" i="13"/>
  <c r="M5" i="13"/>
  <c r="M4" i="13"/>
  <c r="R45" i="13" l="1"/>
  <c r="AQ44" i="13"/>
  <c r="AL46" i="13"/>
  <c r="Z45" i="13"/>
  <c r="AP43" i="13"/>
  <c r="AC44" i="13"/>
  <c r="P46" i="13"/>
  <c r="AG45" i="13"/>
  <c r="P47" i="13" l="1"/>
  <c r="AG46" i="13"/>
  <c r="Z46" i="13"/>
  <c r="AL47" i="13"/>
  <c r="AP44" i="13"/>
  <c r="AC45" i="13"/>
  <c r="R46" i="13"/>
  <c r="AQ45" i="13"/>
  <c r="AP45" i="13" l="1"/>
  <c r="AC46" i="13"/>
  <c r="AL48" i="13"/>
  <c r="Z47" i="13"/>
  <c r="R47" i="13"/>
  <c r="AQ46" i="13"/>
  <c r="P48" i="13"/>
  <c r="AG47" i="13"/>
  <c r="Z48" i="13" l="1"/>
  <c r="AL49" i="13"/>
  <c r="AP46" i="13"/>
  <c r="AC47" i="13"/>
  <c r="P49" i="13"/>
  <c r="AG48" i="13"/>
  <c r="AQ47" i="13"/>
  <c r="R48" i="13"/>
  <c r="AC48" i="13" l="1"/>
  <c r="AP47" i="13"/>
  <c r="Z49" i="13"/>
  <c r="AL50" i="13"/>
  <c r="R49" i="13"/>
  <c r="AQ48" i="13"/>
  <c r="AG49" i="13"/>
  <c r="P50" i="13"/>
  <c r="P51" i="13" l="1"/>
  <c r="AG51" i="13" s="1"/>
  <c r="AG50" i="13"/>
  <c r="Z50" i="13"/>
  <c r="AL51" i="13"/>
  <c r="Z51" i="13" s="1"/>
  <c r="R50" i="13"/>
  <c r="AQ49" i="13"/>
  <c r="AP48" i="13"/>
  <c r="AC49" i="13"/>
  <c r="AQ50" i="13" l="1"/>
  <c r="R51" i="13"/>
  <c r="AQ51" i="13" s="1"/>
  <c r="AP49" i="13"/>
  <c r="AC50" i="13"/>
  <c r="AC51" i="13" l="1"/>
  <c r="AP51" i="13" s="1"/>
  <c r="AP50" i="13"/>
  <c r="S38" i="13" l="1"/>
  <c r="T38" i="13" s="1"/>
  <c r="S34" i="13"/>
  <c r="T34" i="13" s="1"/>
  <c r="S40" i="13"/>
  <c r="T40" i="13" s="1"/>
  <c r="S36" i="13"/>
  <c r="T36" i="13" s="1"/>
  <c r="S32" i="13"/>
  <c r="T32" i="13" s="1"/>
  <c r="S56" i="13"/>
  <c r="T56" i="13" s="1"/>
  <c r="N34" i="13"/>
  <c r="AI34" i="13" s="1"/>
  <c r="Q34" i="13"/>
  <c r="U34" i="13"/>
  <c r="W34" i="13"/>
  <c r="AJ34" i="13"/>
  <c r="AK34" i="13"/>
  <c r="N35" i="13"/>
  <c r="AI35" i="13" s="1"/>
  <c r="Q35" i="13"/>
  <c r="S35" i="13"/>
  <c r="T35" i="13" s="1"/>
  <c r="U35" i="13"/>
  <c r="W35" i="13"/>
  <c r="AJ35" i="13"/>
  <c r="AK35" i="13"/>
  <c r="N36" i="13"/>
  <c r="AI36" i="13" s="1"/>
  <c r="Q36" i="13"/>
  <c r="U36" i="13"/>
  <c r="W36" i="13"/>
  <c r="AJ36" i="13"/>
  <c r="AK36" i="13"/>
  <c r="N37" i="13"/>
  <c r="AI37" i="13" s="1"/>
  <c r="Q37" i="13"/>
  <c r="S37" i="13"/>
  <c r="T37" i="13" s="1"/>
  <c r="U37" i="13"/>
  <c r="W37" i="13"/>
  <c r="AJ37" i="13"/>
  <c r="AK37" i="13"/>
  <c r="N38" i="13"/>
  <c r="AI38" i="13" s="1"/>
  <c r="Q38" i="13"/>
  <c r="U38" i="13"/>
  <c r="W38" i="13"/>
  <c r="AJ38" i="13"/>
  <c r="AK38" i="13"/>
  <c r="N39" i="13"/>
  <c r="AI39" i="13" s="1"/>
  <c r="Q39" i="13"/>
  <c r="S39" i="13"/>
  <c r="T39" i="13" s="1"/>
  <c r="U39" i="13"/>
  <c r="W39" i="13"/>
  <c r="AJ39" i="13"/>
  <c r="AK39" i="13"/>
  <c r="N40" i="13"/>
  <c r="AI40" i="13" s="1"/>
  <c r="Q40" i="13"/>
  <c r="U40" i="13"/>
  <c r="W40" i="13"/>
  <c r="AJ40" i="13"/>
  <c r="AK40" i="13"/>
  <c r="N41" i="13"/>
  <c r="AI41" i="13" s="1"/>
  <c r="Q41" i="13"/>
  <c r="S41" i="13"/>
  <c r="T41" i="13" s="1"/>
  <c r="U41" i="13"/>
  <c r="W41" i="13"/>
  <c r="AJ41" i="13"/>
  <c r="AK41" i="13"/>
  <c r="N52" i="13"/>
  <c r="AI52" i="13" s="1"/>
  <c r="Q52" i="13"/>
  <c r="S52" i="13"/>
  <c r="T52" i="13" s="1"/>
  <c r="U52" i="13"/>
  <c r="W52" i="13"/>
  <c r="AJ52" i="13"/>
  <c r="AK52" i="13"/>
  <c r="N53" i="13"/>
  <c r="AI53" i="13" s="1"/>
  <c r="Q53" i="13"/>
  <c r="S53" i="13"/>
  <c r="T53" i="13" s="1"/>
  <c r="U53" i="13"/>
  <c r="W53" i="13"/>
  <c r="AJ53" i="13"/>
  <c r="AK53" i="13"/>
  <c r="N54" i="13"/>
  <c r="AI54" i="13" s="1"/>
  <c r="Q54" i="13"/>
  <c r="S54" i="13"/>
  <c r="T54" i="13" s="1"/>
  <c r="U54" i="13"/>
  <c r="W54" i="13"/>
  <c r="AJ54" i="13"/>
  <c r="AK54" i="13"/>
  <c r="N55" i="13"/>
  <c r="AI55" i="13" s="1"/>
  <c r="Q55" i="13"/>
  <c r="S55" i="13"/>
  <c r="T55" i="13" s="1"/>
  <c r="U55" i="13"/>
  <c r="W55" i="13"/>
  <c r="AJ55" i="13"/>
  <c r="AK55" i="13"/>
  <c r="N56" i="13"/>
  <c r="AI56" i="13" s="1"/>
  <c r="Q56" i="13"/>
  <c r="U56" i="13"/>
  <c r="W56" i="13"/>
  <c r="AJ56" i="13"/>
  <c r="AK56" i="13"/>
  <c r="N57" i="13"/>
  <c r="AI57" i="13" s="1"/>
  <c r="Q57" i="13"/>
  <c r="S57" i="13"/>
  <c r="T57" i="13" s="1"/>
  <c r="U57" i="13"/>
  <c r="W57" i="13"/>
  <c r="AJ57" i="13"/>
  <c r="AK57" i="13"/>
  <c r="N58" i="13"/>
  <c r="AI58" i="13" s="1"/>
  <c r="Q58" i="13"/>
  <c r="S58" i="13"/>
  <c r="T58" i="13" s="1"/>
  <c r="U58" i="13"/>
  <c r="W58" i="13"/>
  <c r="AJ58" i="13"/>
  <c r="AK58" i="13"/>
  <c r="N59" i="13"/>
  <c r="AI59" i="13" s="1"/>
  <c r="Q59" i="13"/>
  <c r="S59" i="13"/>
  <c r="T59" i="13" s="1"/>
  <c r="U59" i="13"/>
  <c r="W59" i="13"/>
  <c r="AJ59" i="13"/>
  <c r="AK59" i="13"/>
  <c r="A34" i="13"/>
  <c r="A35" i="13"/>
  <c r="A36" i="13"/>
  <c r="A37" i="13"/>
  <c r="A38" i="13"/>
  <c r="A39" i="13"/>
  <c r="A40" i="13"/>
  <c r="A41" i="13"/>
  <c r="A52" i="13"/>
  <c r="A53" i="13"/>
  <c r="A54" i="13"/>
  <c r="A55" i="13"/>
  <c r="A56" i="13"/>
  <c r="A57" i="13"/>
  <c r="A58" i="13"/>
  <c r="A59" i="13"/>
  <c r="N32" i="13"/>
  <c r="AI32" i="13" s="1"/>
  <c r="Q32" i="13"/>
  <c r="U32" i="13"/>
  <c r="W32" i="13"/>
  <c r="AJ32" i="13"/>
  <c r="AK32" i="13"/>
  <c r="AK33" i="13" l="1"/>
  <c r="AJ33" i="13"/>
  <c r="W33" i="13"/>
  <c r="U33" i="13"/>
  <c r="Q33" i="13"/>
  <c r="N33" i="13"/>
  <c r="AI33" i="13" s="1"/>
  <c r="S33" i="13"/>
  <c r="T33" i="13" s="1"/>
  <c r="A33" i="13"/>
  <c r="A32" i="13"/>
  <c r="N10" i="13"/>
  <c r="N11" i="13"/>
  <c r="N12" i="13"/>
  <c r="N13" i="13"/>
  <c r="N14" i="13"/>
  <c r="N15" i="13"/>
  <c r="N16" i="13"/>
  <c r="N17" i="13"/>
  <c r="N18" i="13"/>
  <c r="N19" i="13"/>
  <c r="N20" i="13"/>
  <c r="N21" i="13"/>
  <c r="N22" i="13"/>
  <c r="N23" i="13"/>
  <c r="N24" i="13"/>
  <c r="N25" i="13"/>
  <c r="N26" i="13"/>
  <c r="N27" i="13"/>
  <c r="N28" i="13"/>
  <c r="AI28" i="13" s="1"/>
  <c r="N29" i="13"/>
  <c r="N30" i="13"/>
  <c r="AI30" i="13" s="1"/>
  <c r="N31" i="13"/>
  <c r="AJ29" i="13"/>
  <c r="AJ30" i="13"/>
  <c r="AJ31" i="13"/>
  <c r="AJ16" i="13"/>
  <c r="AJ17" i="13"/>
  <c r="AJ18" i="13"/>
  <c r="AJ19" i="13"/>
  <c r="AJ20" i="13"/>
  <c r="AJ21" i="13"/>
  <c r="AJ22" i="13"/>
  <c r="AJ23" i="13"/>
  <c r="AJ24" i="13"/>
  <c r="AJ25" i="13"/>
  <c r="AJ26" i="13"/>
  <c r="AJ27" i="13"/>
  <c r="AJ28" i="13"/>
  <c r="AI31" i="13"/>
  <c r="AI29" i="13"/>
  <c r="AK31" i="13"/>
  <c r="W31" i="13"/>
  <c r="U31" i="13"/>
  <c r="Q31" i="13"/>
  <c r="S31" i="13"/>
  <c r="T31" i="13" s="1"/>
  <c r="A31" i="13"/>
  <c r="AK30" i="13"/>
  <c r="W30" i="13"/>
  <c r="U30" i="13"/>
  <c r="Q30" i="13"/>
  <c r="S30" i="13"/>
  <c r="T30" i="13" s="1"/>
  <c r="A30" i="13"/>
  <c r="AK29" i="13"/>
  <c r="W29" i="13"/>
  <c r="U29" i="13"/>
  <c r="Q29" i="13"/>
  <c r="S29" i="13"/>
  <c r="T29" i="13" s="1"/>
  <c r="A29" i="13"/>
  <c r="S26" i="13"/>
  <c r="T26" i="13" s="1"/>
  <c r="Q26" i="13"/>
  <c r="U26" i="13"/>
  <c r="W26" i="13"/>
  <c r="AI26" i="13"/>
  <c r="AK26" i="13"/>
  <c r="S27" i="13"/>
  <c r="T27" i="13" s="1"/>
  <c r="Q27" i="13"/>
  <c r="U27" i="13"/>
  <c r="W27" i="13"/>
  <c r="AI27" i="13"/>
  <c r="AK27" i="13"/>
  <c r="S28" i="13"/>
  <c r="T28" i="13" s="1"/>
  <c r="Q28" i="13"/>
  <c r="U28" i="13"/>
  <c r="W28" i="13"/>
  <c r="AK28" i="13"/>
  <c r="A28" i="13"/>
  <c r="A27" i="13"/>
  <c r="A26" i="13"/>
  <c r="S24" i="13" l="1"/>
  <c r="T24" i="13" s="1"/>
  <c r="S22" i="13"/>
  <c r="T22" i="13" s="1"/>
  <c r="S19" i="13"/>
  <c r="T19" i="13" s="1"/>
  <c r="S18" i="13"/>
  <c r="T18" i="13" s="1"/>
  <c r="R5" i="13"/>
  <c r="R6" i="13" s="1"/>
  <c r="R7" i="13" s="1"/>
  <c r="R8" i="13" s="1"/>
  <c r="R9" i="13" s="1"/>
  <c r="R10" i="13" s="1"/>
  <c r="R11" i="13" s="1"/>
  <c r="R12" i="13" s="1"/>
  <c r="R13" i="13" s="1"/>
  <c r="R14" i="13" s="1"/>
  <c r="R15" i="13" s="1"/>
  <c r="R16" i="13" s="1"/>
  <c r="R17" i="13" s="1"/>
  <c r="R18" i="13" s="1"/>
  <c r="R19" i="13" s="1"/>
  <c r="R20" i="13" s="1"/>
  <c r="R21" i="13" s="1"/>
  <c r="R22" i="13" s="1"/>
  <c r="R23" i="13" s="1"/>
  <c r="R24" i="13" s="1"/>
  <c r="R25" i="13" s="1"/>
  <c r="R26" i="13" s="1"/>
  <c r="AJ15" i="13"/>
  <c r="AK15" i="13"/>
  <c r="AI16" i="13"/>
  <c r="AK16" i="13"/>
  <c r="AK17" i="13"/>
  <c r="AK18" i="13"/>
  <c r="AK19" i="13"/>
  <c r="AI20" i="13"/>
  <c r="AK20" i="13"/>
  <c r="AK21" i="13"/>
  <c r="AK22" i="13"/>
  <c r="AK23" i="13"/>
  <c r="AK24" i="13"/>
  <c r="AK25" i="13"/>
  <c r="AL5" i="13"/>
  <c r="Z5" i="13" s="1"/>
  <c r="Z4" i="13"/>
  <c r="W25" i="13"/>
  <c r="U15" i="13"/>
  <c r="U16" i="13"/>
  <c r="U17" i="13"/>
  <c r="U18" i="13"/>
  <c r="U19" i="13"/>
  <c r="U20" i="13"/>
  <c r="U21" i="13"/>
  <c r="U22" i="13"/>
  <c r="U23" i="13"/>
  <c r="U24" i="13"/>
  <c r="U25" i="13"/>
  <c r="U5" i="13"/>
  <c r="U6" i="13"/>
  <c r="U7" i="13"/>
  <c r="U8" i="13"/>
  <c r="U9" i="13"/>
  <c r="U10" i="13"/>
  <c r="U11" i="13"/>
  <c r="U12" i="13"/>
  <c r="U13" i="13"/>
  <c r="U14" i="13"/>
  <c r="S15" i="13"/>
  <c r="T15" i="13" s="1"/>
  <c r="S16" i="13"/>
  <c r="T16" i="13" s="1"/>
  <c r="S17" i="13"/>
  <c r="T17" i="13" s="1"/>
  <c r="S20" i="13"/>
  <c r="T20" i="13" s="1"/>
  <c r="S21" i="13"/>
  <c r="T21" i="13" s="1"/>
  <c r="S23" i="13"/>
  <c r="T23" i="13" s="1"/>
  <c r="S25" i="13"/>
  <c r="T25" i="13" s="1"/>
  <c r="Q15" i="13"/>
  <c r="Q16" i="13"/>
  <c r="Q17" i="13"/>
  <c r="Q18" i="13"/>
  <c r="Q19" i="13"/>
  <c r="Q20" i="13"/>
  <c r="Q21" i="13"/>
  <c r="Q22" i="13"/>
  <c r="Q23" i="13"/>
  <c r="Q24" i="13"/>
  <c r="Q25" i="13"/>
  <c r="N5" i="13"/>
  <c r="N6" i="13"/>
  <c r="N7" i="13"/>
  <c r="N8" i="13"/>
  <c r="N9" i="13"/>
  <c r="AI15" i="13"/>
  <c r="AI17" i="13"/>
  <c r="AI18" i="13"/>
  <c r="AI19" i="13"/>
  <c r="AI21" i="13"/>
  <c r="AI22" i="13"/>
  <c r="AI23" i="13"/>
  <c r="AI24" i="13"/>
  <c r="AI25" i="13"/>
  <c r="N4" i="13"/>
  <c r="AL6" i="13" l="1"/>
  <c r="AL7" i="13" s="1"/>
  <c r="AL8" i="13" s="1"/>
  <c r="AQ26" i="13"/>
  <c r="R27" i="13"/>
  <c r="AQ15" i="13"/>
  <c r="Z7" i="13" l="1"/>
  <c r="Z6" i="13"/>
  <c r="AQ27" i="13"/>
  <c r="R28" i="13"/>
  <c r="AQ16" i="13"/>
  <c r="Z8" i="13"/>
  <c r="AL9" i="13"/>
  <c r="AQ28" i="13" l="1"/>
  <c r="R29" i="13"/>
  <c r="AQ17" i="13"/>
  <c r="AL10" i="13"/>
  <c r="Z9" i="13"/>
  <c r="R30" i="13" l="1"/>
  <c r="AQ29" i="13"/>
  <c r="AQ18" i="13"/>
  <c r="AL11" i="13"/>
  <c r="Z10" i="13"/>
  <c r="AQ30" i="13" l="1"/>
  <c r="R31" i="13"/>
  <c r="AQ19" i="13"/>
  <c r="Z11" i="13"/>
  <c r="AL12" i="13"/>
  <c r="AQ31" i="13" l="1"/>
  <c r="R32" i="13"/>
  <c r="AQ20" i="13"/>
  <c r="Z12" i="13"/>
  <c r="AL13" i="13"/>
  <c r="AQ32" i="13" l="1"/>
  <c r="R33" i="13"/>
  <c r="AQ21" i="13"/>
  <c r="AL14" i="13"/>
  <c r="Z13" i="13"/>
  <c r="Z14" i="13" l="1"/>
  <c r="AL15" i="13"/>
  <c r="AQ33" i="13"/>
  <c r="R34" i="13"/>
  <c r="AQ22" i="13"/>
  <c r="R35" i="13" l="1"/>
  <c r="AQ34" i="13"/>
  <c r="AL16" i="13"/>
  <c r="Z15" i="13"/>
  <c r="AQ23" i="13"/>
  <c r="Z16" i="13" l="1"/>
  <c r="AL17" i="13"/>
  <c r="AQ35" i="13"/>
  <c r="R36" i="13"/>
  <c r="AQ25" i="13"/>
  <c r="AQ24" i="13"/>
  <c r="Z17" i="13" l="1"/>
  <c r="AL18" i="13"/>
  <c r="AQ36" i="13"/>
  <c r="R37" i="13"/>
  <c r="C2" i="21"/>
  <c r="C3" i="21"/>
  <c r="C4" i="21"/>
  <c r="C5" i="21"/>
  <c r="C6" i="21"/>
  <c r="C7" i="21"/>
  <c r="C8" i="21"/>
  <c r="C9" i="21"/>
  <c r="C10" i="21"/>
  <c r="C11" i="21"/>
  <c r="C12" i="21"/>
  <c r="C13" i="21"/>
  <c r="C14" i="21"/>
  <c r="C15" i="21"/>
  <c r="C16" i="21"/>
  <c r="C17" i="21"/>
  <c r="C18" i="21"/>
  <c r="C19" i="21"/>
  <c r="C20" i="21"/>
  <c r="C21" i="21"/>
  <c r="C22" i="21"/>
  <c r="C23" i="21"/>
  <c r="C24" i="21"/>
  <c r="C25" i="21"/>
  <c r="C26" i="21"/>
  <c r="C27" i="21"/>
  <c r="C28" i="21"/>
  <c r="C29" i="21"/>
  <c r="C30" i="21"/>
  <c r="C31" i="21"/>
  <c r="C32" i="21"/>
  <c r="C33" i="21"/>
  <c r="C34" i="21"/>
  <c r="C35" i="21"/>
  <c r="C36" i="21"/>
  <c r="C37" i="21"/>
  <c r="C38" i="21"/>
  <c r="C39" i="21"/>
  <c r="C40" i="21"/>
  <c r="C41" i="21"/>
  <c r="C42" i="21"/>
  <c r="C43" i="21"/>
  <c r="C44" i="21"/>
  <c r="C45" i="21"/>
  <c r="C46" i="21"/>
  <c r="C47" i="21"/>
  <c r="C48" i="21"/>
  <c r="C49" i="21"/>
  <c r="C50" i="21"/>
  <c r="C51" i="21"/>
  <c r="C52" i="21"/>
  <c r="C53" i="21"/>
  <c r="C54" i="21"/>
  <c r="C55" i="21"/>
  <c r="C56" i="21"/>
  <c r="C57" i="21"/>
  <c r="C58" i="21"/>
  <c r="C59" i="21"/>
  <c r="C60" i="21"/>
  <c r="C61" i="21"/>
  <c r="C62" i="21"/>
  <c r="C63" i="21"/>
  <c r="C64" i="21"/>
  <c r="C65" i="21"/>
  <c r="C66" i="21"/>
  <c r="C67" i="21"/>
  <c r="C68" i="21"/>
  <c r="C69" i="21"/>
  <c r="C70" i="21"/>
  <c r="C71" i="21"/>
  <c r="C72" i="21"/>
  <c r="C73" i="21"/>
  <c r="C74" i="21"/>
  <c r="C75" i="21"/>
  <c r="C76" i="21"/>
  <c r="C77" i="21"/>
  <c r="C78" i="21"/>
  <c r="C79" i="21"/>
  <c r="C80" i="21"/>
  <c r="C81" i="21"/>
  <c r="C82" i="21"/>
  <c r="C83" i="21"/>
  <c r="C84" i="21"/>
  <c r="C85" i="21"/>
  <c r="C86" i="21"/>
  <c r="C87" i="21"/>
  <c r="C88" i="21"/>
  <c r="C89" i="21"/>
  <c r="C90" i="21"/>
  <c r="C91" i="21"/>
  <c r="C92" i="21"/>
  <c r="C93" i="21"/>
  <c r="C94" i="21"/>
  <c r="C95" i="21"/>
  <c r="C96" i="21"/>
  <c r="C97" i="21"/>
  <c r="C98" i="21"/>
  <c r="C99" i="21"/>
  <c r="C100" i="21"/>
  <c r="C101" i="21"/>
  <c r="C102" i="21"/>
  <c r="C103" i="21"/>
  <c r="C104" i="21"/>
  <c r="C105" i="21"/>
  <c r="C106" i="21"/>
  <c r="C107" i="21"/>
  <c r="C108" i="21"/>
  <c r="C109" i="21"/>
  <c r="C110" i="21"/>
  <c r="C111" i="21"/>
  <c r="C112" i="21"/>
  <c r="C113" i="21"/>
  <c r="C114" i="21"/>
  <c r="C115" i="21"/>
  <c r="C116" i="21"/>
  <c r="C117" i="21"/>
  <c r="C118" i="21"/>
  <c r="C119" i="21"/>
  <c r="C120" i="21"/>
  <c r="C121" i="21"/>
  <c r="C122" i="21"/>
  <c r="C123" i="21"/>
  <c r="C124" i="21"/>
  <c r="C125" i="21"/>
  <c r="C126" i="21"/>
  <c r="C127" i="21"/>
  <c r="C128" i="21"/>
  <c r="C129" i="21"/>
  <c r="C130" i="21"/>
  <c r="C131" i="21"/>
  <c r="C132" i="21"/>
  <c r="C133" i="21"/>
  <c r="C134" i="21"/>
  <c r="C135" i="21"/>
  <c r="C136" i="21"/>
  <c r="C137" i="21"/>
  <c r="C138" i="21"/>
  <c r="C139" i="21"/>
  <c r="C140" i="21"/>
  <c r="C141" i="21"/>
  <c r="C142" i="21"/>
  <c r="C143" i="21"/>
  <c r="C144" i="21"/>
  <c r="C145" i="21"/>
  <c r="C146" i="21"/>
  <c r="C147" i="21"/>
  <c r="C148" i="21"/>
  <c r="C149" i="21"/>
  <c r="C150" i="21"/>
  <c r="C151" i="21"/>
  <c r="C152" i="21"/>
  <c r="C153" i="21"/>
  <c r="C154" i="21"/>
  <c r="C155" i="21"/>
  <c r="C156" i="21"/>
  <c r="C157" i="21"/>
  <c r="C158" i="21"/>
  <c r="C159" i="21"/>
  <c r="C160" i="21"/>
  <c r="C161" i="21"/>
  <c r="C162" i="21"/>
  <c r="C163" i="21"/>
  <c r="C164" i="21"/>
  <c r="C165" i="21"/>
  <c r="C166" i="21"/>
  <c r="C167" i="21"/>
  <c r="C168" i="21"/>
  <c r="C169" i="21"/>
  <c r="C170" i="21"/>
  <c r="C171" i="21"/>
  <c r="C172" i="21"/>
  <c r="C173" i="21"/>
  <c r="C174" i="21"/>
  <c r="C175" i="21"/>
  <c r="C176" i="21"/>
  <c r="C177" i="21"/>
  <c r="C178" i="21"/>
  <c r="C179" i="21"/>
  <c r="C180" i="21"/>
  <c r="C181" i="21"/>
  <c r="C182" i="21"/>
  <c r="C183" i="21"/>
  <c r="C184" i="21"/>
  <c r="C185" i="21"/>
  <c r="C186" i="21"/>
  <c r="C187" i="21"/>
  <c r="C188" i="21"/>
  <c r="C189" i="21"/>
  <c r="C190" i="21"/>
  <c r="C191" i="21"/>
  <c r="C192" i="21"/>
  <c r="C193" i="21"/>
  <c r="C194" i="21"/>
  <c r="C195" i="21"/>
  <c r="C196" i="21"/>
  <c r="C197" i="21"/>
  <c r="C198" i="21"/>
  <c r="C199" i="21"/>
  <c r="C200" i="21"/>
  <c r="C201" i="21"/>
  <c r="C202" i="21"/>
  <c r="C203" i="21"/>
  <c r="C204" i="21"/>
  <c r="C205" i="21"/>
  <c r="C206" i="21"/>
  <c r="C207" i="21"/>
  <c r="C208" i="21"/>
  <c r="C209" i="21"/>
  <c r="C210" i="21"/>
  <c r="C211" i="21"/>
  <c r="C212" i="21"/>
  <c r="C213" i="21"/>
  <c r="C214" i="21"/>
  <c r="C215" i="21"/>
  <c r="C216" i="21"/>
  <c r="C217" i="21"/>
  <c r="C218" i="21"/>
  <c r="C219" i="21"/>
  <c r="C220" i="21"/>
  <c r="C221" i="21"/>
  <c r="C222" i="21"/>
  <c r="C223" i="21"/>
  <c r="C224" i="21"/>
  <c r="C225" i="21"/>
  <c r="C226" i="21"/>
  <c r="C227" i="21"/>
  <c r="C228" i="21"/>
  <c r="C229" i="21"/>
  <c r="C230" i="21"/>
  <c r="C231" i="21"/>
  <c r="C232" i="21"/>
  <c r="C233" i="21"/>
  <c r="C234" i="21"/>
  <c r="C235" i="21"/>
  <c r="C236" i="21"/>
  <c r="C237" i="21"/>
  <c r="C238" i="21"/>
  <c r="C239" i="21"/>
  <c r="C240" i="21"/>
  <c r="C241" i="21"/>
  <c r="C242" i="21"/>
  <c r="C243" i="21"/>
  <c r="C244" i="21"/>
  <c r="C245" i="21"/>
  <c r="C17" i="20"/>
  <c r="C2" i="20"/>
  <c r="C3" i="20"/>
  <c r="C4" i="20"/>
  <c r="C5" i="20"/>
  <c r="C6" i="20"/>
  <c r="C7" i="20"/>
  <c r="C8" i="20"/>
  <c r="C9" i="20"/>
  <c r="C10" i="20"/>
  <c r="C11" i="20"/>
  <c r="C12" i="20"/>
  <c r="C13" i="20"/>
  <c r="C14" i="20"/>
  <c r="C15" i="20"/>
  <c r="C16" i="20"/>
  <c r="A25" i="13"/>
  <c r="A24" i="13"/>
  <c r="A23" i="13"/>
  <c r="A22" i="13"/>
  <c r="A21" i="13"/>
  <c r="B20" i="13"/>
  <c r="W20" i="13" s="1"/>
  <c r="A20" i="13"/>
  <c r="B19" i="13"/>
  <c r="W19" i="13" s="1"/>
  <c r="A19" i="13"/>
  <c r="B18" i="13"/>
  <c r="W18" i="13" s="1"/>
  <c r="A18" i="13"/>
  <c r="B17" i="13"/>
  <c r="W17" i="13" s="1"/>
  <c r="A17" i="13"/>
  <c r="A16" i="13"/>
  <c r="A15" i="13"/>
  <c r="L1" i="9"/>
  <c r="H3" i="9"/>
  <c r="H4" i="9"/>
  <c r="H5" i="9"/>
  <c r="H6" i="9"/>
  <c r="H7" i="9"/>
  <c r="H8" i="9"/>
  <c r="H9" i="9"/>
  <c r="H10" i="9"/>
  <c r="H11" i="9"/>
  <c r="H12" i="9"/>
  <c r="H13" i="9"/>
  <c r="H14" i="9"/>
  <c r="H15" i="9"/>
  <c r="H16" i="9"/>
  <c r="H17" i="9"/>
  <c r="H18" i="9"/>
  <c r="H19" i="9"/>
  <c r="H20" i="9"/>
  <c r="H21" i="9"/>
  <c r="H22" i="9"/>
  <c r="H23" i="9"/>
  <c r="H24" i="9"/>
  <c r="H25" i="9"/>
  <c r="H26" i="9"/>
  <c r="H27" i="9"/>
  <c r="H28" i="9"/>
  <c r="H29" i="9"/>
  <c r="H30" i="9"/>
  <c r="H31" i="9"/>
  <c r="H32" i="9"/>
  <c r="H33" i="9"/>
  <c r="H34" i="9"/>
  <c r="H35" i="9"/>
  <c r="H36" i="9"/>
  <c r="H37" i="9"/>
  <c r="H38" i="9"/>
  <c r="H39" i="9"/>
  <c r="H40" i="9"/>
  <c r="H41" i="9"/>
  <c r="H42" i="9"/>
  <c r="H43" i="9"/>
  <c r="H44" i="9"/>
  <c r="H45" i="9"/>
  <c r="H46" i="9"/>
  <c r="H47" i="9"/>
  <c r="H48" i="9"/>
  <c r="H49" i="9"/>
  <c r="H50" i="9"/>
  <c r="H51" i="9"/>
  <c r="H52" i="9"/>
  <c r="H53" i="9"/>
  <c r="H54" i="9"/>
  <c r="H55" i="9"/>
  <c r="H56" i="9"/>
  <c r="H57" i="9"/>
  <c r="H58" i="9"/>
  <c r="H59" i="9"/>
  <c r="H60" i="9"/>
  <c r="H61" i="9"/>
  <c r="H62" i="9"/>
  <c r="H63" i="9"/>
  <c r="H64" i="9"/>
  <c r="H65" i="9"/>
  <c r="H66" i="9"/>
  <c r="H67" i="9"/>
  <c r="H68" i="9"/>
  <c r="H69" i="9"/>
  <c r="H70" i="9"/>
  <c r="H71" i="9"/>
  <c r="H72" i="9"/>
  <c r="H73" i="9"/>
  <c r="H74" i="9"/>
  <c r="H75" i="9"/>
  <c r="H76" i="9"/>
  <c r="H77" i="9"/>
  <c r="H78" i="9"/>
  <c r="H79" i="9"/>
  <c r="H80" i="9"/>
  <c r="H81" i="9"/>
  <c r="H82" i="9"/>
  <c r="H83" i="9"/>
  <c r="H84" i="9"/>
  <c r="H85" i="9"/>
  <c r="H86" i="9"/>
  <c r="H87" i="9"/>
  <c r="H88" i="9"/>
  <c r="H89" i="9"/>
  <c r="H90" i="9"/>
  <c r="H91" i="9"/>
  <c r="H92" i="9"/>
  <c r="H93" i="9"/>
  <c r="H94" i="9"/>
  <c r="H95" i="9"/>
  <c r="H96" i="9"/>
  <c r="H97" i="9"/>
  <c r="H98" i="9"/>
  <c r="H99" i="9"/>
  <c r="H100" i="9"/>
  <c r="H101" i="9"/>
  <c r="H102" i="9"/>
  <c r="H103" i="9"/>
  <c r="H104" i="9"/>
  <c r="H105" i="9"/>
  <c r="H106" i="9"/>
  <c r="H107" i="9"/>
  <c r="H108" i="9"/>
  <c r="H109" i="9"/>
  <c r="H110" i="9"/>
  <c r="H111" i="9"/>
  <c r="H112" i="9"/>
  <c r="H113" i="9"/>
  <c r="H114" i="9"/>
  <c r="H115" i="9"/>
  <c r="H116" i="9"/>
  <c r="H117" i="9"/>
  <c r="H118" i="9"/>
  <c r="H119" i="9"/>
  <c r="H120" i="9"/>
  <c r="H121" i="9"/>
  <c r="H122" i="9"/>
  <c r="H123" i="9"/>
  <c r="H124" i="9"/>
  <c r="H125" i="9"/>
  <c r="H126" i="9"/>
  <c r="H127" i="9"/>
  <c r="H128" i="9"/>
  <c r="H129" i="9"/>
  <c r="H130" i="9"/>
  <c r="H131" i="9"/>
  <c r="H132" i="9"/>
  <c r="H133" i="9"/>
  <c r="H134" i="9"/>
  <c r="H135" i="9"/>
  <c r="H136" i="9"/>
  <c r="H137" i="9"/>
  <c r="H138" i="9"/>
  <c r="H139" i="9"/>
  <c r="H140" i="9"/>
  <c r="H141" i="9"/>
  <c r="H142" i="9"/>
  <c r="H143" i="9"/>
  <c r="H144" i="9"/>
  <c r="H145" i="9"/>
  <c r="H146" i="9"/>
  <c r="H147" i="9"/>
  <c r="H148" i="9"/>
  <c r="H149" i="9"/>
  <c r="H150" i="9"/>
  <c r="H151" i="9"/>
  <c r="H152" i="9"/>
  <c r="H153" i="9"/>
  <c r="H154" i="9"/>
  <c r="H155" i="9"/>
  <c r="H156" i="9"/>
  <c r="H157" i="9"/>
  <c r="H158" i="9"/>
  <c r="H159" i="9"/>
  <c r="H160" i="9"/>
  <c r="H161" i="9"/>
  <c r="H162" i="9"/>
  <c r="H163" i="9"/>
  <c r="H164" i="9"/>
  <c r="H165" i="9"/>
  <c r="H166" i="9"/>
  <c r="H167" i="9"/>
  <c r="H168" i="9"/>
  <c r="H169" i="9"/>
  <c r="H170" i="9"/>
  <c r="H171" i="9"/>
  <c r="H172" i="9"/>
  <c r="H173" i="9"/>
  <c r="H174" i="9"/>
  <c r="H175" i="9"/>
  <c r="H176" i="9"/>
  <c r="H177" i="9"/>
  <c r="H178" i="9"/>
  <c r="H179" i="9"/>
  <c r="H180" i="9"/>
  <c r="H181" i="9"/>
  <c r="H182" i="9"/>
  <c r="H183" i="9"/>
  <c r="H184" i="9"/>
  <c r="H185" i="9"/>
  <c r="H186" i="9"/>
  <c r="H187" i="9"/>
  <c r="H188" i="9"/>
  <c r="H189" i="9"/>
  <c r="H190" i="9"/>
  <c r="H191" i="9"/>
  <c r="H192" i="9"/>
  <c r="H193" i="9"/>
  <c r="H194" i="9"/>
  <c r="H195" i="9"/>
  <c r="H196" i="9"/>
  <c r="H197" i="9"/>
  <c r="H198" i="9"/>
  <c r="H199" i="9"/>
  <c r="H200" i="9"/>
  <c r="H201" i="9"/>
  <c r="H202" i="9"/>
  <c r="H203" i="9"/>
  <c r="H204" i="9"/>
  <c r="H205" i="9"/>
  <c r="H206" i="9"/>
  <c r="H207" i="9"/>
  <c r="H208" i="9"/>
  <c r="H209" i="9"/>
  <c r="H210" i="9"/>
  <c r="H211" i="9"/>
  <c r="H212" i="9"/>
  <c r="H213" i="9"/>
  <c r="H214" i="9"/>
  <c r="H215" i="9"/>
  <c r="H216" i="9"/>
  <c r="H217" i="9"/>
  <c r="H218" i="9"/>
  <c r="H219" i="9"/>
  <c r="H220" i="9"/>
  <c r="H221" i="9"/>
  <c r="H222" i="9"/>
  <c r="H223" i="9"/>
  <c r="H224" i="9"/>
  <c r="H225" i="9"/>
  <c r="H226" i="9"/>
  <c r="H227" i="9"/>
  <c r="H228" i="9"/>
  <c r="H229" i="9"/>
  <c r="H230" i="9"/>
  <c r="H231" i="9"/>
  <c r="H232" i="9"/>
  <c r="H233" i="9"/>
  <c r="H234" i="9"/>
  <c r="H235" i="9"/>
  <c r="H236" i="9"/>
  <c r="H237" i="9"/>
  <c r="H238" i="9"/>
  <c r="H239" i="9"/>
  <c r="H240" i="9"/>
  <c r="H241" i="9"/>
  <c r="H242" i="9"/>
  <c r="H243" i="9"/>
  <c r="H244" i="9"/>
  <c r="H245" i="9"/>
  <c r="H246" i="9"/>
  <c r="A14" i="13"/>
  <c r="A5" i="13"/>
  <c r="A6" i="13"/>
  <c r="A7" i="13"/>
  <c r="A8" i="13"/>
  <c r="A9" i="13"/>
  <c r="A10" i="13"/>
  <c r="A11" i="13"/>
  <c r="A12" i="13"/>
  <c r="A13" i="13"/>
  <c r="A4" i="13"/>
  <c r="S13" i="13"/>
  <c r="T13" i="13" s="1"/>
  <c r="S12" i="13"/>
  <c r="T12" i="13" s="1"/>
  <c r="S9" i="13"/>
  <c r="T9" i="13" s="1"/>
  <c r="S8" i="13"/>
  <c r="T8" i="13" s="1"/>
  <c r="S7" i="13"/>
  <c r="T7" i="13" s="1"/>
  <c r="S6" i="13"/>
  <c r="T6" i="13" s="1"/>
  <c r="S5" i="13"/>
  <c r="T5" i="13" s="1"/>
  <c r="S10" i="13"/>
  <c r="T10" i="13" s="1"/>
  <c r="S11" i="13"/>
  <c r="T11" i="13" s="1"/>
  <c r="S4" i="13"/>
  <c r="S14" i="13"/>
  <c r="T14" i="13" s="1"/>
  <c r="AQ14" i="13"/>
  <c r="AI14" i="13"/>
  <c r="AJ14" i="13"/>
  <c r="AK14" i="13"/>
  <c r="Q14" i="13"/>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AQ37" i="13" l="1"/>
  <c r="R38" i="13"/>
  <c r="Z18" i="13"/>
  <c r="AL19" i="13"/>
  <c r="AK13" i="13"/>
  <c r="AJ13" i="13"/>
  <c r="AI13" i="13"/>
  <c r="Q13" i="13"/>
  <c r="AK12" i="13"/>
  <c r="AJ12" i="13"/>
  <c r="AI12" i="13"/>
  <c r="Q12" i="13"/>
  <c r="H12" i="5"/>
  <c r="H13" i="5"/>
  <c r="H14" i="5"/>
  <c r="H15" i="5"/>
  <c r="H16" i="5"/>
  <c r="H17" i="5"/>
  <c r="H18" i="5"/>
  <c r="H19" i="5"/>
  <c r="H20" i="5"/>
  <c r="H21" i="5"/>
  <c r="H22" i="5"/>
  <c r="H23" i="5"/>
  <c r="H24" i="5"/>
  <c r="H25" i="5"/>
  <c r="H26" i="5"/>
  <c r="H27" i="5"/>
  <c r="H28" i="5"/>
  <c r="H29" i="5"/>
  <c r="H30" i="5"/>
  <c r="H31" i="5"/>
  <c r="H32" i="5"/>
  <c r="H33" i="5"/>
  <c r="H34" i="5"/>
  <c r="H35" i="5"/>
  <c r="H36" i="5"/>
  <c r="H37" i="5"/>
  <c r="H38" i="5"/>
  <c r="H39" i="5"/>
  <c r="H40" i="5"/>
  <c r="H41" i="5"/>
  <c r="H42" i="5"/>
  <c r="H43" i="5"/>
  <c r="H44" i="5"/>
  <c r="H45" i="5"/>
  <c r="H46" i="5"/>
  <c r="H47" i="5"/>
  <c r="H48" i="5"/>
  <c r="H49" i="5"/>
  <c r="H50" i="5"/>
  <c r="H51" i="5"/>
  <c r="H52" i="5"/>
  <c r="H53" i="5"/>
  <c r="H54" i="5"/>
  <c r="H55" i="5"/>
  <c r="H56" i="5"/>
  <c r="H57" i="5"/>
  <c r="H58" i="5"/>
  <c r="H59" i="5"/>
  <c r="H60" i="5"/>
  <c r="H61" i="5"/>
  <c r="H62" i="5"/>
  <c r="H63" i="5"/>
  <c r="H64" i="5"/>
  <c r="H65" i="5"/>
  <c r="H66" i="5"/>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271" i="5"/>
  <c r="H272" i="5"/>
  <c r="H273" i="5"/>
  <c r="H274" i="5"/>
  <c r="H275" i="5"/>
  <c r="H276" i="5"/>
  <c r="H277" i="5"/>
  <c r="H278" i="5"/>
  <c r="H279" i="5"/>
  <c r="H280" i="5"/>
  <c r="H281" i="5"/>
  <c r="H282" i="5"/>
  <c r="H283" i="5"/>
  <c r="H284" i="5"/>
  <c r="H285" i="5"/>
  <c r="H286" i="5"/>
  <c r="H287" i="5"/>
  <c r="H288" i="5"/>
  <c r="H289" i="5"/>
  <c r="H290" i="5"/>
  <c r="H291" i="5"/>
  <c r="H292" i="5"/>
  <c r="H293" i="5"/>
  <c r="H294" i="5"/>
  <c r="H295" i="5"/>
  <c r="H296" i="5"/>
  <c r="H297" i="5"/>
  <c r="H298" i="5"/>
  <c r="H299" i="5"/>
  <c r="H300" i="5"/>
  <c r="H301" i="5"/>
  <c r="H302" i="5"/>
  <c r="H303" i="5"/>
  <c r="H304" i="5"/>
  <c r="H305" i="5"/>
  <c r="H306" i="5"/>
  <c r="H307" i="5"/>
  <c r="H308" i="5"/>
  <c r="H309" i="5"/>
  <c r="H310" i="5"/>
  <c r="H311" i="5"/>
  <c r="H312" i="5"/>
  <c r="H313" i="5"/>
  <c r="H314" i="5"/>
  <c r="H315" i="5"/>
  <c r="H316" i="5"/>
  <c r="H317" i="5"/>
  <c r="H318" i="5"/>
  <c r="H319" i="5"/>
  <c r="H320" i="5"/>
  <c r="H321" i="5"/>
  <c r="H322" i="5"/>
  <c r="H323" i="5"/>
  <c r="H324" i="5"/>
  <c r="H325" i="5"/>
  <c r="H326" i="5"/>
  <c r="H327" i="5"/>
  <c r="H328" i="5"/>
  <c r="H329" i="5"/>
  <c r="H330" i="5"/>
  <c r="H331" i="5"/>
  <c r="H332" i="5"/>
  <c r="H333" i="5"/>
  <c r="H334" i="5"/>
  <c r="H335" i="5"/>
  <c r="H336" i="5"/>
  <c r="H337" i="5"/>
  <c r="H338" i="5"/>
  <c r="H339" i="5"/>
  <c r="H340" i="5"/>
  <c r="H341" i="5"/>
  <c r="H342" i="5"/>
  <c r="H343" i="5"/>
  <c r="H344" i="5"/>
  <c r="H345" i="5"/>
  <c r="H346" i="5"/>
  <c r="H347" i="5"/>
  <c r="H348" i="5"/>
  <c r="H349" i="5"/>
  <c r="H350" i="5"/>
  <c r="H351" i="5"/>
  <c r="H352" i="5"/>
  <c r="H353" i="5"/>
  <c r="H354" i="5"/>
  <c r="H355" i="5"/>
  <c r="H356" i="5"/>
  <c r="H357" i="5"/>
  <c r="H358" i="5"/>
  <c r="H359" i="5"/>
  <c r="H360" i="5"/>
  <c r="H361" i="5"/>
  <c r="H362" i="5"/>
  <c r="H363" i="5"/>
  <c r="H364" i="5"/>
  <c r="H365" i="5"/>
  <c r="H366" i="5"/>
  <c r="H367" i="5"/>
  <c r="H368" i="5"/>
  <c r="H369" i="5"/>
  <c r="H370" i="5"/>
  <c r="H371" i="5"/>
  <c r="H372" i="5"/>
  <c r="H373" i="5"/>
  <c r="H374" i="5"/>
  <c r="H375" i="5"/>
  <c r="H376" i="5"/>
  <c r="H377" i="5"/>
  <c r="H378" i="5"/>
  <c r="H379" i="5"/>
  <c r="H380" i="5"/>
  <c r="H381" i="5"/>
  <c r="H382" i="5"/>
  <c r="H383" i="5"/>
  <c r="H384" i="5"/>
  <c r="H385" i="5"/>
  <c r="H386" i="5"/>
  <c r="H387" i="5"/>
  <c r="H388" i="5"/>
  <c r="H389" i="5"/>
  <c r="H390" i="5"/>
  <c r="H391" i="5"/>
  <c r="H392" i="5"/>
  <c r="H393" i="5"/>
  <c r="H394" i="5"/>
  <c r="H395" i="5"/>
  <c r="H396" i="5"/>
  <c r="H397" i="5"/>
  <c r="H398" i="5"/>
  <c r="H399" i="5"/>
  <c r="H400" i="5"/>
  <c r="H401" i="5"/>
  <c r="H402" i="5"/>
  <c r="H403" i="5"/>
  <c r="H404" i="5"/>
  <c r="H405" i="5"/>
  <c r="H406" i="5"/>
  <c r="H407" i="5"/>
  <c r="H408" i="5"/>
  <c r="H409" i="5"/>
  <c r="H410" i="5"/>
  <c r="H411" i="5"/>
  <c r="H412" i="5"/>
  <c r="H413" i="5"/>
  <c r="H414" i="5"/>
  <c r="H415" i="5"/>
  <c r="H416" i="5"/>
  <c r="H417" i="5"/>
  <c r="H418" i="5"/>
  <c r="H419" i="5"/>
  <c r="H420" i="5"/>
  <c r="H421" i="5"/>
  <c r="H422" i="5"/>
  <c r="H423" i="5"/>
  <c r="H424" i="5"/>
  <c r="H425" i="5"/>
  <c r="H426" i="5"/>
  <c r="H427" i="5"/>
  <c r="H428" i="5"/>
  <c r="H429" i="5"/>
  <c r="H430" i="5"/>
  <c r="H431" i="5"/>
  <c r="H432" i="5"/>
  <c r="H433" i="5"/>
  <c r="H434" i="5"/>
  <c r="H435" i="5"/>
  <c r="H436" i="5"/>
  <c r="H437" i="5"/>
  <c r="H438" i="5"/>
  <c r="H439" i="5"/>
  <c r="H440" i="5"/>
  <c r="H441" i="5"/>
  <c r="H442" i="5"/>
  <c r="H443" i="5"/>
  <c r="H444" i="5"/>
  <c r="H445" i="5"/>
  <c r="H446" i="5"/>
  <c r="H447" i="5"/>
  <c r="H448" i="5"/>
  <c r="H449" i="5"/>
  <c r="H450" i="5"/>
  <c r="H451" i="5"/>
  <c r="H452" i="5"/>
  <c r="H453" i="5"/>
  <c r="H454" i="5"/>
  <c r="H455" i="5"/>
  <c r="H456" i="5"/>
  <c r="H457" i="5"/>
  <c r="H458" i="5"/>
  <c r="H459" i="5"/>
  <c r="H460" i="5"/>
  <c r="H461" i="5"/>
  <c r="H462" i="5"/>
  <c r="H463" i="5"/>
  <c r="H464" i="5"/>
  <c r="H465" i="5"/>
  <c r="H466" i="5"/>
  <c r="H467" i="5"/>
  <c r="H468" i="5"/>
  <c r="H469" i="5"/>
  <c r="H470" i="5"/>
  <c r="H471" i="5"/>
  <c r="H472" i="5"/>
  <c r="H473" i="5"/>
  <c r="H474" i="5"/>
  <c r="H475" i="5"/>
  <c r="H476" i="5"/>
  <c r="H477" i="5"/>
  <c r="H478" i="5"/>
  <c r="H479" i="5"/>
  <c r="H480" i="5"/>
  <c r="H481" i="5"/>
  <c r="H482" i="5"/>
  <c r="H483" i="5"/>
  <c r="H484" i="5"/>
  <c r="H485" i="5"/>
  <c r="H486" i="5"/>
  <c r="H487" i="5"/>
  <c r="H488" i="5"/>
  <c r="H489" i="5"/>
  <c r="H490" i="5"/>
  <c r="H491" i="5"/>
  <c r="H492" i="5"/>
  <c r="H493" i="5"/>
  <c r="H494" i="5"/>
  <c r="H495" i="5"/>
  <c r="H496" i="5"/>
  <c r="H497" i="5"/>
  <c r="H498" i="5"/>
  <c r="H499" i="5"/>
  <c r="H500" i="5"/>
  <c r="H501" i="5"/>
  <c r="H502" i="5"/>
  <c r="H503" i="5"/>
  <c r="H504" i="5"/>
  <c r="H505" i="5"/>
  <c r="H506" i="5"/>
  <c r="H507" i="5"/>
  <c r="H508" i="5"/>
  <c r="H509" i="5"/>
  <c r="H510" i="5"/>
  <c r="H511" i="5"/>
  <c r="H512" i="5"/>
  <c r="H513" i="5"/>
  <c r="H514" i="5"/>
  <c r="H515" i="5"/>
  <c r="H516" i="5"/>
  <c r="H517" i="5"/>
  <c r="H518" i="5"/>
  <c r="H519" i="5"/>
  <c r="H520" i="5"/>
  <c r="H521" i="5"/>
  <c r="H522" i="5"/>
  <c r="H523" i="5"/>
  <c r="H524" i="5"/>
  <c r="H525" i="5"/>
  <c r="H526" i="5"/>
  <c r="H527" i="5"/>
  <c r="H528" i="5"/>
  <c r="H529" i="5"/>
  <c r="H530" i="5"/>
  <c r="H531" i="5"/>
  <c r="H532" i="5"/>
  <c r="H533" i="5"/>
  <c r="H534" i="5"/>
  <c r="H535" i="5"/>
  <c r="H536" i="5"/>
  <c r="H537" i="5"/>
  <c r="H538" i="5"/>
  <c r="H539" i="5"/>
  <c r="H540" i="5"/>
  <c r="H541" i="5"/>
  <c r="H542" i="5"/>
  <c r="H543" i="5"/>
  <c r="H544" i="5"/>
  <c r="H545" i="5"/>
  <c r="H546" i="5"/>
  <c r="H547" i="5"/>
  <c r="H548" i="5"/>
  <c r="H549" i="5"/>
  <c r="H550" i="5"/>
  <c r="H551" i="5"/>
  <c r="H552" i="5"/>
  <c r="H553" i="5"/>
  <c r="H554" i="5"/>
  <c r="H555" i="5"/>
  <c r="H556" i="5"/>
  <c r="H557" i="5"/>
  <c r="H558" i="5"/>
  <c r="H559" i="5"/>
  <c r="H560" i="5"/>
  <c r="H561" i="5"/>
  <c r="H562" i="5"/>
  <c r="H563" i="5"/>
  <c r="H564" i="5"/>
  <c r="H565" i="5"/>
  <c r="H566" i="5"/>
  <c r="H567" i="5"/>
  <c r="H568" i="5"/>
  <c r="H569" i="5"/>
  <c r="H570" i="5"/>
  <c r="H571" i="5"/>
  <c r="H572" i="5"/>
  <c r="H573" i="5"/>
  <c r="H574" i="5"/>
  <c r="H575" i="5"/>
  <c r="H576" i="5"/>
  <c r="H577" i="5"/>
  <c r="H578" i="5"/>
  <c r="H579" i="5"/>
  <c r="H580" i="5"/>
  <c r="H581" i="5"/>
  <c r="H582" i="5"/>
  <c r="H583" i="5"/>
  <c r="H584" i="5"/>
  <c r="H585" i="5"/>
  <c r="H586" i="5"/>
  <c r="H587" i="5"/>
  <c r="H588" i="5"/>
  <c r="H589" i="5"/>
  <c r="H590" i="5"/>
  <c r="H591" i="5"/>
  <c r="H592" i="5"/>
  <c r="H593" i="5"/>
  <c r="H594" i="5"/>
  <c r="H595" i="5"/>
  <c r="H596" i="5"/>
  <c r="H597" i="5"/>
  <c r="H598" i="5"/>
  <c r="H599" i="5"/>
  <c r="H600" i="5"/>
  <c r="H601" i="5"/>
  <c r="H602" i="5"/>
  <c r="H603" i="5"/>
  <c r="H604" i="5"/>
  <c r="H605" i="5"/>
  <c r="H606" i="5"/>
  <c r="H607" i="5"/>
  <c r="H608" i="5"/>
  <c r="H609" i="5"/>
  <c r="H610" i="5"/>
  <c r="H611" i="5"/>
  <c r="H612" i="5"/>
  <c r="H613" i="5"/>
  <c r="H614" i="5"/>
  <c r="H615" i="5"/>
  <c r="H616" i="5"/>
  <c r="H617" i="5"/>
  <c r="H618" i="5"/>
  <c r="H619" i="5"/>
  <c r="H620" i="5"/>
  <c r="H621" i="5"/>
  <c r="H622" i="5"/>
  <c r="H623" i="5"/>
  <c r="H624" i="5"/>
  <c r="H625" i="5"/>
  <c r="H626" i="5"/>
  <c r="H627" i="5"/>
  <c r="H628" i="5"/>
  <c r="H629" i="5"/>
  <c r="H630" i="5"/>
  <c r="H631" i="5"/>
  <c r="H632" i="5"/>
  <c r="H633" i="5"/>
  <c r="H634" i="5"/>
  <c r="H635" i="5"/>
  <c r="H636" i="5"/>
  <c r="H637" i="5"/>
  <c r="H638" i="5"/>
  <c r="H639" i="5"/>
  <c r="H640" i="5"/>
  <c r="H641" i="5"/>
  <c r="H642" i="5"/>
  <c r="H643" i="5"/>
  <c r="H644" i="5"/>
  <c r="H645" i="5"/>
  <c r="H646" i="5"/>
  <c r="H647" i="5"/>
  <c r="H648" i="5"/>
  <c r="H649" i="5"/>
  <c r="H650" i="5"/>
  <c r="H651" i="5"/>
  <c r="H652" i="5"/>
  <c r="H653" i="5"/>
  <c r="H654" i="5"/>
  <c r="H655" i="5"/>
  <c r="H656" i="5"/>
  <c r="H657" i="5"/>
  <c r="H658" i="5"/>
  <c r="H659" i="5"/>
  <c r="H660" i="5"/>
  <c r="H661" i="5"/>
  <c r="H662" i="5"/>
  <c r="H663" i="5"/>
  <c r="H664" i="5"/>
  <c r="H665" i="5"/>
  <c r="H666" i="5"/>
  <c r="H667" i="5"/>
  <c r="H668" i="5"/>
  <c r="H669" i="5"/>
  <c r="H670" i="5"/>
  <c r="H671" i="5"/>
  <c r="H672" i="5"/>
  <c r="H673" i="5"/>
  <c r="H674" i="5"/>
  <c r="H675" i="5"/>
  <c r="H676" i="5"/>
  <c r="H677" i="5"/>
  <c r="H678" i="5"/>
  <c r="H679" i="5"/>
  <c r="H680" i="5"/>
  <c r="H681" i="5"/>
  <c r="H682" i="5"/>
  <c r="H683" i="5"/>
  <c r="H684" i="5"/>
  <c r="H685" i="5"/>
  <c r="H686" i="5"/>
  <c r="H687" i="5"/>
  <c r="H688" i="5"/>
  <c r="H689" i="5"/>
  <c r="H690" i="5"/>
  <c r="H691" i="5"/>
  <c r="H692" i="5"/>
  <c r="H693" i="5"/>
  <c r="H694" i="5"/>
  <c r="H695" i="5"/>
  <c r="H696" i="5"/>
  <c r="H697" i="5"/>
  <c r="H698" i="5"/>
  <c r="H699" i="5"/>
  <c r="H700" i="5"/>
  <c r="H701" i="5"/>
  <c r="H702" i="5"/>
  <c r="H703" i="5"/>
  <c r="H704" i="5"/>
  <c r="H705" i="5"/>
  <c r="H706" i="5"/>
  <c r="H707" i="5"/>
  <c r="H708" i="5"/>
  <c r="H709" i="5"/>
  <c r="H710" i="5"/>
  <c r="H711" i="5"/>
  <c r="H712" i="5"/>
  <c r="H713" i="5"/>
  <c r="H714" i="5"/>
  <c r="H715" i="5"/>
  <c r="H716" i="5"/>
  <c r="H717" i="5"/>
  <c r="H718" i="5"/>
  <c r="H719" i="5"/>
  <c r="H720" i="5"/>
  <c r="H721" i="5"/>
  <c r="H722" i="5"/>
  <c r="H723" i="5"/>
  <c r="H724" i="5"/>
  <c r="H725" i="5"/>
  <c r="H726" i="5"/>
  <c r="H727" i="5"/>
  <c r="H728" i="5"/>
  <c r="H729" i="5"/>
  <c r="H730" i="5"/>
  <c r="H731" i="5"/>
  <c r="H732" i="5"/>
  <c r="H733" i="5"/>
  <c r="H734" i="5"/>
  <c r="H735" i="5"/>
  <c r="H736" i="5"/>
  <c r="H737" i="5"/>
  <c r="H738" i="5"/>
  <c r="H739" i="5"/>
  <c r="H740" i="5"/>
  <c r="H741" i="5"/>
  <c r="H742" i="5"/>
  <c r="H743" i="5"/>
  <c r="H744" i="5"/>
  <c r="H745" i="5"/>
  <c r="H746" i="5"/>
  <c r="H747" i="5"/>
  <c r="H748" i="5"/>
  <c r="H749" i="5"/>
  <c r="H750" i="5"/>
  <c r="H751" i="5"/>
  <c r="H752" i="5"/>
  <c r="H753" i="5"/>
  <c r="H754" i="5"/>
  <c r="H755" i="5"/>
  <c r="H756" i="5"/>
  <c r="H757" i="5"/>
  <c r="H758" i="5"/>
  <c r="H759" i="5"/>
  <c r="H760" i="5"/>
  <c r="H761" i="5"/>
  <c r="H762" i="5"/>
  <c r="H763" i="5"/>
  <c r="H764" i="5"/>
  <c r="H765" i="5"/>
  <c r="H766" i="5"/>
  <c r="H767" i="5"/>
  <c r="H768" i="5"/>
  <c r="H769" i="5"/>
  <c r="H770" i="5"/>
  <c r="H771" i="5"/>
  <c r="H772" i="5"/>
  <c r="H773" i="5"/>
  <c r="H774" i="5"/>
  <c r="H775" i="5"/>
  <c r="H776" i="5"/>
  <c r="H777" i="5"/>
  <c r="H778" i="5"/>
  <c r="H779" i="5"/>
  <c r="H780" i="5"/>
  <c r="H781" i="5"/>
  <c r="H782" i="5"/>
  <c r="H783" i="5"/>
  <c r="H784" i="5"/>
  <c r="H785" i="5"/>
  <c r="H786" i="5"/>
  <c r="H787" i="5"/>
  <c r="H788" i="5"/>
  <c r="H789" i="5"/>
  <c r="H790" i="5"/>
  <c r="H791" i="5"/>
  <c r="H792" i="5"/>
  <c r="H793" i="5"/>
  <c r="H794" i="5"/>
  <c r="H795" i="5"/>
  <c r="H796" i="5"/>
  <c r="H797" i="5"/>
  <c r="H798" i="5"/>
  <c r="H799" i="5"/>
  <c r="H800" i="5"/>
  <c r="H801" i="5"/>
  <c r="H802" i="5"/>
  <c r="H803" i="5"/>
  <c r="H804" i="5"/>
  <c r="H805" i="5"/>
  <c r="H806" i="5"/>
  <c r="H807" i="5"/>
  <c r="H808" i="5"/>
  <c r="H809" i="5"/>
  <c r="H810" i="5"/>
  <c r="H811" i="5"/>
  <c r="H812" i="5"/>
  <c r="H813" i="5"/>
  <c r="H814" i="5"/>
  <c r="H815" i="5"/>
  <c r="H816" i="5"/>
  <c r="H817" i="5"/>
  <c r="H818" i="5"/>
  <c r="H819" i="5"/>
  <c r="H820" i="5"/>
  <c r="H821" i="5"/>
  <c r="H822" i="5"/>
  <c r="H823" i="5"/>
  <c r="H824" i="5"/>
  <c r="H825" i="5"/>
  <c r="H826" i="5"/>
  <c r="H827" i="5"/>
  <c r="H828" i="5"/>
  <c r="H829" i="5"/>
  <c r="H830" i="5"/>
  <c r="H831" i="5"/>
  <c r="H832" i="5"/>
  <c r="H833" i="5"/>
  <c r="H834" i="5"/>
  <c r="H835" i="5"/>
  <c r="H836" i="5"/>
  <c r="H837" i="5"/>
  <c r="H838" i="5"/>
  <c r="H839" i="5"/>
  <c r="H840" i="5"/>
  <c r="H841" i="5"/>
  <c r="H842" i="5"/>
  <c r="H843" i="5"/>
  <c r="H844" i="5"/>
  <c r="H845" i="5"/>
  <c r="H846" i="5"/>
  <c r="H847" i="5"/>
  <c r="H848" i="5"/>
  <c r="H849" i="5"/>
  <c r="H850" i="5"/>
  <c r="H851" i="5"/>
  <c r="H852" i="5"/>
  <c r="H853" i="5"/>
  <c r="H854" i="5"/>
  <c r="H855" i="5"/>
  <c r="H856" i="5"/>
  <c r="H857" i="5"/>
  <c r="H858" i="5"/>
  <c r="H859" i="5"/>
  <c r="H860" i="5"/>
  <c r="H861" i="5"/>
  <c r="H862" i="5"/>
  <c r="H863" i="5"/>
  <c r="H864" i="5"/>
  <c r="H865" i="5"/>
  <c r="H866" i="5"/>
  <c r="H867" i="5"/>
  <c r="H868" i="5"/>
  <c r="H869" i="5"/>
  <c r="H870" i="5"/>
  <c r="H871" i="5"/>
  <c r="H872" i="5"/>
  <c r="H873" i="5"/>
  <c r="H874" i="5"/>
  <c r="H875" i="5"/>
  <c r="H876" i="5"/>
  <c r="H877" i="5"/>
  <c r="H878" i="5"/>
  <c r="H879" i="5"/>
  <c r="H880" i="5"/>
  <c r="H881" i="5"/>
  <c r="H882" i="5"/>
  <c r="H883" i="5"/>
  <c r="H884" i="5"/>
  <c r="H885" i="5"/>
  <c r="H886" i="5"/>
  <c r="H887" i="5"/>
  <c r="H888" i="5"/>
  <c r="H889" i="5"/>
  <c r="H890" i="5"/>
  <c r="H891" i="5"/>
  <c r="H892" i="5"/>
  <c r="H893" i="5"/>
  <c r="H894" i="5"/>
  <c r="H895" i="5"/>
  <c r="H896" i="5"/>
  <c r="H897" i="5"/>
  <c r="H898" i="5"/>
  <c r="H899" i="5"/>
  <c r="H900" i="5"/>
  <c r="H901" i="5"/>
  <c r="H902" i="5"/>
  <c r="H903" i="5"/>
  <c r="H904" i="5"/>
  <c r="H905" i="5"/>
  <c r="H906" i="5"/>
  <c r="H907" i="5"/>
  <c r="H908" i="5"/>
  <c r="H909" i="5"/>
  <c r="H910" i="5"/>
  <c r="H911" i="5"/>
  <c r="H912" i="5"/>
  <c r="H913" i="5"/>
  <c r="H914" i="5"/>
  <c r="H915" i="5"/>
  <c r="H916" i="5"/>
  <c r="H917" i="5"/>
  <c r="H918" i="5"/>
  <c r="H919" i="5"/>
  <c r="H920" i="5"/>
  <c r="H921" i="5"/>
  <c r="H922" i="5"/>
  <c r="H923" i="5"/>
  <c r="H924" i="5"/>
  <c r="H925" i="5"/>
  <c r="H926" i="5"/>
  <c r="H927" i="5"/>
  <c r="H928" i="5"/>
  <c r="H929" i="5"/>
  <c r="H930" i="5"/>
  <c r="H931" i="5"/>
  <c r="H932" i="5"/>
  <c r="H933" i="5"/>
  <c r="H934" i="5"/>
  <c r="H935" i="5"/>
  <c r="H936" i="5"/>
  <c r="H937" i="5"/>
  <c r="H938" i="5"/>
  <c r="H939" i="5"/>
  <c r="H940" i="5"/>
  <c r="H941" i="5"/>
  <c r="H942" i="5"/>
  <c r="H943" i="5"/>
  <c r="H944" i="5"/>
  <c r="H945" i="5"/>
  <c r="H946" i="5"/>
  <c r="H947" i="5"/>
  <c r="H948" i="5"/>
  <c r="H949" i="5"/>
  <c r="H950" i="5"/>
  <c r="H951" i="5"/>
  <c r="H952" i="5"/>
  <c r="H953" i="5"/>
  <c r="H954" i="5"/>
  <c r="H955" i="5"/>
  <c r="H956" i="5"/>
  <c r="H957" i="5"/>
  <c r="H958" i="5"/>
  <c r="H959" i="5"/>
  <c r="H960" i="5"/>
  <c r="H961" i="5"/>
  <c r="H962" i="5"/>
  <c r="H963" i="5"/>
  <c r="H964" i="5"/>
  <c r="H965" i="5"/>
  <c r="H966" i="5"/>
  <c r="H967" i="5"/>
  <c r="H968" i="5"/>
  <c r="H969" i="5"/>
  <c r="H970" i="5"/>
  <c r="H971" i="5"/>
  <c r="H972" i="5"/>
  <c r="H973" i="5"/>
  <c r="H974" i="5"/>
  <c r="H975" i="5"/>
  <c r="H976" i="5"/>
  <c r="H977" i="5"/>
  <c r="H978" i="5"/>
  <c r="H979" i="5"/>
  <c r="H980" i="5"/>
  <c r="H981" i="5"/>
  <c r="H982" i="5"/>
  <c r="H983" i="5"/>
  <c r="H984" i="5"/>
  <c r="H985" i="5"/>
  <c r="H986" i="5"/>
  <c r="H987" i="5"/>
  <c r="H988" i="5"/>
  <c r="H989" i="5"/>
  <c r="H990" i="5"/>
  <c r="H991" i="5"/>
  <c r="H992" i="5"/>
  <c r="H993" i="5"/>
  <c r="H994" i="5"/>
  <c r="H995" i="5"/>
  <c r="H996" i="5"/>
  <c r="H997" i="5"/>
  <c r="H998" i="5"/>
  <c r="H999" i="5"/>
  <c r="H1000" i="5"/>
  <c r="H1001" i="5"/>
  <c r="H1002" i="5"/>
  <c r="H1003" i="5"/>
  <c r="H1004" i="5"/>
  <c r="H1005" i="5"/>
  <c r="H1006" i="5"/>
  <c r="H1007" i="5"/>
  <c r="H1008" i="5"/>
  <c r="H1009" i="5"/>
  <c r="H1010" i="5"/>
  <c r="H1011" i="5"/>
  <c r="H1012" i="5"/>
  <c r="H1013" i="5"/>
  <c r="H1014" i="5"/>
  <c r="H1015" i="5"/>
  <c r="H1016" i="5"/>
  <c r="H1017" i="5"/>
  <c r="H1018" i="5"/>
  <c r="H1019" i="5"/>
  <c r="H1020" i="5"/>
  <c r="H1021" i="5"/>
  <c r="H1022" i="5"/>
  <c r="H1023" i="5"/>
  <c r="H1024" i="5"/>
  <c r="H1025" i="5"/>
  <c r="H1026" i="5"/>
  <c r="H1027" i="5"/>
  <c r="H1028" i="5"/>
  <c r="H1029" i="5"/>
  <c r="H1030" i="5"/>
  <c r="H1031" i="5"/>
  <c r="H1032" i="5"/>
  <c r="H1033" i="5"/>
  <c r="H1034" i="5"/>
  <c r="H1035" i="5"/>
  <c r="H1036" i="5"/>
  <c r="H1037" i="5"/>
  <c r="H1038" i="5"/>
  <c r="H1039" i="5"/>
  <c r="H1040" i="5"/>
  <c r="H1041" i="5"/>
  <c r="H1042" i="5"/>
  <c r="H1043" i="5"/>
  <c r="H1044" i="5"/>
  <c r="H1045" i="5"/>
  <c r="H1046" i="5"/>
  <c r="H1047" i="5"/>
  <c r="H1048" i="5"/>
  <c r="H1049" i="5"/>
  <c r="H1050" i="5"/>
  <c r="H1051" i="5"/>
  <c r="H1052" i="5"/>
  <c r="H1053" i="5"/>
  <c r="H1054" i="5"/>
  <c r="H1055" i="5"/>
  <c r="H1056" i="5"/>
  <c r="H1057" i="5"/>
  <c r="H1058" i="5"/>
  <c r="H1059" i="5"/>
  <c r="H1060" i="5"/>
  <c r="H1061" i="5"/>
  <c r="H1062" i="5"/>
  <c r="H1063" i="5"/>
  <c r="H1064" i="5"/>
  <c r="H1065" i="5"/>
  <c r="H1066" i="5"/>
  <c r="H1067" i="5"/>
  <c r="H1068" i="5"/>
  <c r="H1069" i="5"/>
  <c r="H1070" i="5"/>
  <c r="H1071" i="5"/>
  <c r="H1072" i="5"/>
  <c r="H1073" i="5"/>
  <c r="H1074" i="5"/>
  <c r="H1075" i="5"/>
  <c r="H1076" i="5"/>
  <c r="H1077" i="5"/>
  <c r="H1078" i="5"/>
  <c r="H1079" i="5"/>
  <c r="H1080" i="5"/>
  <c r="H1081" i="5"/>
  <c r="H1082" i="5"/>
  <c r="H1083" i="5"/>
  <c r="H1084" i="5"/>
  <c r="H1085" i="5"/>
  <c r="H1086" i="5"/>
  <c r="H1087" i="5"/>
  <c r="H1088" i="5"/>
  <c r="H1089" i="5"/>
  <c r="H1090" i="5"/>
  <c r="H1091" i="5"/>
  <c r="H1092" i="5"/>
  <c r="H1093" i="5"/>
  <c r="H1094" i="5"/>
  <c r="H1095" i="5"/>
  <c r="H1096" i="5"/>
  <c r="H1097" i="5"/>
  <c r="H1098" i="5"/>
  <c r="H1099" i="5"/>
  <c r="H1100" i="5"/>
  <c r="H1101" i="5"/>
  <c r="H1102" i="5"/>
  <c r="H1103" i="5"/>
  <c r="H1104" i="5"/>
  <c r="H1105" i="5"/>
  <c r="H1106" i="5"/>
  <c r="H1107" i="5"/>
  <c r="H1108" i="5"/>
  <c r="H1109" i="5"/>
  <c r="H1110" i="5"/>
  <c r="H1111" i="5"/>
  <c r="H1112" i="5"/>
  <c r="H1113" i="5"/>
  <c r="H1114" i="5"/>
  <c r="H1115" i="5"/>
  <c r="H1116" i="5"/>
  <c r="H1117" i="5"/>
  <c r="H1118" i="5"/>
  <c r="H1119" i="5"/>
  <c r="H1120" i="5"/>
  <c r="H1121" i="5"/>
  <c r="H1122" i="5"/>
  <c r="H1123" i="5"/>
  <c r="H1124" i="5"/>
  <c r="H1125" i="5"/>
  <c r="H1126" i="5"/>
  <c r="H1127" i="5"/>
  <c r="H1128" i="5"/>
  <c r="H1129" i="5"/>
  <c r="H1130" i="5"/>
  <c r="H1131" i="5"/>
  <c r="H1132" i="5"/>
  <c r="H1133" i="5"/>
  <c r="H1134" i="5"/>
  <c r="H1135" i="5"/>
  <c r="H1136" i="5"/>
  <c r="H1137" i="5"/>
  <c r="H1138" i="5"/>
  <c r="H1139" i="5"/>
  <c r="H1140" i="5"/>
  <c r="H1141" i="5"/>
  <c r="H1142" i="5"/>
  <c r="H1143" i="5"/>
  <c r="H1144" i="5"/>
  <c r="H1145" i="5"/>
  <c r="H1146" i="5"/>
  <c r="H1147" i="5"/>
  <c r="H1148" i="5"/>
  <c r="H1149" i="5"/>
  <c r="H1150" i="5"/>
  <c r="H1151" i="5"/>
  <c r="H1152" i="5"/>
  <c r="H1153" i="5"/>
  <c r="H1154" i="5"/>
  <c r="H1155" i="5"/>
  <c r="H1156" i="5"/>
  <c r="H1157" i="5"/>
  <c r="H1158" i="5"/>
  <c r="H1159" i="5"/>
  <c r="H1160" i="5"/>
  <c r="H1161" i="5"/>
  <c r="H1162" i="5"/>
  <c r="H1163" i="5"/>
  <c r="H1164" i="5"/>
  <c r="H1165" i="5"/>
  <c r="H1166" i="5"/>
  <c r="H1167" i="5"/>
  <c r="H1168" i="5"/>
  <c r="H1169" i="5"/>
  <c r="H1170" i="5"/>
  <c r="H1171" i="5"/>
  <c r="H1172" i="5"/>
  <c r="H1173" i="5"/>
  <c r="H1174" i="5"/>
  <c r="H1175" i="5"/>
  <c r="H1176" i="5"/>
  <c r="H1177" i="5"/>
  <c r="H1178" i="5"/>
  <c r="H1179" i="5"/>
  <c r="H1180" i="5"/>
  <c r="H1181" i="5"/>
  <c r="H1182" i="5"/>
  <c r="H1183" i="5"/>
  <c r="H1184" i="5"/>
  <c r="H1185" i="5"/>
  <c r="H1186" i="5"/>
  <c r="H1187" i="5"/>
  <c r="H1188" i="5"/>
  <c r="H1189" i="5"/>
  <c r="H1190" i="5"/>
  <c r="H1191" i="5"/>
  <c r="H1192" i="5"/>
  <c r="H1193" i="5"/>
  <c r="H1194" i="5"/>
  <c r="H1195" i="5"/>
  <c r="H1196" i="5"/>
  <c r="H1197" i="5"/>
  <c r="H1198" i="5"/>
  <c r="H1199" i="5"/>
  <c r="H1200" i="5"/>
  <c r="H1201" i="5"/>
  <c r="H1202" i="5"/>
  <c r="H1203" i="5"/>
  <c r="H1204" i="5"/>
  <c r="H1205" i="5"/>
  <c r="H1206" i="5"/>
  <c r="H1207" i="5"/>
  <c r="H1208" i="5"/>
  <c r="H1209" i="5"/>
  <c r="H1210" i="5"/>
  <c r="H1211" i="5"/>
  <c r="H1212" i="5"/>
  <c r="H1213" i="5"/>
  <c r="H1214" i="5"/>
  <c r="H1215" i="5"/>
  <c r="H1216" i="5"/>
  <c r="H1217" i="5"/>
  <c r="H1218" i="5"/>
  <c r="H1219" i="5"/>
  <c r="H1220" i="5"/>
  <c r="H1221" i="5"/>
  <c r="H1222" i="5"/>
  <c r="H1223" i="5"/>
  <c r="H1224" i="5"/>
  <c r="H1225" i="5"/>
  <c r="H1226" i="5"/>
  <c r="H1227" i="5"/>
  <c r="H1228" i="5"/>
  <c r="H1229" i="5"/>
  <c r="H1230" i="5"/>
  <c r="H1231" i="5"/>
  <c r="H1232" i="5"/>
  <c r="H1233" i="5"/>
  <c r="H1234" i="5"/>
  <c r="H1235" i="5"/>
  <c r="H1236" i="5"/>
  <c r="H1237" i="5"/>
  <c r="H1238" i="5"/>
  <c r="H1239" i="5"/>
  <c r="H1240" i="5"/>
  <c r="H1241" i="5"/>
  <c r="H1242" i="5"/>
  <c r="H1243" i="5"/>
  <c r="H1244" i="5"/>
  <c r="H1245" i="5"/>
  <c r="H1246" i="5"/>
  <c r="H1247" i="5"/>
  <c r="H1248" i="5"/>
  <c r="H1249" i="5"/>
  <c r="H1250" i="5"/>
  <c r="H1251" i="5"/>
  <c r="H1252" i="5"/>
  <c r="H1253" i="5"/>
  <c r="H1254" i="5"/>
  <c r="H1255" i="5"/>
  <c r="H1256" i="5"/>
  <c r="H1257" i="5"/>
  <c r="H1258" i="5"/>
  <c r="H1259" i="5"/>
  <c r="H1260" i="5"/>
  <c r="H1261" i="5"/>
  <c r="H1262" i="5"/>
  <c r="H1263" i="5"/>
  <c r="H1264" i="5"/>
  <c r="H1265" i="5"/>
  <c r="H1266" i="5"/>
  <c r="H1267" i="5"/>
  <c r="H1268" i="5"/>
  <c r="H1269" i="5"/>
  <c r="H1270" i="5"/>
  <c r="H1271" i="5"/>
  <c r="H1272" i="5"/>
  <c r="H1273" i="5"/>
  <c r="H1274" i="5"/>
  <c r="H1275" i="5"/>
  <c r="H1276" i="5"/>
  <c r="H1277" i="5"/>
  <c r="H1278" i="5"/>
  <c r="H1279" i="5"/>
  <c r="H1280" i="5"/>
  <c r="H1281" i="5"/>
  <c r="H1282" i="5"/>
  <c r="H1283" i="5"/>
  <c r="H1284" i="5"/>
  <c r="H1285" i="5"/>
  <c r="H1286" i="5"/>
  <c r="H1287" i="5"/>
  <c r="H1288" i="5"/>
  <c r="H1289" i="5"/>
  <c r="H1290" i="5"/>
  <c r="H1291" i="5"/>
  <c r="H1292" i="5"/>
  <c r="H1293" i="5"/>
  <c r="H1294" i="5"/>
  <c r="H1295" i="5"/>
  <c r="H1296" i="5"/>
  <c r="H1297" i="5"/>
  <c r="H1298" i="5"/>
  <c r="H1299" i="5"/>
  <c r="H1300" i="5"/>
  <c r="H1301" i="5"/>
  <c r="H1302" i="5"/>
  <c r="H1303" i="5"/>
  <c r="H1304" i="5"/>
  <c r="H1305" i="5"/>
  <c r="H1306" i="5"/>
  <c r="H1307" i="5"/>
  <c r="H1308" i="5"/>
  <c r="H1309" i="5"/>
  <c r="H1310" i="5"/>
  <c r="H1311" i="5"/>
  <c r="H1312" i="5"/>
  <c r="H1313" i="5"/>
  <c r="H1314" i="5"/>
  <c r="H1315" i="5"/>
  <c r="H1316" i="5"/>
  <c r="H1317" i="5"/>
  <c r="H1318" i="5"/>
  <c r="H1319" i="5"/>
  <c r="H1320" i="5"/>
  <c r="H1321" i="5"/>
  <c r="H1322" i="5"/>
  <c r="H1323" i="5"/>
  <c r="H1324" i="5"/>
  <c r="H1325" i="5"/>
  <c r="H1326" i="5"/>
  <c r="H1327" i="5"/>
  <c r="H1328" i="5"/>
  <c r="H1329" i="5"/>
  <c r="H1330" i="5"/>
  <c r="H1331" i="5"/>
  <c r="H1332" i="5"/>
  <c r="H1333" i="5"/>
  <c r="H1334" i="5"/>
  <c r="H1335" i="5"/>
  <c r="H1336" i="5"/>
  <c r="H1337" i="5"/>
  <c r="H1338" i="5"/>
  <c r="H1339" i="5"/>
  <c r="H1340" i="5"/>
  <c r="H1341" i="5"/>
  <c r="H1342" i="5"/>
  <c r="H1343" i="5"/>
  <c r="H1344" i="5"/>
  <c r="H1345" i="5"/>
  <c r="H1346" i="5"/>
  <c r="H1347" i="5"/>
  <c r="H1348" i="5"/>
  <c r="H1349" i="5"/>
  <c r="H1350" i="5"/>
  <c r="H1351" i="5"/>
  <c r="H1352" i="5"/>
  <c r="H1353" i="5"/>
  <c r="H1354" i="5"/>
  <c r="H1355" i="5"/>
  <c r="H1356" i="5"/>
  <c r="H1357" i="5"/>
  <c r="H1358" i="5"/>
  <c r="H1359" i="5"/>
  <c r="H1360" i="5"/>
  <c r="H1361" i="5"/>
  <c r="H1362" i="5"/>
  <c r="H1363" i="5"/>
  <c r="H1364" i="5"/>
  <c r="H1365" i="5"/>
  <c r="H1366" i="5"/>
  <c r="H1367" i="5"/>
  <c r="H1368" i="5"/>
  <c r="H1369" i="5"/>
  <c r="H1370" i="5"/>
  <c r="H1371" i="5"/>
  <c r="H1372" i="5"/>
  <c r="H1373" i="5"/>
  <c r="H1374" i="5"/>
  <c r="H1375" i="5"/>
  <c r="H1376" i="5"/>
  <c r="H1377" i="5"/>
  <c r="H1378" i="5"/>
  <c r="H1379" i="5"/>
  <c r="H1380" i="5"/>
  <c r="H1381" i="5"/>
  <c r="H1382" i="5"/>
  <c r="H1383" i="5"/>
  <c r="H1384" i="5"/>
  <c r="H1385" i="5"/>
  <c r="H1386" i="5"/>
  <c r="H1387" i="5"/>
  <c r="H1388" i="5"/>
  <c r="H1389" i="5"/>
  <c r="H1390" i="5"/>
  <c r="H1391" i="5"/>
  <c r="H1392" i="5"/>
  <c r="H1393" i="5"/>
  <c r="H1394" i="5"/>
  <c r="H1395" i="5"/>
  <c r="H1396" i="5"/>
  <c r="H1397" i="5"/>
  <c r="H1398" i="5"/>
  <c r="H1399" i="5"/>
  <c r="H1400" i="5"/>
  <c r="H1401" i="5"/>
  <c r="H1402" i="5"/>
  <c r="H1403" i="5"/>
  <c r="H1404" i="5"/>
  <c r="H1405" i="5"/>
  <c r="H1406" i="5"/>
  <c r="H1407" i="5"/>
  <c r="H1408" i="5"/>
  <c r="H1409" i="5"/>
  <c r="H1410" i="5"/>
  <c r="H1411" i="5"/>
  <c r="H1412" i="5"/>
  <c r="H1413" i="5"/>
  <c r="H1414" i="5"/>
  <c r="H1415" i="5"/>
  <c r="H1416" i="5"/>
  <c r="H1417" i="5"/>
  <c r="H1418" i="5"/>
  <c r="H1419" i="5"/>
  <c r="H1420" i="5"/>
  <c r="H1421" i="5"/>
  <c r="H1422" i="5"/>
  <c r="H1423" i="5"/>
  <c r="H1424" i="5"/>
  <c r="H1425" i="5"/>
  <c r="H1426" i="5"/>
  <c r="H1427" i="5"/>
  <c r="H1428" i="5"/>
  <c r="H1429" i="5"/>
  <c r="H1430" i="5"/>
  <c r="H1431" i="5"/>
  <c r="H1432" i="5"/>
  <c r="H1433" i="5"/>
  <c r="H1434" i="5"/>
  <c r="H1435" i="5"/>
  <c r="H1436" i="5"/>
  <c r="H1437" i="5"/>
  <c r="H1438" i="5"/>
  <c r="H1439" i="5"/>
  <c r="H1440" i="5"/>
  <c r="H1441" i="5"/>
  <c r="H1442" i="5"/>
  <c r="H1443" i="5"/>
  <c r="H1444" i="5"/>
  <c r="H1445" i="5"/>
  <c r="H1446" i="5"/>
  <c r="H1447" i="5"/>
  <c r="H1448" i="5"/>
  <c r="H1449" i="5"/>
  <c r="H1450" i="5"/>
  <c r="H1451" i="5"/>
  <c r="H1452" i="5"/>
  <c r="H1453" i="5"/>
  <c r="H1454" i="5"/>
  <c r="H1455" i="5"/>
  <c r="H1456" i="5"/>
  <c r="H1457" i="5"/>
  <c r="H1458" i="5"/>
  <c r="H1459" i="5"/>
  <c r="H1460" i="5"/>
  <c r="H1461" i="5"/>
  <c r="H1462" i="5"/>
  <c r="H1463" i="5"/>
  <c r="H1464" i="5"/>
  <c r="H1465" i="5"/>
  <c r="H1466" i="5"/>
  <c r="H1467" i="5"/>
  <c r="H1468" i="5"/>
  <c r="H1469" i="5"/>
  <c r="H1470" i="5"/>
  <c r="H1471" i="5"/>
  <c r="H1472" i="5"/>
  <c r="H1473" i="5"/>
  <c r="H1474" i="5"/>
  <c r="H1475" i="5"/>
  <c r="H1476" i="5"/>
  <c r="H1477" i="5"/>
  <c r="H1478" i="5"/>
  <c r="H1479" i="5"/>
  <c r="H1480" i="5"/>
  <c r="H1481" i="5"/>
  <c r="H1482" i="5"/>
  <c r="H1483" i="5"/>
  <c r="H1484" i="5"/>
  <c r="H1485" i="5"/>
  <c r="H1486" i="5"/>
  <c r="H1487" i="5"/>
  <c r="H1488" i="5"/>
  <c r="H1489" i="5"/>
  <c r="H1490" i="5"/>
  <c r="H1491" i="5"/>
  <c r="H1492" i="5"/>
  <c r="H1493" i="5"/>
  <c r="H1494" i="5"/>
  <c r="H1495" i="5"/>
  <c r="H1496" i="5"/>
  <c r="H1497" i="5"/>
  <c r="H1498" i="5"/>
  <c r="H1499" i="5"/>
  <c r="H1500" i="5"/>
  <c r="H1501" i="5"/>
  <c r="H1502" i="5"/>
  <c r="H1503" i="5"/>
  <c r="H1504" i="5"/>
  <c r="H1505" i="5"/>
  <c r="H1506" i="5"/>
  <c r="H1507" i="5"/>
  <c r="H1508" i="5"/>
  <c r="H1509" i="5"/>
  <c r="H1510" i="5"/>
  <c r="H1511" i="5"/>
  <c r="H1512" i="5"/>
  <c r="H1513" i="5"/>
  <c r="H1514" i="5"/>
  <c r="H1515" i="5"/>
  <c r="H1516" i="5"/>
  <c r="H1517" i="5"/>
  <c r="H1518" i="5"/>
  <c r="H1519" i="5"/>
  <c r="H1520" i="5"/>
  <c r="H1521" i="5"/>
  <c r="H1522" i="5"/>
  <c r="H1523" i="5"/>
  <c r="H1524" i="5"/>
  <c r="H1525" i="5"/>
  <c r="H1526" i="5"/>
  <c r="H1527" i="5"/>
  <c r="H1528" i="5"/>
  <c r="H1529" i="5"/>
  <c r="H1530" i="5"/>
  <c r="H1531" i="5"/>
  <c r="H1532" i="5"/>
  <c r="H1533" i="5"/>
  <c r="H1534" i="5"/>
  <c r="H1535" i="5"/>
  <c r="H1536" i="5"/>
  <c r="H1537" i="5"/>
  <c r="H1538" i="5"/>
  <c r="H1539" i="5"/>
  <c r="H1540" i="5"/>
  <c r="H1541" i="5"/>
  <c r="H1542" i="5"/>
  <c r="H1543" i="5"/>
  <c r="H1544" i="5"/>
  <c r="H1545" i="5"/>
  <c r="H1546" i="5"/>
  <c r="H1547" i="5"/>
  <c r="H1548" i="5"/>
  <c r="H1549" i="5"/>
  <c r="H1550" i="5"/>
  <c r="H1551" i="5"/>
  <c r="H1552" i="5"/>
  <c r="H1553" i="5"/>
  <c r="H1554" i="5"/>
  <c r="H1555" i="5"/>
  <c r="H1556" i="5"/>
  <c r="H1557" i="5"/>
  <c r="H1558" i="5"/>
  <c r="H1559" i="5"/>
  <c r="H1560" i="5"/>
  <c r="H1561" i="5"/>
  <c r="H1562" i="5"/>
  <c r="H1563" i="5"/>
  <c r="H1564" i="5"/>
  <c r="H1565" i="5"/>
  <c r="H1566" i="5"/>
  <c r="H1567" i="5"/>
  <c r="H1568" i="5"/>
  <c r="H1569" i="5"/>
  <c r="H1570" i="5"/>
  <c r="H1571" i="5"/>
  <c r="H1572" i="5"/>
  <c r="H1573" i="5"/>
  <c r="H1574" i="5"/>
  <c r="H1575" i="5"/>
  <c r="H1576" i="5"/>
  <c r="H1577" i="5"/>
  <c r="H1578" i="5"/>
  <c r="H1579" i="5"/>
  <c r="H1580" i="5"/>
  <c r="H1581" i="5"/>
  <c r="H1582" i="5"/>
  <c r="H1583" i="5"/>
  <c r="H1584" i="5"/>
  <c r="H1585" i="5"/>
  <c r="H1586" i="5"/>
  <c r="H1587" i="5"/>
  <c r="H1588" i="5"/>
  <c r="H1589" i="5"/>
  <c r="H1590" i="5"/>
  <c r="H1591" i="5"/>
  <c r="H1592" i="5"/>
  <c r="H1593" i="5"/>
  <c r="H1594" i="5"/>
  <c r="H1595" i="5"/>
  <c r="H1596" i="5"/>
  <c r="H1597" i="5"/>
  <c r="H1598" i="5"/>
  <c r="H1599" i="5"/>
  <c r="H1600" i="5"/>
  <c r="H1601" i="5"/>
  <c r="H1602" i="5"/>
  <c r="H1603" i="5"/>
  <c r="H1604" i="5"/>
  <c r="H1605" i="5"/>
  <c r="H1606" i="5"/>
  <c r="H1607" i="5"/>
  <c r="H1608" i="5"/>
  <c r="H1609" i="5"/>
  <c r="H1610" i="5"/>
  <c r="H1611" i="5"/>
  <c r="H1612" i="5"/>
  <c r="H1613" i="5"/>
  <c r="H1614" i="5"/>
  <c r="H1615" i="5"/>
  <c r="H1616" i="5"/>
  <c r="H1617" i="5"/>
  <c r="H1618" i="5"/>
  <c r="H1619" i="5"/>
  <c r="H1620" i="5"/>
  <c r="H1621" i="5"/>
  <c r="H1622" i="5"/>
  <c r="H1623" i="5"/>
  <c r="H1624" i="5"/>
  <c r="H1625" i="5"/>
  <c r="H1626" i="5"/>
  <c r="H1627" i="5"/>
  <c r="H1628" i="5"/>
  <c r="H1629" i="5"/>
  <c r="H1630" i="5"/>
  <c r="H1631" i="5"/>
  <c r="H1632" i="5"/>
  <c r="H1633" i="5"/>
  <c r="H1634" i="5"/>
  <c r="H1635" i="5"/>
  <c r="H1636" i="5"/>
  <c r="H1637" i="5"/>
  <c r="H1638" i="5"/>
  <c r="H1639" i="5"/>
  <c r="H1640" i="5"/>
  <c r="H1641" i="5"/>
  <c r="H1642" i="5"/>
  <c r="H1643" i="5"/>
  <c r="H1644" i="5"/>
  <c r="H1645" i="5"/>
  <c r="H1646" i="5"/>
  <c r="H1647" i="5"/>
  <c r="H1648" i="5"/>
  <c r="H1649" i="5"/>
  <c r="H1650" i="5"/>
  <c r="H1651" i="5"/>
  <c r="H1652" i="5"/>
  <c r="H1653" i="5"/>
  <c r="H1654" i="5"/>
  <c r="H1655" i="5"/>
  <c r="H1656" i="5"/>
  <c r="H1657" i="5"/>
  <c r="H1658" i="5"/>
  <c r="H1659" i="5"/>
  <c r="H1660" i="5"/>
  <c r="H1661" i="5"/>
  <c r="H1662" i="5"/>
  <c r="H1663" i="5"/>
  <c r="H1664" i="5"/>
  <c r="H1665" i="5"/>
  <c r="H1666" i="5"/>
  <c r="H1667" i="5"/>
  <c r="H1668" i="5"/>
  <c r="H1669" i="5"/>
  <c r="H1670" i="5"/>
  <c r="H1671" i="5"/>
  <c r="H1672" i="5"/>
  <c r="H1673" i="5"/>
  <c r="H1674" i="5"/>
  <c r="H1675" i="5"/>
  <c r="H1676" i="5"/>
  <c r="H1677" i="5"/>
  <c r="H1678" i="5"/>
  <c r="H1679" i="5"/>
  <c r="H1680" i="5"/>
  <c r="H1681" i="5"/>
  <c r="H1682" i="5"/>
  <c r="H1683" i="5"/>
  <c r="H1684" i="5"/>
  <c r="H1685" i="5"/>
  <c r="H1686" i="5"/>
  <c r="H1687" i="5"/>
  <c r="H1688" i="5"/>
  <c r="H1689" i="5"/>
  <c r="H1690" i="5"/>
  <c r="H1691" i="5"/>
  <c r="H1692" i="5"/>
  <c r="H1693" i="5"/>
  <c r="H1694" i="5"/>
  <c r="H1695" i="5"/>
  <c r="H1696" i="5"/>
  <c r="H1697" i="5"/>
  <c r="H1698" i="5"/>
  <c r="H1699" i="5"/>
  <c r="H1700" i="5"/>
  <c r="H1701" i="5"/>
  <c r="H1702" i="5"/>
  <c r="H1703" i="5"/>
  <c r="H1704" i="5"/>
  <c r="H1705" i="5"/>
  <c r="H1706" i="5"/>
  <c r="H1707" i="5"/>
  <c r="H1708" i="5"/>
  <c r="H1709" i="5"/>
  <c r="H1710" i="5"/>
  <c r="H1711" i="5"/>
  <c r="H1712" i="5"/>
  <c r="H1713" i="5"/>
  <c r="H1714" i="5"/>
  <c r="H1715" i="5"/>
  <c r="H1716" i="5"/>
  <c r="H1717" i="5"/>
  <c r="H1718" i="5"/>
  <c r="H1719" i="5"/>
  <c r="H1720" i="5"/>
  <c r="H1721" i="5"/>
  <c r="H1722" i="5"/>
  <c r="H1723" i="5"/>
  <c r="H1724" i="5"/>
  <c r="H1725" i="5"/>
  <c r="H1726" i="5"/>
  <c r="H1727" i="5"/>
  <c r="H1728" i="5"/>
  <c r="H1729" i="5"/>
  <c r="H1730" i="5"/>
  <c r="H1731" i="5"/>
  <c r="H1732" i="5"/>
  <c r="H1733" i="5"/>
  <c r="H1734" i="5"/>
  <c r="H1735" i="5"/>
  <c r="H1736" i="5"/>
  <c r="H1737" i="5"/>
  <c r="H1738" i="5"/>
  <c r="H1739" i="5"/>
  <c r="H1740" i="5"/>
  <c r="H1741" i="5"/>
  <c r="H1742" i="5"/>
  <c r="H1743" i="5"/>
  <c r="H1744" i="5"/>
  <c r="H1745" i="5"/>
  <c r="H1746" i="5"/>
  <c r="H1747" i="5"/>
  <c r="H1748" i="5"/>
  <c r="H1749" i="5"/>
  <c r="H1750" i="5"/>
  <c r="H1751" i="5"/>
  <c r="H1752" i="5"/>
  <c r="H1753" i="5"/>
  <c r="H1754" i="5"/>
  <c r="H1755" i="5"/>
  <c r="H1756" i="5"/>
  <c r="H1757" i="5"/>
  <c r="H1758" i="5"/>
  <c r="H1759" i="5"/>
  <c r="H1760" i="5"/>
  <c r="H1761" i="5"/>
  <c r="H1762" i="5"/>
  <c r="H1763" i="5"/>
  <c r="H1764" i="5"/>
  <c r="H1765" i="5"/>
  <c r="H1766" i="5"/>
  <c r="H1767" i="5"/>
  <c r="H1768" i="5"/>
  <c r="H1769" i="5"/>
  <c r="H1770" i="5"/>
  <c r="H1771" i="5"/>
  <c r="H1772" i="5"/>
  <c r="H1773" i="5"/>
  <c r="H1774" i="5"/>
  <c r="H1775" i="5"/>
  <c r="H1776" i="5"/>
  <c r="H1777" i="5"/>
  <c r="H1778" i="5"/>
  <c r="H1779" i="5"/>
  <c r="H1780" i="5"/>
  <c r="H1781" i="5"/>
  <c r="H1782" i="5"/>
  <c r="AL20" i="13" l="1"/>
  <c r="Z19" i="13"/>
  <c r="R39" i="13"/>
  <c r="AQ38" i="13"/>
  <c r="AQ13" i="13"/>
  <c r="AI10" i="13"/>
  <c r="AK10" i="13"/>
  <c r="AI11" i="13"/>
  <c r="AK11" i="13"/>
  <c r="Q10" i="13"/>
  <c r="Q11" i="13"/>
  <c r="B9" i="13"/>
  <c r="W9" i="13" s="1"/>
  <c r="B8" i="13"/>
  <c r="W8" i="13" s="1"/>
  <c r="B7" i="13"/>
  <c r="W7" i="13" s="1"/>
  <c r="B6" i="13"/>
  <c r="W6" i="13" s="1"/>
  <c r="Q6" i="13"/>
  <c r="AI6" i="13"/>
  <c r="AK6" i="13"/>
  <c r="Q7" i="13"/>
  <c r="AI7" i="13"/>
  <c r="AK7" i="13"/>
  <c r="Q8" i="13"/>
  <c r="AI8" i="13"/>
  <c r="AK8" i="13"/>
  <c r="Q9" i="13"/>
  <c r="AI9" i="13"/>
  <c r="AK9" i="13"/>
  <c r="Q5" i="13"/>
  <c r="AK5" i="13"/>
  <c r="AK4" i="13"/>
  <c r="C1" i="13"/>
  <c r="R40" i="13" l="1"/>
  <c r="AQ39" i="13"/>
  <c r="AL21" i="13"/>
  <c r="Z20" i="13"/>
  <c r="Q4" i="13"/>
  <c r="Z21" i="13" l="1"/>
  <c r="AL22" i="13"/>
  <c r="AQ40" i="13"/>
  <c r="R41" i="13"/>
  <c r="F11" i="6"/>
  <c r="F13" i="6"/>
  <c r="F14" i="6"/>
  <c r="F15" i="6"/>
  <c r="F16" i="6"/>
  <c r="F17" i="6"/>
  <c r="F18" i="6"/>
  <c r="F19" i="6"/>
  <c r="F20" i="6"/>
  <c r="F21" i="6"/>
  <c r="F22" i="6"/>
  <c r="F24" i="6"/>
  <c r="F25" i="6"/>
  <c r="F26" i="6"/>
  <c r="F27" i="6"/>
  <c r="F28" i="6"/>
  <c r="F29" i="6"/>
  <c r="F30" i="6"/>
  <c r="F31" i="6"/>
  <c r="F32" i="6"/>
  <c r="F33" i="6"/>
  <c r="F34" i="6"/>
  <c r="F35" i="6"/>
  <c r="F36" i="6"/>
  <c r="F37" i="6"/>
  <c r="F39" i="6"/>
  <c r="F40" i="6"/>
  <c r="F41" i="6"/>
  <c r="F43" i="6"/>
  <c r="F44" i="6"/>
  <c r="F45" i="6"/>
  <c r="F46" i="6"/>
  <c r="F47" i="6"/>
  <c r="F48" i="6"/>
  <c r="F49" i="6"/>
  <c r="F50" i="6"/>
  <c r="F51" i="6"/>
  <c r="F52" i="6"/>
  <c r="F53"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3" i="6"/>
  <c r="F104" i="6"/>
  <c r="F105" i="6"/>
  <c r="F106" i="6"/>
  <c r="F107" i="6"/>
  <c r="F108" i="6"/>
  <c r="F109" i="6"/>
  <c r="F110" i="6"/>
  <c r="F112" i="6"/>
  <c r="F111" i="6"/>
  <c r="F113" i="6"/>
  <c r="F114" i="6"/>
  <c r="F115" i="6"/>
  <c r="F116" i="6"/>
  <c r="F117" i="6"/>
  <c r="F118" i="6"/>
  <c r="F119" i="6"/>
  <c r="F120" i="6"/>
  <c r="F121" i="6"/>
  <c r="F122" i="6"/>
  <c r="F125" i="6"/>
  <c r="F126" i="6"/>
  <c r="F127" i="6"/>
  <c r="F102" i="6"/>
  <c r="F123" i="6"/>
  <c r="F23" i="6"/>
  <c r="F54" i="6"/>
  <c r="F38" i="6"/>
  <c r="F42" i="6"/>
  <c r="F12" i="6"/>
  <c r="F124" i="6"/>
  <c r="R52" i="13" l="1"/>
  <c r="AQ41" i="13"/>
  <c r="Z22" i="13"/>
  <c r="AL23" i="13"/>
  <c r="AJ6" i="13"/>
  <c r="AJ7" i="13"/>
  <c r="AJ5" i="13"/>
  <c r="AJ10" i="13"/>
  <c r="AJ9" i="13"/>
  <c r="AJ11" i="13"/>
  <c r="AJ8" i="13"/>
  <c r="C3" i="9"/>
  <c r="C4" i="9"/>
  <c r="C5" i="9"/>
  <c r="C6" i="9"/>
  <c r="C7" i="9"/>
  <c r="C8" i="9"/>
  <c r="C9" i="9"/>
  <c r="C10" i="9"/>
  <c r="C11" i="9"/>
  <c r="C12" i="9"/>
  <c r="C13" i="9"/>
  <c r="C14" i="9"/>
  <c r="C15" i="9"/>
  <c r="C16" i="9"/>
  <c r="C17" i="9"/>
  <c r="C18" i="9"/>
  <c r="AL24" i="13" l="1"/>
  <c r="Z23" i="13"/>
  <c r="R53" i="13"/>
  <c r="AQ52" i="13"/>
  <c r="P1" i="9"/>
  <c r="T1" i="9"/>
  <c r="R54" i="13" l="1"/>
  <c r="AQ53" i="13"/>
  <c r="AL25" i="13"/>
  <c r="Z24" i="13"/>
  <c r="P5" i="13"/>
  <c r="AL26" i="13" l="1"/>
  <c r="Z25" i="13"/>
  <c r="R55" i="13"/>
  <c r="AQ54" i="13"/>
  <c r="P6" i="13"/>
  <c r="AJ1" i="9"/>
  <c r="AB1" i="9"/>
  <c r="G1" i="9"/>
  <c r="B1" i="9"/>
  <c r="AP4" i="13"/>
  <c r="AQ4" i="13"/>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I339" i="4"/>
  <c r="I340" i="4"/>
  <c r="I341" i="4"/>
  <c r="I342" i="4"/>
  <c r="I343" i="4"/>
  <c r="I344" i="4"/>
  <c r="I345" i="4"/>
  <c r="I346" i="4"/>
  <c r="I347" i="4"/>
  <c r="I348" i="4"/>
  <c r="I349" i="4"/>
  <c r="I350" i="4"/>
  <c r="I351" i="4"/>
  <c r="I352" i="4"/>
  <c r="I353" i="4"/>
  <c r="I354" i="4"/>
  <c r="I355" i="4"/>
  <c r="I356" i="4"/>
  <c r="I357" i="4"/>
  <c r="I358" i="4"/>
  <c r="I359" i="4"/>
  <c r="I360" i="4"/>
  <c r="I361" i="4"/>
  <c r="I362" i="4"/>
  <c r="I363" i="4"/>
  <c r="I364" i="4"/>
  <c r="I365" i="4"/>
  <c r="I366" i="4"/>
  <c r="I367" i="4"/>
  <c r="I368" i="4"/>
  <c r="I369" i="4"/>
  <c r="I370" i="4"/>
  <c r="I371" i="4"/>
  <c r="I372" i="4"/>
  <c r="I373" i="4"/>
  <c r="I374" i="4"/>
  <c r="I375" i="4"/>
  <c r="I376" i="4"/>
  <c r="I377" i="4"/>
  <c r="I378" i="4"/>
  <c r="I379" i="4"/>
  <c r="I380" i="4"/>
  <c r="I381" i="4"/>
  <c r="I382" i="4"/>
  <c r="I383" i="4"/>
  <c r="I384" i="4"/>
  <c r="I385" i="4"/>
  <c r="I386" i="4"/>
  <c r="I387" i="4"/>
  <c r="I388" i="4"/>
  <c r="I389" i="4"/>
  <c r="I390" i="4"/>
  <c r="I391" i="4"/>
  <c r="I392" i="4"/>
  <c r="I393" i="4"/>
  <c r="I394" i="4"/>
  <c r="I395" i="4"/>
  <c r="I396" i="4"/>
  <c r="I397" i="4"/>
  <c r="I398" i="4"/>
  <c r="I399" i="4"/>
  <c r="I400" i="4"/>
  <c r="I401"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505" i="4"/>
  <c r="I506" i="4"/>
  <c r="I507" i="4"/>
  <c r="I508" i="4"/>
  <c r="I509" i="4"/>
  <c r="I510" i="4"/>
  <c r="I511" i="4"/>
  <c r="I512" i="4"/>
  <c r="I513" i="4"/>
  <c r="I514" i="4"/>
  <c r="I515" i="4"/>
  <c r="I516" i="4"/>
  <c r="I517" i="4"/>
  <c r="I518" i="4"/>
  <c r="I519" i="4"/>
  <c r="I520" i="4"/>
  <c r="I521" i="4"/>
  <c r="I522" i="4"/>
  <c r="I523" i="4"/>
  <c r="I524" i="4"/>
  <c r="I525" i="4"/>
  <c r="I526" i="4"/>
  <c r="I527" i="4"/>
  <c r="I528" i="4"/>
  <c r="I529" i="4"/>
  <c r="I530" i="4"/>
  <c r="I531" i="4"/>
  <c r="I532" i="4"/>
  <c r="I533" i="4"/>
  <c r="I534" i="4"/>
  <c r="I535" i="4"/>
  <c r="I536" i="4"/>
  <c r="I537" i="4"/>
  <c r="I538" i="4"/>
  <c r="I539" i="4"/>
  <c r="I540" i="4"/>
  <c r="I541" i="4"/>
  <c r="I542" i="4"/>
  <c r="I543" i="4"/>
  <c r="I544" i="4"/>
  <c r="I545" i="4"/>
  <c r="I546" i="4"/>
  <c r="I547" i="4"/>
  <c r="I548" i="4"/>
  <c r="I549" i="4"/>
  <c r="I550" i="4"/>
  <c r="I551" i="4"/>
  <c r="I552" i="4"/>
  <c r="I553" i="4"/>
  <c r="I554" i="4"/>
  <c r="I555" i="4"/>
  <c r="I556" i="4"/>
  <c r="I557" i="4"/>
  <c r="I558" i="4"/>
  <c r="I559" i="4"/>
  <c r="I560" i="4"/>
  <c r="I561" i="4"/>
  <c r="I562" i="4"/>
  <c r="I563" i="4"/>
  <c r="I564" i="4"/>
  <c r="I565" i="4"/>
  <c r="I566" i="4"/>
  <c r="I567" i="4"/>
  <c r="I568" i="4"/>
  <c r="I569" i="4"/>
  <c r="I570" i="4"/>
  <c r="I571" i="4"/>
  <c r="I572" i="4"/>
  <c r="I573" i="4"/>
  <c r="I574" i="4"/>
  <c r="I575" i="4"/>
  <c r="I576" i="4"/>
  <c r="I577" i="4"/>
  <c r="I578" i="4"/>
  <c r="I579" i="4"/>
  <c r="I580" i="4"/>
  <c r="I581" i="4"/>
  <c r="I582" i="4"/>
  <c r="I583" i="4"/>
  <c r="I584" i="4"/>
  <c r="I585" i="4"/>
  <c r="I586" i="4"/>
  <c r="I587" i="4"/>
  <c r="I588" i="4"/>
  <c r="I589" i="4"/>
  <c r="I590" i="4"/>
  <c r="I591" i="4"/>
  <c r="I592" i="4"/>
  <c r="I593" i="4"/>
  <c r="I594" i="4"/>
  <c r="I595" i="4"/>
  <c r="I596" i="4"/>
  <c r="I597" i="4"/>
  <c r="I598" i="4"/>
  <c r="I599" i="4"/>
  <c r="I600" i="4"/>
  <c r="I601" i="4"/>
  <c r="I602" i="4"/>
  <c r="I603" i="4"/>
  <c r="I604" i="4"/>
  <c r="I605" i="4"/>
  <c r="I606" i="4"/>
  <c r="I607" i="4"/>
  <c r="I608" i="4"/>
  <c r="I609" i="4"/>
  <c r="I610" i="4"/>
  <c r="I611" i="4"/>
  <c r="I612" i="4"/>
  <c r="I613" i="4"/>
  <c r="I614" i="4"/>
  <c r="I615" i="4"/>
  <c r="I616" i="4"/>
  <c r="I617" i="4"/>
  <c r="I618" i="4"/>
  <c r="I619" i="4"/>
  <c r="I620" i="4"/>
  <c r="I621" i="4"/>
  <c r="I622" i="4"/>
  <c r="I623" i="4"/>
  <c r="I624" i="4"/>
  <c r="I625" i="4"/>
  <c r="I626" i="4"/>
  <c r="I627" i="4"/>
  <c r="I628" i="4"/>
  <c r="I629" i="4"/>
  <c r="I630" i="4"/>
  <c r="I631" i="4"/>
  <c r="I632" i="4"/>
  <c r="I633" i="4"/>
  <c r="I634" i="4"/>
  <c r="I635" i="4"/>
  <c r="I636" i="4"/>
  <c r="I637" i="4"/>
  <c r="I638" i="4"/>
  <c r="I639" i="4"/>
  <c r="I640" i="4"/>
  <c r="I641" i="4"/>
  <c r="I642" i="4"/>
  <c r="I643" i="4"/>
  <c r="I644" i="4"/>
  <c r="I645" i="4"/>
  <c r="I646" i="4"/>
  <c r="I647" i="4"/>
  <c r="I648" i="4"/>
  <c r="I649" i="4"/>
  <c r="I650" i="4"/>
  <c r="I651" i="4"/>
  <c r="I652" i="4"/>
  <c r="I653" i="4"/>
  <c r="I654" i="4"/>
  <c r="I655" i="4"/>
  <c r="I656" i="4"/>
  <c r="I657" i="4"/>
  <c r="I658" i="4"/>
  <c r="I659" i="4"/>
  <c r="I660" i="4"/>
  <c r="I661" i="4"/>
  <c r="I662" i="4"/>
  <c r="I663" i="4"/>
  <c r="I664" i="4"/>
  <c r="I665" i="4"/>
  <c r="I666" i="4"/>
  <c r="I667" i="4"/>
  <c r="I668" i="4"/>
  <c r="I669" i="4"/>
  <c r="I670" i="4"/>
  <c r="I671" i="4"/>
  <c r="I672" i="4"/>
  <c r="I673" i="4"/>
  <c r="I674" i="4"/>
  <c r="I675" i="4"/>
  <c r="I676" i="4"/>
  <c r="I677" i="4"/>
  <c r="I678" i="4"/>
  <c r="I679" i="4"/>
  <c r="I680" i="4"/>
  <c r="I681" i="4"/>
  <c r="I682" i="4"/>
  <c r="I683" i="4"/>
  <c r="I684" i="4"/>
  <c r="I685" i="4"/>
  <c r="I686" i="4"/>
  <c r="I687" i="4"/>
  <c r="I688" i="4"/>
  <c r="I689" i="4"/>
  <c r="I690" i="4"/>
  <c r="I691" i="4"/>
  <c r="I692" i="4"/>
  <c r="I693" i="4"/>
  <c r="I694" i="4"/>
  <c r="I695" i="4"/>
  <c r="I696" i="4"/>
  <c r="I697" i="4"/>
  <c r="I698" i="4"/>
  <c r="I699" i="4"/>
  <c r="I700" i="4"/>
  <c r="I701" i="4"/>
  <c r="I702" i="4"/>
  <c r="I703" i="4"/>
  <c r="I704" i="4"/>
  <c r="I705" i="4"/>
  <c r="I706" i="4"/>
  <c r="I707" i="4"/>
  <c r="I708" i="4"/>
  <c r="I709" i="4"/>
  <c r="I710" i="4"/>
  <c r="I711" i="4"/>
  <c r="I712" i="4"/>
  <c r="I713" i="4"/>
  <c r="I714" i="4"/>
  <c r="I715" i="4"/>
  <c r="I716" i="4"/>
  <c r="I717" i="4"/>
  <c r="I718" i="4"/>
  <c r="I719" i="4"/>
  <c r="I720" i="4"/>
  <c r="I721" i="4"/>
  <c r="I722" i="4"/>
  <c r="I723" i="4"/>
  <c r="I724" i="4"/>
  <c r="I725" i="4"/>
  <c r="I726" i="4"/>
  <c r="I727" i="4"/>
  <c r="I728" i="4"/>
  <c r="I729" i="4"/>
  <c r="I730" i="4"/>
  <c r="I731" i="4"/>
  <c r="I732" i="4"/>
  <c r="I733" i="4"/>
  <c r="I734" i="4"/>
  <c r="I735" i="4"/>
  <c r="I736" i="4"/>
  <c r="I737" i="4"/>
  <c r="I738" i="4"/>
  <c r="I739" i="4"/>
  <c r="I740" i="4"/>
  <c r="I741" i="4"/>
  <c r="I742" i="4"/>
  <c r="I743" i="4"/>
  <c r="I744" i="4"/>
  <c r="I745" i="4"/>
  <c r="I746" i="4"/>
  <c r="I747" i="4"/>
  <c r="I748" i="4"/>
  <c r="I749" i="4"/>
  <c r="I750" i="4"/>
  <c r="I751" i="4"/>
  <c r="I752" i="4"/>
  <c r="I753" i="4"/>
  <c r="I754" i="4"/>
  <c r="I755" i="4"/>
  <c r="I756" i="4"/>
  <c r="I757" i="4"/>
  <c r="I758" i="4"/>
  <c r="I759" i="4"/>
  <c r="I760" i="4"/>
  <c r="I761" i="4"/>
  <c r="I762" i="4"/>
  <c r="I763" i="4"/>
  <c r="I764" i="4"/>
  <c r="I765" i="4"/>
  <c r="I766" i="4"/>
  <c r="I767" i="4"/>
  <c r="I768" i="4"/>
  <c r="I769" i="4"/>
  <c r="I770" i="4"/>
  <c r="I771" i="4"/>
  <c r="I772" i="4"/>
  <c r="I773" i="4"/>
  <c r="I774" i="4"/>
  <c r="I775" i="4"/>
  <c r="I776" i="4"/>
  <c r="I777" i="4"/>
  <c r="I778" i="4"/>
  <c r="I779" i="4"/>
  <c r="I780" i="4"/>
  <c r="I781" i="4"/>
  <c r="I782" i="4"/>
  <c r="I783" i="4"/>
  <c r="I784" i="4"/>
  <c r="I785" i="4"/>
  <c r="I786" i="4"/>
  <c r="I787" i="4"/>
  <c r="I788" i="4"/>
  <c r="I789" i="4"/>
  <c r="I790" i="4"/>
  <c r="I791" i="4"/>
  <c r="I792" i="4"/>
  <c r="I793" i="4"/>
  <c r="I794" i="4"/>
  <c r="I795" i="4"/>
  <c r="I796" i="4"/>
  <c r="I797" i="4"/>
  <c r="I798" i="4"/>
  <c r="I799" i="4"/>
  <c r="I800" i="4"/>
  <c r="I801" i="4"/>
  <c r="I802" i="4"/>
  <c r="I803" i="4"/>
  <c r="I804" i="4"/>
  <c r="I805" i="4"/>
  <c r="I806" i="4"/>
  <c r="I807" i="4"/>
  <c r="I808" i="4"/>
  <c r="I809" i="4"/>
  <c r="I810" i="4"/>
  <c r="I811" i="4"/>
  <c r="I812" i="4"/>
  <c r="I813" i="4"/>
  <c r="I814" i="4"/>
  <c r="I815" i="4"/>
  <c r="I816" i="4"/>
  <c r="I817" i="4"/>
  <c r="I818" i="4"/>
  <c r="I819" i="4"/>
  <c r="I820" i="4"/>
  <c r="I821" i="4"/>
  <c r="I822" i="4"/>
  <c r="I823" i="4"/>
  <c r="I824" i="4"/>
  <c r="I825" i="4"/>
  <c r="I826" i="4"/>
  <c r="I827" i="4"/>
  <c r="I828" i="4"/>
  <c r="I829" i="4"/>
  <c r="I830" i="4"/>
  <c r="I831" i="4"/>
  <c r="I832" i="4"/>
  <c r="I833" i="4"/>
  <c r="I834" i="4"/>
  <c r="I835" i="4"/>
  <c r="I836" i="4"/>
  <c r="I837" i="4"/>
  <c r="I838" i="4"/>
  <c r="I839" i="4"/>
  <c r="I840" i="4"/>
  <c r="I841" i="4"/>
  <c r="I842" i="4"/>
  <c r="I843" i="4"/>
  <c r="I844" i="4"/>
  <c r="I845" i="4"/>
  <c r="I846" i="4"/>
  <c r="I847" i="4"/>
  <c r="I848" i="4"/>
  <c r="I849" i="4"/>
  <c r="I850" i="4"/>
  <c r="I851" i="4"/>
  <c r="I852" i="4"/>
  <c r="I853" i="4"/>
  <c r="I854" i="4"/>
  <c r="I855" i="4"/>
  <c r="I856" i="4"/>
  <c r="I857" i="4"/>
  <c r="I858" i="4"/>
  <c r="I859" i="4"/>
  <c r="I860" i="4"/>
  <c r="I861" i="4"/>
  <c r="I862" i="4"/>
  <c r="I863" i="4"/>
  <c r="I864" i="4"/>
  <c r="I865" i="4"/>
  <c r="I866" i="4"/>
  <c r="I867" i="4"/>
  <c r="I868" i="4"/>
  <c r="I869" i="4"/>
  <c r="I870" i="4"/>
  <c r="I871" i="4"/>
  <c r="I872" i="4"/>
  <c r="I873" i="4"/>
  <c r="I874" i="4"/>
  <c r="I875" i="4"/>
  <c r="I876" i="4"/>
  <c r="I877" i="4"/>
  <c r="I878" i="4"/>
  <c r="I879" i="4"/>
  <c r="I880" i="4"/>
  <c r="I881" i="4"/>
  <c r="I882" i="4"/>
  <c r="I883" i="4"/>
  <c r="I884" i="4"/>
  <c r="I885" i="4"/>
  <c r="I886" i="4"/>
  <c r="I887" i="4"/>
  <c r="I888" i="4"/>
  <c r="I889" i="4"/>
  <c r="I890" i="4"/>
  <c r="I891" i="4"/>
  <c r="I892" i="4"/>
  <c r="I893" i="4"/>
  <c r="I894" i="4"/>
  <c r="I895" i="4"/>
  <c r="I896" i="4"/>
  <c r="I897" i="4"/>
  <c r="I898" i="4"/>
  <c r="I899" i="4"/>
  <c r="I900" i="4"/>
  <c r="I901" i="4"/>
  <c r="I902" i="4"/>
  <c r="I903" i="4"/>
  <c r="I904" i="4"/>
  <c r="I905" i="4"/>
  <c r="I906" i="4"/>
  <c r="I907" i="4"/>
  <c r="I908" i="4"/>
  <c r="I909" i="4"/>
  <c r="I910" i="4"/>
  <c r="I911" i="4"/>
  <c r="I912" i="4"/>
  <c r="I913" i="4"/>
  <c r="I914" i="4"/>
  <c r="I915" i="4"/>
  <c r="I916" i="4"/>
  <c r="I917" i="4"/>
  <c r="I918" i="4"/>
  <c r="I919" i="4"/>
  <c r="I920" i="4"/>
  <c r="I921" i="4"/>
  <c r="I922" i="4"/>
  <c r="I923" i="4"/>
  <c r="I924" i="4"/>
  <c r="I925" i="4"/>
  <c r="I926" i="4"/>
  <c r="I927" i="4"/>
  <c r="I928" i="4"/>
  <c r="I929" i="4"/>
  <c r="I930" i="4"/>
  <c r="I931" i="4"/>
  <c r="I932" i="4"/>
  <c r="I933" i="4"/>
  <c r="I934" i="4"/>
  <c r="I935" i="4"/>
  <c r="I936" i="4"/>
  <c r="I937" i="4"/>
  <c r="I938" i="4"/>
  <c r="I939" i="4"/>
  <c r="I940" i="4"/>
  <c r="I941" i="4"/>
  <c r="I942" i="4"/>
  <c r="I943" i="4"/>
  <c r="I944" i="4"/>
  <c r="I945" i="4"/>
  <c r="I946" i="4"/>
  <c r="I947" i="4"/>
  <c r="I948" i="4"/>
  <c r="I949" i="4"/>
  <c r="I950" i="4"/>
  <c r="I951" i="4"/>
  <c r="I952" i="4"/>
  <c r="I953" i="4"/>
  <c r="I954" i="4"/>
  <c r="I955" i="4"/>
  <c r="I956" i="4"/>
  <c r="I957" i="4"/>
  <c r="I958" i="4"/>
  <c r="I959" i="4"/>
  <c r="I960" i="4"/>
  <c r="I961" i="4"/>
  <c r="I962" i="4"/>
  <c r="I963" i="4"/>
  <c r="I964" i="4"/>
  <c r="I965" i="4"/>
  <c r="I966" i="4"/>
  <c r="I967" i="4"/>
  <c r="I968" i="4"/>
  <c r="I969" i="4"/>
  <c r="I970" i="4"/>
  <c r="I971" i="4"/>
  <c r="I972" i="4"/>
  <c r="I973" i="4"/>
  <c r="I974" i="4"/>
  <c r="I975" i="4"/>
  <c r="I976" i="4"/>
  <c r="I977" i="4"/>
  <c r="I978" i="4"/>
  <c r="I979" i="4"/>
  <c r="I980" i="4"/>
  <c r="I981" i="4"/>
  <c r="I982" i="4"/>
  <c r="I983" i="4"/>
  <c r="I984" i="4"/>
  <c r="I985" i="4"/>
  <c r="I986" i="4"/>
  <c r="I987" i="4"/>
  <c r="I988" i="4"/>
  <c r="I989" i="4"/>
  <c r="I990" i="4"/>
  <c r="I991" i="4"/>
  <c r="I992" i="4"/>
  <c r="I993" i="4"/>
  <c r="I994" i="4"/>
  <c r="I995" i="4"/>
  <c r="I996" i="4"/>
  <c r="I997" i="4"/>
  <c r="I998" i="4"/>
  <c r="I999" i="4"/>
  <c r="I1000" i="4"/>
  <c r="I1001" i="4"/>
  <c r="I1002" i="4"/>
  <c r="I1003" i="4"/>
  <c r="I1004" i="4"/>
  <c r="I1005" i="4"/>
  <c r="I1006" i="4"/>
  <c r="I1007" i="4"/>
  <c r="I1008" i="4"/>
  <c r="I1009" i="4"/>
  <c r="I1010" i="4"/>
  <c r="I1011" i="4"/>
  <c r="I1012" i="4"/>
  <c r="I1013" i="4"/>
  <c r="I1014" i="4"/>
  <c r="I1015" i="4"/>
  <c r="I1016" i="4"/>
  <c r="I1017" i="4"/>
  <c r="I1018" i="4"/>
  <c r="I1019" i="4"/>
  <c r="I1020" i="4"/>
  <c r="I1021" i="4"/>
  <c r="I1022" i="4"/>
  <c r="I1023" i="4"/>
  <c r="I1024" i="4"/>
  <c r="I1025" i="4"/>
  <c r="I1026" i="4"/>
  <c r="I1027" i="4"/>
  <c r="I1028" i="4"/>
  <c r="I1029" i="4"/>
  <c r="I1030" i="4"/>
  <c r="I1031" i="4"/>
  <c r="I1032" i="4"/>
  <c r="I1033" i="4"/>
  <c r="I1034" i="4"/>
  <c r="I1035" i="4"/>
  <c r="I1036" i="4"/>
  <c r="I1037" i="4"/>
  <c r="I1038" i="4"/>
  <c r="I1039" i="4"/>
  <c r="I1040" i="4"/>
  <c r="I1041" i="4"/>
  <c r="I1042" i="4"/>
  <c r="I1043" i="4"/>
  <c r="I1044" i="4"/>
  <c r="I1045" i="4"/>
  <c r="I1046" i="4"/>
  <c r="I1047" i="4"/>
  <c r="I1048" i="4"/>
  <c r="I1049" i="4"/>
  <c r="I1050" i="4"/>
  <c r="I1051" i="4"/>
  <c r="I1052" i="4"/>
  <c r="I1053" i="4"/>
  <c r="I1054" i="4"/>
  <c r="I1055" i="4"/>
  <c r="I1056" i="4"/>
  <c r="I1057" i="4"/>
  <c r="I1058" i="4"/>
  <c r="I1059" i="4"/>
  <c r="I1060" i="4"/>
  <c r="I1061" i="4"/>
  <c r="I1062" i="4"/>
  <c r="I1063" i="4"/>
  <c r="I1064" i="4"/>
  <c r="I1065" i="4"/>
  <c r="I1066" i="4"/>
  <c r="I1067" i="4"/>
  <c r="I1068" i="4"/>
  <c r="I1069" i="4"/>
  <c r="I1070" i="4"/>
  <c r="I1071" i="4"/>
  <c r="I1072" i="4"/>
  <c r="I1073" i="4"/>
  <c r="I1074" i="4"/>
  <c r="I1075" i="4"/>
  <c r="I1076" i="4"/>
  <c r="I1077" i="4"/>
  <c r="I1078" i="4"/>
  <c r="I1079" i="4"/>
  <c r="I1080" i="4"/>
  <c r="I1081" i="4"/>
  <c r="I1082" i="4"/>
  <c r="I1083" i="4"/>
  <c r="I1084" i="4"/>
  <c r="I1085" i="4"/>
  <c r="I1086" i="4"/>
  <c r="I1087" i="4"/>
  <c r="I1088" i="4"/>
  <c r="I1089" i="4"/>
  <c r="I1090" i="4"/>
  <c r="I1091" i="4"/>
  <c r="I1092" i="4"/>
  <c r="I1093" i="4"/>
  <c r="I1094" i="4"/>
  <c r="I1095" i="4"/>
  <c r="I1096" i="4"/>
  <c r="I1097" i="4"/>
  <c r="I1098" i="4"/>
  <c r="I1099" i="4"/>
  <c r="I1100" i="4"/>
  <c r="I1101" i="4"/>
  <c r="I1102" i="4"/>
  <c r="I1103" i="4"/>
  <c r="I1104" i="4"/>
  <c r="I1105" i="4"/>
  <c r="I1106" i="4"/>
  <c r="I1107" i="4"/>
  <c r="I1108" i="4"/>
  <c r="I1109" i="4"/>
  <c r="I1110" i="4"/>
  <c r="I1111" i="4"/>
  <c r="I1112" i="4"/>
  <c r="I1113" i="4"/>
  <c r="I1114" i="4"/>
  <c r="I1115" i="4"/>
  <c r="I1116" i="4"/>
  <c r="I1117" i="4"/>
  <c r="I1118" i="4"/>
  <c r="I1119" i="4"/>
  <c r="I1120" i="4"/>
  <c r="I1121" i="4"/>
  <c r="I1122" i="4"/>
  <c r="I1123" i="4"/>
  <c r="I1124" i="4"/>
  <c r="I1125" i="4"/>
  <c r="I1126" i="4"/>
  <c r="I1127" i="4"/>
  <c r="I1128" i="4"/>
  <c r="I1129" i="4"/>
  <c r="I1130" i="4"/>
  <c r="I1131" i="4"/>
  <c r="I1132" i="4"/>
  <c r="I1133" i="4"/>
  <c r="I1134" i="4"/>
  <c r="I1135" i="4"/>
  <c r="I1136" i="4"/>
  <c r="I1137" i="4"/>
  <c r="I1138" i="4"/>
  <c r="I1139" i="4"/>
  <c r="I1140" i="4"/>
  <c r="I1141" i="4"/>
  <c r="I1142" i="4"/>
  <c r="I1143" i="4"/>
  <c r="I1144" i="4"/>
  <c r="I1145" i="4"/>
  <c r="I1146" i="4"/>
  <c r="I1147" i="4"/>
  <c r="I1148" i="4"/>
  <c r="I1149" i="4"/>
  <c r="I1150" i="4"/>
  <c r="I1151" i="4"/>
  <c r="I1152" i="4"/>
  <c r="I1153" i="4"/>
  <c r="I1154" i="4"/>
  <c r="I1155" i="4"/>
  <c r="I1156" i="4"/>
  <c r="I1157" i="4"/>
  <c r="I1158" i="4"/>
  <c r="I1159" i="4"/>
  <c r="I1160" i="4"/>
  <c r="I1161" i="4"/>
  <c r="I1162" i="4"/>
  <c r="I1163" i="4"/>
  <c r="I1164" i="4"/>
  <c r="I1165" i="4"/>
  <c r="I1166" i="4"/>
  <c r="I1167" i="4"/>
  <c r="I1168" i="4"/>
  <c r="I1169" i="4"/>
  <c r="I1170" i="4"/>
  <c r="I1171" i="4"/>
  <c r="I1172" i="4"/>
  <c r="I1173" i="4"/>
  <c r="I1174" i="4"/>
  <c r="I1175" i="4"/>
  <c r="I1176" i="4"/>
  <c r="I1177" i="4"/>
  <c r="I1178" i="4"/>
  <c r="I1179" i="4"/>
  <c r="I1180" i="4"/>
  <c r="I1181" i="4"/>
  <c r="I1182" i="4"/>
  <c r="I1183" i="4"/>
  <c r="I1184" i="4"/>
  <c r="I1185" i="4"/>
  <c r="I1186" i="4"/>
  <c r="I1187" i="4"/>
  <c r="I1188" i="4"/>
  <c r="I1189" i="4"/>
  <c r="I1190" i="4"/>
  <c r="I1191" i="4"/>
  <c r="I1192" i="4"/>
  <c r="I1193" i="4"/>
  <c r="I1194" i="4"/>
  <c r="I1195" i="4"/>
  <c r="I1196" i="4"/>
  <c r="I1197" i="4"/>
  <c r="I1198" i="4"/>
  <c r="I1199" i="4"/>
  <c r="I1200" i="4"/>
  <c r="I1201" i="4"/>
  <c r="I1202" i="4"/>
  <c r="I1203" i="4"/>
  <c r="I1204" i="4"/>
  <c r="I1205" i="4"/>
  <c r="I1206" i="4"/>
  <c r="I1207" i="4"/>
  <c r="I1208" i="4"/>
  <c r="I1209" i="4"/>
  <c r="I1210" i="4"/>
  <c r="I1211" i="4"/>
  <c r="I1212" i="4"/>
  <c r="I1213" i="4"/>
  <c r="I1214" i="4"/>
  <c r="I1215" i="4"/>
  <c r="I1216" i="4"/>
  <c r="I1217" i="4"/>
  <c r="I1218" i="4"/>
  <c r="I1219" i="4"/>
  <c r="I1220" i="4"/>
  <c r="I1221" i="4"/>
  <c r="I1222" i="4"/>
  <c r="I1223" i="4"/>
  <c r="I1224" i="4"/>
  <c r="I1225" i="4"/>
  <c r="I1226" i="4"/>
  <c r="I1227" i="4"/>
  <c r="I1228" i="4"/>
  <c r="I1229" i="4"/>
  <c r="I1230" i="4"/>
  <c r="I1231" i="4"/>
  <c r="I1232" i="4"/>
  <c r="I1233" i="4"/>
  <c r="I1234" i="4"/>
  <c r="I1235" i="4"/>
  <c r="I1236" i="4"/>
  <c r="I1237" i="4"/>
  <c r="I1238" i="4"/>
  <c r="I1239" i="4"/>
  <c r="I1240" i="4"/>
  <c r="I1241" i="4"/>
  <c r="I1242" i="4"/>
  <c r="I1243" i="4"/>
  <c r="I1244" i="4"/>
  <c r="I1245" i="4"/>
  <c r="I1246" i="4"/>
  <c r="I1247" i="4"/>
  <c r="I1248" i="4"/>
  <c r="I1249" i="4"/>
  <c r="I1250" i="4"/>
  <c r="I1251" i="4"/>
  <c r="I1252" i="4"/>
  <c r="I1253" i="4"/>
  <c r="I1254" i="4"/>
  <c r="I1255" i="4"/>
  <c r="I1256" i="4"/>
  <c r="I1257" i="4"/>
  <c r="I1258" i="4"/>
  <c r="I1259" i="4"/>
  <c r="I1260" i="4"/>
  <c r="I1261" i="4"/>
  <c r="I1262" i="4"/>
  <c r="I1263" i="4"/>
  <c r="I1264" i="4"/>
  <c r="I1265" i="4"/>
  <c r="I1266" i="4"/>
  <c r="I1267" i="4"/>
  <c r="I1268" i="4"/>
  <c r="I1269" i="4"/>
  <c r="I1270" i="4"/>
  <c r="I1271" i="4"/>
  <c r="I1272" i="4"/>
  <c r="I1273" i="4"/>
  <c r="I1274" i="4"/>
  <c r="I1275" i="4"/>
  <c r="I1276" i="4"/>
  <c r="I1277" i="4"/>
  <c r="I1278" i="4"/>
  <c r="I1279" i="4"/>
  <c r="I1280" i="4"/>
  <c r="I1281" i="4"/>
  <c r="I1282" i="4"/>
  <c r="I1283" i="4"/>
  <c r="I1284" i="4"/>
  <c r="I1285" i="4"/>
  <c r="I1286" i="4"/>
  <c r="I1287" i="4"/>
  <c r="I1288" i="4"/>
  <c r="I1289" i="4"/>
  <c r="I1290" i="4"/>
  <c r="I1291" i="4"/>
  <c r="I1292" i="4"/>
  <c r="I1293" i="4"/>
  <c r="I1294" i="4"/>
  <c r="I1295" i="4"/>
  <c r="I1296" i="4"/>
  <c r="I1297" i="4"/>
  <c r="I1298" i="4"/>
  <c r="I1299" i="4"/>
  <c r="I1300" i="4"/>
  <c r="I1301" i="4"/>
  <c r="I1302" i="4"/>
  <c r="I1303" i="4"/>
  <c r="I1304" i="4"/>
  <c r="I1305" i="4"/>
  <c r="I1306" i="4"/>
  <c r="I1307" i="4"/>
  <c r="I1308" i="4"/>
  <c r="I1309" i="4"/>
  <c r="I1310" i="4"/>
  <c r="I1311" i="4"/>
  <c r="I1312" i="4"/>
  <c r="I1313" i="4"/>
  <c r="I1314" i="4"/>
  <c r="I1315" i="4"/>
  <c r="I1316" i="4"/>
  <c r="I1317" i="4"/>
  <c r="I1318" i="4"/>
  <c r="I1319" i="4"/>
  <c r="I1320" i="4"/>
  <c r="I1321" i="4"/>
  <c r="I1322" i="4"/>
  <c r="I1323" i="4"/>
  <c r="I1324" i="4"/>
  <c r="I1325" i="4"/>
  <c r="I1326" i="4"/>
  <c r="I1327" i="4"/>
  <c r="I1328" i="4"/>
  <c r="I1329" i="4"/>
  <c r="I1330" i="4"/>
  <c r="I1331" i="4"/>
  <c r="I1332" i="4"/>
  <c r="I1333" i="4"/>
  <c r="I1334" i="4"/>
  <c r="I1335" i="4"/>
  <c r="I1336" i="4"/>
  <c r="I1337" i="4"/>
  <c r="I1338" i="4"/>
  <c r="I1339" i="4"/>
  <c r="I1340" i="4"/>
  <c r="I1341" i="4"/>
  <c r="I1342" i="4"/>
  <c r="I1343" i="4"/>
  <c r="I1344" i="4"/>
  <c r="I1345" i="4"/>
  <c r="I1346" i="4"/>
  <c r="I1347" i="4"/>
  <c r="I1348" i="4"/>
  <c r="I1349" i="4"/>
  <c r="I1350" i="4"/>
  <c r="I1351" i="4"/>
  <c r="I1352" i="4"/>
  <c r="I1353" i="4"/>
  <c r="I1354" i="4"/>
  <c r="I1355" i="4"/>
  <c r="I1356" i="4"/>
  <c r="I1357" i="4"/>
  <c r="I1358" i="4"/>
  <c r="I1359" i="4"/>
  <c r="I1360" i="4"/>
  <c r="I1361" i="4"/>
  <c r="I1362" i="4"/>
  <c r="I1363" i="4"/>
  <c r="I1364" i="4"/>
  <c r="I1365" i="4"/>
  <c r="I1366" i="4"/>
  <c r="I1367" i="4"/>
  <c r="I1368" i="4"/>
  <c r="I1369" i="4"/>
  <c r="I1370" i="4"/>
  <c r="I1371" i="4"/>
  <c r="I1372" i="4"/>
  <c r="I1373" i="4"/>
  <c r="I1374" i="4"/>
  <c r="I1375" i="4"/>
  <c r="I1376" i="4"/>
  <c r="I1377" i="4"/>
  <c r="I1378" i="4"/>
  <c r="I1379" i="4"/>
  <c r="I1380" i="4"/>
  <c r="I1381" i="4"/>
  <c r="I1382" i="4"/>
  <c r="I1383" i="4"/>
  <c r="I1384" i="4"/>
  <c r="I1385" i="4"/>
  <c r="I1386" i="4"/>
  <c r="I1387" i="4"/>
  <c r="I1388" i="4"/>
  <c r="I1389" i="4"/>
  <c r="I1390" i="4"/>
  <c r="I1391" i="4"/>
  <c r="I1392" i="4"/>
  <c r="I1393" i="4"/>
  <c r="I1394" i="4"/>
  <c r="I1395" i="4"/>
  <c r="I1396" i="4"/>
  <c r="I1397" i="4"/>
  <c r="I1398" i="4"/>
  <c r="I1399" i="4"/>
  <c r="I1400" i="4"/>
  <c r="I1401" i="4"/>
  <c r="I1402" i="4"/>
  <c r="I1403" i="4"/>
  <c r="I1404" i="4"/>
  <c r="I1405" i="4"/>
  <c r="I1406" i="4"/>
  <c r="I1407" i="4"/>
  <c r="I1408" i="4"/>
  <c r="I1409" i="4"/>
  <c r="I1410" i="4"/>
  <c r="I1411" i="4"/>
  <c r="I1412" i="4"/>
  <c r="I1413" i="4"/>
  <c r="I1414" i="4"/>
  <c r="I1415" i="4"/>
  <c r="I1416" i="4"/>
  <c r="I1417" i="4"/>
  <c r="I1418" i="4"/>
  <c r="I1419" i="4"/>
  <c r="I1420" i="4"/>
  <c r="I1421" i="4"/>
  <c r="I1422" i="4"/>
  <c r="I1423" i="4"/>
  <c r="I1424" i="4"/>
  <c r="I1425" i="4"/>
  <c r="I1426" i="4"/>
  <c r="I1427" i="4"/>
  <c r="I1428" i="4"/>
  <c r="I1429" i="4"/>
  <c r="I1430" i="4"/>
  <c r="I1431" i="4"/>
  <c r="I1432" i="4"/>
  <c r="I1433" i="4"/>
  <c r="I1434" i="4"/>
  <c r="I1435" i="4"/>
  <c r="I1436" i="4"/>
  <c r="I1437" i="4"/>
  <c r="I1438" i="4"/>
  <c r="I1439" i="4"/>
  <c r="I1440" i="4"/>
  <c r="I1441" i="4"/>
  <c r="I1442" i="4"/>
  <c r="I1443" i="4"/>
  <c r="I1444" i="4"/>
  <c r="I1445" i="4"/>
  <c r="I1446" i="4"/>
  <c r="I1447" i="4"/>
  <c r="I1448" i="4"/>
  <c r="I1449" i="4"/>
  <c r="I1450" i="4"/>
  <c r="I1451" i="4"/>
  <c r="I1452" i="4"/>
  <c r="I1453" i="4"/>
  <c r="I1454" i="4"/>
  <c r="I1455" i="4"/>
  <c r="I1456" i="4"/>
  <c r="I1457" i="4"/>
  <c r="I1458" i="4"/>
  <c r="I1459" i="4"/>
  <c r="I1460" i="4"/>
  <c r="I1461" i="4"/>
  <c r="I1462" i="4"/>
  <c r="I1463" i="4"/>
  <c r="I1464" i="4"/>
  <c r="I1465" i="4"/>
  <c r="I1466" i="4"/>
  <c r="I1467" i="4"/>
  <c r="I1468" i="4"/>
  <c r="I1469" i="4"/>
  <c r="I1470" i="4"/>
  <c r="I1471" i="4"/>
  <c r="I1472" i="4"/>
  <c r="I1473" i="4"/>
  <c r="I1474" i="4"/>
  <c r="I1475" i="4"/>
  <c r="I1476" i="4"/>
  <c r="I1477" i="4"/>
  <c r="I1478" i="4"/>
  <c r="I1479" i="4"/>
  <c r="I1480" i="4"/>
  <c r="I1481" i="4"/>
  <c r="I1482" i="4"/>
  <c r="I1483" i="4"/>
  <c r="I1484" i="4"/>
  <c r="I1485" i="4"/>
  <c r="I1486" i="4"/>
  <c r="I1487" i="4"/>
  <c r="I1488" i="4"/>
  <c r="I1489" i="4"/>
  <c r="I1490" i="4"/>
  <c r="I1491" i="4"/>
  <c r="I1492" i="4"/>
  <c r="I1493" i="4"/>
  <c r="I1494" i="4"/>
  <c r="I1495" i="4"/>
  <c r="I1496" i="4"/>
  <c r="I1497" i="4"/>
  <c r="I1498" i="4"/>
  <c r="I1499" i="4"/>
  <c r="I1500" i="4"/>
  <c r="I1501" i="4"/>
  <c r="I1502" i="4"/>
  <c r="I1503" i="4"/>
  <c r="I1504" i="4"/>
  <c r="I1505" i="4"/>
  <c r="I1506" i="4"/>
  <c r="I1507" i="4"/>
  <c r="I1508" i="4"/>
  <c r="I1509" i="4"/>
  <c r="I1510" i="4"/>
  <c r="I1511" i="4"/>
  <c r="I1512" i="4"/>
  <c r="I1513" i="4"/>
  <c r="I1514" i="4"/>
  <c r="I1515" i="4"/>
  <c r="I1516" i="4"/>
  <c r="I1517" i="4"/>
  <c r="I1518" i="4"/>
  <c r="I1519" i="4"/>
  <c r="I1520" i="4"/>
  <c r="I1521" i="4"/>
  <c r="I1522" i="4"/>
  <c r="I1523" i="4"/>
  <c r="I1524" i="4"/>
  <c r="I1525" i="4"/>
  <c r="I1526" i="4"/>
  <c r="I1527" i="4"/>
  <c r="I1528" i="4"/>
  <c r="I1529" i="4"/>
  <c r="I1530" i="4"/>
  <c r="I1531" i="4"/>
  <c r="I1532" i="4"/>
  <c r="I1533" i="4"/>
  <c r="I1534" i="4"/>
  <c r="I1535" i="4"/>
  <c r="I1536" i="4"/>
  <c r="I1537" i="4"/>
  <c r="I1538" i="4"/>
  <c r="I1539" i="4"/>
  <c r="I1540" i="4"/>
  <c r="I1541" i="4"/>
  <c r="I1542" i="4"/>
  <c r="I1543" i="4"/>
  <c r="I1544" i="4"/>
  <c r="I1545" i="4"/>
  <c r="I1546" i="4"/>
  <c r="I1547" i="4"/>
  <c r="I1548" i="4"/>
  <c r="I1549" i="4"/>
  <c r="I1550" i="4"/>
  <c r="I1551" i="4"/>
  <c r="I1552" i="4"/>
  <c r="I1553" i="4"/>
  <c r="I1554" i="4"/>
  <c r="I1555" i="4"/>
  <c r="I1556" i="4"/>
  <c r="I1557" i="4"/>
  <c r="I1558" i="4"/>
  <c r="I1559" i="4"/>
  <c r="I1560" i="4"/>
  <c r="I1561" i="4"/>
  <c r="I1562" i="4"/>
  <c r="I1563" i="4"/>
  <c r="I1564" i="4"/>
  <c r="I1565" i="4"/>
  <c r="I1566" i="4"/>
  <c r="I1567" i="4"/>
  <c r="I1568" i="4"/>
  <c r="I1569" i="4"/>
  <c r="I1570" i="4"/>
  <c r="I1571" i="4"/>
  <c r="I1572" i="4"/>
  <c r="I1573" i="4"/>
  <c r="I1574" i="4"/>
  <c r="I1575" i="4"/>
  <c r="I1576" i="4"/>
  <c r="I1577" i="4"/>
  <c r="I1578" i="4"/>
  <c r="I1579" i="4"/>
  <c r="I1580" i="4"/>
  <c r="I1581" i="4"/>
  <c r="I1582" i="4"/>
  <c r="I1583" i="4"/>
  <c r="I1584" i="4"/>
  <c r="I1585" i="4"/>
  <c r="I1586" i="4"/>
  <c r="I1587" i="4"/>
  <c r="I1588" i="4"/>
  <c r="I1589" i="4"/>
  <c r="I1590" i="4"/>
  <c r="I1591" i="4"/>
  <c r="I1592" i="4"/>
  <c r="I1593" i="4"/>
  <c r="I1594" i="4"/>
  <c r="I1595" i="4"/>
  <c r="I1596" i="4"/>
  <c r="I1597" i="4"/>
  <c r="I1598" i="4"/>
  <c r="I1599" i="4"/>
  <c r="I1600" i="4"/>
  <c r="I1601" i="4"/>
  <c r="I1602" i="4"/>
  <c r="I1603" i="4"/>
  <c r="I1604" i="4"/>
  <c r="I1605" i="4"/>
  <c r="I1606" i="4"/>
  <c r="I1607" i="4"/>
  <c r="I1608" i="4"/>
  <c r="I1609" i="4"/>
  <c r="I1610" i="4"/>
  <c r="I1611" i="4"/>
  <c r="I1612" i="4"/>
  <c r="I1613" i="4"/>
  <c r="I1614" i="4"/>
  <c r="I1615" i="4"/>
  <c r="I1616" i="4"/>
  <c r="I1617" i="4"/>
  <c r="I1618" i="4"/>
  <c r="I1619" i="4"/>
  <c r="I1620" i="4"/>
  <c r="I1621" i="4"/>
  <c r="I1622" i="4"/>
  <c r="I1623" i="4"/>
  <c r="I1624" i="4"/>
  <c r="I1625" i="4"/>
  <c r="I1626" i="4"/>
  <c r="I1627" i="4"/>
  <c r="I1628" i="4"/>
  <c r="I1629" i="4"/>
  <c r="I1630" i="4"/>
  <c r="I1631" i="4"/>
  <c r="I1632" i="4"/>
  <c r="I1633" i="4"/>
  <c r="I1634" i="4"/>
  <c r="I1635" i="4"/>
  <c r="I1636" i="4"/>
  <c r="I1637" i="4"/>
  <c r="I1638" i="4"/>
  <c r="I1639" i="4"/>
  <c r="I1640" i="4"/>
  <c r="I1641" i="4"/>
  <c r="I1642" i="4"/>
  <c r="I1643" i="4"/>
  <c r="I1644" i="4"/>
  <c r="I1645" i="4"/>
  <c r="I1646" i="4"/>
  <c r="I1647" i="4"/>
  <c r="I1648" i="4"/>
  <c r="I1649" i="4"/>
  <c r="I1650" i="4"/>
  <c r="I1651" i="4"/>
  <c r="I1652" i="4"/>
  <c r="I1653" i="4"/>
  <c r="I1654" i="4"/>
  <c r="I1655" i="4"/>
  <c r="I1656" i="4"/>
  <c r="I1657" i="4"/>
  <c r="I1658" i="4"/>
  <c r="I1659" i="4"/>
  <c r="I1660" i="4"/>
  <c r="I1661" i="4"/>
  <c r="I1662" i="4"/>
  <c r="I1663" i="4"/>
  <c r="I1664" i="4"/>
  <c r="I1665" i="4"/>
  <c r="I1666" i="4"/>
  <c r="I1667" i="4"/>
  <c r="I1668" i="4"/>
  <c r="I1669" i="4"/>
  <c r="I1670" i="4"/>
  <c r="I1671" i="4"/>
  <c r="I1672" i="4"/>
  <c r="I1673" i="4"/>
  <c r="I1674" i="4"/>
  <c r="I1675" i="4"/>
  <c r="I1676" i="4"/>
  <c r="I1677" i="4"/>
  <c r="I1678" i="4"/>
  <c r="I1679" i="4"/>
  <c r="I1680" i="4"/>
  <c r="I1681" i="4"/>
  <c r="I1682" i="4"/>
  <c r="I1683" i="4"/>
  <c r="I1684" i="4"/>
  <c r="I1685" i="4"/>
  <c r="I1686" i="4"/>
  <c r="I1687" i="4"/>
  <c r="I1688" i="4"/>
  <c r="I1689" i="4"/>
  <c r="I1690" i="4"/>
  <c r="I1691" i="4"/>
  <c r="I1692" i="4"/>
  <c r="I1693" i="4"/>
  <c r="I1694" i="4"/>
  <c r="I1695" i="4"/>
  <c r="I1696" i="4"/>
  <c r="I1697" i="4"/>
  <c r="I1698" i="4"/>
  <c r="I1699" i="4"/>
  <c r="I1700" i="4"/>
  <c r="I1701" i="4"/>
  <c r="I1702" i="4"/>
  <c r="I1703" i="4"/>
  <c r="I1704" i="4"/>
  <c r="I1705" i="4"/>
  <c r="I1706" i="4"/>
  <c r="I1707" i="4"/>
  <c r="I1708" i="4"/>
  <c r="I1709" i="4"/>
  <c r="I1710" i="4"/>
  <c r="I1711" i="4"/>
  <c r="I1712" i="4"/>
  <c r="I1713" i="4"/>
  <c r="I1714" i="4"/>
  <c r="I1715" i="4"/>
  <c r="I1716" i="4"/>
  <c r="I1717" i="4"/>
  <c r="I1718" i="4"/>
  <c r="I1719" i="4"/>
  <c r="I1720" i="4"/>
  <c r="I1721" i="4"/>
  <c r="I1722" i="4"/>
  <c r="I1723" i="4"/>
  <c r="I1724" i="4"/>
  <c r="I1725" i="4"/>
  <c r="I1726" i="4"/>
  <c r="I1727" i="4"/>
  <c r="I1728" i="4"/>
  <c r="I1729" i="4"/>
  <c r="I1730" i="4"/>
  <c r="I1731" i="4"/>
  <c r="I1732" i="4"/>
  <c r="I1733" i="4"/>
  <c r="I1734" i="4"/>
  <c r="I1735" i="4"/>
  <c r="I1736" i="4"/>
  <c r="I1737" i="4"/>
  <c r="I1738" i="4"/>
  <c r="I1739" i="4"/>
  <c r="I1740" i="4"/>
  <c r="I1741" i="4"/>
  <c r="I1742" i="4"/>
  <c r="I1743" i="4"/>
  <c r="I1744" i="4"/>
  <c r="I1745" i="4"/>
  <c r="I1746" i="4"/>
  <c r="I1747" i="4"/>
  <c r="I1748" i="4"/>
  <c r="I1749" i="4"/>
  <c r="I1750" i="4"/>
  <c r="I1751" i="4"/>
  <c r="I1752" i="4"/>
  <c r="I1753" i="4"/>
  <c r="I1754" i="4"/>
  <c r="I1755" i="4"/>
  <c r="I1756" i="4"/>
  <c r="I1757" i="4"/>
  <c r="I1758" i="4"/>
  <c r="I1759" i="4"/>
  <c r="I1760" i="4"/>
  <c r="I1761" i="4"/>
  <c r="I1762" i="4"/>
  <c r="I1763" i="4"/>
  <c r="I1764" i="4"/>
  <c r="I1765" i="4"/>
  <c r="I1766" i="4"/>
  <c r="I1767" i="4"/>
  <c r="I1768" i="4"/>
  <c r="I1769" i="4"/>
  <c r="I1770" i="4"/>
  <c r="I1771" i="4"/>
  <c r="I1772" i="4"/>
  <c r="I1773" i="4"/>
  <c r="I1774" i="4"/>
  <c r="I1775" i="4"/>
  <c r="I1776" i="4"/>
  <c r="I1777" i="4"/>
  <c r="I1778" i="4"/>
  <c r="I1779" i="4"/>
  <c r="I1780" i="4"/>
  <c r="I1781" i="4"/>
  <c r="I1782" i="4"/>
  <c r="I1783" i="4"/>
  <c r="I1784" i="4"/>
  <c r="I1785" i="4"/>
  <c r="I1786" i="4"/>
  <c r="I1787" i="4"/>
  <c r="I1788" i="4"/>
  <c r="I1789" i="4"/>
  <c r="I1790" i="4"/>
  <c r="I1791" i="4"/>
  <c r="I1792" i="4"/>
  <c r="I1793" i="4"/>
  <c r="I1794" i="4"/>
  <c r="I1795" i="4"/>
  <c r="I1796" i="4"/>
  <c r="I1797" i="4"/>
  <c r="I1798" i="4"/>
  <c r="I1799" i="4"/>
  <c r="I1800" i="4"/>
  <c r="I1801" i="4"/>
  <c r="I1802" i="4"/>
  <c r="I1803" i="4"/>
  <c r="I1804" i="4"/>
  <c r="I1805" i="4"/>
  <c r="I1806" i="4"/>
  <c r="I1807" i="4"/>
  <c r="I1808" i="4"/>
  <c r="I1809" i="4"/>
  <c r="I1810" i="4"/>
  <c r="I1811" i="4"/>
  <c r="I1812" i="4"/>
  <c r="I1813" i="4"/>
  <c r="I1814" i="4"/>
  <c r="I1815" i="4"/>
  <c r="I1816" i="4"/>
  <c r="I1817" i="4"/>
  <c r="I1818" i="4"/>
  <c r="I1819" i="4"/>
  <c r="I1820" i="4"/>
  <c r="I1821" i="4"/>
  <c r="I1822" i="4"/>
  <c r="I1823" i="4"/>
  <c r="I1824" i="4"/>
  <c r="I1825" i="4"/>
  <c r="I1826" i="4"/>
  <c r="I1827" i="4"/>
  <c r="I1828" i="4"/>
  <c r="I1829" i="4"/>
  <c r="I1830" i="4"/>
  <c r="I1831" i="4"/>
  <c r="I1832" i="4"/>
  <c r="I1833" i="4"/>
  <c r="I1834" i="4"/>
  <c r="I1835" i="4"/>
  <c r="I1836" i="4"/>
  <c r="I1837" i="4"/>
  <c r="I1838" i="4"/>
  <c r="I1839" i="4"/>
  <c r="I1840" i="4"/>
  <c r="I1841" i="4"/>
  <c r="I1842" i="4"/>
  <c r="I1843" i="4"/>
  <c r="I1844" i="4"/>
  <c r="I1845" i="4"/>
  <c r="I1846" i="4"/>
  <c r="I1847" i="4"/>
  <c r="I1848" i="4"/>
  <c r="I1849" i="4"/>
  <c r="I1850" i="4"/>
  <c r="I1851" i="4"/>
  <c r="I1852" i="4"/>
  <c r="I1853" i="4"/>
  <c r="I1854" i="4"/>
  <c r="I1855" i="4"/>
  <c r="I1856" i="4"/>
  <c r="I1857" i="4"/>
  <c r="I1858" i="4"/>
  <c r="I1859" i="4"/>
  <c r="I1860" i="4"/>
  <c r="I1861" i="4"/>
  <c r="I1862" i="4"/>
  <c r="I1863" i="4"/>
  <c r="I1864" i="4"/>
  <c r="I1865" i="4"/>
  <c r="I1866" i="4"/>
  <c r="I1867" i="4"/>
  <c r="I1868" i="4"/>
  <c r="I1869" i="4"/>
  <c r="I1870" i="4"/>
  <c r="I1871" i="4"/>
  <c r="I1872" i="4"/>
  <c r="I1873" i="4"/>
  <c r="I1874" i="4"/>
  <c r="I1875" i="4"/>
  <c r="I1876" i="4"/>
  <c r="I1877" i="4"/>
  <c r="I1878" i="4"/>
  <c r="I1879" i="4"/>
  <c r="I1880" i="4"/>
  <c r="I1881" i="4"/>
  <c r="I1882" i="4"/>
  <c r="I1883" i="4"/>
  <c r="I1884" i="4"/>
  <c r="I1885" i="4"/>
  <c r="I1886" i="4"/>
  <c r="I1887" i="4"/>
  <c r="I1888" i="4"/>
  <c r="I1889" i="4"/>
  <c r="I1890" i="4"/>
  <c r="I1891" i="4"/>
  <c r="I1892" i="4"/>
  <c r="I1893" i="4"/>
  <c r="I1894" i="4"/>
  <c r="I1895" i="4"/>
  <c r="I1896" i="4"/>
  <c r="I1897" i="4"/>
  <c r="I1898" i="4"/>
  <c r="I1899" i="4"/>
  <c r="I1900" i="4"/>
  <c r="I1901" i="4"/>
  <c r="I1902" i="4"/>
  <c r="I1903" i="4"/>
  <c r="I1904" i="4"/>
  <c r="I1905" i="4"/>
  <c r="I1906" i="4"/>
  <c r="I1907" i="4"/>
  <c r="I1908" i="4"/>
  <c r="I1909" i="4"/>
  <c r="I1910" i="4"/>
  <c r="I1911" i="4"/>
  <c r="I1912" i="4"/>
  <c r="I1913" i="4"/>
  <c r="I1914" i="4"/>
  <c r="I1915" i="4"/>
  <c r="I1916" i="4"/>
  <c r="I1917" i="4"/>
  <c r="I1918" i="4"/>
  <c r="I1919" i="4"/>
  <c r="I1920" i="4"/>
  <c r="I1921" i="4"/>
  <c r="I1922" i="4"/>
  <c r="I1923" i="4"/>
  <c r="I1924" i="4"/>
  <c r="I1925" i="4"/>
  <c r="I1926" i="4"/>
  <c r="I1927" i="4"/>
  <c r="I1928" i="4"/>
  <c r="I1929" i="4"/>
  <c r="I1930" i="4"/>
  <c r="I1931" i="4"/>
  <c r="I1932" i="4"/>
  <c r="I1933" i="4"/>
  <c r="I1934" i="4"/>
  <c r="I1935" i="4"/>
  <c r="I1936" i="4"/>
  <c r="I1937" i="4"/>
  <c r="I1938" i="4"/>
  <c r="I1939" i="4"/>
  <c r="I1940" i="4"/>
  <c r="I1941" i="4"/>
  <c r="I1942" i="4"/>
  <c r="I1943" i="4"/>
  <c r="I1944" i="4"/>
  <c r="I1945" i="4"/>
  <c r="I1946" i="4"/>
  <c r="I1947" i="4"/>
  <c r="I1948" i="4"/>
  <c r="I1949" i="4"/>
  <c r="I1950" i="4"/>
  <c r="I1951" i="4"/>
  <c r="I1952" i="4"/>
  <c r="I1953" i="4"/>
  <c r="I1954" i="4"/>
  <c r="I1955" i="4"/>
  <c r="I1956" i="4"/>
  <c r="I1957" i="4"/>
  <c r="I1958" i="4"/>
  <c r="I1959" i="4"/>
  <c r="I1960" i="4"/>
  <c r="I1961" i="4"/>
  <c r="I1962" i="4"/>
  <c r="I1963" i="4"/>
  <c r="I1964" i="4"/>
  <c r="I1965" i="4"/>
  <c r="I1966" i="4"/>
  <c r="I1967" i="4"/>
  <c r="I1968" i="4"/>
  <c r="I1969" i="4"/>
  <c r="I1970" i="4"/>
  <c r="I1971" i="4"/>
  <c r="I1972" i="4"/>
  <c r="I1973" i="4"/>
  <c r="I1974" i="4"/>
  <c r="I1975" i="4"/>
  <c r="I1976" i="4"/>
  <c r="I1977" i="4"/>
  <c r="I1978" i="4"/>
  <c r="I1979" i="4"/>
  <c r="I1980" i="4"/>
  <c r="I1981" i="4"/>
  <c r="I1982" i="4"/>
  <c r="I1983" i="4"/>
  <c r="I1984" i="4"/>
  <c r="I1985" i="4"/>
  <c r="I1986" i="4"/>
  <c r="I1987" i="4"/>
  <c r="I1988" i="4"/>
  <c r="I1989" i="4"/>
  <c r="I1990" i="4"/>
  <c r="I1991" i="4"/>
  <c r="I1992" i="4"/>
  <c r="I1993" i="4"/>
  <c r="I1994" i="4"/>
  <c r="I1995" i="4"/>
  <c r="I1996" i="4"/>
  <c r="I1997" i="4"/>
  <c r="I1998" i="4"/>
  <c r="I1999" i="4"/>
  <c r="I2000" i="4"/>
  <c r="I2001" i="4"/>
  <c r="I2002" i="4"/>
  <c r="I2003" i="4"/>
  <c r="I2004" i="4"/>
  <c r="I2005" i="4"/>
  <c r="I2006" i="4"/>
  <c r="I2007" i="4"/>
  <c r="I2008" i="4"/>
  <c r="I2009" i="4"/>
  <c r="I2010" i="4"/>
  <c r="I2011" i="4"/>
  <c r="I2012" i="4"/>
  <c r="I2013" i="4"/>
  <c r="I2014" i="4"/>
  <c r="I2015" i="4"/>
  <c r="I2016" i="4"/>
  <c r="I2017" i="4"/>
  <c r="I2018" i="4"/>
  <c r="I2019" i="4"/>
  <c r="I2020" i="4"/>
  <c r="I2021" i="4"/>
  <c r="I2022" i="4"/>
  <c r="I2023" i="4"/>
  <c r="I2024" i="4"/>
  <c r="I2025" i="4"/>
  <c r="I2026" i="4"/>
  <c r="I2027" i="4"/>
  <c r="I2028" i="4"/>
  <c r="I2029" i="4"/>
  <c r="I2030" i="4"/>
  <c r="I2031" i="4"/>
  <c r="I2032" i="4"/>
  <c r="I2033" i="4"/>
  <c r="I2034" i="4"/>
  <c r="I2035" i="4"/>
  <c r="I2036" i="4"/>
  <c r="I2037" i="4"/>
  <c r="I2038" i="4"/>
  <c r="I2039" i="4"/>
  <c r="I2040" i="4"/>
  <c r="I2041" i="4"/>
  <c r="I2042" i="4"/>
  <c r="I2043" i="4"/>
  <c r="I2044" i="4"/>
  <c r="I2045" i="4"/>
  <c r="I2046" i="4"/>
  <c r="I2047" i="4"/>
  <c r="I2048" i="4"/>
  <c r="I2049" i="4"/>
  <c r="I2050" i="4"/>
  <c r="I2051" i="4"/>
  <c r="I2052" i="4"/>
  <c r="I2053" i="4"/>
  <c r="I2054" i="4"/>
  <c r="I2055" i="4"/>
  <c r="I2056" i="4"/>
  <c r="I2057" i="4"/>
  <c r="I2058" i="4"/>
  <c r="I2059" i="4"/>
  <c r="I2060" i="4"/>
  <c r="I2061" i="4"/>
  <c r="I2062" i="4"/>
  <c r="I2063" i="4"/>
  <c r="I2064" i="4"/>
  <c r="I2065" i="4"/>
  <c r="I2066" i="4"/>
  <c r="I2067" i="4"/>
  <c r="I2068" i="4"/>
  <c r="I2069" i="4"/>
  <c r="I2070" i="4"/>
  <c r="I2071" i="4"/>
  <c r="I2072" i="4"/>
  <c r="I2073" i="4"/>
  <c r="I2074" i="4"/>
  <c r="I2075" i="4"/>
  <c r="I2076" i="4"/>
  <c r="I2077" i="4"/>
  <c r="I2078" i="4"/>
  <c r="I2079" i="4"/>
  <c r="I2080" i="4"/>
  <c r="I2081" i="4"/>
  <c r="I2082" i="4"/>
  <c r="I2083" i="4"/>
  <c r="I2084" i="4"/>
  <c r="I2085" i="4"/>
  <c r="I2086" i="4"/>
  <c r="I2087" i="4"/>
  <c r="I2088" i="4"/>
  <c r="I2089" i="4"/>
  <c r="I2090" i="4"/>
  <c r="I2091" i="4"/>
  <c r="I2092" i="4"/>
  <c r="I2093" i="4"/>
  <c r="I2094" i="4"/>
  <c r="I2095" i="4"/>
  <c r="I2096" i="4"/>
  <c r="I2097" i="4"/>
  <c r="I2098" i="4"/>
  <c r="I2099" i="4"/>
  <c r="I2100" i="4"/>
  <c r="I2101" i="4"/>
  <c r="I2102" i="4"/>
  <c r="I2103" i="4"/>
  <c r="I2104" i="4"/>
  <c r="I2105" i="4"/>
  <c r="I2106" i="4"/>
  <c r="I2107" i="4"/>
  <c r="I2108" i="4"/>
  <c r="I2109" i="4"/>
  <c r="I2110" i="4"/>
  <c r="I2111" i="4"/>
  <c r="I2112" i="4"/>
  <c r="I2113" i="4"/>
  <c r="I2114" i="4"/>
  <c r="I2115" i="4"/>
  <c r="I2116" i="4"/>
  <c r="I2117" i="4"/>
  <c r="I2118" i="4"/>
  <c r="I2119" i="4"/>
  <c r="I2120" i="4"/>
  <c r="I2121" i="4"/>
  <c r="I2122" i="4"/>
  <c r="I2123" i="4"/>
  <c r="I2124" i="4"/>
  <c r="I2125" i="4"/>
  <c r="I2126" i="4"/>
  <c r="I2127" i="4"/>
  <c r="I2128" i="4"/>
  <c r="I2129" i="4"/>
  <c r="I2130" i="4"/>
  <c r="I2131" i="4"/>
  <c r="I2132" i="4"/>
  <c r="I2133" i="4"/>
  <c r="I2134" i="4"/>
  <c r="I2135" i="4"/>
  <c r="I2136" i="4"/>
  <c r="I2137" i="4"/>
  <c r="I2138" i="4"/>
  <c r="I2139" i="4"/>
  <c r="I2140" i="4"/>
  <c r="I2141" i="4"/>
  <c r="I2142" i="4"/>
  <c r="I2143" i="4"/>
  <c r="I2144" i="4"/>
  <c r="I2145" i="4"/>
  <c r="I2146" i="4"/>
  <c r="I2147" i="4"/>
  <c r="I2148" i="4"/>
  <c r="I2149" i="4"/>
  <c r="I2150" i="4"/>
  <c r="I2151" i="4"/>
  <c r="I2152" i="4"/>
  <c r="I2153" i="4"/>
  <c r="I2154" i="4"/>
  <c r="I2155" i="4"/>
  <c r="I2156" i="4"/>
  <c r="I2157" i="4"/>
  <c r="I2158" i="4"/>
  <c r="I2159" i="4"/>
  <c r="I2160" i="4"/>
  <c r="I2161" i="4"/>
  <c r="I2162" i="4"/>
  <c r="I2163" i="4"/>
  <c r="I2164" i="4"/>
  <c r="I2165" i="4"/>
  <c r="I2166" i="4"/>
  <c r="I2167" i="4"/>
  <c r="I2168" i="4"/>
  <c r="I2169" i="4"/>
  <c r="I2170" i="4"/>
  <c r="I2171" i="4"/>
  <c r="I2172" i="4"/>
  <c r="I2173" i="4"/>
  <c r="I2174" i="4"/>
  <c r="I2175" i="4"/>
  <c r="I2176" i="4"/>
  <c r="I2177" i="4"/>
  <c r="I2178" i="4"/>
  <c r="I2179" i="4"/>
  <c r="I2180" i="4"/>
  <c r="I2181" i="4"/>
  <c r="I2182" i="4"/>
  <c r="I2183" i="4"/>
  <c r="I2184" i="4"/>
  <c r="I2185" i="4"/>
  <c r="I2186" i="4"/>
  <c r="I2187" i="4"/>
  <c r="I2188" i="4"/>
  <c r="I2189" i="4"/>
  <c r="I2190" i="4"/>
  <c r="I2191" i="4"/>
  <c r="I2192" i="4"/>
  <c r="I2193" i="4"/>
  <c r="I2194" i="4"/>
  <c r="I2195" i="4"/>
  <c r="I2196" i="4"/>
  <c r="I2197" i="4"/>
  <c r="I2198" i="4"/>
  <c r="I2199" i="4"/>
  <c r="I2200" i="4"/>
  <c r="I2201" i="4"/>
  <c r="I2202" i="4"/>
  <c r="I2203" i="4"/>
  <c r="I2204" i="4"/>
  <c r="I2205" i="4"/>
  <c r="I2206" i="4"/>
  <c r="I2207" i="4"/>
  <c r="I2208" i="4"/>
  <c r="I2209" i="4"/>
  <c r="I2210" i="4"/>
  <c r="I2211" i="4"/>
  <c r="I2212" i="4"/>
  <c r="I2213" i="4"/>
  <c r="I2214" i="4"/>
  <c r="I2215" i="4"/>
  <c r="I2216" i="4"/>
  <c r="I2217" i="4"/>
  <c r="I2218" i="4"/>
  <c r="I2219" i="4"/>
  <c r="I2220" i="4"/>
  <c r="I2221" i="4"/>
  <c r="I2222" i="4"/>
  <c r="I2223" i="4"/>
  <c r="I2224" i="4"/>
  <c r="I2225" i="4"/>
  <c r="I2226" i="4"/>
  <c r="I2227" i="4"/>
  <c r="I2228" i="4"/>
  <c r="I2229" i="4"/>
  <c r="I2230" i="4"/>
  <c r="I2231" i="4"/>
  <c r="I2232" i="4"/>
  <c r="I2233" i="4"/>
  <c r="I2234" i="4"/>
  <c r="I2235" i="4"/>
  <c r="I2236" i="4"/>
  <c r="I2237" i="4"/>
  <c r="I2238" i="4"/>
  <c r="I2239" i="4"/>
  <c r="I2240" i="4"/>
  <c r="I2241" i="4"/>
  <c r="I2242" i="4"/>
  <c r="I2243" i="4"/>
  <c r="I2244" i="4"/>
  <c r="I2245" i="4"/>
  <c r="I2246" i="4"/>
  <c r="I2247" i="4"/>
  <c r="I2248" i="4"/>
  <c r="I2249" i="4"/>
  <c r="I2250" i="4"/>
  <c r="I2251" i="4"/>
  <c r="I2252" i="4"/>
  <c r="I2253" i="4"/>
  <c r="I2254" i="4"/>
  <c r="I2255" i="4"/>
  <c r="I2256" i="4"/>
  <c r="I2257" i="4"/>
  <c r="I2258" i="4"/>
  <c r="I2259" i="4"/>
  <c r="I2260" i="4"/>
  <c r="I2261" i="4"/>
  <c r="I2262" i="4"/>
  <c r="I2263" i="4"/>
  <c r="I2264" i="4"/>
  <c r="I2265" i="4"/>
  <c r="I2266" i="4"/>
  <c r="I2267" i="4"/>
  <c r="I2268" i="4"/>
  <c r="I2269" i="4"/>
  <c r="I2270" i="4"/>
  <c r="I2271" i="4"/>
  <c r="I2272" i="4"/>
  <c r="I2273" i="4"/>
  <c r="I2274" i="4"/>
  <c r="I2275" i="4"/>
  <c r="I2276" i="4"/>
  <c r="I2277" i="4"/>
  <c r="I2278" i="4"/>
  <c r="I2279" i="4"/>
  <c r="I2280" i="4"/>
  <c r="I2281" i="4"/>
  <c r="I2282" i="4"/>
  <c r="I2283" i="4"/>
  <c r="I2284" i="4"/>
  <c r="I2285" i="4"/>
  <c r="I2286" i="4"/>
  <c r="I2287" i="4"/>
  <c r="I2288" i="4"/>
  <c r="I2289" i="4"/>
  <c r="I2290" i="4"/>
  <c r="I2291" i="4"/>
  <c r="I2292" i="4"/>
  <c r="I2293" i="4"/>
  <c r="I2294" i="4"/>
  <c r="I2295" i="4"/>
  <c r="I2296" i="4"/>
  <c r="I2297" i="4"/>
  <c r="I2298" i="4"/>
  <c r="I2299" i="4"/>
  <c r="I2300" i="4"/>
  <c r="I2301" i="4"/>
  <c r="I2302" i="4"/>
  <c r="I2303" i="4"/>
  <c r="I2304" i="4"/>
  <c r="I2305" i="4"/>
  <c r="I2306" i="4"/>
  <c r="I2307" i="4"/>
  <c r="I2308" i="4"/>
  <c r="I2309" i="4"/>
  <c r="I2310" i="4"/>
  <c r="I2311" i="4"/>
  <c r="I2312" i="4"/>
  <c r="I2313" i="4"/>
  <c r="I2314" i="4"/>
  <c r="I2315" i="4"/>
  <c r="I2316" i="4"/>
  <c r="I2317" i="4"/>
  <c r="I2318" i="4"/>
  <c r="I2319" i="4"/>
  <c r="I2320" i="4"/>
  <c r="I2321" i="4"/>
  <c r="I2322" i="4"/>
  <c r="I2323" i="4"/>
  <c r="I2324" i="4"/>
  <c r="I2325" i="4"/>
  <c r="I2326" i="4"/>
  <c r="I2327" i="4"/>
  <c r="I2328" i="4"/>
  <c r="I2329" i="4"/>
  <c r="I2330" i="4"/>
  <c r="I2331" i="4"/>
  <c r="I2332" i="4"/>
  <c r="I2333" i="4"/>
  <c r="I2334" i="4"/>
  <c r="I2335" i="4"/>
  <c r="I2336" i="4"/>
  <c r="I2337" i="4"/>
  <c r="I2338" i="4"/>
  <c r="I2339" i="4"/>
  <c r="I2340" i="4"/>
  <c r="I2341" i="4"/>
  <c r="I2342" i="4"/>
  <c r="I2343" i="4"/>
  <c r="I2344" i="4"/>
  <c r="I2345" i="4"/>
  <c r="I2346" i="4"/>
  <c r="I2347" i="4"/>
  <c r="I2348" i="4"/>
  <c r="I2349" i="4"/>
  <c r="I2350" i="4"/>
  <c r="I2351" i="4"/>
  <c r="I2352" i="4"/>
  <c r="I2353" i="4"/>
  <c r="I2354" i="4"/>
  <c r="I2355" i="4"/>
  <c r="I2356" i="4"/>
  <c r="I2357" i="4"/>
  <c r="I2358" i="4"/>
  <c r="I2359" i="4"/>
  <c r="I2360" i="4"/>
  <c r="I2361" i="4"/>
  <c r="I2362" i="4"/>
  <c r="I2363" i="4"/>
  <c r="I2364" i="4"/>
  <c r="I2365" i="4"/>
  <c r="I2366" i="4"/>
  <c r="I2367" i="4"/>
  <c r="I2368" i="4"/>
  <c r="I2369" i="4"/>
  <c r="I2370" i="4"/>
  <c r="I2371" i="4"/>
  <c r="I2372" i="4"/>
  <c r="I2373" i="4"/>
  <c r="I2374" i="4"/>
  <c r="I2375" i="4"/>
  <c r="I2376" i="4"/>
  <c r="I2377" i="4"/>
  <c r="I2378" i="4"/>
  <c r="I2379" i="4"/>
  <c r="I2380" i="4"/>
  <c r="I2381" i="4"/>
  <c r="I2382" i="4"/>
  <c r="I2383" i="4"/>
  <c r="I2384" i="4"/>
  <c r="I2385" i="4"/>
  <c r="I2386" i="4"/>
  <c r="I2387" i="4"/>
  <c r="I2388" i="4"/>
  <c r="I2389" i="4"/>
  <c r="I2390" i="4"/>
  <c r="I2391" i="4"/>
  <c r="I2392" i="4"/>
  <c r="I2393" i="4"/>
  <c r="I2394" i="4"/>
  <c r="I2395" i="4"/>
  <c r="I2396" i="4"/>
  <c r="I2397" i="4"/>
  <c r="I2398" i="4"/>
  <c r="I2399" i="4"/>
  <c r="I2400" i="4"/>
  <c r="I2401" i="4"/>
  <c r="I2402" i="4"/>
  <c r="I2403" i="4"/>
  <c r="I2404" i="4"/>
  <c r="I2405" i="4"/>
  <c r="I2406" i="4"/>
  <c r="I2407" i="4"/>
  <c r="I2408" i="4"/>
  <c r="I2409" i="4"/>
  <c r="I2410" i="4"/>
  <c r="I2411" i="4"/>
  <c r="I2412" i="4"/>
  <c r="I2413" i="4"/>
  <c r="I2414" i="4"/>
  <c r="I2415" i="4"/>
  <c r="I2416" i="4"/>
  <c r="I2417" i="4"/>
  <c r="I2418" i="4"/>
  <c r="I2419" i="4"/>
  <c r="I2420" i="4"/>
  <c r="I2421" i="4"/>
  <c r="I2422" i="4"/>
  <c r="I2423" i="4"/>
  <c r="I2424" i="4"/>
  <c r="I2425" i="4"/>
  <c r="I2426" i="4"/>
  <c r="I2427" i="4"/>
  <c r="I2428" i="4"/>
  <c r="I2429" i="4"/>
  <c r="I2430" i="4"/>
  <c r="I2431" i="4"/>
  <c r="I2432" i="4"/>
  <c r="I2433" i="4"/>
  <c r="I2434" i="4"/>
  <c r="I2435" i="4"/>
  <c r="I2436" i="4"/>
  <c r="I2437" i="4"/>
  <c r="I2438" i="4"/>
  <c r="I2439" i="4"/>
  <c r="I2440" i="4"/>
  <c r="I2441" i="4"/>
  <c r="I2442" i="4"/>
  <c r="I2443" i="4"/>
  <c r="I2444" i="4"/>
  <c r="I2445" i="4"/>
  <c r="I2446" i="4"/>
  <c r="I2447" i="4"/>
  <c r="I2448" i="4"/>
  <c r="I2449" i="4"/>
  <c r="I2450" i="4"/>
  <c r="I2451" i="4"/>
  <c r="I2452" i="4"/>
  <c r="I2453" i="4"/>
  <c r="I2454" i="4"/>
  <c r="I2455" i="4"/>
  <c r="I2456" i="4"/>
  <c r="I2457" i="4"/>
  <c r="I2458" i="4"/>
  <c r="I2459" i="4"/>
  <c r="I2460" i="4"/>
  <c r="I2461" i="4"/>
  <c r="I2462" i="4"/>
  <c r="I2463" i="4"/>
  <c r="I2464" i="4"/>
  <c r="I2465" i="4"/>
  <c r="I2466" i="4"/>
  <c r="I2467" i="4"/>
  <c r="I2468" i="4"/>
  <c r="I2469" i="4"/>
  <c r="I2470" i="4"/>
  <c r="I2471" i="4"/>
  <c r="I2472" i="4"/>
  <c r="I2473" i="4"/>
  <c r="I2474" i="4"/>
  <c r="I2475" i="4"/>
  <c r="I2476" i="4"/>
  <c r="I2477" i="4"/>
  <c r="I2478" i="4"/>
  <c r="I2479" i="4"/>
  <c r="I2480" i="4"/>
  <c r="I2481" i="4"/>
  <c r="I2482" i="4"/>
  <c r="I2483" i="4"/>
  <c r="I2484" i="4"/>
  <c r="I2485" i="4"/>
  <c r="I2486" i="4"/>
  <c r="I2487" i="4"/>
  <c r="I2488" i="4"/>
  <c r="I2489" i="4"/>
  <c r="I2490" i="4"/>
  <c r="I2491" i="4"/>
  <c r="I2492" i="4"/>
  <c r="I2493" i="4"/>
  <c r="I2494" i="4"/>
  <c r="I2495" i="4"/>
  <c r="I2496" i="4"/>
  <c r="I2497" i="4"/>
  <c r="I2498" i="4"/>
  <c r="I2499" i="4"/>
  <c r="I2500" i="4"/>
  <c r="I2501" i="4"/>
  <c r="I2502" i="4"/>
  <c r="I2503" i="4"/>
  <c r="I2504" i="4"/>
  <c r="I2505" i="4"/>
  <c r="I2506" i="4"/>
  <c r="I2507" i="4"/>
  <c r="I2508" i="4"/>
  <c r="I2509" i="4"/>
  <c r="I2510" i="4"/>
  <c r="I2511" i="4"/>
  <c r="I2512" i="4"/>
  <c r="I2513" i="4"/>
  <c r="I2514" i="4"/>
  <c r="I2515" i="4"/>
  <c r="I2516" i="4"/>
  <c r="I2517" i="4"/>
  <c r="I2518" i="4"/>
  <c r="I2519" i="4"/>
  <c r="I2520" i="4"/>
  <c r="I2521" i="4"/>
  <c r="I2522" i="4"/>
  <c r="I2523" i="4"/>
  <c r="I2524" i="4"/>
  <c r="I2525" i="4"/>
  <c r="I2526" i="4"/>
  <c r="I2527" i="4"/>
  <c r="I2528" i="4"/>
  <c r="I2529" i="4"/>
  <c r="I2530" i="4"/>
  <c r="I2531" i="4"/>
  <c r="I2532" i="4"/>
  <c r="I2533" i="4"/>
  <c r="I2534" i="4"/>
  <c r="I2535" i="4"/>
  <c r="I2536" i="4"/>
  <c r="I2537" i="4"/>
  <c r="I2538" i="4"/>
  <c r="I2539" i="4"/>
  <c r="I2540" i="4"/>
  <c r="I2541" i="4"/>
  <c r="I2542" i="4"/>
  <c r="I2543" i="4"/>
  <c r="I2544" i="4"/>
  <c r="I2545" i="4"/>
  <c r="I2546" i="4"/>
  <c r="I2547" i="4"/>
  <c r="I2548" i="4"/>
  <c r="I2549" i="4"/>
  <c r="I2550" i="4"/>
  <c r="I2551" i="4"/>
  <c r="I2552" i="4"/>
  <c r="I2553" i="4"/>
  <c r="I2554" i="4"/>
  <c r="I2555" i="4"/>
  <c r="I2556" i="4"/>
  <c r="I2557" i="4"/>
  <c r="I2558" i="4"/>
  <c r="I2559" i="4"/>
  <c r="I2560" i="4"/>
  <c r="I2561" i="4"/>
  <c r="I2562" i="4"/>
  <c r="I2563" i="4"/>
  <c r="I2564" i="4"/>
  <c r="I2565" i="4"/>
  <c r="I2566" i="4"/>
  <c r="I2567" i="4"/>
  <c r="I2568" i="4"/>
  <c r="I2569" i="4"/>
  <c r="I2570" i="4"/>
  <c r="I2571" i="4"/>
  <c r="I2572" i="4"/>
  <c r="I2573" i="4"/>
  <c r="I2574" i="4"/>
  <c r="I2575" i="4"/>
  <c r="I2576" i="4"/>
  <c r="I2577" i="4"/>
  <c r="I2578" i="4"/>
  <c r="I2579" i="4"/>
  <c r="I2580" i="4"/>
  <c r="I2581" i="4"/>
  <c r="I2582" i="4"/>
  <c r="I2583" i="4"/>
  <c r="I2584" i="4"/>
  <c r="I2585" i="4"/>
  <c r="I2586" i="4"/>
  <c r="I2587" i="4"/>
  <c r="I2588" i="4"/>
  <c r="I2589" i="4"/>
  <c r="I2590" i="4"/>
  <c r="I2591" i="4"/>
  <c r="I2592" i="4"/>
  <c r="I2593" i="4"/>
  <c r="I2594" i="4"/>
  <c r="I2595" i="4"/>
  <c r="I2596" i="4"/>
  <c r="I2597" i="4"/>
  <c r="I2598" i="4"/>
  <c r="I2599" i="4"/>
  <c r="I2600" i="4"/>
  <c r="I2601" i="4"/>
  <c r="I2602" i="4"/>
  <c r="I2603" i="4"/>
  <c r="I2604" i="4"/>
  <c r="I2605" i="4"/>
  <c r="I2606" i="4"/>
  <c r="I2607" i="4"/>
  <c r="I2608" i="4"/>
  <c r="I2609" i="4"/>
  <c r="I2610" i="4"/>
  <c r="I2611" i="4"/>
  <c r="I2612" i="4"/>
  <c r="I2613" i="4"/>
  <c r="I2614" i="4"/>
  <c r="I2615" i="4"/>
  <c r="I2616" i="4"/>
  <c r="I2617" i="4"/>
  <c r="I2618" i="4"/>
  <c r="I2619" i="4"/>
  <c r="I2620" i="4"/>
  <c r="I2621" i="4"/>
  <c r="I2622" i="4"/>
  <c r="I2623" i="4"/>
  <c r="I2624" i="4"/>
  <c r="I2625" i="4"/>
  <c r="I2626" i="4"/>
  <c r="I2627" i="4"/>
  <c r="I2628" i="4"/>
  <c r="I2629" i="4"/>
  <c r="I2630" i="4"/>
  <c r="I2631" i="4"/>
  <c r="I2632" i="4"/>
  <c r="I2633" i="4"/>
  <c r="I2634" i="4"/>
  <c r="I2635" i="4"/>
  <c r="I2636" i="4"/>
  <c r="I2637" i="4"/>
  <c r="I2638" i="4"/>
  <c r="I2639" i="4"/>
  <c r="I2640" i="4"/>
  <c r="I2641" i="4"/>
  <c r="I2642" i="4"/>
  <c r="I2643" i="4"/>
  <c r="I2644" i="4"/>
  <c r="I2645" i="4"/>
  <c r="I2646" i="4"/>
  <c r="I2647" i="4"/>
  <c r="I2648" i="4"/>
  <c r="I2649" i="4"/>
  <c r="I2650" i="4"/>
  <c r="I2651" i="4"/>
  <c r="I2652" i="4"/>
  <c r="I2653" i="4"/>
  <c r="I2654" i="4"/>
  <c r="I2655" i="4"/>
  <c r="I2656" i="4"/>
  <c r="I2657" i="4"/>
  <c r="I2658" i="4"/>
  <c r="I2659" i="4"/>
  <c r="I2660" i="4"/>
  <c r="I2661" i="4"/>
  <c r="I2662" i="4"/>
  <c r="I2663" i="4"/>
  <c r="I2664" i="4"/>
  <c r="I2665" i="4"/>
  <c r="I2666" i="4"/>
  <c r="I2667" i="4"/>
  <c r="I2668" i="4"/>
  <c r="I2669" i="4"/>
  <c r="I2670" i="4"/>
  <c r="I2671" i="4"/>
  <c r="I2672" i="4"/>
  <c r="I2673" i="4"/>
  <c r="I2674" i="4"/>
  <c r="I2675" i="4"/>
  <c r="I2676" i="4"/>
  <c r="I2677" i="4"/>
  <c r="I2678" i="4"/>
  <c r="I2679" i="4"/>
  <c r="I2680" i="4"/>
  <c r="I2681" i="4"/>
  <c r="I2682" i="4"/>
  <c r="I2683" i="4"/>
  <c r="I2684" i="4"/>
  <c r="I2685" i="4"/>
  <c r="I2686" i="4"/>
  <c r="I2687" i="4"/>
  <c r="I2688" i="4"/>
  <c r="I2689" i="4"/>
  <c r="I2690" i="4"/>
  <c r="I2691" i="4"/>
  <c r="I2692" i="4"/>
  <c r="I2693" i="4"/>
  <c r="I2694" i="4"/>
  <c r="I2695" i="4"/>
  <c r="I2696" i="4"/>
  <c r="I2697" i="4"/>
  <c r="I2698" i="4"/>
  <c r="I2699" i="4"/>
  <c r="I2700" i="4"/>
  <c r="I2701" i="4"/>
  <c r="I2702" i="4"/>
  <c r="I2703" i="4"/>
  <c r="I2704" i="4"/>
  <c r="I2705" i="4"/>
  <c r="I2706" i="4"/>
  <c r="I2707" i="4"/>
  <c r="I2708" i="4"/>
  <c r="I2709" i="4"/>
  <c r="I2710" i="4"/>
  <c r="I2711" i="4"/>
  <c r="I2712" i="4"/>
  <c r="I2713" i="4"/>
  <c r="I2714" i="4"/>
  <c r="I2715" i="4"/>
  <c r="I2716" i="4"/>
  <c r="I2717" i="4"/>
  <c r="I2718" i="4"/>
  <c r="I2719" i="4"/>
  <c r="I2720" i="4"/>
  <c r="I2721" i="4"/>
  <c r="I2722" i="4"/>
  <c r="I2723" i="4"/>
  <c r="I2724" i="4"/>
  <c r="I2725" i="4"/>
  <c r="I2726" i="4"/>
  <c r="I2727" i="4"/>
  <c r="I2728" i="4"/>
  <c r="I2729" i="4"/>
  <c r="I2730" i="4"/>
  <c r="I2731" i="4"/>
  <c r="I2732" i="4"/>
  <c r="I2733" i="4"/>
  <c r="I2734" i="4"/>
  <c r="I2735" i="4"/>
  <c r="I2736" i="4"/>
  <c r="I2737" i="4"/>
  <c r="I2738" i="4"/>
  <c r="I2739" i="4"/>
  <c r="I2740" i="4"/>
  <c r="I2741" i="4"/>
  <c r="I2742" i="4"/>
  <c r="I2743" i="4"/>
  <c r="I2744" i="4"/>
  <c r="I2745" i="4"/>
  <c r="I2746" i="4"/>
  <c r="I2747" i="4"/>
  <c r="I2748" i="4"/>
  <c r="I2749" i="4"/>
  <c r="I2750" i="4"/>
  <c r="I2751" i="4"/>
  <c r="I2752" i="4"/>
  <c r="I2753" i="4"/>
  <c r="I2754" i="4"/>
  <c r="I2755" i="4"/>
  <c r="I2756" i="4"/>
  <c r="I2757" i="4"/>
  <c r="I2758" i="4"/>
  <c r="I2759" i="4"/>
  <c r="I2760" i="4"/>
  <c r="I2761" i="4"/>
  <c r="I2762" i="4"/>
  <c r="I2763" i="4"/>
  <c r="I2764" i="4"/>
  <c r="I2765" i="4"/>
  <c r="I2766" i="4"/>
  <c r="I2767" i="4"/>
  <c r="I2768" i="4"/>
  <c r="I2769" i="4"/>
  <c r="I2770" i="4"/>
  <c r="I2771" i="4"/>
  <c r="I2772" i="4"/>
  <c r="I2773" i="4"/>
  <c r="I2774" i="4"/>
  <c r="I2775" i="4"/>
  <c r="I2776" i="4"/>
  <c r="I2777" i="4"/>
  <c r="I2778" i="4"/>
  <c r="I2779" i="4"/>
  <c r="I2780" i="4"/>
  <c r="I2781" i="4"/>
  <c r="I2782" i="4"/>
  <c r="I2783" i="4"/>
  <c r="I2784" i="4"/>
  <c r="I2785" i="4"/>
  <c r="I2786" i="4"/>
  <c r="I2787" i="4"/>
  <c r="I2788" i="4"/>
  <c r="I2789" i="4"/>
  <c r="I2790" i="4"/>
  <c r="I2791" i="4"/>
  <c r="I2792" i="4"/>
  <c r="I2793" i="4"/>
  <c r="I2794" i="4"/>
  <c r="I2795" i="4"/>
  <c r="I2796" i="4"/>
  <c r="I2797" i="4"/>
  <c r="I2798" i="4"/>
  <c r="I2799" i="4"/>
  <c r="I2800" i="4"/>
  <c r="I2801" i="4"/>
  <c r="I2802" i="4"/>
  <c r="I2803" i="4"/>
  <c r="I2804" i="4"/>
  <c r="I2805" i="4"/>
  <c r="I2806" i="4"/>
  <c r="I2807" i="4"/>
  <c r="I2808" i="4"/>
  <c r="I2809" i="4"/>
  <c r="I2810" i="4"/>
  <c r="I2811" i="4"/>
  <c r="I2812" i="4"/>
  <c r="I2813" i="4"/>
  <c r="I2814" i="4"/>
  <c r="I2815" i="4"/>
  <c r="I2816" i="4"/>
  <c r="I2817" i="4"/>
  <c r="I2818" i="4"/>
  <c r="I2819" i="4"/>
  <c r="I2820" i="4"/>
  <c r="I2821" i="4"/>
  <c r="I2822" i="4"/>
  <c r="I2823" i="4"/>
  <c r="I2824" i="4"/>
  <c r="I2825" i="4"/>
  <c r="I2826" i="4"/>
  <c r="I2827" i="4"/>
  <c r="I2828" i="4"/>
  <c r="I2829" i="4"/>
  <c r="I2830" i="4"/>
  <c r="I2831" i="4"/>
  <c r="I2832" i="4"/>
  <c r="I2833" i="4"/>
  <c r="I2834" i="4"/>
  <c r="I2835" i="4"/>
  <c r="I2836" i="4"/>
  <c r="I2837" i="4"/>
  <c r="I2838" i="4"/>
  <c r="I2839" i="4"/>
  <c r="I2840" i="4"/>
  <c r="I2841" i="4"/>
  <c r="I2842" i="4"/>
  <c r="I2843" i="4"/>
  <c r="I2844" i="4"/>
  <c r="I2845" i="4"/>
  <c r="I2846" i="4"/>
  <c r="I2847" i="4"/>
  <c r="I2848" i="4"/>
  <c r="I2849" i="4"/>
  <c r="I2850" i="4"/>
  <c r="I2851" i="4"/>
  <c r="I2852" i="4"/>
  <c r="I2853" i="4"/>
  <c r="I2854" i="4"/>
  <c r="I2855" i="4"/>
  <c r="I2856" i="4"/>
  <c r="I2857" i="4"/>
  <c r="I2858" i="4"/>
  <c r="I2859" i="4"/>
  <c r="I2860" i="4"/>
  <c r="I2861" i="4"/>
  <c r="I2862" i="4"/>
  <c r="I2863" i="4"/>
  <c r="I2864" i="4"/>
  <c r="I2865" i="4"/>
  <c r="I2866" i="4"/>
  <c r="I2867" i="4"/>
  <c r="I2868" i="4"/>
  <c r="I2869" i="4"/>
  <c r="I2870" i="4"/>
  <c r="I2871" i="4"/>
  <c r="I2872" i="4"/>
  <c r="I2873" i="4"/>
  <c r="I2874" i="4"/>
  <c r="I2875" i="4"/>
  <c r="I2876" i="4"/>
  <c r="I2877" i="4"/>
  <c r="I2878" i="4"/>
  <c r="I2879" i="4"/>
  <c r="I2880" i="4"/>
  <c r="I2881" i="4"/>
  <c r="I2882" i="4"/>
  <c r="I2883" i="4"/>
  <c r="I2884" i="4"/>
  <c r="I2885" i="4"/>
  <c r="I2886" i="4"/>
  <c r="I2887" i="4"/>
  <c r="I2888" i="4"/>
  <c r="I2889" i="4"/>
  <c r="I2890" i="4"/>
  <c r="I2891" i="4"/>
  <c r="I2892" i="4"/>
  <c r="I2893" i="4"/>
  <c r="I2894" i="4"/>
  <c r="I2895" i="4"/>
  <c r="I2896" i="4"/>
  <c r="I2897" i="4"/>
  <c r="I2898" i="4"/>
  <c r="I2899" i="4"/>
  <c r="I2900" i="4"/>
  <c r="I2901" i="4"/>
  <c r="I2902" i="4"/>
  <c r="I2903" i="4"/>
  <c r="I2904" i="4"/>
  <c r="I2905" i="4"/>
  <c r="I2906" i="4"/>
  <c r="I2907" i="4"/>
  <c r="I2908" i="4"/>
  <c r="I2909" i="4"/>
  <c r="I2910" i="4"/>
  <c r="I2911" i="4"/>
  <c r="I2912" i="4"/>
  <c r="I2913" i="4"/>
  <c r="I2914" i="4"/>
  <c r="I2915" i="4"/>
  <c r="I2916" i="4"/>
  <c r="I2917" i="4"/>
  <c r="I2918" i="4"/>
  <c r="I2919" i="4"/>
  <c r="I2920" i="4"/>
  <c r="I2921" i="4"/>
  <c r="I2922" i="4"/>
  <c r="I2923" i="4"/>
  <c r="I2924" i="4"/>
  <c r="I2925" i="4"/>
  <c r="I2926" i="4"/>
  <c r="I2927" i="4"/>
  <c r="I2928" i="4"/>
  <c r="I2929" i="4"/>
  <c r="I2930" i="4"/>
  <c r="I2931" i="4"/>
  <c r="I2932" i="4"/>
  <c r="I2933" i="4"/>
  <c r="I2934" i="4"/>
  <c r="I2935" i="4"/>
  <c r="I2936" i="4"/>
  <c r="I2937" i="4"/>
  <c r="I2938" i="4"/>
  <c r="I2939" i="4"/>
  <c r="I2940" i="4"/>
  <c r="I2941" i="4"/>
  <c r="I2942" i="4"/>
  <c r="I2943" i="4"/>
  <c r="I2944" i="4"/>
  <c r="I2945" i="4"/>
  <c r="I2946" i="4"/>
  <c r="I2947" i="4"/>
  <c r="I2948" i="4"/>
  <c r="I2949" i="4"/>
  <c r="I2950" i="4"/>
  <c r="I2951" i="4"/>
  <c r="I2952" i="4"/>
  <c r="I2953" i="4"/>
  <c r="I2954" i="4"/>
  <c r="I2955" i="4"/>
  <c r="I2956" i="4"/>
  <c r="I2957" i="4"/>
  <c r="I2958" i="4"/>
  <c r="I2959" i="4"/>
  <c r="I2960" i="4"/>
  <c r="I2961" i="4"/>
  <c r="I2962" i="4"/>
  <c r="I2963" i="4"/>
  <c r="I2964" i="4"/>
  <c r="I2965" i="4"/>
  <c r="I2966" i="4"/>
  <c r="I2967" i="4"/>
  <c r="I2968" i="4"/>
  <c r="I2969" i="4"/>
  <c r="I2970" i="4"/>
  <c r="I2971" i="4"/>
  <c r="I2972" i="4"/>
  <c r="I2973" i="4"/>
  <c r="I2974" i="4"/>
  <c r="I2975" i="4"/>
  <c r="I2976" i="4"/>
  <c r="I2977" i="4"/>
  <c r="I2978" i="4"/>
  <c r="I2979" i="4"/>
  <c r="I2980" i="4"/>
  <c r="I2981" i="4"/>
  <c r="I2982" i="4"/>
  <c r="I2983" i="4"/>
  <c r="I2984" i="4"/>
  <c r="I2985" i="4"/>
  <c r="I2986" i="4"/>
  <c r="I2987" i="4"/>
  <c r="I2988" i="4"/>
  <c r="I2989" i="4"/>
  <c r="I2990" i="4"/>
  <c r="I2991" i="4"/>
  <c r="I2992" i="4"/>
  <c r="I2993" i="4"/>
  <c r="I2994" i="4"/>
  <c r="I2995" i="4"/>
  <c r="I2996" i="4"/>
  <c r="I2997" i="4"/>
  <c r="I2998" i="4"/>
  <c r="I2999" i="4"/>
  <c r="I3000" i="4"/>
  <c r="I3001" i="4"/>
  <c r="I3002" i="4"/>
  <c r="I3003" i="4"/>
  <c r="I3004" i="4"/>
  <c r="I3005" i="4"/>
  <c r="I3006" i="4"/>
  <c r="I3007" i="4"/>
  <c r="I3008" i="4"/>
  <c r="I3009" i="4"/>
  <c r="I3010" i="4"/>
  <c r="I3011" i="4"/>
  <c r="I3012" i="4"/>
  <c r="I3013" i="4"/>
  <c r="I3014" i="4"/>
  <c r="I3015" i="4"/>
  <c r="I3016" i="4"/>
  <c r="I3017" i="4"/>
  <c r="I3018" i="4"/>
  <c r="I3019" i="4"/>
  <c r="I3020" i="4"/>
  <c r="I3021" i="4"/>
  <c r="I3022" i="4"/>
  <c r="I3023" i="4"/>
  <c r="I3024" i="4"/>
  <c r="I3025" i="4"/>
  <c r="I3026" i="4"/>
  <c r="I3027" i="4"/>
  <c r="I3028" i="4"/>
  <c r="I3029" i="4"/>
  <c r="I3030" i="4"/>
  <c r="I3031" i="4"/>
  <c r="I3032" i="4"/>
  <c r="I3033" i="4"/>
  <c r="I3034" i="4"/>
  <c r="I3035" i="4"/>
  <c r="I3036" i="4"/>
  <c r="I3037" i="4"/>
  <c r="I3038" i="4"/>
  <c r="I3039" i="4"/>
  <c r="I3040" i="4"/>
  <c r="I3041" i="4"/>
  <c r="I3042" i="4"/>
  <c r="I3043" i="4"/>
  <c r="I3044" i="4"/>
  <c r="I3045" i="4"/>
  <c r="I3046" i="4"/>
  <c r="I3047" i="4"/>
  <c r="I3048" i="4"/>
  <c r="I3049" i="4"/>
  <c r="I3050" i="4"/>
  <c r="I3051" i="4"/>
  <c r="I3052" i="4"/>
  <c r="I3053" i="4"/>
  <c r="I3054" i="4"/>
  <c r="I3055" i="4"/>
  <c r="I3056" i="4"/>
  <c r="I3057" i="4"/>
  <c r="I3058" i="4"/>
  <c r="I3059" i="4"/>
  <c r="I3060" i="4"/>
  <c r="I3061" i="4"/>
  <c r="I3062" i="4"/>
  <c r="I3063" i="4"/>
  <c r="I3064" i="4"/>
  <c r="I3065" i="4"/>
  <c r="I3066" i="4"/>
  <c r="I3067" i="4"/>
  <c r="I3068" i="4"/>
  <c r="I3069" i="4"/>
  <c r="I3070" i="4"/>
  <c r="I3071" i="4"/>
  <c r="I3072" i="4"/>
  <c r="I3073" i="4"/>
  <c r="I3074" i="4"/>
  <c r="I3075" i="4"/>
  <c r="I3076" i="4"/>
  <c r="I3077" i="4"/>
  <c r="I3078" i="4"/>
  <c r="I3079" i="4"/>
  <c r="I3080" i="4"/>
  <c r="I3081" i="4"/>
  <c r="I3082" i="4"/>
  <c r="I3083" i="4"/>
  <c r="I3084" i="4"/>
  <c r="I3085" i="4"/>
  <c r="I3086" i="4"/>
  <c r="I3087" i="4"/>
  <c r="I3088" i="4"/>
  <c r="I3089" i="4"/>
  <c r="I3090" i="4"/>
  <c r="I3091" i="4"/>
  <c r="I3092" i="4"/>
  <c r="I3093" i="4"/>
  <c r="I3094" i="4"/>
  <c r="I3095" i="4"/>
  <c r="I3096" i="4"/>
  <c r="I3097" i="4"/>
  <c r="I3098" i="4"/>
  <c r="I3099" i="4"/>
  <c r="I3100" i="4"/>
  <c r="I3101" i="4"/>
  <c r="I3102" i="4"/>
  <c r="I3103" i="4"/>
  <c r="I3104" i="4"/>
  <c r="I3105" i="4"/>
  <c r="T4" i="13"/>
  <c r="AH5" i="13"/>
  <c r="AG4" i="13"/>
  <c r="R56" i="13" l="1"/>
  <c r="AQ55" i="13"/>
  <c r="Z26" i="13"/>
  <c r="AL27" i="13"/>
  <c r="B15" i="13"/>
  <c r="W15" i="13" s="1"/>
  <c r="B24" i="13"/>
  <c r="W24" i="13" s="1"/>
  <c r="B22" i="13"/>
  <c r="W22" i="13" s="1"/>
  <c r="B16" i="13"/>
  <c r="W16" i="13" s="1"/>
  <c r="B21" i="13"/>
  <c r="W21" i="13" s="1"/>
  <c r="B23" i="13"/>
  <c r="W23" i="13" s="1"/>
  <c r="W14" i="13"/>
  <c r="B13" i="13"/>
  <c r="W13" i="13" s="1"/>
  <c r="B12" i="13"/>
  <c r="W12" i="13" s="1"/>
  <c r="B11" i="13"/>
  <c r="W11" i="13" s="1"/>
  <c r="B10" i="13"/>
  <c r="W10" i="13" s="1"/>
  <c r="AH6" i="13"/>
  <c r="AH7" i="13" s="1"/>
  <c r="AH8" i="13" s="1"/>
  <c r="AH9" i="13" s="1"/>
  <c r="AH10" i="13" s="1"/>
  <c r="AH11" i="13" s="1"/>
  <c r="AH12" i="13" s="1"/>
  <c r="AH13" i="13" s="1"/>
  <c r="AH14" i="13" s="1"/>
  <c r="AH15" i="13" s="1"/>
  <c r="AH16" i="13" s="1"/>
  <c r="AH17" i="13" s="1"/>
  <c r="AH18" i="13" s="1"/>
  <c r="AH19" i="13" s="1"/>
  <c r="AH20" i="13" s="1"/>
  <c r="AH21" i="13" s="1"/>
  <c r="AH22" i="13" s="1"/>
  <c r="AH23" i="13" s="1"/>
  <c r="AH24" i="13" s="1"/>
  <c r="AH25" i="13" s="1"/>
  <c r="AH26" i="13" s="1"/>
  <c r="AH27" i="13" s="1"/>
  <c r="AH28" i="13" s="1"/>
  <c r="AH29" i="13" s="1"/>
  <c r="AH30" i="13" s="1"/>
  <c r="AH31" i="13" s="1"/>
  <c r="AH32" i="13" s="1"/>
  <c r="AH33" i="13" s="1"/>
  <c r="AH34" i="13" s="1"/>
  <c r="AH35" i="13" s="1"/>
  <c r="AH36" i="13" s="1"/>
  <c r="AH37" i="13" s="1"/>
  <c r="AH38" i="13" s="1"/>
  <c r="AH39" i="13" s="1"/>
  <c r="AH40" i="13" s="1"/>
  <c r="AH41" i="13" s="1"/>
  <c r="AH52" i="13" s="1"/>
  <c r="AH53" i="13" s="1"/>
  <c r="AH54" i="13" s="1"/>
  <c r="AH55" i="13" s="1"/>
  <c r="AH56" i="13" s="1"/>
  <c r="AH57" i="13" s="1"/>
  <c r="AH58" i="13" s="1"/>
  <c r="AH59" i="13" s="1"/>
  <c r="B5" i="13"/>
  <c r="W5" i="13" s="1"/>
  <c r="B4" i="13"/>
  <c r="W4" i="13" s="1"/>
  <c r="AQ6" i="13"/>
  <c r="AG6" i="13"/>
  <c r="P7" i="13"/>
  <c r="AQ5" i="13"/>
  <c r="Z27" i="13" l="1"/>
  <c r="AL28" i="13"/>
  <c r="AQ56" i="13"/>
  <c r="R57" i="13"/>
  <c r="AG7" i="13"/>
  <c r="P8" i="13"/>
  <c r="AQ7" i="13"/>
  <c r="X5" i="13"/>
  <c r="X6" i="13" s="1"/>
  <c r="X7" i="13" s="1"/>
  <c r="X8" i="13" s="1"/>
  <c r="X9" i="13" s="1"/>
  <c r="X10" i="13" s="1"/>
  <c r="X11" i="13" s="1"/>
  <c r="X12" i="13" s="1"/>
  <c r="X13" i="13" s="1"/>
  <c r="X14" i="13" s="1"/>
  <c r="X15" i="13" s="1"/>
  <c r="X16" i="13" s="1"/>
  <c r="X17" i="13" s="1"/>
  <c r="X18" i="13" s="1"/>
  <c r="X19" i="13" s="1"/>
  <c r="X20" i="13" s="1"/>
  <c r="X21" i="13" s="1"/>
  <c r="X22" i="13" s="1"/>
  <c r="X23" i="13" s="1"/>
  <c r="X24" i="13" s="1"/>
  <c r="X25" i="13" s="1"/>
  <c r="X26" i="13" s="1"/>
  <c r="X27" i="13" s="1"/>
  <c r="X28" i="13" s="1"/>
  <c r="X29" i="13" s="1"/>
  <c r="X30" i="13" s="1"/>
  <c r="X31" i="13" s="1"/>
  <c r="X32" i="13" s="1"/>
  <c r="X33" i="13" s="1"/>
  <c r="X34" i="13" s="1"/>
  <c r="X35" i="13" s="1"/>
  <c r="X36" i="13" s="1"/>
  <c r="X37" i="13" s="1"/>
  <c r="X38" i="13" s="1"/>
  <c r="X39" i="13" s="1"/>
  <c r="X40" i="13" s="1"/>
  <c r="X41" i="13" s="1"/>
  <c r="X52" i="13" s="1"/>
  <c r="X53" i="13" s="1"/>
  <c r="X54" i="13" s="1"/>
  <c r="X55" i="13" s="1"/>
  <c r="X56" i="13" s="1"/>
  <c r="X57" i="13" s="1"/>
  <c r="X58" i="13" s="1"/>
  <c r="X59" i="13" s="1"/>
  <c r="U4" i="13"/>
  <c r="AQ57" i="13" l="1"/>
  <c r="R58" i="13"/>
  <c r="Z28" i="13"/>
  <c r="AL29" i="13"/>
  <c r="AG8" i="13"/>
  <c r="P9" i="13"/>
  <c r="AQ8" i="13"/>
  <c r="AJ4" i="13"/>
  <c r="AI4" i="13"/>
  <c r="AM5" i="13"/>
  <c r="AF5" i="13"/>
  <c r="AE5" i="13"/>
  <c r="AD5" i="13"/>
  <c r="AC5" i="13"/>
  <c r="AC6" i="13" s="1"/>
  <c r="AB5" i="13"/>
  <c r="AA5" i="13"/>
  <c r="AI5" i="13"/>
  <c r="AO5" i="13"/>
  <c r="AO6" i="13" s="1"/>
  <c r="AO7" i="13" s="1"/>
  <c r="AO8" i="13" s="1"/>
  <c r="AO9" i="13" s="1"/>
  <c r="AO10" i="13" s="1"/>
  <c r="AO11" i="13" s="1"/>
  <c r="AO12" i="13" s="1"/>
  <c r="AO13" i="13" s="1"/>
  <c r="AO14" i="13" s="1"/>
  <c r="AO15" i="13" s="1"/>
  <c r="AO16" i="13" s="1"/>
  <c r="AO17" i="13" s="1"/>
  <c r="AO18" i="13" s="1"/>
  <c r="AO19" i="13" s="1"/>
  <c r="AO20" i="13" s="1"/>
  <c r="AO21" i="13" s="1"/>
  <c r="AO22" i="13" s="1"/>
  <c r="AO23" i="13" s="1"/>
  <c r="AO24" i="13" s="1"/>
  <c r="AO25" i="13" s="1"/>
  <c r="AO26" i="13" s="1"/>
  <c r="AO27" i="13" s="1"/>
  <c r="AO28" i="13" s="1"/>
  <c r="AO29" i="13" s="1"/>
  <c r="AO30" i="13" s="1"/>
  <c r="AO31" i="13" s="1"/>
  <c r="AO32" i="13" s="1"/>
  <c r="AO33" i="13" s="1"/>
  <c r="AO34" i="13" s="1"/>
  <c r="AO35" i="13" s="1"/>
  <c r="AO36" i="13" s="1"/>
  <c r="AO37" i="13" s="1"/>
  <c r="AO38" i="13" s="1"/>
  <c r="AO39" i="13" s="1"/>
  <c r="AO40" i="13" s="1"/>
  <c r="AO41" i="13" s="1"/>
  <c r="AO52" i="13" s="1"/>
  <c r="AO53" i="13" s="1"/>
  <c r="AO54" i="13" s="1"/>
  <c r="AO55" i="13" s="1"/>
  <c r="AO56" i="13" s="1"/>
  <c r="AO57" i="13" s="1"/>
  <c r="AO58" i="13" s="1"/>
  <c r="AO59" i="13" s="1"/>
  <c r="AN5" i="13"/>
  <c r="AN6" i="13" s="1"/>
  <c r="AN7" i="13" s="1"/>
  <c r="AN8" i="13" s="1"/>
  <c r="AN9" i="13" s="1"/>
  <c r="AN10" i="13" s="1"/>
  <c r="AN11" i="13" s="1"/>
  <c r="AN12" i="13" s="1"/>
  <c r="AN13" i="13" s="1"/>
  <c r="AN14" i="13" s="1"/>
  <c r="AN15" i="13" s="1"/>
  <c r="AN16" i="13" s="1"/>
  <c r="AN17" i="13" s="1"/>
  <c r="AN18" i="13" s="1"/>
  <c r="AN19" i="13" s="1"/>
  <c r="AN20" i="13" s="1"/>
  <c r="AN21" i="13" s="1"/>
  <c r="AN22" i="13" s="1"/>
  <c r="AN23" i="13" s="1"/>
  <c r="AN24" i="13" s="1"/>
  <c r="AN25" i="13" s="1"/>
  <c r="AN26" i="13" s="1"/>
  <c r="AN27" i="13" s="1"/>
  <c r="AN28" i="13" s="1"/>
  <c r="AN29" i="13" s="1"/>
  <c r="AN30" i="13" s="1"/>
  <c r="AN31" i="13" s="1"/>
  <c r="AN32" i="13" s="1"/>
  <c r="AN33" i="13" s="1"/>
  <c r="AN34" i="13" s="1"/>
  <c r="AN35" i="13" s="1"/>
  <c r="AN36" i="13" s="1"/>
  <c r="AN37" i="13" s="1"/>
  <c r="AN38" i="13" s="1"/>
  <c r="AN39" i="13" s="1"/>
  <c r="AN40" i="13" s="1"/>
  <c r="AN41" i="13" s="1"/>
  <c r="AN52" i="13" s="1"/>
  <c r="AN53" i="13" s="1"/>
  <c r="AN54" i="13" s="1"/>
  <c r="AN55" i="13" s="1"/>
  <c r="AN56" i="13" s="1"/>
  <c r="AN57" i="13" s="1"/>
  <c r="AN58" i="13" s="1"/>
  <c r="AN59" i="13" s="1"/>
  <c r="AL30" i="13" l="1"/>
  <c r="Z29" i="13"/>
  <c r="AQ58" i="13"/>
  <c r="R59" i="13"/>
  <c r="AQ59" i="13" s="1"/>
  <c r="AQ9" i="13"/>
  <c r="AQ12" i="13"/>
  <c r="AG9" i="13"/>
  <c r="P10" i="13"/>
  <c r="AB6" i="13"/>
  <c r="AB7" i="13" s="1"/>
  <c r="AB8" i="13" s="1"/>
  <c r="AB9" i="13" s="1"/>
  <c r="AB10" i="13" s="1"/>
  <c r="AB11" i="13" s="1"/>
  <c r="AB12" i="13" s="1"/>
  <c r="AB13" i="13" s="1"/>
  <c r="AB14" i="13" s="1"/>
  <c r="AB15" i="13" s="1"/>
  <c r="AB16" i="13" s="1"/>
  <c r="AB17" i="13" s="1"/>
  <c r="AB18" i="13" s="1"/>
  <c r="AB19" i="13" s="1"/>
  <c r="AB20" i="13" s="1"/>
  <c r="AB21" i="13" s="1"/>
  <c r="AB22" i="13" s="1"/>
  <c r="AB23" i="13" s="1"/>
  <c r="AB24" i="13" s="1"/>
  <c r="AB25" i="13" s="1"/>
  <c r="AB26" i="13" s="1"/>
  <c r="AB27" i="13" s="1"/>
  <c r="AB28" i="13" s="1"/>
  <c r="AB29" i="13" s="1"/>
  <c r="AB30" i="13" s="1"/>
  <c r="AB31" i="13" s="1"/>
  <c r="AB32" i="13" s="1"/>
  <c r="AB33" i="13" s="1"/>
  <c r="AB34" i="13" s="1"/>
  <c r="AB35" i="13" s="1"/>
  <c r="AB36" i="13" s="1"/>
  <c r="AB37" i="13" s="1"/>
  <c r="AB38" i="13" s="1"/>
  <c r="AB39" i="13" s="1"/>
  <c r="AB40" i="13" s="1"/>
  <c r="AB41" i="13" s="1"/>
  <c r="AB52" i="13" s="1"/>
  <c r="AB53" i="13" s="1"/>
  <c r="AB54" i="13" s="1"/>
  <c r="AB55" i="13" s="1"/>
  <c r="AB56" i="13" s="1"/>
  <c r="AB57" i="13" s="1"/>
  <c r="AB58" i="13" s="1"/>
  <c r="AB59" i="13" s="1"/>
  <c r="AP6" i="13"/>
  <c r="AC7" i="13"/>
  <c r="AD6" i="13"/>
  <c r="AD7" i="13" s="1"/>
  <c r="AD8" i="13" s="1"/>
  <c r="AD9" i="13" s="1"/>
  <c r="AD10" i="13" s="1"/>
  <c r="AD11" i="13" s="1"/>
  <c r="AD12" i="13" s="1"/>
  <c r="AD13" i="13" s="1"/>
  <c r="AD14" i="13" s="1"/>
  <c r="AD15" i="13" s="1"/>
  <c r="AD16" i="13" s="1"/>
  <c r="AD17" i="13" s="1"/>
  <c r="AD18" i="13" s="1"/>
  <c r="AD19" i="13" s="1"/>
  <c r="AD20" i="13" s="1"/>
  <c r="AD21" i="13" s="1"/>
  <c r="AD22" i="13" s="1"/>
  <c r="AD23" i="13" s="1"/>
  <c r="AD24" i="13" s="1"/>
  <c r="AD25" i="13" s="1"/>
  <c r="AD26" i="13" s="1"/>
  <c r="AD27" i="13" s="1"/>
  <c r="AD28" i="13" s="1"/>
  <c r="AD29" i="13" s="1"/>
  <c r="AD30" i="13" s="1"/>
  <c r="AD31" i="13" s="1"/>
  <c r="AD32" i="13" s="1"/>
  <c r="AD33" i="13" s="1"/>
  <c r="AD34" i="13" s="1"/>
  <c r="AD35" i="13" s="1"/>
  <c r="AD36" i="13" s="1"/>
  <c r="AD37" i="13" s="1"/>
  <c r="AD38" i="13" s="1"/>
  <c r="AD39" i="13" s="1"/>
  <c r="AD40" i="13" s="1"/>
  <c r="AD41" i="13" s="1"/>
  <c r="AD52" i="13" s="1"/>
  <c r="AD53" i="13" s="1"/>
  <c r="AD54" i="13" s="1"/>
  <c r="AD55" i="13" s="1"/>
  <c r="AD56" i="13" s="1"/>
  <c r="AD57" i="13" s="1"/>
  <c r="AD58" i="13" s="1"/>
  <c r="AD59" i="13" s="1"/>
  <c r="AE6" i="13"/>
  <c r="AE7" i="13" s="1"/>
  <c r="AE8" i="13" s="1"/>
  <c r="AE9" i="13" s="1"/>
  <c r="AE10" i="13" s="1"/>
  <c r="AE11" i="13" s="1"/>
  <c r="AE12" i="13" s="1"/>
  <c r="AE13" i="13" s="1"/>
  <c r="AE14" i="13" s="1"/>
  <c r="AE15" i="13" s="1"/>
  <c r="AE16" i="13" s="1"/>
  <c r="AE17" i="13" s="1"/>
  <c r="AE18" i="13" s="1"/>
  <c r="AE19" i="13" s="1"/>
  <c r="AE20" i="13" s="1"/>
  <c r="AE21" i="13" s="1"/>
  <c r="AE22" i="13" s="1"/>
  <c r="AE23" i="13" s="1"/>
  <c r="AE24" i="13" s="1"/>
  <c r="AE25" i="13" s="1"/>
  <c r="AE26" i="13" s="1"/>
  <c r="AE27" i="13" s="1"/>
  <c r="AE28" i="13" s="1"/>
  <c r="AE29" i="13" s="1"/>
  <c r="AE30" i="13" s="1"/>
  <c r="AE31" i="13" s="1"/>
  <c r="AE32" i="13" s="1"/>
  <c r="AE33" i="13" s="1"/>
  <c r="AE34" i="13" s="1"/>
  <c r="AE35" i="13" s="1"/>
  <c r="AE36" i="13" s="1"/>
  <c r="AE37" i="13" s="1"/>
  <c r="AE38" i="13" s="1"/>
  <c r="AE39" i="13" s="1"/>
  <c r="AE40" i="13" s="1"/>
  <c r="AE41" i="13" s="1"/>
  <c r="AE52" i="13" s="1"/>
  <c r="AE53" i="13" s="1"/>
  <c r="AE54" i="13" s="1"/>
  <c r="AE55" i="13" s="1"/>
  <c r="AE56" i="13" s="1"/>
  <c r="AE57" i="13" s="1"/>
  <c r="AE58" i="13" s="1"/>
  <c r="AE59" i="13" s="1"/>
  <c r="AF6" i="13"/>
  <c r="AF7" i="13" s="1"/>
  <c r="AF8" i="13" s="1"/>
  <c r="AF9" i="13" s="1"/>
  <c r="AF10" i="13" s="1"/>
  <c r="AF11" i="13" s="1"/>
  <c r="AF12" i="13" s="1"/>
  <c r="AF13" i="13" s="1"/>
  <c r="AF14" i="13" s="1"/>
  <c r="AF15" i="13" s="1"/>
  <c r="AF16" i="13" s="1"/>
  <c r="AF17" i="13" s="1"/>
  <c r="AF18" i="13" s="1"/>
  <c r="AF19" i="13" s="1"/>
  <c r="AF20" i="13" s="1"/>
  <c r="AF21" i="13" s="1"/>
  <c r="AF22" i="13" s="1"/>
  <c r="AF23" i="13" s="1"/>
  <c r="AF24" i="13" s="1"/>
  <c r="AF25" i="13" s="1"/>
  <c r="AF26" i="13" s="1"/>
  <c r="AF27" i="13" s="1"/>
  <c r="AF28" i="13" s="1"/>
  <c r="AF29" i="13" s="1"/>
  <c r="AF30" i="13" s="1"/>
  <c r="AF31" i="13" s="1"/>
  <c r="AF32" i="13" s="1"/>
  <c r="AF33" i="13" s="1"/>
  <c r="AF34" i="13" s="1"/>
  <c r="AF35" i="13" s="1"/>
  <c r="AF36" i="13" s="1"/>
  <c r="AF37" i="13" s="1"/>
  <c r="AF38" i="13" s="1"/>
  <c r="AF39" i="13" s="1"/>
  <c r="AF40" i="13" s="1"/>
  <c r="AF41" i="13" s="1"/>
  <c r="AF52" i="13" s="1"/>
  <c r="AF53" i="13" s="1"/>
  <c r="AF54" i="13" s="1"/>
  <c r="AF55" i="13" s="1"/>
  <c r="AF56" i="13" s="1"/>
  <c r="AF57" i="13" s="1"/>
  <c r="AF58" i="13" s="1"/>
  <c r="AF59" i="13" s="1"/>
  <c r="AM6" i="13"/>
  <c r="AM7" i="13" s="1"/>
  <c r="AM8" i="13" s="1"/>
  <c r="AM9" i="13" s="1"/>
  <c r="AM10" i="13" s="1"/>
  <c r="AM11" i="13" s="1"/>
  <c r="AM12" i="13" s="1"/>
  <c r="AM13" i="13" s="1"/>
  <c r="AM14" i="13" s="1"/>
  <c r="AM15" i="13" s="1"/>
  <c r="AM16" i="13" s="1"/>
  <c r="AM17" i="13" s="1"/>
  <c r="AM18" i="13" s="1"/>
  <c r="AM19" i="13" s="1"/>
  <c r="AM20" i="13" s="1"/>
  <c r="AM21" i="13" s="1"/>
  <c r="AM22" i="13" s="1"/>
  <c r="AM23" i="13" s="1"/>
  <c r="AM24" i="13" s="1"/>
  <c r="AM25" i="13" s="1"/>
  <c r="AM26" i="13" s="1"/>
  <c r="AM27" i="13" s="1"/>
  <c r="AM28" i="13" s="1"/>
  <c r="AM29" i="13" s="1"/>
  <c r="AM30" i="13" s="1"/>
  <c r="AM31" i="13" s="1"/>
  <c r="AM32" i="13" s="1"/>
  <c r="AM33" i="13" s="1"/>
  <c r="AM34" i="13" s="1"/>
  <c r="AM35" i="13" s="1"/>
  <c r="AM36" i="13" s="1"/>
  <c r="AM37" i="13" s="1"/>
  <c r="AM38" i="13" s="1"/>
  <c r="AM39" i="13" s="1"/>
  <c r="AM40" i="13" s="1"/>
  <c r="AM41" i="13" s="1"/>
  <c r="AM52" i="13" s="1"/>
  <c r="AM53" i="13" s="1"/>
  <c r="AM54" i="13" s="1"/>
  <c r="AM55" i="13" s="1"/>
  <c r="AM56" i="13" s="1"/>
  <c r="AM57" i="13" s="1"/>
  <c r="AM58" i="13" s="1"/>
  <c r="AM59" i="13" s="1"/>
  <c r="AA6" i="13"/>
  <c r="AA7" i="13" s="1"/>
  <c r="AA8" i="13" s="1"/>
  <c r="AA9" i="13" s="1"/>
  <c r="AA10" i="13" s="1"/>
  <c r="AA11" i="13" s="1"/>
  <c r="AA12" i="13" s="1"/>
  <c r="AA13" i="13" s="1"/>
  <c r="AA14" i="13" s="1"/>
  <c r="AA15" i="13" s="1"/>
  <c r="AA16" i="13" s="1"/>
  <c r="AA17" i="13" s="1"/>
  <c r="AA18" i="13" s="1"/>
  <c r="AA19" i="13" s="1"/>
  <c r="AA20" i="13" s="1"/>
  <c r="AA21" i="13" s="1"/>
  <c r="AA22" i="13" s="1"/>
  <c r="AA23" i="13" s="1"/>
  <c r="AA24" i="13" s="1"/>
  <c r="AA25" i="13" s="1"/>
  <c r="AA26" i="13" s="1"/>
  <c r="AA27" i="13" s="1"/>
  <c r="AA28" i="13" s="1"/>
  <c r="AA29" i="13" s="1"/>
  <c r="AA30" i="13" s="1"/>
  <c r="AA31" i="13" s="1"/>
  <c r="AA32" i="13" s="1"/>
  <c r="AA33" i="13" s="1"/>
  <c r="AA34" i="13" s="1"/>
  <c r="AA35" i="13" s="1"/>
  <c r="AA36" i="13" s="1"/>
  <c r="AA37" i="13" s="1"/>
  <c r="AA38" i="13" s="1"/>
  <c r="AA39" i="13" s="1"/>
  <c r="AA40" i="13" s="1"/>
  <c r="AA41" i="13" s="1"/>
  <c r="AA52" i="13" s="1"/>
  <c r="AA53" i="13" s="1"/>
  <c r="AA54" i="13" s="1"/>
  <c r="AA55" i="13" s="1"/>
  <c r="AA56" i="13" s="1"/>
  <c r="AA57" i="13" s="1"/>
  <c r="AA58" i="13" s="1"/>
  <c r="AA59" i="13" s="1"/>
  <c r="AP5" i="13"/>
  <c r="AG5" i="13"/>
  <c r="AL31" i="13" l="1"/>
  <c r="Z30" i="13"/>
  <c r="AG10" i="13"/>
  <c r="P11" i="13"/>
  <c r="AQ11" i="13"/>
  <c r="AQ10" i="13"/>
  <c r="AP7" i="13"/>
  <c r="AC8" i="13"/>
  <c r="Z31" i="13" l="1"/>
  <c r="AL32" i="13"/>
  <c r="AG11" i="13"/>
  <c r="P12" i="13"/>
  <c r="AP8" i="13"/>
  <c r="AC9" i="13"/>
  <c r="Z32" i="13" l="1"/>
  <c r="AL33" i="13"/>
  <c r="AG12" i="13"/>
  <c r="P13" i="13"/>
  <c r="AP9" i="13"/>
  <c r="AC10" i="13"/>
  <c r="AL34" i="13" l="1"/>
  <c r="Z33" i="13"/>
  <c r="AG13" i="13"/>
  <c r="P14" i="13"/>
  <c r="AC11" i="13"/>
  <c r="AP10" i="13"/>
  <c r="Z34" i="13" l="1"/>
  <c r="AL35" i="13"/>
  <c r="AG14" i="13"/>
  <c r="P15" i="13"/>
  <c r="AP11" i="13"/>
  <c r="AC12" i="13"/>
  <c r="Z35" i="13" l="1"/>
  <c r="AL36" i="13"/>
  <c r="P16" i="13"/>
  <c r="AG15" i="13"/>
  <c r="AP12" i="13"/>
  <c r="AC13" i="13"/>
  <c r="AL37" i="13" l="1"/>
  <c r="Z36" i="13"/>
  <c r="P17" i="13"/>
  <c r="AG16" i="13"/>
  <c r="AP13" i="13"/>
  <c r="AC14" i="13"/>
  <c r="AP14" i="13" l="1"/>
  <c r="AC15" i="13"/>
  <c r="AL38" i="13"/>
  <c r="Z37" i="13"/>
  <c r="P18" i="13"/>
  <c r="AG17" i="13"/>
  <c r="Z38" i="13" l="1"/>
  <c r="AL39" i="13"/>
  <c r="AC16" i="13"/>
  <c r="AP15" i="13"/>
  <c r="P19" i="13"/>
  <c r="AG18" i="13"/>
  <c r="AC17" i="13" l="1"/>
  <c r="AP16" i="13"/>
  <c r="Z39" i="13"/>
  <c r="AL40" i="13"/>
  <c r="P20" i="13"/>
  <c r="AG19" i="13"/>
  <c r="AL41" i="13" l="1"/>
  <c r="Z40" i="13"/>
  <c r="AC18" i="13"/>
  <c r="AP17" i="13"/>
  <c r="P21" i="13"/>
  <c r="AG20" i="13"/>
  <c r="AP18" i="13" l="1"/>
  <c r="AC19" i="13"/>
  <c r="AL52" i="13"/>
  <c r="Z41" i="13"/>
  <c r="P22" i="13"/>
  <c r="AG21" i="13"/>
  <c r="Z52" i="13" l="1"/>
  <c r="AL53" i="13"/>
  <c r="AP19" i="13"/>
  <c r="AC20" i="13"/>
  <c r="P23" i="13"/>
  <c r="AG22" i="13"/>
  <c r="AP20" i="13" l="1"/>
  <c r="AC21" i="13"/>
  <c r="AL54" i="13"/>
  <c r="Z53" i="13"/>
  <c r="P24" i="13"/>
  <c r="AG23" i="13"/>
  <c r="AL55" i="13" l="1"/>
  <c r="Z54" i="13"/>
  <c r="AC22" i="13"/>
  <c r="AP21" i="13"/>
  <c r="P25" i="13"/>
  <c r="AG24" i="13"/>
  <c r="AC23" i="13" l="1"/>
  <c r="AP22" i="13"/>
  <c r="AG25" i="13"/>
  <c r="P26" i="13"/>
  <c r="Z55" i="13"/>
  <c r="AL56" i="13"/>
  <c r="AL57" i="13" l="1"/>
  <c r="Z56" i="13"/>
  <c r="AG26" i="13"/>
  <c r="P27" i="13"/>
  <c r="AP23" i="13"/>
  <c r="AC24" i="13"/>
  <c r="AC25" i="13" l="1"/>
  <c r="AP24" i="13"/>
  <c r="AG27" i="13"/>
  <c r="P28" i="13"/>
  <c r="AL58" i="13"/>
  <c r="Z57" i="13"/>
  <c r="AG28" i="13" l="1"/>
  <c r="P29" i="13"/>
  <c r="Z58" i="13"/>
  <c r="AL59" i="13"/>
  <c r="Z59" i="13" s="1"/>
  <c r="AP25" i="13"/>
  <c r="AC26" i="13"/>
  <c r="AC27" i="13" l="1"/>
  <c r="AP26" i="13"/>
  <c r="AG29" i="13"/>
  <c r="P30" i="13"/>
  <c r="AG30" i="13" l="1"/>
  <c r="P31" i="13"/>
  <c r="AP27" i="13"/>
  <c r="AC28" i="13"/>
  <c r="AP28" i="13" l="1"/>
  <c r="AC29" i="13"/>
  <c r="AG31" i="13"/>
  <c r="P32" i="13"/>
  <c r="AP29" i="13" l="1"/>
  <c r="AC30" i="13"/>
  <c r="AG32" i="13"/>
  <c r="P33" i="13"/>
  <c r="AC31" i="13" l="1"/>
  <c r="AP30" i="13"/>
  <c r="AG33" i="13"/>
  <c r="P34" i="13"/>
  <c r="AG34" i="13" l="1"/>
  <c r="P35" i="13"/>
  <c r="AP31" i="13"/>
  <c r="AC32" i="13"/>
  <c r="AP32" i="13" l="1"/>
  <c r="AC33" i="13"/>
  <c r="P36" i="13"/>
  <c r="AG35" i="13"/>
  <c r="P37" i="13" l="1"/>
  <c r="AG36" i="13"/>
  <c r="AP33" i="13"/>
  <c r="AC34" i="13"/>
  <c r="AP34" i="13" l="1"/>
  <c r="AC35" i="13"/>
  <c r="AG37" i="13"/>
  <c r="P38" i="13"/>
  <c r="AP35" i="13" l="1"/>
  <c r="AC36" i="13"/>
  <c r="AG38" i="13"/>
  <c r="P39" i="13"/>
  <c r="AC37" i="13" l="1"/>
  <c r="AP36" i="13"/>
  <c r="P40" i="13"/>
  <c r="AG39" i="13"/>
  <c r="P41" i="13" l="1"/>
  <c r="AG40" i="13"/>
  <c r="AC38" i="13"/>
  <c r="AP37" i="13"/>
  <c r="AP38" i="13" l="1"/>
  <c r="AC39" i="13"/>
  <c r="AG41" i="13"/>
  <c r="P52" i="13"/>
  <c r="AG52" i="13" l="1"/>
  <c r="P53" i="13"/>
  <c r="AP39" i="13"/>
  <c r="AC40" i="13"/>
  <c r="AC41" i="13" l="1"/>
  <c r="AP40" i="13"/>
  <c r="P54" i="13"/>
  <c r="AG53" i="13"/>
  <c r="P55" i="13" l="1"/>
  <c r="AG54" i="13"/>
  <c r="AP41" i="13"/>
  <c r="AC52" i="13"/>
  <c r="AP52" i="13" l="1"/>
  <c r="AC53" i="13"/>
  <c r="P56" i="13"/>
  <c r="AG55" i="13"/>
  <c r="AG56" i="13" l="1"/>
  <c r="P57" i="13"/>
  <c r="AC54" i="13"/>
  <c r="AP53" i="13"/>
  <c r="AC55" i="13" l="1"/>
  <c r="AP54" i="13"/>
  <c r="P58" i="13"/>
  <c r="AG57" i="13"/>
  <c r="AG58" i="13" l="1"/>
  <c r="P59" i="13"/>
  <c r="AG59" i="13" s="1"/>
  <c r="AC56" i="13"/>
  <c r="AP55" i="13"/>
  <c r="AP56" i="13" l="1"/>
  <c r="AC57" i="13"/>
  <c r="AC58" i="13" l="1"/>
  <c r="AP57" i="13"/>
  <c r="AC59" i="13" l="1"/>
  <c r="AP59" i="13" s="1"/>
  <c r="AP58" i="1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7AD0D3-9CDB-49C8-ACC1-6D771DA721CB}" keepAlive="1" name="Consulta - Categorias (2)" description="Conexión a la consulta 'Categorias (2)' en el libro." type="5" refreshedVersion="7" background="1" saveData="1">
    <dbPr connection="Provider=Microsoft.Mashup.OleDb.1;Data Source=$Workbook$;Location=&quot;Categorias (2)&quot;;Extended Properties=&quot;&quot;" command="SELECT * FROM [Categorias (2)]"/>
  </connection>
  <connection id="2" xr16:uid="{CE7B6146-4D41-472A-8C4B-A719DD2FA61C}" keepAlive="1" name="Consulta - Parametros" description="Conexión a la consulta 'Parametros' en el libro." type="5" refreshedVersion="7" background="1" saveData="1">
    <dbPr connection="Provider=Microsoft.Mashup.OleDb.1;Data Source=$Workbook$;Location=Parametros;Extended Properties=&quot;&quot;" command="SELECT * FROM [Parametros]"/>
  </connection>
  <connection id="3" xr16:uid="{35BE62D6-9D54-42DD-B6CA-680C92C0599F}" name="Consulta - Productos" description="Conexión a la consulta 'Productos' en el libro." type="100" refreshedVersion="7" minRefreshableVersion="5">
    <extLst>
      <ext xmlns:x15="http://schemas.microsoft.com/office/spreadsheetml/2010/11/main" uri="{DE250136-89BD-433C-8126-D09CA5730AF9}">
        <x15:connection id="3fb336c7-e5f6-43c2-98c1-158a431bc2c6"/>
      </ext>
    </extLst>
  </connection>
  <connection id="4" xr16:uid="{59BBC89A-A95E-480C-BB71-A7DAEF7CB7F2}" keepAlive="1" name="Consulta - Responsables" description="Conexión a la consulta 'Responsables' en el libro." type="5" refreshedVersion="7" background="1" saveData="1">
    <dbPr connection="Provider=Microsoft.Mashup.OleDb.1;Data Source=$Workbook$;Location=Responsables;Extended Properties=&quot;&quot;" command="SELECT * FROM [Responsables]"/>
  </connection>
  <connection id="5" xr16:uid="{B4566498-973E-4344-ABF3-48EBBFFDE98B}" name="Consulta - Sector2" description="Conexión a la consulta 'Sector2' en el libro." type="100" refreshedVersion="7" minRefreshableVersion="5">
    <extLst>
      <ext xmlns:x15="http://schemas.microsoft.com/office/spreadsheetml/2010/11/main" uri="{DE250136-89BD-433C-8126-D09CA5730AF9}">
        <x15:connection id="2e37cf28-e508-453b-99b0-09efe3d49144"/>
      </ext>
    </extLst>
  </connection>
  <connection id="6" xr16:uid="{65073084-41D4-4AE6-8E99-D6F21FFEB8C2}" keepAlive="1" name="Consulta - Temporalidad" description="Conexión a la consulta 'Temporalidad' en el libro." type="5" refreshedVersion="7" background="1" saveData="1">
    <dbPr connection="Provider=Microsoft.Mashup.OleDb.1;Data Source=$Workbook$;Location=Temporalidad;Extended Properties=&quot;&quot;" command="SELECT * FROM [Temporalidad]"/>
  </connection>
  <connection id="7" xr16:uid="{8567ED3B-D0B9-4F35-8441-57BA85506AAB}" keepAlive="1" name="Consulta - Territorio" description="Conexión a la consulta 'Territorio' en el libro." type="5" refreshedVersion="7" background="1" saveData="1">
    <dbPr connection="Provider=Microsoft.Mashup.OleDb.1;Data Source=$Workbook$;Location=Territorio;Extended Properties=&quot;&quot;" command="SELECT * FROM [Territorio]"/>
  </connection>
  <connection id="8" xr16:uid="{07BC2BE3-C24D-4DD8-878C-B1AB2BF16132}" keepAlive="1" name="Consulta - Tipo_Gráfico" description="Conexión a la consulta 'Tipo_Gráfico' en el libro." type="5" refreshedVersion="7" background="1" saveData="1">
    <dbPr connection="Provider=Microsoft.Mashup.OleDb.1;Data Source=$Workbook$;Location=Tipo_Gráfico;Extended Properties=&quot;&quot;" command="SELECT * FROM [Tipo_Gráfico]"/>
  </connection>
  <connection id="9" xr16:uid="{B9E84A8A-6CAA-4A21-9E6A-77CBBC5C2C3A}" keepAlive="1" name="Consulta - unidad_medida" description="Conexión a la consulta 'unidad_medida' en el libro." type="5" refreshedVersion="7" background="1" saveData="1">
    <dbPr connection="Provider=Microsoft.Mashup.OleDb.1;Data Source=$Workbook$;Location=unidad_medida;Extended Properties=&quot;&quot;" command="SELECT * FROM [unidad_medida]"/>
  </connection>
  <connection id="10" xr16:uid="{83B41CA2-0FB7-44F6-B24E-BB29A80DC590}" keepAlive="1" name="ThisWorkbookDataModel" description="Modelo de datos"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<sst xmlns="http://schemas.openxmlformats.org/spreadsheetml/2006/main" count="55085" uniqueCount="13861">
  <si>
    <t>id</t>
  </si>
  <si>
    <t>nombre</t>
  </si>
  <si>
    <t>descripcion</t>
  </si>
  <si>
    <t>auxiliar</t>
  </si>
  <si>
    <t>unidad_medida</t>
  </si>
  <si>
    <t>m²</t>
  </si>
  <si>
    <t>Kilogramo por metro cúbico</t>
  </si>
  <si>
    <t>kg/m³</t>
  </si>
  <si>
    <t>Densidad</t>
  </si>
  <si>
    <t>m³/s</t>
  </si>
  <si>
    <t>m</t>
  </si>
  <si>
    <t>kg</t>
  </si>
  <si>
    <t>W</t>
  </si>
  <si>
    <t>Potencia</t>
  </si>
  <si>
    <t>s</t>
  </si>
  <si>
    <t>Metro por segundo</t>
  </si>
  <si>
    <t>m/s</t>
  </si>
  <si>
    <t>Velocidad</t>
  </si>
  <si>
    <t>Metro cúbico</t>
  </si>
  <si>
    <t>m³</t>
  </si>
  <si>
    <t>Volumen</t>
  </si>
  <si>
    <t>Número</t>
  </si>
  <si>
    <t>Genérico</t>
  </si>
  <si>
    <t>NA</t>
  </si>
  <si>
    <t>No Aplica</t>
  </si>
  <si>
    <t>Tonelada</t>
  </si>
  <si>
    <t>t</t>
  </si>
  <si>
    <t>id2</t>
  </si>
  <si>
    <t>Tipo Gráfico</t>
  </si>
  <si>
    <t>Sin Tipo de Grafico</t>
  </si>
  <si>
    <t>GR</t>
  </si>
  <si>
    <t>Grafico</t>
  </si>
  <si>
    <t>II</t>
  </si>
  <si>
    <t>Informe Interactivo</t>
  </si>
  <si>
    <t>Informe 360</t>
  </si>
  <si>
    <t>iso_pais</t>
  </si>
  <si>
    <t>nivel_administrativo</t>
  </si>
  <si>
    <t>territorio</t>
  </si>
  <si>
    <t>Afganistán</t>
  </si>
  <si>
    <t>País</t>
  </si>
  <si>
    <t>AFG</t>
  </si>
  <si>
    <t>ADMIN 0</t>
  </si>
  <si>
    <t>INSERT INTO  VALUES (1,'Afganistán','','País','AFG','ADMIN 0');</t>
  </si>
  <si>
    <t>Albania</t>
  </si>
  <si>
    <t>ALB</t>
  </si>
  <si>
    <t>INSERT INTO  VALUES (2,'Albania','','País','ALB','ADMIN 0');</t>
  </si>
  <si>
    <t>Alemania</t>
  </si>
  <si>
    <t>DEU</t>
  </si>
  <si>
    <t>INSERT INTO  VALUES (3,'Alemania','','País','DEU','ADMIN 0');</t>
  </si>
  <si>
    <t>Andorra</t>
  </si>
  <si>
    <t>AND</t>
  </si>
  <si>
    <t>INSERT INTO  VALUES (4,'Andorra','','País','AND','ADMIN 0');</t>
  </si>
  <si>
    <t>Angola</t>
  </si>
  <si>
    <t>AGO</t>
  </si>
  <si>
    <t>INSERT INTO  VALUES (5,'Angola','','País','AGO','ADMIN 0');</t>
  </si>
  <si>
    <t>Antigua y Barbuda</t>
  </si>
  <si>
    <t>ATG</t>
  </si>
  <si>
    <t>INSERT INTO  VALUES (6,'Antigua y Barbuda','','País','ATG','ADMIN 0');</t>
  </si>
  <si>
    <t>Arabia Saudita</t>
  </si>
  <si>
    <t>SAU</t>
  </si>
  <si>
    <t>INSERT INTO  VALUES (7,'Arabia Saudita','','País','SAU','ADMIN 0');</t>
  </si>
  <si>
    <t>Argelia</t>
  </si>
  <si>
    <t>DZA</t>
  </si>
  <si>
    <t>INSERT INTO  VALUES (8,'Argelia','','País','DZA','ADMIN 0');</t>
  </si>
  <si>
    <t>Argentina</t>
  </si>
  <si>
    <t>ARG</t>
  </si>
  <si>
    <t>INSERT INTO  VALUES (9,'Argentina','','País','ARG','ADMIN 0');</t>
  </si>
  <si>
    <t>Armenia</t>
  </si>
  <si>
    <t>ARM</t>
  </si>
  <si>
    <t>INSERT INTO  VALUES (10,'Armenia','','País','ARM','ADMIN 0');</t>
  </si>
  <si>
    <t>Australia</t>
  </si>
  <si>
    <t>AUS</t>
  </si>
  <si>
    <t>INSERT INTO  VALUES (11,'Australia','','País','AUS','ADMIN 0');</t>
  </si>
  <si>
    <t>Austria</t>
  </si>
  <si>
    <t>AUT</t>
  </si>
  <si>
    <t>INSERT INTO  VALUES (12,'Austria','','País','AUT','ADMIN 0');</t>
  </si>
  <si>
    <t>Azerbaiyán</t>
  </si>
  <si>
    <t>AZE</t>
  </si>
  <si>
    <t>INSERT INTO  VALUES (13,'Azerbaiyán','','País','AZE','ADMIN 0');</t>
  </si>
  <si>
    <t>Bahamas</t>
  </si>
  <si>
    <t>BHS</t>
  </si>
  <si>
    <t>INSERT INTO  VALUES (14,'Bahamas','','País','BHS','ADMIN 0');</t>
  </si>
  <si>
    <t>Bangladés</t>
  </si>
  <si>
    <t>BGD</t>
  </si>
  <si>
    <t>INSERT INTO  VALUES (15,'Bangladés','','País','BGD','ADMIN 0');</t>
  </si>
  <si>
    <t>Barbados</t>
  </si>
  <si>
    <t>BRB</t>
  </si>
  <si>
    <t>INSERT INTO  VALUES (16,'Barbados','','País','BRB','ADMIN 0');</t>
  </si>
  <si>
    <t>Baréin</t>
  </si>
  <si>
    <t>BHR</t>
  </si>
  <si>
    <t>INSERT INTO  VALUES (17,'Baréin','','País','BHR','ADMIN 0');</t>
  </si>
  <si>
    <t>Bélgica</t>
  </si>
  <si>
    <t>BEL</t>
  </si>
  <si>
    <t>INSERT INTO  VALUES (18,'Bélgica','','País','BEL','ADMIN 0');</t>
  </si>
  <si>
    <t>Belice</t>
  </si>
  <si>
    <t>BLZ</t>
  </si>
  <si>
    <t>INSERT INTO  VALUES (19,'Belice','','País','BLZ','ADMIN 0');</t>
  </si>
  <si>
    <t>Benín</t>
  </si>
  <si>
    <t>BEN</t>
  </si>
  <si>
    <t>INSERT INTO  VALUES (20,'Benín','','País','BEN','ADMIN 0');</t>
  </si>
  <si>
    <t>Bielorrusia</t>
  </si>
  <si>
    <t>BLR</t>
  </si>
  <si>
    <t>INSERT INTO  VALUES (21,'Bielorrusia','','País','BLR','ADMIN 0');</t>
  </si>
  <si>
    <t>Birmania</t>
  </si>
  <si>
    <t>MMR</t>
  </si>
  <si>
    <t>INSERT INTO  VALUES (22,'Birmania','','País','MMR','ADMIN 0');</t>
  </si>
  <si>
    <t>Bolivia</t>
  </si>
  <si>
    <t>BOL</t>
  </si>
  <si>
    <t>INSERT INTO  VALUES (23,'Bolivia','','País','BOL','ADMIN 0');</t>
  </si>
  <si>
    <t>Bosnia-Herzegovina</t>
  </si>
  <si>
    <t>BIH</t>
  </si>
  <si>
    <t>INSERT INTO  VALUES (24,'Bosnia-Herzegovina','','País','BIH','ADMIN 0');</t>
  </si>
  <si>
    <t>Botsuana</t>
  </si>
  <si>
    <t>BWA</t>
  </si>
  <si>
    <t>INSERT INTO  VALUES (25,'Botsuana','','País','BWA','ADMIN 0');</t>
  </si>
  <si>
    <t>Brasil</t>
  </si>
  <si>
    <t>BRA</t>
  </si>
  <si>
    <t>INSERT INTO  VALUES (26,'Brasil','','País','BRA','ADMIN 0');</t>
  </si>
  <si>
    <t>Brunéi</t>
  </si>
  <si>
    <t>BRN</t>
  </si>
  <si>
    <t>INSERT INTO  VALUES (27,'Brunéi','','País','BRN','ADMIN 0');</t>
  </si>
  <si>
    <t>Bulgaria</t>
  </si>
  <si>
    <t>BGR</t>
  </si>
  <si>
    <t>INSERT INTO  VALUES (28,'Bulgaria','','País','BGR','ADMIN 0');</t>
  </si>
  <si>
    <t>Burkina Faso</t>
  </si>
  <si>
    <t>BFA</t>
  </si>
  <si>
    <t>INSERT INTO  VALUES (29,'Burkina Faso','','País','BFA','ADMIN 0');</t>
  </si>
  <si>
    <t>Burundi</t>
  </si>
  <si>
    <t>BDI</t>
  </si>
  <si>
    <t>INSERT INTO  VALUES (30,'Burundi','','País','BDI','ADMIN 0');</t>
  </si>
  <si>
    <t>Bután</t>
  </si>
  <si>
    <t>BTN</t>
  </si>
  <si>
    <t>INSERT INTO  VALUES (31,'Bután','','País','BTN','ADMIN 0');</t>
  </si>
  <si>
    <t>Cabo Verde</t>
  </si>
  <si>
    <t>CPV</t>
  </si>
  <si>
    <t>INSERT INTO  VALUES (32,'Cabo Verde','','País','CPV','ADMIN 0');</t>
  </si>
  <si>
    <t>Camboya</t>
  </si>
  <si>
    <t>KHM</t>
  </si>
  <si>
    <t>INSERT INTO  VALUES (33,'Camboya','','País','KHM','ADMIN 0');</t>
  </si>
  <si>
    <t>Camerún</t>
  </si>
  <si>
    <t>CMR</t>
  </si>
  <si>
    <t>INSERT INTO  VALUES (34,'Camerún','','País','CMR','ADMIN 0');</t>
  </si>
  <si>
    <t>Canadá</t>
  </si>
  <si>
    <t>CAN</t>
  </si>
  <si>
    <t>INSERT INTO  VALUES (35,'Canadá','','País','CAN','ADMIN 0');</t>
  </si>
  <si>
    <t>Catar</t>
  </si>
  <si>
    <t>QAT</t>
  </si>
  <si>
    <t>INSERT INTO  VALUES (36,'Catar','','País','QAT','ADMIN 0');</t>
  </si>
  <si>
    <t>Chad</t>
  </si>
  <si>
    <t>TCD</t>
  </si>
  <si>
    <t>INSERT INTO  VALUES (37,'Chad','','País','TCD','ADMIN 0');</t>
  </si>
  <si>
    <t>Chile</t>
  </si>
  <si>
    <t>CHL</t>
  </si>
  <si>
    <t>INSERT INTO  VALUES (38,'Chile','','País','CHL','ADMIN 0');</t>
  </si>
  <si>
    <t>China</t>
  </si>
  <si>
    <t>CHN</t>
  </si>
  <si>
    <t>INSERT INTO  VALUES (39,'China','','País','CHN','ADMIN 0');</t>
  </si>
  <si>
    <t>Chipre</t>
  </si>
  <si>
    <t>CYP</t>
  </si>
  <si>
    <t>INSERT INTO  VALUES (40,'Chipre','','País','CYP','ADMIN 0');</t>
  </si>
  <si>
    <t>Colombia</t>
  </si>
  <si>
    <t>COL</t>
  </si>
  <si>
    <t>INSERT INTO  VALUES (41,'Colombia','','País','COL','ADMIN 0');</t>
  </si>
  <si>
    <t>Comoras</t>
  </si>
  <si>
    <t>COM</t>
  </si>
  <si>
    <t>INSERT INTO  VALUES (42,'Comoras','','País','COM','ADMIN 0');</t>
  </si>
  <si>
    <t>Congo</t>
  </si>
  <si>
    <t>COG</t>
  </si>
  <si>
    <t>INSERT INTO  VALUES (43,'Congo','','País','COG','ADMIN 0');</t>
  </si>
  <si>
    <t>Corea del Norte</t>
  </si>
  <si>
    <t>PRK</t>
  </si>
  <si>
    <t>INSERT INTO  VALUES (44,'Corea del Norte','','País','PRK','ADMIN 0');</t>
  </si>
  <si>
    <t>Corea del Sur</t>
  </si>
  <si>
    <t>KOR</t>
  </si>
  <si>
    <t>INSERT INTO  VALUES (45,'Corea del Sur','','País','KOR','ADMIN 0');</t>
  </si>
  <si>
    <t>Costa de Marfil</t>
  </si>
  <si>
    <t>CIV</t>
  </si>
  <si>
    <t>INSERT INTO  VALUES (46,'Costa de Marfil','','País','CIV','ADMIN 0');</t>
  </si>
  <si>
    <t>Costa Rica</t>
  </si>
  <si>
    <t>CRI</t>
  </si>
  <si>
    <t>INSERT INTO  VALUES (47,'Costa Rica','','País','CRI','ADMIN 0');</t>
  </si>
  <si>
    <t>Croacia</t>
  </si>
  <si>
    <t>HRV</t>
  </si>
  <si>
    <t>INSERT INTO  VALUES (48,'Croacia','','País','HRV','ADMIN 0');</t>
  </si>
  <si>
    <t>Cuba</t>
  </si>
  <si>
    <t>CUB</t>
  </si>
  <si>
    <t>INSERT INTO  VALUES (49,'Cuba','','País','CUB','ADMIN 0');</t>
  </si>
  <si>
    <t>Dinamarca</t>
  </si>
  <si>
    <t>DNK</t>
  </si>
  <si>
    <t>INSERT INTO  VALUES (50,'Dinamarca','','País','DNK','ADMIN 0');</t>
  </si>
  <si>
    <t>Dominica</t>
  </si>
  <si>
    <t>DMA</t>
  </si>
  <si>
    <t>INSERT INTO  VALUES (51,'Dominica','','País','DMA','ADMIN 0');</t>
  </si>
  <si>
    <t>Ecuador</t>
  </si>
  <si>
    <t>ECU</t>
  </si>
  <si>
    <t>INSERT INTO  VALUES (52,'Ecuador','','País','ECU','ADMIN 0');</t>
  </si>
  <si>
    <t>Egipto</t>
  </si>
  <si>
    <t>EGY</t>
  </si>
  <si>
    <t>INSERT INTO  VALUES (53,'Egipto','','País','EGY','ADMIN 0');</t>
  </si>
  <si>
    <t>El Salvador</t>
  </si>
  <si>
    <t>SLV</t>
  </si>
  <si>
    <t>INSERT INTO  VALUES (54,'El Salvador','','País','SLV','ADMIN 0');</t>
  </si>
  <si>
    <t>Emiratos Árabes Unidos</t>
  </si>
  <si>
    <t>ARE</t>
  </si>
  <si>
    <t>INSERT INTO  VALUES (55,'Emiratos Árabes Unidos','','País','ARE','ADMIN 0');</t>
  </si>
  <si>
    <t>Eritrea</t>
  </si>
  <si>
    <t>ERI</t>
  </si>
  <si>
    <t>INSERT INTO  VALUES (56,'Eritrea','','País','ERI','ADMIN 0');</t>
  </si>
  <si>
    <t>Eslovaquia</t>
  </si>
  <si>
    <t>SVK</t>
  </si>
  <si>
    <t>INSERT INTO  VALUES (57,'Eslovaquia','','País','SVK','ADMIN 0');</t>
  </si>
  <si>
    <t>Eslovenia</t>
  </si>
  <si>
    <t>SVN</t>
  </si>
  <si>
    <t>INSERT INTO  VALUES (58,'Eslovenia','','País','SVN','ADMIN 0');</t>
  </si>
  <si>
    <t>España</t>
  </si>
  <si>
    <t>ESP</t>
  </si>
  <si>
    <t>INSERT INTO  VALUES (59,'España','','País','ESP','ADMIN 0');</t>
  </si>
  <si>
    <t>Estados Unidos</t>
  </si>
  <si>
    <t>USA</t>
  </si>
  <si>
    <t>INSERT INTO  VALUES (60,'Estados Unidos','','País','USA','ADMIN 0');</t>
  </si>
  <si>
    <t>Estonia</t>
  </si>
  <si>
    <t>EST</t>
  </si>
  <si>
    <t>INSERT INTO  VALUES (61,'Estonia','','País','EST','ADMIN 0');</t>
  </si>
  <si>
    <t>Etiopía</t>
  </si>
  <si>
    <t>ETH</t>
  </si>
  <si>
    <t>INSERT INTO  VALUES (62,'Etiopía','','País','ETH','ADMIN 0');</t>
  </si>
  <si>
    <t>Filipinas</t>
  </si>
  <si>
    <t>PHL</t>
  </si>
  <si>
    <t>INSERT INTO  VALUES (63,'Filipinas','','País','PHL','ADMIN 0');</t>
  </si>
  <si>
    <t>Finlandia</t>
  </si>
  <si>
    <t>FIN</t>
  </si>
  <si>
    <t>INSERT INTO  VALUES (64,'Finlandia','','País','FIN','ADMIN 0');</t>
  </si>
  <si>
    <t>Fiyi</t>
  </si>
  <si>
    <t>FJI</t>
  </si>
  <si>
    <t>INSERT INTO  VALUES (65,'Fiyi','','País','FJI','ADMIN 0');</t>
  </si>
  <si>
    <t>Francia</t>
  </si>
  <si>
    <t>FRA</t>
  </si>
  <si>
    <t>INSERT INTO  VALUES (66,'Francia','','País','FRA','ADMIN 0');</t>
  </si>
  <si>
    <t>Gabón</t>
  </si>
  <si>
    <t>GAB</t>
  </si>
  <si>
    <t>INSERT INTO  VALUES (67,'Gabón','','País','GAB','ADMIN 0');</t>
  </si>
  <si>
    <t>Gambia</t>
  </si>
  <si>
    <t>GMB</t>
  </si>
  <si>
    <t>INSERT INTO  VALUES (68,'Gambia','','País','GMB','ADMIN 0');</t>
  </si>
  <si>
    <t>Georgia</t>
  </si>
  <si>
    <t>GEO</t>
  </si>
  <si>
    <t>INSERT INTO  VALUES (69,'Georgia','','País','GEO','ADMIN 0');</t>
  </si>
  <si>
    <t>Ghana</t>
  </si>
  <si>
    <t>GHA</t>
  </si>
  <si>
    <t>INSERT INTO  VALUES (70,'Ghana','','País','GHA','ADMIN 0');</t>
  </si>
  <si>
    <t>Granada</t>
  </si>
  <si>
    <t>GRD</t>
  </si>
  <si>
    <t>INSERT INTO  VALUES (71,'Granada','','País','GRD','ADMIN 0');</t>
  </si>
  <si>
    <t>Grecia</t>
  </si>
  <si>
    <t>GRC</t>
  </si>
  <si>
    <t>INSERT INTO  VALUES (72,'Grecia','','País','GRC','ADMIN 0');</t>
  </si>
  <si>
    <t>Guatemala</t>
  </si>
  <si>
    <t>GTM</t>
  </si>
  <si>
    <t>INSERT INTO  VALUES (73,'Guatemala','','País','GTM','ADMIN 0');</t>
  </si>
  <si>
    <t>Guinea</t>
  </si>
  <si>
    <t>GIN</t>
  </si>
  <si>
    <t>INSERT INTO  VALUES (74,'Guinea','','País','GIN','ADMIN 0');</t>
  </si>
  <si>
    <t>Guinea Ecuatorial</t>
  </si>
  <si>
    <t>GNQ</t>
  </si>
  <si>
    <t>INSERT INTO  VALUES (75,'Guinea Ecuatorial','','País','GNQ','ADMIN 0');</t>
  </si>
  <si>
    <t>Guinea-Bisáu</t>
  </si>
  <si>
    <t>GNB</t>
  </si>
  <si>
    <t>INSERT INTO  VALUES (76,'Guinea-Bisáu','','País','GNB','ADMIN 0');</t>
  </si>
  <si>
    <t>Guyana</t>
  </si>
  <si>
    <t>GUY</t>
  </si>
  <si>
    <t>INSERT INTO  VALUES (77,'Guyana','','País','GUY','ADMIN 0');</t>
  </si>
  <si>
    <t>Haití</t>
  </si>
  <si>
    <t>HTI</t>
  </si>
  <si>
    <t>INSERT INTO  VALUES (78,'Haití','','País','HTI','ADMIN 0');</t>
  </si>
  <si>
    <t>Honduras</t>
  </si>
  <si>
    <t>HND</t>
  </si>
  <si>
    <t>INSERT INTO  VALUES (79,'Honduras','','País','HND','ADMIN 0');</t>
  </si>
  <si>
    <t>Hungría</t>
  </si>
  <si>
    <t>HUN</t>
  </si>
  <si>
    <t>INSERT INTO  VALUES (80,'Hungría','','País','HUN','ADMIN 0');</t>
  </si>
  <si>
    <t>India</t>
  </si>
  <si>
    <t>IND</t>
  </si>
  <si>
    <t>INSERT INTO  VALUES (81,'India','','País','IND','ADMIN 0');</t>
  </si>
  <si>
    <t>Indonesia</t>
  </si>
  <si>
    <t>IDN</t>
  </si>
  <si>
    <t>INSERT INTO  VALUES (82,'Indonesia','','País','IDN','ADMIN 0');</t>
  </si>
  <si>
    <t>Irak</t>
  </si>
  <si>
    <t>IRQ</t>
  </si>
  <si>
    <t>INSERT INTO  VALUES (83,'Irak','','País','IRQ','ADMIN 0');</t>
  </si>
  <si>
    <t>Irán</t>
  </si>
  <si>
    <t>IRN</t>
  </si>
  <si>
    <t>INSERT INTO  VALUES (84,'Irán','','País','IRN','ADMIN 0');</t>
  </si>
  <si>
    <t>Irlanda</t>
  </si>
  <si>
    <t>IRL</t>
  </si>
  <si>
    <t>INSERT INTO  VALUES (85,'Irlanda','','País','IRL','ADMIN 0');</t>
  </si>
  <si>
    <t>Islandia</t>
  </si>
  <si>
    <t>ISL</t>
  </si>
  <si>
    <t>INSERT INTO  VALUES (86,'Islandia','','País','ISL','ADMIN 0');</t>
  </si>
  <si>
    <t>Islas Marshall</t>
  </si>
  <si>
    <t>MHL</t>
  </si>
  <si>
    <t>INSERT INTO  VALUES (87,'Islas Marshall','','País','MHL','ADMIN 0');</t>
  </si>
  <si>
    <t>Islas Salomón</t>
  </si>
  <si>
    <t>SLB</t>
  </si>
  <si>
    <t>INSERT INTO  VALUES (88,'Islas Salomón','','País','SLB','ADMIN 0');</t>
  </si>
  <si>
    <t>Israel</t>
  </si>
  <si>
    <t>ISR</t>
  </si>
  <si>
    <t>INSERT INTO  VALUES (89,'Israel','','País','ISR','ADMIN 0');</t>
  </si>
  <si>
    <t>Italia</t>
  </si>
  <si>
    <t>ITA</t>
  </si>
  <si>
    <t>INSERT INTO  VALUES (90,'Italia','','País','ITA','ADMIN 0');</t>
  </si>
  <si>
    <t>Jamaica</t>
  </si>
  <si>
    <t>JAM</t>
  </si>
  <si>
    <t>INSERT INTO  VALUES (91,'Jamaica','','País','JAM','ADMIN 0');</t>
  </si>
  <si>
    <t>Japón</t>
  </si>
  <si>
    <t>JPN</t>
  </si>
  <si>
    <t>INSERT INTO  VALUES (92,'Japón','','País','JPN','ADMIN 0');</t>
  </si>
  <si>
    <t>Jordania</t>
  </si>
  <si>
    <t>JOR</t>
  </si>
  <si>
    <t>INSERT INTO  VALUES (93,'Jordania','','País','JOR','ADMIN 0');</t>
  </si>
  <si>
    <t>Kazajistán</t>
  </si>
  <si>
    <t>KAZ</t>
  </si>
  <si>
    <t>INSERT INTO  VALUES (94,'Kazajistán','','País','KAZ','ADMIN 0');</t>
  </si>
  <si>
    <t>Kenia</t>
  </si>
  <si>
    <t>KEN</t>
  </si>
  <si>
    <t>INSERT INTO  VALUES (95,'Kenia','','País','KEN','ADMIN 0');</t>
  </si>
  <si>
    <t>Kirguistán</t>
  </si>
  <si>
    <t>KGZ</t>
  </si>
  <si>
    <t>INSERT INTO  VALUES (96,'Kirguistán','','País','KGZ','ADMIN 0');</t>
  </si>
  <si>
    <t>Kiribati</t>
  </si>
  <si>
    <t>KIR</t>
  </si>
  <si>
    <t>INSERT INTO  VALUES (97,'Kiribati','','País','KIR','ADMIN 0');</t>
  </si>
  <si>
    <t>Kosovo</t>
  </si>
  <si>
    <t>-</t>
  </si>
  <si>
    <t>INSERT INTO  VALUES (98,'Kosovo','','País','-','ADMIN 0');</t>
  </si>
  <si>
    <t>Kuwait</t>
  </si>
  <si>
    <t>KWT</t>
  </si>
  <si>
    <t>INSERT INTO  VALUES (99,'Kuwait','','País','KWT','ADMIN 0');</t>
  </si>
  <si>
    <t>Laos</t>
  </si>
  <si>
    <t>LAO</t>
  </si>
  <si>
    <t>INSERT INTO  VALUES (100,'Laos','','País','LAO','ADMIN 0');</t>
  </si>
  <si>
    <t>Lesoto</t>
  </si>
  <si>
    <t>LSO</t>
  </si>
  <si>
    <t>INSERT INTO  VALUES (101,'Lesoto','','País','LSO','ADMIN 0');</t>
  </si>
  <si>
    <t>Letonia</t>
  </si>
  <si>
    <t>LVA</t>
  </si>
  <si>
    <t>INSERT INTO  VALUES (102,'Letonia','','País','LVA','ADMIN 0');</t>
  </si>
  <si>
    <t>Líbano</t>
  </si>
  <si>
    <t>LBN</t>
  </si>
  <si>
    <t>INSERT INTO  VALUES (103,'Líbano','','País','LBN','ADMIN 0');</t>
  </si>
  <si>
    <t>Liberia</t>
  </si>
  <si>
    <t>LBR</t>
  </si>
  <si>
    <t>INSERT INTO  VALUES (104,'Liberia','','País','LBR','ADMIN 0');</t>
  </si>
  <si>
    <t>Libia</t>
  </si>
  <si>
    <t>LBY</t>
  </si>
  <si>
    <t>INSERT INTO  VALUES (105,'Libia','','País','LBY','ADMIN 0');</t>
  </si>
  <si>
    <t>Liechtenstein</t>
  </si>
  <si>
    <t>LIE</t>
  </si>
  <si>
    <t>INSERT INTO  VALUES (106,'Liechtenstein','','País','LIE','ADMIN 0');</t>
  </si>
  <si>
    <t>Lituania</t>
  </si>
  <si>
    <t>LTU</t>
  </si>
  <si>
    <t>INSERT INTO  VALUES (107,'Lituania','','País','LTU','ADMIN 0');</t>
  </si>
  <si>
    <t>Luxemburgo</t>
  </si>
  <si>
    <t>LUX</t>
  </si>
  <si>
    <t>INSERT INTO  VALUES (108,'Luxemburgo','','País','LUX','ADMIN 0');</t>
  </si>
  <si>
    <t>Macedonia</t>
  </si>
  <si>
    <t>MKD</t>
  </si>
  <si>
    <t>INSERT INTO  VALUES (109,'Macedonia','','País','MKD','ADMIN 0');</t>
  </si>
  <si>
    <t>Madagascar</t>
  </si>
  <si>
    <t>MDG</t>
  </si>
  <si>
    <t>INSERT INTO  VALUES (110,'Madagascar','','País','MDG','ADMIN 0');</t>
  </si>
  <si>
    <t>Malasia</t>
  </si>
  <si>
    <t>MYS</t>
  </si>
  <si>
    <t>INSERT INTO  VALUES (111,'Malasia','','País','MYS','ADMIN 0');</t>
  </si>
  <si>
    <t>Malaui</t>
  </si>
  <si>
    <t>MWI</t>
  </si>
  <si>
    <t>INSERT INTO  VALUES (112,'Malaui','','País','MWI','ADMIN 0');</t>
  </si>
  <si>
    <t>Maldivas</t>
  </si>
  <si>
    <t>MDV</t>
  </si>
  <si>
    <t>INSERT INTO  VALUES (113,'Maldivas','','País','MDV','ADMIN 0');</t>
  </si>
  <si>
    <t>Malí</t>
  </si>
  <si>
    <t>MLI</t>
  </si>
  <si>
    <t>INSERT INTO  VALUES (114,'Malí','','País','MLI','ADMIN 0');</t>
  </si>
  <si>
    <t>Malta</t>
  </si>
  <si>
    <t>MLT</t>
  </si>
  <si>
    <t>INSERT INTO  VALUES (115,'Malta','','País','MLT','ADMIN 0');</t>
  </si>
  <si>
    <t>Marruecos</t>
  </si>
  <si>
    <t>MAR</t>
  </si>
  <si>
    <t>INSERT INTO  VALUES (116,'Marruecos','','País','MAR','ADMIN 0');</t>
  </si>
  <si>
    <t>Mauricio</t>
  </si>
  <si>
    <t>MUS</t>
  </si>
  <si>
    <t>INSERT INTO  VALUES (117,'Mauricio','','País','MUS','ADMIN 0');</t>
  </si>
  <si>
    <t>Mauritania</t>
  </si>
  <si>
    <t>MRT</t>
  </si>
  <si>
    <t>INSERT INTO  VALUES (118,'Mauritania','','País','MRT','ADMIN 0');</t>
  </si>
  <si>
    <t>México</t>
  </si>
  <si>
    <t>MEX</t>
  </si>
  <si>
    <t>INSERT INTO  VALUES (119,'México','','País','MEX','ADMIN 0');</t>
  </si>
  <si>
    <t>Micronesia</t>
  </si>
  <si>
    <t>FSM</t>
  </si>
  <si>
    <t>INSERT INTO  VALUES (120,'Micronesia','','País','FSM','ADMIN 0');</t>
  </si>
  <si>
    <t>Moldavia</t>
  </si>
  <si>
    <t>MDA</t>
  </si>
  <si>
    <t>INSERT INTO  VALUES (121,'Moldavia','','País','MDA','ADMIN 0');</t>
  </si>
  <si>
    <t>Mónaco</t>
  </si>
  <si>
    <t>MCO</t>
  </si>
  <si>
    <t>INSERT INTO  VALUES (122,'Mónaco','','País','MCO','ADMIN 0');</t>
  </si>
  <si>
    <t>Mongolia</t>
  </si>
  <si>
    <t>MNG</t>
  </si>
  <si>
    <t>INSERT INTO  VALUES (123,'Mongolia','','País','MNG','ADMIN 0');</t>
  </si>
  <si>
    <t>Montenegro</t>
  </si>
  <si>
    <t>MNE</t>
  </si>
  <si>
    <t>INSERT INTO  VALUES (124,'Montenegro','','País','MNE','ADMIN 0');</t>
  </si>
  <si>
    <t>Mozambique</t>
  </si>
  <si>
    <t>MOZ</t>
  </si>
  <si>
    <t>INSERT INTO  VALUES (125,'Mozambique','','País','MOZ','ADMIN 0');</t>
  </si>
  <si>
    <t>Namibia</t>
  </si>
  <si>
    <t>NAM</t>
  </si>
  <si>
    <t>INSERT INTO  VALUES (126,'Namibia','','País','NAM','ADMIN 0');</t>
  </si>
  <si>
    <t>Nauru</t>
  </si>
  <si>
    <t>NRU</t>
  </si>
  <si>
    <t>INSERT INTO  VALUES (127,'Nauru','','País','NRU','ADMIN 0');</t>
  </si>
  <si>
    <t>Nepal</t>
  </si>
  <si>
    <t>NPL</t>
  </si>
  <si>
    <t>INSERT INTO  VALUES (128,'Nepal','','País','NPL','ADMIN 0');</t>
  </si>
  <si>
    <t>Nicaragua</t>
  </si>
  <si>
    <t>NIC</t>
  </si>
  <si>
    <t>INSERT INTO  VALUES (129,'Nicaragua','','País','NIC','ADMIN 0');</t>
  </si>
  <si>
    <t>Níger</t>
  </si>
  <si>
    <t>NER</t>
  </si>
  <si>
    <t>INSERT INTO  VALUES (130,'Níger','','País','NER','ADMIN 0');</t>
  </si>
  <si>
    <t>Nigeria</t>
  </si>
  <si>
    <t>NGA</t>
  </si>
  <si>
    <t>INSERT INTO  VALUES (131,'Nigeria','','País','NGA','ADMIN 0');</t>
  </si>
  <si>
    <t>Noruega</t>
  </si>
  <si>
    <t>NOR</t>
  </si>
  <si>
    <t>INSERT INTO  VALUES (132,'Noruega','','País','NOR','ADMIN 0');</t>
  </si>
  <si>
    <t>Nueva Zelanda</t>
  </si>
  <si>
    <t>NZL</t>
  </si>
  <si>
    <t>INSERT INTO  VALUES (133,'Nueva Zelanda','','País','NZL','ADMIN 0');</t>
  </si>
  <si>
    <t>Omán</t>
  </si>
  <si>
    <t>OMN</t>
  </si>
  <si>
    <t>INSERT INTO  VALUES (134,'Omán','','País','OMN','ADMIN 0');</t>
  </si>
  <si>
    <t>Países Bajos</t>
  </si>
  <si>
    <t>NLD</t>
  </si>
  <si>
    <t>INSERT INTO  VALUES (135,'Países Bajos','','País','NLD','ADMIN 0');</t>
  </si>
  <si>
    <t>Pakistán</t>
  </si>
  <si>
    <t>PAK</t>
  </si>
  <si>
    <t>INSERT INTO  VALUES (136,'Pakistán','','País','PAK','ADMIN 0');</t>
  </si>
  <si>
    <t>Palaos</t>
  </si>
  <si>
    <t>PLW</t>
  </si>
  <si>
    <t>INSERT INTO  VALUES (137,'Palaos','','País','PLW','ADMIN 0');</t>
  </si>
  <si>
    <t>Palestina</t>
  </si>
  <si>
    <t>PSE</t>
  </si>
  <si>
    <t>INSERT INTO  VALUES (138,'Palestina','','País','PSE','ADMIN 0');</t>
  </si>
  <si>
    <t>Panamá</t>
  </si>
  <si>
    <t>PAN</t>
  </si>
  <si>
    <t>INSERT INTO  VALUES (139,'Panamá','','País','PAN','ADMIN 0');</t>
  </si>
  <si>
    <t>Papúa Nueva Guinea</t>
  </si>
  <si>
    <t>PNG</t>
  </si>
  <si>
    <t>INSERT INTO  VALUES (140,'Papúa Nueva Guinea','','País','PNG','ADMIN 0');</t>
  </si>
  <si>
    <t>Paraguay</t>
  </si>
  <si>
    <t>PRY</t>
  </si>
  <si>
    <t>INSERT INTO  VALUES (141,'Paraguay','','País','PRY','ADMIN 0');</t>
  </si>
  <si>
    <t>Perú</t>
  </si>
  <si>
    <t>PER</t>
  </si>
  <si>
    <t>INSERT INTO  VALUES (142,'Perú','','País','PER','ADMIN 0');</t>
  </si>
  <si>
    <t>Polonia</t>
  </si>
  <si>
    <t>POL</t>
  </si>
  <si>
    <t>INSERT INTO  VALUES (143,'Polonia','','País','POL','ADMIN 0');</t>
  </si>
  <si>
    <t>Portugal</t>
  </si>
  <si>
    <t>PRT</t>
  </si>
  <si>
    <t>INSERT INTO  VALUES (144,'Portugal','','País','PRT','ADMIN 0');</t>
  </si>
  <si>
    <t>Reino Unido</t>
  </si>
  <si>
    <t>GBR</t>
  </si>
  <si>
    <t>INSERT INTO  VALUES (145,'Reino Unido','','País','GBR','ADMIN 0');</t>
  </si>
  <si>
    <t>República Centroafricana</t>
  </si>
  <si>
    <t>CAF</t>
  </si>
  <si>
    <t>INSERT INTO  VALUES (146,'República Centroafricana','','País','CAF','ADMIN 0');</t>
  </si>
  <si>
    <t>República Checa</t>
  </si>
  <si>
    <t>CZE</t>
  </si>
  <si>
    <t>INSERT INTO  VALUES (147,'República Checa','','País','CZE','ADMIN 0');</t>
  </si>
  <si>
    <t>República Democrática del Congo</t>
  </si>
  <si>
    <t>COD</t>
  </si>
  <si>
    <t>INSERT INTO  VALUES (148,'República Democrática del Congo','','País','COD','ADMIN 0');</t>
  </si>
  <si>
    <t>República Dominicana</t>
  </si>
  <si>
    <t>DOM</t>
  </si>
  <si>
    <t>INSERT INTO  VALUES (149,'República Dominicana','','País','DOM','ADMIN 0');</t>
  </si>
  <si>
    <t>Ruanda</t>
  </si>
  <si>
    <t>RWA</t>
  </si>
  <si>
    <t>INSERT INTO  VALUES (150,'Ruanda','','País','RWA','ADMIN 0');</t>
  </si>
  <si>
    <t>Rumania</t>
  </si>
  <si>
    <t>ROU</t>
  </si>
  <si>
    <t>INSERT INTO  VALUES (151,'Rumania','','País','ROU','ADMIN 0');</t>
  </si>
  <si>
    <t>Rusia</t>
  </si>
  <si>
    <t>RUS</t>
  </si>
  <si>
    <t>INSERT INTO  VALUES (152,'Rusia','','País','RUS','ADMIN 0');</t>
  </si>
  <si>
    <t>Samoa</t>
  </si>
  <si>
    <t>WSM</t>
  </si>
  <si>
    <t>INSERT INTO  VALUES (153,'Samoa','','País','WSM','ADMIN 0');</t>
  </si>
  <si>
    <t>San Cristóbal y Nieves</t>
  </si>
  <si>
    <t>KNA</t>
  </si>
  <si>
    <t>INSERT INTO  VALUES (154,'San Cristóbal y Nieves','','País','KNA','ADMIN 0');</t>
  </si>
  <si>
    <t>San Marino</t>
  </si>
  <si>
    <t>SMR</t>
  </si>
  <si>
    <t>INSERT INTO  VALUES (155,'San Marino','','País','SMR','ADMIN 0');</t>
  </si>
  <si>
    <t>San Vicente y las Granadinas</t>
  </si>
  <si>
    <t>VCT</t>
  </si>
  <si>
    <t>INSERT INTO  VALUES (156,'San Vicente y las Granadinas','','País','VCT','ADMIN 0');</t>
  </si>
  <si>
    <t>Santa Lucía</t>
  </si>
  <si>
    <t>LCA</t>
  </si>
  <si>
    <t>INSERT INTO  VALUES (157,'Santa Lucía','','País','LCA','ADMIN 0');</t>
  </si>
  <si>
    <t>Santo Tomé y Príncipe</t>
  </si>
  <si>
    <t>STP</t>
  </si>
  <si>
    <t>INSERT INTO  VALUES (158,'Santo Tomé y Príncipe','','País','STP','ADMIN 0');</t>
  </si>
  <si>
    <t>Senegal</t>
  </si>
  <si>
    <t>SEN</t>
  </si>
  <si>
    <t>INSERT INTO  VALUES (159,'Senegal','','País','SEN','ADMIN 0');</t>
  </si>
  <si>
    <t>Serbia</t>
  </si>
  <si>
    <t>SRB</t>
  </si>
  <si>
    <t>INSERT INTO  VALUES (160,'Serbia','','País','SRB','ADMIN 0');</t>
  </si>
  <si>
    <t>Seychelles</t>
  </si>
  <si>
    <t>SYC</t>
  </si>
  <si>
    <t>INSERT INTO  VALUES (161,'Seychelles','','País','SYC','ADMIN 0');</t>
  </si>
  <si>
    <t>Sierra Leona</t>
  </si>
  <si>
    <t>SLE</t>
  </si>
  <si>
    <t>INSERT INTO  VALUES (162,'Sierra Leona','','País','SLE','ADMIN 0');</t>
  </si>
  <si>
    <t>Singapur</t>
  </si>
  <si>
    <t>SGP</t>
  </si>
  <si>
    <t>INSERT INTO  VALUES (163,'Singapur','','País','SGP','ADMIN 0');</t>
  </si>
  <si>
    <t>Siria</t>
  </si>
  <si>
    <t>SYR</t>
  </si>
  <si>
    <t>INSERT INTO  VALUES (164,'Siria','','País','SYR','ADMIN 0');</t>
  </si>
  <si>
    <t>Somalia</t>
  </si>
  <si>
    <t>SOM</t>
  </si>
  <si>
    <t>INSERT INTO  VALUES (165,'Somalia','','País','SOM','ADMIN 0');</t>
  </si>
  <si>
    <t>Sri Lanka</t>
  </si>
  <si>
    <t>LKA</t>
  </si>
  <si>
    <t>INSERT INTO  VALUES (166,'Sri Lanka','','País','LKA','ADMIN 0');</t>
  </si>
  <si>
    <t>Suazilandia</t>
  </si>
  <si>
    <t>SWZ</t>
  </si>
  <si>
    <t>INSERT INTO  VALUES (167,'Suazilandia','','País','SWZ','ADMIN 0');</t>
  </si>
  <si>
    <t>Sudáfrica</t>
  </si>
  <si>
    <t>ZAF</t>
  </si>
  <si>
    <t>INSERT INTO  VALUES (168,'Sudáfrica','','País','ZAF','ADMIN 0');</t>
  </si>
  <si>
    <t>Sudán</t>
  </si>
  <si>
    <t>SDN</t>
  </si>
  <si>
    <t>INSERT INTO  VALUES (169,'Sudán','','País','SDN','ADMIN 0');</t>
  </si>
  <si>
    <t>Sudán del Sur</t>
  </si>
  <si>
    <t>SSD</t>
  </si>
  <si>
    <t>INSERT INTO  VALUES (170,'Sudán del Sur','','País','SSD','ADMIN 0');</t>
  </si>
  <si>
    <t>Suecia</t>
  </si>
  <si>
    <t>SWE</t>
  </si>
  <si>
    <t>INSERT INTO  VALUES (171,'Suecia','','País','SWE','ADMIN 0');</t>
  </si>
  <si>
    <t>Suiza</t>
  </si>
  <si>
    <t>CHE</t>
  </si>
  <si>
    <t>INSERT INTO  VALUES (172,'Suiza','','País','CHE','ADMIN 0');</t>
  </si>
  <si>
    <t>Surinam</t>
  </si>
  <si>
    <t>SUR</t>
  </si>
  <si>
    <t>INSERT INTO  VALUES (173,'Surinam','','País','SUR','ADMIN 0');</t>
  </si>
  <si>
    <t>Tailandia</t>
  </si>
  <si>
    <t>THA</t>
  </si>
  <si>
    <t>INSERT INTO  VALUES (174,'Tailandia','','País','THA','ADMIN 0');</t>
  </si>
  <si>
    <t>Taiwán</t>
  </si>
  <si>
    <t>TWN</t>
  </si>
  <si>
    <t>INSERT INTO  VALUES (175,'Taiwán','','País','TWN','ADMIN 0');</t>
  </si>
  <si>
    <t>Tanzania</t>
  </si>
  <si>
    <t>TZA</t>
  </si>
  <si>
    <t>INSERT INTO  VALUES (176,'Tanzania','','País','TZA','ADMIN 0');</t>
  </si>
  <si>
    <t>Tayikistán</t>
  </si>
  <si>
    <t>TJK</t>
  </si>
  <si>
    <t>INSERT INTO  VALUES (177,'Tayikistán','','País','TJK','ADMIN 0');</t>
  </si>
  <si>
    <t>Timor Oriental</t>
  </si>
  <si>
    <t>TLS</t>
  </si>
  <si>
    <t>INSERT INTO  VALUES (178,'Timor Oriental','','País','TLS','ADMIN 0');</t>
  </si>
  <si>
    <t>Togo</t>
  </si>
  <si>
    <t>TGO</t>
  </si>
  <si>
    <t>INSERT INTO  VALUES (179,'Togo','','País','TGO','ADMIN 0');</t>
  </si>
  <si>
    <t>Tonga</t>
  </si>
  <si>
    <t>TON</t>
  </si>
  <si>
    <t>INSERT INTO  VALUES (180,'Tonga','','País','TON','ADMIN 0');</t>
  </si>
  <si>
    <t>Trinidad y Tobago</t>
  </si>
  <si>
    <t>TTO</t>
  </si>
  <si>
    <t>INSERT INTO  VALUES (181,'Trinidad y Tobago','','País','TTO','ADMIN 0');</t>
  </si>
  <si>
    <t>Túnez</t>
  </si>
  <si>
    <t>TUN</t>
  </si>
  <si>
    <t>INSERT INTO  VALUES (182,'Túnez','','País','TUN','ADMIN 0');</t>
  </si>
  <si>
    <t>Turkmenistán</t>
  </si>
  <si>
    <t>TKM</t>
  </si>
  <si>
    <t>INSERT INTO  VALUES (183,'Turkmenistán','','País','TKM','ADMIN 0');</t>
  </si>
  <si>
    <t>Turquía</t>
  </si>
  <si>
    <t>TUR</t>
  </si>
  <si>
    <t>INSERT INTO  VALUES (184,'Turquía','','País','TUR','ADMIN 0');</t>
  </si>
  <si>
    <t>Tuvalu</t>
  </si>
  <si>
    <t>TUV</t>
  </si>
  <si>
    <t>INSERT INTO  VALUES (185,'Tuvalu','','País','TUV','ADMIN 0');</t>
  </si>
  <si>
    <t>Ucrania</t>
  </si>
  <si>
    <t>UKR</t>
  </si>
  <si>
    <t>INSERT INTO  VALUES (186,'Ucrania','','País','UKR','ADMIN 0');</t>
  </si>
  <si>
    <t>Uganda</t>
  </si>
  <si>
    <t>UGA</t>
  </si>
  <si>
    <t>INSERT INTO  VALUES (187,'Uganda','','País','UGA','ADMIN 0');</t>
  </si>
  <si>
    <t>Uruguay</t>
  </si>
  <si>
    <t>URY</t>
  </si>
  <si>
    <t>INSERT INTO  VALUES (188,'Uruguay','','País','URY','ADMIN 0');</t>
  </si>
  <si>
    <t>Uzbekistán</t>
  </si>
  <si>
    <t>UZB</t>
  </si>
  <si>
    <t>INSERT INTO  VALUES (189,'Uzbekistán','','País','UZB','ADMIN 0');</t>
  </si>
  <si>
    <t>Vanuatu</t>
  </si>
  <si>
    <t>VUT</t>
  </si>
  <si>
    <t>INSERT INTO  VALUES (190,'Vanuatu','','País','VUT','ADMIN 0');</t>
  </si>
  <si>
    <t>Vaticano</t>
  </si>
  <si>
    <t>VAT</t>
  </si>
  <si>
    <t>INSERT INTO  VALUES (191,'Vaticano','','País','VAT','ADMIN 0');</t>
  </si>
  <si>
    <t>Venezuela</t>
  </si>
  <si>
    <t>VEN</t>
  </si>
  <si>
    <t>INSERT INTO  VALUES (,'Venezuela','','País','VEN','ADMIN 0');</t>
  </si>
  <si>
    <t>Vietnam</t>
  </si>
  <si>
    <t>VNM</t>
  </si>
  <si>
    <t>INSERT INTO  VALUES (,'Vietnam','','País','VNM','ADMIN 0');</t>
  </si>
  <si>
    <t>Yemen</t>
  </si>
  <si>
    <t>YEM</t>
  </si>
  <si>
    <t>INSERT INTO  VALUES (,'Yemen','','País','YEM','ADMIN 0');</t>
  </si>
  <si>
    <t>Yibuti</t>
  </si>
  <si>
    <t>DJI</t>
  </si>
  <si>
    <t>INSERT INTO  VALUES (,'Yibuti','','País','DJI','ADMIN 0');</t>
  </si>
  <si>
    <t>Zambia</t>
  </si>
  <si>
    <t>ZMB</t>
  </si>
  <si>
    <t>INSERT INTO  VALUES (,'Zambia','','País','ZMB','ADMIN 0');</t>
  </si>
  <si>
    <t>Zimbabue</t>
  </si>
  <si>
    <t>ZWE</t>
  </si>
  <si>
    <t>INSERT INTO  VALUES (,'Zimbabue','','País','ZWE','ADMIN 0');</t>
  </si>
  <si>
    <t>Atlántida</t>
  </si>
  <si>
    <t>HN-AT</t>
  </si>
  <si>
    <t>Departamento</t>
  </si>
  <si>
    <t>ADMIN 1</t>
  </si>
  <si>
    <t>INSERT INTO  VALUES (,'Atlántida','HN-AT','Departamento','HND','ADMIN 1');</t>
  </si>
  <si>
    <t>Colón</t>
  </si>
  <si>
    <t>HN-CL</t>
  </si>
  <si>
    <t>INSERT INTO  VALUES (,'Colón','HN-CL','Departamento','HND','ADMIN 1');</t>
  </si>
  <si>
    <t>Comayagua</t>
  </si>
  <si>
    <t>HN-CM</t>
  </si>
  <si>
    <t>INSERT INTO  VALUES (,'Comayagua','HN-CM','Departamento','HND','ADMIN 1');</t>
  </si>
  <si>
    <t>Copán</t>
  </si>
  <si>
    <t>HN-CP</t>
  </si>
  <si>
    <t>INSERT INTO  VALUES (,'Copán','HN-CP','Departamento','HND','ADMIN 1');</t>
  </si>
  <si>
    <t>Cortés</t>
  </si>
  <si>
    <t>HN-CR</t>
  </si>
  <si>
    <t>INSERT INTO  VALUES (,'Cortés','HN-CR','Departamento','HND','ADMIN 1');</t>
  </si>
  <si>
    <t>Choluteca</t>
  </si>
  <si>
    <t>HN-CH</t>
  </si>
  <si>
    <t>INSERT INTO  VALUES (,'Choluteca','HN-CH','Departamento','HND','ADMIN 1');</t>
  </si>
  <si>
    <t>El Paraíso</t>
  </si>
  <si>
    <t>HN-EP</t>
  </si>
  <si>
    <t>INSERT INTO  VALUES (,'El Paraíso','HN-EP','Departamento','HND','ADMIN 1');</t>
  </si>
  <si>
    <t>Francisco Morazán</t>
  </si>
  <si>
    <t>HN-FM</t>
  </si>
  <si>
    <t>INSERT INTO  VALUES (,'Francisco Morazán','HN-FM','Departamento','HND','ADMIN 1');</t>
  </si>
  <si>
    <t>Gracias a Dios</t>
  </si>
  <si>
    <t>HN-GD</t>
  </si>
  <si>
    <t>INSERT INTO  VALUES (,'Gracias a Dios','HN-GD','Departamento','HND','ADMIN 1');</t>
  </si>
  <si>
    <t>Intibucá</t>
  </si>
  <si>
    <t>HN-IN</t>
  </si>
  <si>
    <t>INSERT INTO  VALUES (,'Intibucá','HN-IN','Departamento','HND','ADMIN 1');</t>
  </si>
  <si>
    <t>Islas de la Bahía</t>
  </si>
  <si>
    <t>HN-IB</t>
  </si>
  <si>
    <t>INSERT INTO  VALUES (,'Islas de la Bahía','HN-IB','Departamento','HND','ADMIN 1');</t>
  </si>
  <si>
    <t>La Paz</t>
  </si>
  <si>
    <t>HN-LP</t>
  </si>
  <si>
    <t>INSERT INTO  VALUES (,'La Paz','HN-LP','Departamento','HND','ADMIN 1');</t>
  </si>
  <si>
    <t>Lempira</t>
  </si>
  <si>
    <t>HN-LM</t>
  </si>
  <si>
    <t>INSERT INTO  VALUES (,'Lempira','HN-LM','Departamento','HND','ADMIN 1');</t>
  </si>
  <si>
    <t>Ocotepeque</t>
  </si>
  <si>
    <t>HN-OC</t>
  </si>
  <si>
    <t>INSERT INTO  VALUES (,'Ocotepeque','HN-OC','Departamento','HND','ADMIN 1');</t>
  </si>
  <si>
    <t>Olancho</t>
  </si>
  <si>
    <t>HN-OL</t>
  </si>
  <si>
    <t>INSERT INTO  VALUES (,'Olancho','HN-OL','Departamento','HND','ADMIN 1');</t>
  </si>
  <si>
    <t>Santa Bárbara</t>
  </si>
  <si>
    <t>HN-SB</t>
  </si>
  <si>
    <t>INSERT INTO  VALUES (,'Santa Bárbara','HN-SB','Departamento','HND','ADMIN 1');</t>
  </si>
  <si>
    <t>Valle</t>
  </si>
  <si>
    <t>HN-VL</t>
  </si>
  <si>
    <t>INSERT INTO  VALUES (,'Valle','HN-VL','Departamento','HND','ADMIN 1');</t>
  </si>
  <si>
    <t>Yoro</t>
  </si>
  <si>
    <t>HN-YO</t>
  </si>
  <si>
    <t>INSERT INTO  VALUES (,'Yoro','HN-YO','Departamento','HND','ADMIN 1');</t>
  </si>
  <si>
    <t>Alta Verapaz</t>
  </si>
  <si>
    <t>GT-AV</t>
  </si>
  <si>
    <t>INSERT INTO  VALUES (,'Alta Verapaz','GT-AV','Departamento','GTM','ADMIN 1');</t>
  </si>
  <si>
    <t>Baja Verapaz</t>
  </si>
  <si>
    <t>GT-BV</t>
  </si>
  <si>
    <t>INSERT INTO  VALUES (,'Baja Verapaz','GT-BV','Departamento','GTM','ADMIN 1');</t>
  </si>
  <si>
    <t>Chimaltenango</t>
  </si>
  <si>
    <t>GT-CM</t>
  </si>
  <si>
    <t>INSERT INTO  VALUES (,'Chimaltenango','GT-CM','Departamento','GTM','ADMIN 1');</t>
  </si>
  <si>
    <t>Chiquimula</t>
  </si>
  <si>
    <t>GT-CQ</t>
  </si>
  <si>
    <t>INSERT INTO  VALUES (,'Chiquimula','GT-CQ','Departamento','GTM','ADMIN 1');</t>
  </si>
  <si>
    <t>El Progreso</t>
  </si>
  <si>
    <t>GT-PR</t>
  </si>
  <si>
    <t>INSERT INTO  VALUES (,'El Progreso','GT-PR','Departamento','GTM','ADMIN 1');</t>
  </si>
  <si>
    <t>Escuintla</t>
  </si>
  <si>
    <t>GT-ES</t>
  </si>
  <si>
    <t>INSERT INTO  VALUES (,'Escuintla','GT-ES','Departamento','GTM','ADMIN 1');</t>
  </si>
  <si>
    <t>GT-GU</t>
  </si>
  <si>
    <t>INSERT INTO  VALUES (,'Guatemala','GT-GU','Departamento','GTM','ADMIN 1');</t>
  </si>
  <si>
    <t>Huehuetenango</t>
  </si>
  <si>
    <t>GT-HU</t>
  </si>
  <si>
    <t>INSERT INTO  VALUES (,'Huehuetenango','GT-HU','Departamento','GTM','ADMIN 1');</t>
  </si>
  <si>
    <t>Izabal</t>
  </si>
  <si>
    <t>GT-IZ</t>
  </si>
  <si>
    <t>INSERT INTO  VALUES (,'Izabal','GT-IZ','Departamento','GTM','ADMIN 1');</t>
  </si>
  <si>
    <t>Jalapa</t>
  </si>
  <si>
    <t>GT-JA</t>
  </si>
  <si>
    <t>INSERT INTO  VALUES (,'Jalapa','GT-JA','Departamento','GTM','ADMIN 1');</t>
  </si>
  <si>
    <t>Jutiapa</t>
  </si>
  <si>
    <t>GT-JU</t>
  </si>
  <si>
    <t>INSERT INTO  VALUES (,'Jutiapa','GT-JU','Departamento','GTM','ADMIN 1');</t>
  </si>
  <si>
    <t>Petén</t>
  </si>
  <si>
    <t>GT-PE</t>
  </si>
  <si>
    <t>INSERT INTO  VALUES (,'Petén','GT-PE','Departamento','GTM','ADMIN 1');</t>
  </si>
  <si>
    <t>Quetzaltenango</t>
  </si>
  <si>
    <t>GT-QZ</t>
  </si>
  <si>
    <t>INSERT INTO  VALUES (,'Quetzaltenango','GT-QZ','Departamento','GTM','ADMIN 1');</t>
  </si>
  <si>
    <t>Quiché</t>
  </si>
  <si>
    <t>GT-QC</t>
  </si>
  <si>
    <t>INSERT INTO  VALUES (,'Quiché','GT-QC','Departamento','GTM','ADMIN 1');</t>
  </si>
  <si>
    <t>Retalhuleu</t>
  </si>
  <si>
    <t>GT-RE</t>
  </si>
  <si>
    <t>INSERT INTO  VALUES (,'Retalhuleu','GT-RE','Departamento','GTM','ADMIN 1');</t>
  </si>
  <si>
    <t>Sacatepéquez</t>
  </si>
  <si>
    <t>GT-SA</t>
  </si>
  <si>
    <t>INSERT INTO  VALUES (,'Sacatepéquez','GT-SA','Departamento','GTM','ADMIN 1');</t>
  </si>
  <si>
    <t>San Marcos</t>
  </si>
  <si>
    <t>GT-SM</t>
  </si>
  <si>
    <t>INSERT INTO  VALUES (,'San Marcos','GT-SM','Departamento','GTM','ADMIN 1');</t>
  </si>
  <si>
    <t>Santa Rosa</t>
  </si>
  <si>
    <t>GT-SR</t>
  </si>
  <si>
    <t>INSERT INTO  VALUES (,'Santa Rosa','GT-SR','Departamento','GTM','ADMIN 1');</t>
  </si>
  <si>
    <t>Sololá</t>
  </si>
  <si>
    <t>GT-SO</t>
  </si>
  <si>
    <t>INSERT INTO  VALUES (,'Sololá','GT-SO','Departamento','GTM','ADMIN 1');</t>
  </si>
  <si>
    <t>Suchitepéquez</t>
  </si>
  <si>
    <t>GT-SU</t>
  </si>
  <si>
    <t>INSERT INTO  VALUES (,'Suchitepéquez','GT-SU','Departamento','GTM','ADMIN 1');</t>
  </si>
  <si>
    <t>Totonicapán</t>
  </si>
  <si>
    <t>GT-TO</t>
  </si>
  <si>
    <t>INSERT INTO  VALUES (,'Totonicapán','GT-TO','Departamento','GTM','ADMIN 1');</t>
  </si>
  <si>
    <t>Zacapa</t>
  </si>
  <si>
    <t>GT-ZA</t>
  </si>
  <si>
    <t>INSERT INTO  VALUES (,'Zacapa','GT-ZA','Departamento','GTM','ADMIN 1');</t>
  </si>
  <si>
    <t>Aysén del General Carlos Ibáñez del Campo</t>
  </si>
  <si>
    <t>CL-AI</t>
  </si>
  <si>
    <t>Región</t>
  </si>
  <si>
    <t>INSERT INTO  VALUES (,'Aysén del General Carlos Ibáñez del Campo','CL-AI','Región','CHL','ADMIN 1');</t>
  </si>
  <si>
    <t>Antofagasta</t>
  </si>
  <si>
    <t>CL-AN</t>
  </si>
  <si>
    <t>INSERT INTO  VALUES (,'Antofagasta','CL-AN','Región','CHL','ADMIN 1');</t>
  </si>
  <si>
    <t>Arica y Parinacota</t>
  </si>
  <si>
    <t>CL-AP</t>
  </si>
  <si>
    <t>INSERT INTO  VALUES (,'Arica y Parinacota','CL-AP','Región','CHL','ADMIN 1');</t>
  </si>
  <si>
    <t>Araucanía</t>
  </si>
  <si>
    <t>CL-AR</t>
  </si>
  <si>
    <t>INSERT INTO  VALUES (,'Araucanía','CL-AR','Región','CHL','ADMIN 1');</t>
  </si>
  <si>
    <t>Atacama</t>
  </si>
  <si>
    <t>CL-AT</t>
  </si>
  <si>
    <t>INSERT INTO  VALUES (,'Atacama','CL-AT','Región','CHL','ADMIN 1');</t>
  </si>
  <si>
    <t>Biobío</t>
  </si>
  <si>
    <t>CL-BI</t>
  </si>
  <si>
    <t>INSERT INTO  VALUES (,'Biobío','CL-BI','Región','CHL','ADMIN 1');</t>
  </si>
  <si>
    <t>Coquimbo</t>
  </si>
  <si>
    <t>CL-CO</t>
  </si>
  <si>
    <t>INSERT INTO  VALUES (,'Coquimbo','CL-CO','Región','CHL','ADMIN 1');</t>
  </si>
  <si>
    <t>Libertador General Bernardo O'Higgins</t>
  </si>
  <si>
    <t>CL-LI</t>
  </si>
  <si>
    <t>INSERT INTO  VALUES (,'Libertador General Bernardo O'Higgins','CL-LI','Región','CHL','ADMIN 1');</t>
  </si>
  <si>
    <t>Los Lagos</t>
  </si>
  <si>
    <t>CL-LL</t>
  </si>
  <si>
    <t>INSERT INTO  VALUES (,'Los Lagos','CL-LL','Región','CHL','ADMIN 1');</t>
  </si>
  <si>
    <t>Los Ríos</t>
  </si>
  <si>
    <t>CL-LR</t>
  </si>
  <si>
    <t>INSERT INTO  VALUES (,'Los Ríos','CL-LR','Región','CHL','ADMIN 1');</t>
  </si>
  <si>
    <t>Magallanes y la Antártica Chilena</t>
  </si>
  <si>
    <t>CL-MA</t>
  </si>
  <si>
    <t>INSERT INTO  VALUES (,'Magallanes y la Antártica Chilena','CL-MA','Región','CHL','ADMIN 1');</t>
  </si>
  <si>
    <t>Maule</t>
  </si>
  <si>
    <t>CL-ML</t>
  </si>
  <si>
    <t>INSERT INTO  VALUES (,'Maule','CL-ML','Región','CHL','ADMIN 1');</t>
  </si>
  <si>
    <t>Ñuble</t>
  </si>
  <si>
    <t>CL-NB</t>
  </si>
  <si>
    <t>INSERT INTO  VALUES (,'Ñuble','CL-NB','Región','CHL','ADMIN 1');</t>
  </si>
  <si>
    <t>Metropolitana de Santiago</t>
  </si>
  <si>
    <t>CL-RM</t>
  </si>
  <si>
    <t>INSERT INTO  VALUES (,'Metropolitana de Santiago','CL-RM','Región','CHL','ADMIN 1');</t>
  </si>
  <si>
    <t>Tarapacá</t>
  </si>
  <si>
    <t>CL-TA</t>
  </si>
  <si>
    <t>INSERT INTO  VALUES (,'Tarapacá','CL-TA','Región','CHL','ADMIN 1');</t>
  </si>
  <si>
    <t>Valparaíso</t>
  </si>
  <si>
    <t>CL-VS</t>
  </si>
  <si>
    <t>INSERT INTO  VALUES (,'Valparaíso','CL-VS','Región','CHL','ADMIN 1');</t>
  </si>
  <si>
    <t>Alajuela</t>
  </si>
  <si>
    <t>CR-A</t>
  </si>
  <si>
    <t>Provincia</t>
  </si>
  <si>
    <t>INSERT INTO  VALUES (,'Alajuela','CR-A','Provincia','CRI','ADMIN 1');</t>
  </si>
  <si>
    <t>Cartago</t>
  </si>
  <si>
    <t>CR-C</t>
  </si>
  <si>
    <t>INSERT INTO  VALUES (,'Cartago','CR-C','Provincia','CRI','ADMIN 1');</t>
  </si>
  <si>
    <t>Heredia</t>
  </si>
  <si>
    <t>CR-H</t>
  </si>
  <si>
    <t>INSERT INTO  VALUES (,'Heredia','CR-H','Provincia','CRI','ADMIN 1');</t>
  </si>
  <si>
    <t>Guanacaste</t>
  </si>
  <si>
    <t>CR-G</t>
  </si>
  <si>
    <t>INSERT INTO  VALUES (,'Guanacaste','CR-G','Provincia','CRI','ADMIN 1');</t>
  </si>
  <si>
    <t>Puntarenas</t>
  </si>
  <si>
    <t>CR-P</t>
  </si>
  <si>
    <t>INSERT INTO  VALUES (,'Puntarenas','CR-P','Provincia','CRI','ADMIN 1');</t>
  </si>
  <si>
    <t>Limón</t>
  </si>
  <si>
    <t>CR-L</t>
  </si>
  <si>
    <t>INSERT INTO  VALUES (,'Limón','CR-L','Provincia','CRI','ADMIN 1');</t>
  </si>
  <si>
    <t>Distrito Nacional</t>
  </si>
  <si>
    <t>DO-01</t>
  </si>
  <si>
    <t>INSERT INTO  VALUES (,'Distrito Nacional','DO-01','Distrito Nacional','DOM','ADMIN 1');</t>
  </si>
  <si>
    <t>Azua</t>
  </si>
  <si>
    <t>DO-02</t>
  </si>
  <si>
    <t>INSERT INTO  VALUES (,'Azua','DO-02','Provincia','DOM','ADMIN 1');</t>
  </si>
  <si>
    <t>Bahoruco</t>
  </si>
  <si>
    <t>DO-03</t>
  </si>
  <si>
    <t>INSERT INTO  VALUES (,'Bahoruco','DO-03','Provincia','DOM','ADMIN 1');</t>
  </si>
  <si>
    <t>Barahona</t>
  </si>
  <si>
    <t>DO-04</t>
  </si>
  <si>
    <t>INSERT INTO  VALUES (,'Barahona','DO-04','Provincia','DOM','ADMIN 1');</t>
  </si>
  <si>
    <t>Dajabón</t>
  </si>
  <si>
    <t>DO-05</t>
  </si>
  <si>
    <t>INSERT INTO  VALUES (,'Dajabón','DO-05','Provincia','DOM','ADMIN 1');</t>
  </si>
  <si>
    <t>Duarte</t>
  </si>
  <si>
    <t>DO-06</t>
  </si>
  <si>
    <t>INSERT INTO  VALUES (,'Duarte','DO-06','Provincia','DOM','ADMIN 1');</t>
  </si>
  <si>
    <t>Elías Piña</t>
  </si>
  <si>
    <t>DO-07</t>
  </si>
  <si>
    <t>INSERT INTO  VALUES (,'Elías Piña','DO-07','Provincia','DOM','ADMIN 1');</t>
  </si>
  <si>
    <t>El Seibo</t>
  </si>
  <si>
    <t>DO-08</t>
  </si>
  <si>
    <t>INSERT INTO  VALUES (,'El Seibo','DO-08','Provincia','DOM','ADMIN 1');</t>
  </si>
  <si>
    <t>Espaillat</t>
  </si>
  <si>
    <t>DO-09</t>
  </si>
  <si>
    <t>INSERT INTO  VALUES (,'Espaillat','DO-09','Provincia','DOM','ADMIN 1');</t>
  </si>
  <si>
    <t>Independencia</t>
  </si>
  <si>
    <t>DO-10</t>
  </si>
  <si>
    <t>INSERT INTO  VALUES (,'Independencia','DO-10','Provincia','DOM','ADMIN 1');</t>
  </si>
  <si>
    <t>La Altagracia</t>
  </si>
  <si>
    <t>DO-11</t>
  </si>
  <si>
    <t>INSERT INTO  VALUES (,'La Altagracia','DO-11','Provincia','DOM','ADMIN 1');</t>
  </si>
  <si>
    <t>La Romana</t>
  </si>
  <si>
    <t>DO-12</t>
  </si>
  <si>
    <t>INSERT INTO  VALUES (,'La Romana','DO-12','Provincia','DOM','ADMIN 1');</t>
  </si>
  <si>
    <t>La Vega</t>
  </si>
  <si>
    <t>DO-13</t>
  </si>
  <si>
    <t>INSERT INTO  VALUES (,'La Vega','DO-13','Provincia','DOM','ADMIN 1');</t>
  </si>
  <si>
    <t>María Trinidad Sánchez</t>
  </si>
  <si>
    <t>DO-14</t>
  </si>
  <si>
    <t>INSERT INTO  VALUES (,'María Trinidad Sánchez','DO-14','Provincia','DOM','ADMIN 1');</t>
  </si>
  <si>
    <t>Monte Cristi</t>
  </si>
  <si>
    <t>DO-15</t>
  </si>
  <si>
    <t>INSERT INTO  VALUES (,'Monte Cristi','DO-15','Provincia','DOM','ADMIN 1');</t>
  </si>
  <si>
    <t>Pedernales</t>
  </si>
  <si>
    <t>DO-16</t>
  </si>
  <si>
    <t>INSERT INTO  VALUES (,'Pedernales','DO-16','Provincia','DOM','ADMIN 1');</t>
  </si>
  <si>
    <t>Peravia</t>
  </si>
  <si>
    <t>DO-17</t>
  </si>
  <si>
    <t>INSERT INTO  VALUES (,'Peravia','DO-17','Provincia','DOM','ADMIN 1');</t>
  </si>
  <si>
    <t>Puerto Plata</t>
  </si>
  <si>
    <t>DO-18</t>
  </si>
  <si>
    <t>INSERT INTO  VALUES (,'Puerto Plata','DO-18','Provincia','DOM','ADMIN 1');</t>
  </si>
  <si>
    <t>Hermanas Mirabal (Salcedo, antes de noviembre de 2007)</t>
  </si>
  <si>
    <t>DO-19</t>
  </si>
  <si>
    <t>INSERT INTO  VALUES (,'Hermanas Mirabal (Salcedo, antes de noviembre de 2007)','DO-19','Provincia','DOM','ADMIN 1');</t>
  </si>
  <si>
    <t>Samaná</t>
  </si>
  <si>
    <t>DO-20</t>
  </si>
  <si>
    <t>INSERT INTO  VALUES (,'Samaná','DO-20','Provincia','DOM','ADMIN 1');</t>
  </si>
  <si>
    <t>San Cristóbal</t>
  </si>
  <si>
    <t>DO-21</t>
  </si>
  <si>
    <t>INSERT INTO  VALUES (,'San Cristóbal','DO-21','Provincia','DOM','ADMIN 1');</t>
  </si>
  <si>
    <t>San Juan</t>
  </si>
  <si>
    <t>DO-22</t>
  </si>
  <si>
    <t>INSERT INTO  VALUES (,'San Juan','DO-22','Provincia','DOM','ADMIN 1');</t>
  </si>
  <si>
    <t>San Pedro de Macorís</t>
  </si>
  <si>
    <t>DO-23</t>
  </si>
  <si>
    <t>INSERT INTO  VALUES (,'San Pedro de Macorís','DO-23','Provincia','DOM','ADMIN 1');</t>
  </si>
  <si>
    <t>Sánchez Ramírez</t>
  </si>
  <si>
    <t>DO-24</t>
  </si>
  <si>
    <t>INSERT INTO  VALUES (,'Sánchez Ramírez','DO-24','Provincia','DOM','ADMIN 1');</t>
  </si>
  <si>
    <t>Santiago</t>
  </si>
  <si>
    <t>DO-25</t>
  </si>
  <si>
    <t>INSERT INTO  VALUES (,'Santiago','DO-25','Provincia','DOM','ADMIN 1');</t>
  </si>
  <si>
    <t>Santiago Rodríguez</t>
  </si>
  <si>
    <t>DO-26</t>
  </si>
  <si>
    <t>INSERT INTO  VALUES (,'Santiago Rodríguez','DO-26','Provincia','DOM','ADMIN 1');</t>
  </si>
  <si>
    <t>Valverde</t>
  </si>
  <si>
    <t>DO-27</t>
  </si>
  <si>
    <t>INSERT INTO  VALUES (,'Valverde','DO-27','Provincia','DOM','ADMIN 1');</t>
  </si>
  <si>
    <t>Monseñor Nouel (creado en 1992 a partir La Vega)</t>
  </si>
  <si>
    <t>DO-28</t>
  </si>
  <si>
    <t>INSERT INTO  VALUES (,'Monseñor Nouel (creado en 1992 a partir La Vega)','DO-28','Provincia','DOM','ADMIN 1');</t>
  </si>
  <si>
    <t>Monte Plata (creado en 1992 a partir de San Cristóbal)</t>
  </si>
  <si>
    <t>DO-29</t>
  </si>
  <si>
    <t>INSERT INTO  VALUES (,'Monte Plata (creado en 1992 a partir de San Cristóbal)','DO-29','Provincia','DOM','ADMIN 1');</t>
  </si>
  <si>
    <t>Hato Mayor (creado en 1992 a partir de El Seibo)</t>
  </si>
  <si>
    <t>DO-30</t>
  </si>
  <si>
    <t>INSERT INTO  VALUES (,'Hato Mayor (creado en 1992 a partir de El Seibo)','DO-30','Provincia','DOM','ADMIN 1');</t>
  </si>
  <si>
    <t>San José de Ocoa (creado en 2002 a partir de Peravia)</t>
  </si>
  <si>
    <t>SIN CODIGO</t>
  </si>
  <si>
    <t>INSERT INTO  VALUES (,'San José de Ocoa (creado en 2002 a partir de Peravia)','SIN CODIGO','Provincia','DOM','ADMIN 1');</t>
  </si>
  <si>
    <t>Santo Domingo (creado en 2001 a partir del Distrito Nacional)</t>
  </si>
  <si>
    <t>INSERT INTO  VALUES (,'Santo Domingo (creado en 2001 a partir del Distrito Nacional)','SIN CODIGO','Provincia','DOM','ADMIN 1');</t>
  </si>
  <si>
    <t>Boaco</t>
  </si>
  <si>
    <t>NI-BO</t>
  </si>
  <si>
    <t>INSERT INTO  VALUES (,'Boaco','NI-BO','Departamento','NIC','ADMIN 1');</t>
  </si>
  <si>
    <t>Carazo</t>
  </si>
  <si>
    <t>NI-CA</t>
  </si>
  <si>
    <t>INSERT INTO  VALUES (,'Carazo','NI-CA','Departamento','NIC','ADMIN 1');</t>
  </si>
  <si>
    <t>Chinandega</t>
  </si>
  <si>
    <t>NI-CI</t>
  </si>
  <si>
    <t>INSERT INTO  VALUES (,'Chinandega','NI-CI','Departamento','NIC','ADMIN 1');</t>
  </si>
  <si>
    <t>Chontales</t>
  </si>
  <si>
    <t>NI-CO</t>
  </si>
  <si>
    <t>INSERT INTO  VALUES (,'Chontales','NI-CO','Departamento','NIC','ADMIN 1');</t>
  </si>
  <si>
    <t>Costa Caribe Norte</t>
  </si>
  <si>
    <t>NI-CN</t>
  </si>
  <si>
    <t>Región Autónoma</t>
  </si>
  <si>
    <t>INSERT INTO  VALUES (,'Costa Caribe Norte','NI-CN','Región Autónoma','NIC','ADMIN 1');</t>
  </si>
  <si>
    <t>Costa Caribe Sur</t>
  </si>
  <si>
    <t>NI-CS</t>
  </si>
  <si>
    <t>INSERT INTO  VALUES (,'Costa Caribe Sur','NI-CS','Región Autónoma','NIC','ADMIN 1');</t>
  </si>
  <si>
    <t>Estelí</t>
  </si>
  <si>
    <t>NI-ES</t>
  </si>
  <si>
    <t>INSERT INTO  VALUES (,'Estelí','NI-ES','Departamento','NIC','ADMIN 1');</t>
  </si>
  <si>
    <t>NI-GR</t>
  </si>
  <si>
    <t>INSERT INTO  VALUES (,'Granada','NI-GR','Departamento','NIC','ADMIN 1');</t>
  </si>
  <si>
    <t>Jinotega</t>
  </si>
  <si>
    <t>NI-JI</t>
  </si>
  <si>
    <t>INSERT INTO  VALUES (,'Jinotega','NI-JI','Departamento','NIC','ADMIN 1');</t>
  </si>
  <si>
    <t>León</t>
  </si>
  <si>
    <t>NI-LE</t>
  </si>
  <si>
    <t>INSERT INTO  VALUES (,'León','NI-LE','Departamento','NIC','ADMIN 1');</t>
  </si>
  <si>
    <t>Madriz</t>
  </si>
  <si>
    <t>NI-MD</t>
  </si>
  <si>
    <t>INSERT INTO  VALUES (,'Madriz','NI-MD','Departamento','NIC','ADMIN 1');</t>
  </si>
  <si>
    <t>Managua</t>
  </si>
  <si>
    <t>NI-MN</t>
  </si>
  <si>
    <t>INSERT INTO  VALUES (,'Managua','NI-MN','Departamento','NIC','ADMIN 1');</t>
  </si>
  <si>
    <t>Masaya</t>
  </si>
  <si>
    <t>NI-MS</t>
  </si>
  <si>
    <t>INSERT INTO  VALUES (,'Masaya','NI-MS','Departamento','NIC','ADMIN 1');</t>
  </si>
  <si>
    <t>Matagalpa</t>
  </si>
  <si>
    <t>NI-MT</t>
  </si>
  <si>
    <t>INSERT INTO  VALUES (,'Matagalpa','NI-MT','Departamento','NIC','ADMIN 1');</t>
  </si>
  <si>
    <t>Nueva Segovia</t>
  </si>
  <si>
    <t>NI-NS</t>
  </si>
  <si>
    <t>INSERT INTO  VALUES (,'Nueva Segovia','NI-NS','Departamento','NIC','ADMIN 1');</t>
  </si>
  <si>
    <t>Río San Juan</t>
  </si>
  <si>
    <t>NI-SJ</t>
  </si>
  <si>
    <t>INSERT INTO  VALUES (,'Río San Juan','NI-SJ','Departamento','NIC','ADMIN 1');</t>
  </si>
  <si>
    <t>Rivas</t>
  </si>
  <si>
    <t>NI-RI</t>
  </si>
  <si>
    <t>INSERT INTO  VALUES (,'Rivas','NI-RI','Departamento','NIC','ADMIN 1');</t>
  </si>
  <si>
    <t>Bocas del Toro</t>
  </si>
  <si>
    <t>PAN-1</t>
  </si>
  <si>
    <t>INSERT INTO  VALUES (,'Bocas del Toro','PAN-1','Provincia','PAN','ADMIN 1');</t>
  </si>
  <si>
    <t>Coclé</t>
  </si>
  <si>
    <t>PAN-2</t>
  </si>
  <si>
    <t>INSERT INTO  VALUES (,'Coclé','PAN-2','Provincia','PAN','ADMIN 1');</t>
  </si>
  <si>
    <t>PAN-3</t>
  </si>
  <si>
    <t>INSERT INTO  VALUES (,'Colón','PAN-3','Provincia','PAN','ADMIN 1');</t>
  </si>
  <si>
    <t>Chiriquí</t>
  </si>
  <si>
    <t>PAN-4</t>
  </si>
  <si>
    <t>INSERT INTO  VALUES (,'Chiriquí','PAN-4','Provincia','PAN','ADMIN 1');</t>
  </si>
  <si>
    <t>Darién</t>
  </si>
  <si>
    <t>PAN-5</t>
  </si>
  <si>
    <t>INSERT INTO  VALUES (,'Darién','PAN-5','Provincia','PAN','ADMIN 1');</t>
  </si>
  <si>
    <t>Herrera</t>
  </si>
  <si>
    <t>PAN-6</t>
  </si>
  <si>
    <t>INSERT INTO  VALUES (,'Herrera','PAN-6','Provincia','PAN','ADMIN 1');</t>
  </si>
  <si>
    <t>Los Santos</t>
  </si>
  <si>
    <t>PAN-7</t>
  </si>
  <si>
    <t>INSERT INTO  VALUES (,'Los Santos','PAN-7','Provincia','PAN','ADMIN 1');</t>
  </si>
  <si>
    <t>PAN-8</t>
  </si>
  <si>
    <t>INSERT INTO  VALUES (,'Panamá','PAN-8','Provincia','PAN','ADMIN 1');</t>
  </si>
  <si>
    <t>Veraguas</t>
  </si>
  <si>
    <t>PAN-9</t>
  </si>
  <si>
    <t>INSERT INTO  VALUES (,'Veraguas','PAN-9','Provincia','PAN','ADMIN 1');</t>
  </si>
  <si>
    <t>Panamá Oeste</t>
  </si>
  <si>
    <t>PAN-10</t>
  </si>
  <si>
    <t>INSERT INTO  VALUES (,'Panamá Oeste','PAN-10','Provincia','PAN','ADMIN 1');</t>
  </si>
  <si>
    <t>Emberá-Wounaan</t>
  </si>
  <si>
    <t>PAN-EW</t>
  </si>
  <si>
    <t>Comarca</t>
  </si>
  <si>
    <t>INSERT INTO  VALUES (,'Emberá-Wounaan','PAN-EW','Comarca','PAN','ADMIN 1');</t>
  </si>
  <si>
    <t>Guna Yala</t>
  </si>
  <si>
    <t>PAN-GY</t>
  </si>
  <si>
    <t>INSERT INTO  VALUES (,'Guna Yala','PAN-GY','Comarca','PAN','ADMIN 1');</t>
  </si>
  <si>
    <t>Naso Tjër Di</t>
  </si>
  <si>
    <t>INSERT INTO  VALUES (,'Naso Tjër Di','SIN CODIGO','Comarca','PAN','ADMIN 1');</t>
  </si>
  <si>
    <t>Ngäbe-Buglé</t>
  </si>
  <si>
    <t>PAN-NB</t>
  </si>
  <si>
    <t>INSERT INTO  VALUES (,'Ngäbe-Buglé','PAN-NB','Comarca','PAN','ADMIN 1');</t>
  </si>
  <si>
    <t>Ahuachapán</t>
  </si>
  <si>
    <t>1</t>
  </si>
  <si>
    <t>INSERT INTO  VALUES (,'Ahuachapán','1','Departamento','SLV','ADMIN 1');</t>
  </si>
  <si>
    <t>Cabañas</t>
  </si>
  <si>
    <t>9</t>
  </si>
  <si>
    <t>INSERT INTO  VALUES (,'Cabañas','9','Departamento','SLV','ADMIN 1');</t>
  </si>
  <si>
    <t>Chalatenango</t>
  </si>
  <si>
    <t>4</t>
  </si>
  <si>
    <t>INSERT INTO  VALUES (,'Chalatenango','4','Departamento','SLV','ADMIN 1');</t>
  </si>
  <si>
    <t>Cuscatlán</t>
  </si>
  <si>
    <t>7</t>
  </si>
  <si>
    <t>INSERT INTO  VALUES (,'Cuscatlán','7','Departamento','SLV','ADMIN 1');</t>
  </si>
  <si>
    <t>La Libertad</t>
  </si>
  <si>
    <t>5</t>
  </si>
  <si>
    <t>INSERT INTO  VALUES (,'La Libertad','5','Departamento','SLV','ADMIN 1');</t>
  </si>
  <si>
    <t>8</t>
  </si>
  <si>
    <t>INSERT INTO  VALUES (,'La Paz','8','Departamento','SLV','ADMIN 1');</t>
  </si>
  <si>
    <t>La Unión</t>
  </si>
  <si>
    <t>14</t>
  </si>
  <si>
    <t>INSERT INTO  VALUES (,'La Unión','14','Departamento','SLV','ADMIN 1');</t>
  </si>
  <si>
    <t>Morazán</t>
  </si>
  <si>
    <t>13</t>
  </si>
  <si>
    <t>INSERT INTO  VALUES (,'Morazán','13','Departamento','SLV','ADMIN 1');</t>
  </si>
  <si>
    <t>San Miguel</t>
  </si>
  <si>
    <t>12</t>
  </si>
  <si>
    <t>INSERT INTO  VALUES (,'San Miguel','12','Departamento','SLV','ADMIN 1');</t>
  </si>
  <si>
    <t>San Salvador</t>
  </si>
  <si>
    <t>6</t>
  </si>
  <si>
    <t>INSERT INTO  VALUES (,'San Salvador','6','Departamento','SLV','ADMIN 1');</t>
  </si>
  <si>
    <t>San Vicente</t>
  </si>
  <si>
    <t>10</t>
  </si>
  <si>
    <t>INSERT INTO  VALUES (,'San Vicente','10','Departamento','SLV','ADMIN 1');</t>
  </si>
  <si>
    <t>Santa Ana</t>
  </si>
  <si>
    <t>2</t>
  </si>
  <si>
    <t>INSERT INTO  VALUES (,'Santa Ana','2','Departamento','SLV','ADMIN 1');</t>
  </si>
  <si>
    <t>Sonsonate</t>
  </si>
  <si>
    <t>3</t>
  </si>
  <si>
    <t>INSERT INTO  VALUES (,'Sonsonate','3','Departamento','SLV','ADMIN 1');</t>
  </si>
  <si>
    <t>Usulután</t>
  </si>
  <si>
    <t>11</t>
  </si>
  <si>
    <t>INSERT INTO  VALUES (,'Usulután','11','Departamento','SLV','ADMIN 1');</t>
  </si>
  <si>
    <t>Distrito</t>
  </si>
  <si>
    <t>INSERT INTO  VALUES (,'Belice','1','Distrito','BLZ','ADMIN 1');</t>
  </si>
  <si>
    <t>Cayo</t>
  </si>
  <si>
    <t>INSERT INTO  VALUES (,'Cayo','2','Distrito','BLZ','ADMIN 1');</t>
  </si>
  <si>
    <t>Corozal</t>
  </si>
  <si>
    <t>INSERT INTO  VALUES (,'Corozal','3','Distrito','BLZ','ADMIN 1');</t>
  </si>
  <si>
    <t>Orange Walk</t>
  </si>
  <si>
    <t>INSERT INTO  VALUES (,'Orange Walk','4','Distrito','BLZ','ADMIN 1');</t>
  </si>
  <si>
    <t>Stann Creek</t>
  </si>
  <si>
    <t>INSERT INTO  VALUES (,'Stann Creek','5','Distrito','BLZ','ADMIN 1');</t>
  </si>
  <si>
    <t>Toledo</t>
  </si>
  <si>
    <t>INSERT INTO  VALUES (,'Toledo','6','Distrito','BLZ','ADMIN 1');</t>
  </si>
  <si>
    <t>Iquique</t>
  </si>
  <si>
    <t>1101</t>
  </si>
  <si>
    <t>Comuna</t>
  </si>
  <si>
    <t>ADMIN 3</t>
  </si>
  <si>
    <t>INSERT INTO  VALUES (,'Iquique','1101','Comuna','CHL','ADMIN 3');</t>
  </si>
  <si>
    <t>Alto Hospicio</t>
  </si>
  <si>
    <t>1107</t>
  </si>
  <si>
    <t>INSERT INTO  VALUES (,'Alto Hospicio','1107','Comuna','CHL','ADMIN 3');</t>
  </si>
  <si>
    <t>Pozo Almonte</t>
  </si>
  <si>
    <t>1401</t>
  </si>
  <si>
    <t>INSERT INTO  VALUES (,'Pozo Almonte','1401','Comuna','CHL','ADMIN 3');</t>
  </si>
  <si>
    <t>Camiña</t>
  </si>
  <si>
    <t>1402</t>
  </si>
  <si>
    <t>INSERT INTO  VALUES (,'Camiña','1402','Comuna','CHL','ADMIN 3');</t>
  </si>
  <si>
    <t>Colchane</t>
  </si>
  <si>
    <t>1403</t>
  </si>
  <si>
    <t>INSERT INTO  VALUES (,'Colchane','1403','Comuna','CHL','ADMIN 3');</t>
  </si>
  <si>
    <t>Huara</t>
  </si>
  <si>
    <t>1404</t>
  </si>
  <si>
    <t>INSERT INTO  VALUES (,'Huara','1404','Comuna','CHL','ADMIN 3');</t>
  </si>
  <si>
    <t>Pica</t>
  </si>
  <si>
    <t>1405</t>
  </si>
  <si>
    <t>INSERT INTO  VALUES (,'Pica','1405','Comuna','CHL','ADMIN 3');</t>
  </si>
  <si>
    <t>2101</t>
  </si>
  <si>
    <t>INSERT INTO  VALUES (,'Antofagasta','2101','Comuna','CHL','ADMIN 3');</t>
  </si>
  <si>
    <t>Mejillones</t>
  </si>
  <si>
    <t>2102</t>
  </si>
  <si>
    <t>INSERT INTO  VALUES (,'Mejillones','2102','Comuna','CHL','ADMIN 3');</t>
  </si>
  <si>
    <t>Sierra Gorda</t>
  </si>
  <si>
    <t>2103</t>
  </si>
  <si>
    <t>INSERT INTO  VALUES (,'Sierra Gorda','2103','Comuna','CHL','ADMIN 3');</t>
  </si>
  <si>
    <t>Taltal</t>
  </si>
  <si>
    <t>2104</t>
  </si>
  <si>
    <t>INSERT INTO  VALUES (,'Taltal','2104','Comuna','CHL','ADMIN 3');</t>
  </si>
  <si>
    <t>Calama</t>
  </si>
  <si>
    <t>2201</t>
  </si>
  <si>
    <t>INSERT INTO  VALUES (,'Calama','2201','Comuna','CHL','ADMIN 3');</t>
  </si>
  <si>
    <t>Ollagüe</t>
  </si>
  <si>
    <t>2202</t>
  </si>
  <si>
    <t>INSERT INTO  VALUES (,'Ollagüe','2202','Comuna','CHL','ADMIN 3');</t>
  </si>
  <si>
    <t>San Pedro de Atacama</t>
  </si>
  <si>
    <t>2203</t>
  </si>
  <si>
    <t>INSERT INTO  VALUES (,'San Pedro de Atacama','2203','Comuna','CHL','ADMIN 3');</t>
  </si>
  <si>
    <t>Tocopilla</t>
  </si>
  <si>
    <t>2301</t>
  </si>
  <si>
    <t>INSERT INTO  VALUES (,'Tocopilla','2301','Comuna','CHL','ADMIN 3');</t>
  </si>
  <si>
    <t>María Elena</t>
  </si>
  <si>
    <t>2302</t>
  </si>
  <si>
    <t>INSERT INTO  VALUES (,'María Elena','2302','Comuna','CHL','ADMIN 3');</t>
  </si>
  <si>
    <t>Copiapó</t>
  </si>
  <si>
    <t>3101</t>
  </si>
  <si>
    <t>INSERT INTO  VALUES (,'Copiapó','3101','Comuna','CHL','ADMIN 3');</t>
  </si>
  <si>
    <t>Caldera</t>
  </si>
  <si>
    <t>3102</t>
  </si>
  <si>
    <t>INSERT INTO  VALUES (,'Caldera','3102','Comuna','CHL','ADMIN 3');</t>
  </si>
  <si>
    <t>Tierra Amarilla</t>
  </si>
  <si>
    <t>3103</t>
  </si>
  <si>
    <t>INSERT INTO  VALUES (,'Tierra Amarilla','3103','Comuna','CHL','ADMIN 3');</t>
  </si>
  <si>
    <t>Chañaral</t>
  </si>
  <si>
    <t>3201</t>
  </si>
  <si>
    <t>INSERT INTO  VALUES (,'Chañaral','3201','Comuna','CHL','ADMIN 3');</t>
  </si>
  <si>
    <t>Diego de Almagro</t>
  </si>
  <si>
    <t>3202</t>
  </si>
  <si>
    <t>INSERT INTO  VALUES (,'Diego de Almagro','3202','Comuna','CHL','ADMIN 3');</t>
  </si>
  <si>
    <t>Vallenar</t>
  </si>
  <si>
    <t>3301</t>
  </si>
  <si>
    <t>INSERT INTO  VALUES (,'Vallenar','3301','Comuna','CHL','ADMIN 3');</t>
  </si>
  <si>
    <t>Alto del Carmen</t>
  </si>
  <si>
    <t>3302</t>
  </si>
  <si>
    <t>INSERT INTO  VALUES (,'Alto del Carmen','3302','Comuna','CHL','ADMIN 3');</t>
  </si>
  <si>
    <t>Freirina</t>
  </si>
  <si>
    <t>3303</t>
  </si>
  <si>
    <t>INSERT INTO  VALUES (,'Freirina','3303','Comuna','CHL','ADMIN 3');</t>
  </si>
  <si>
    <t>Huasco</t>
  </si>
  <si>
    <t>3304</t>
  </si>
  <si>
    <t>INSERT INTO  VALUES (,'Huasco','3304','Comuna','CHL','ADMIN 3');</t>
  </si>
  <si>
    <t>La Serena</t>
  </si>
  <si>
    <t>4101</t>
  </si>
  <si>
    <t>INSERT INTO  VALUES (,'La Serena','4101','Comuna','CHL','ADMIN 3');</t>
  </si>
  <si>
    <t>4102</t>
  </si>
  <si>
    <t>INSERT INTO  VALUES (,'Coquimbo','4102','Comuna','CHL','ADMIN 3');</t>
  </si>
  <si>
    <t>Andacollo</t>
  </si>
  <si>
    <t>4103</t>
  </si>
  <si>
    <t>INSERT INTO  VALUES (,'Andacollo','4103','Comuna','CHL','ADMIN 3');</t>
  </si>
  <si>
    <t>La Higuera</t>
  </si>
  <si>
    <t>4104</t>
  </si>
  <si>
    <t>INSERT INTO  VALUES (,'La Higuera','4104','Comuna','CHL','ADMIN 3');</t>
  </si>
  <si>
    <t>Paiguano</t>
  </si>
  <si>
    <t>4105</t>
  </si>
  <si>
    <t>INSERT INTO  VALUES (,'Paiguano','4105','Comuna','CHL','ADMIN 3');</t>
  </si>
  <si>
    <t>Vicuña</t>
  </si>
  <si>
    <t>4106</t>
  </si>
  <si>
    <t>INSERT INTO  VALUES (,'Vicuña','4106','Comuna','CHL','ADMIN 3');</t>
  </si>
  <si>
    <t>Illapel</t>
  </si>
  <si>
    <t>4201</t>
  </si>
  <si>
    <t>INSERT INTO  VALUES (,'Illapel','4201','Comuna','CHL','ADMIN 3');</t>
  </si>
  <si>
    <t>Canela</t>
  </si>
  <si>
    <t>4202</t>
  </si>
  <si>
    <t>INSERT INTO  VALUES (,'Canela','4202','Comuna','CHL','ADMIN 3');</t>
  </si>
  <si>
    <t>Los Vilos</t>
  </si>
  <si>
    <t>4203</t>
  </si>
  <si>
    <t>INSERT INTO  VALUES (,'Los Vilos','4203','Comuna','CHL','ADMIN 3');</t>
  </si>
  <si>
    <t>Salamanca</t>
  </si>
  <si>
    <t>4204</t>
  </si>
  <si>
    <t>INSERT INTO  VALUES (,'Salamanca','4204','Comuna','CHL','ADMIN 3');</t>
  </si>
  <si>
    <t>Ovalle</t>
  </si>
  <si>
    <t>4301</t>
  </si>
  <si>
    <t>INSERT INTO  VALUES (,'Ovalle','4301','Comuna','CHL','ADMIN 3');</t>
  </si>
  <si>
    <t>Combarbalá</t>
  </si>
  <si>
    <t>4302</t>
  </si>
  <si>
    <t>INSERT INTO  VALUES (,'Combarbalá','4302','Comuna','CHL','ADMIN 3');</t>
  </si>
  <si>
    <t>Monte Patria</t>
  </si>
  <si>
    <t>4303</t>
  </si>
  <si>
    <t>INSERT INTO  VALUES (,'Monte Patria','4303','Comuna','CHL','ADMIN 3');</t>
  </si>
  <si>
    <t>Punitaqui</t>
  </si>
  <si>
    <t>4304</t>
  </si>
  <si>
    <t>INSERT INTO  VALUES (,'Punitaqui','4304','Comuna','CHL','ADMIN 3');</t>
  </si>
  <si>
    <t>Río Hurtado</t>
  </si>
  <si>
    <t>4305</t>
  </si>
  <si>
    <t>INSERT INTO  VALUES (,'Río Hurtado','4305','Comuna','CHL','ADMIN 3');</t>
  </si>
  <si>
    <t>5101</t>
  </si>
  <si>
    <t>INSERT INTO  VALUES (,'Valparaíso','5101','Comuna','CHL','ADMIN 3');</t>
  </si>
  <si>
    <t>Casablanca</t>
  </si>
  <si>
    <t>5102</t>
  </si>
  <si>
    <t>INSERT INTO  VALUES (,'Casablanca','5102','Comuna','CHL','ADMIN 3');</t>
  </si>
  <si>
    <t>Concón</t>
  </si>
  <si>
    <t>5103</t>
  </si>
  <si>
    <t>INSERT INTO  VALUES (,'Concón','5103','Comuna','CHL','ADMIN 3');</t>
  </si>
  <si>
    <t>Juan Fernández</t>
  </si>
  <si>
    <t>5104</t>
  </si>
  <si>
    <t>INSERT INTO  VALUES (,'Juan Fernández','5104','Comuna','CHL','ADMIN 3');</t>
  </si>
  <si>
    <t>Puchuncaví</t>
  </si>
  <si>
    <t>5105</t>
  </si>
  <si>
    <t>INSERT INTO  VALUES (,'Puchuncaví','5105','Comuna','CHL','ADMIN 3');</t>
  </si>
  <si>
    <t>Quintero</t>
  </si>
  <si>
    <t>5107</t>
  </si>
  <si>
    <t>INSERT INTO  VALUES (,'Quintero','5107','Comuna','CHL','ADMIN 3');</t>
  </si>
  <si>
    <t>Viña del Mar</t>
  </si>
  <si>
    <t>5109</t>
  </si>
  <si>
    <t>INSERT INTO  VALUES (,'Viña del Mar','5109','Comuna','CHL','ADMIN 3');</t>
  </si>
  <si>
    <t>Isla de Pascua</t>
  </si>
  <si>
    <t>5201</t>
  </si>
  <si>
    <t>INSERT INTO  VALUES (,'Isla de Pascua','5201','Comuna','CHL','ADMIN 3');</t>
  </si>
  <si>
    <t>Los Andes</t>
  </si>
  <si>
    <t>5301</t>
  </si>
  <si>
    <t>INSERT INTO  VALUES (,'Los Andes','5301','Comuna','CHL','ADMIN 3');</t>
  </si>
  <si>
    <t>Calle Larga</t>
  </si>
  <si>
    <t>5302</t>
  </si>
  <si>
    <t>INSERT INTO  VALUES (,'Calle Larga','5302','Comuna','CHL','ADMIN 3');</t>
  </si>
  <si>
    <t>Rinconada</t>
  </si>
  <si>
    <t>5303</t>
  </si>
  <si>
    <t>INSERT INTO  VALUES (,'Rinconada','5303','Comuna','CHL','ADMIN 3');</t>
  </si>
  <si>
    <t>San Esteban</t>
  </si>
  <si>
    <t>5304</t>
  </si>
  <si>
    <t>INSERT INTO  VALUES (,'San Esteban','5304','Comuna','CHL','ADMIN 3');</t>
  </si>
  <si>
    <t>La Ligua</t>
  </si>
  <si>
    <t>5401</t>
  </si>
  <si>
    <t>INSERT INTO  VALUES (,'La Ligua','5401','Comuna','CHL','ADMIN 3');</t>
  </si>
  <si>
    <t>Cabildo</t>
  </si>
  <si>
    <t>5402</t>
  </si>
  <si>
    <t>INSERT INTO  VALUES (,'Cabildo','5402','Comuna','CHL','ADMIN 3');</t>
  </si>
  <si>
    <t>Papudo</t>
  </si>
  <si>
    <t>5403</t>
  </si>
  <si>
    <t>INSERT INTO  VALUES (,'Papudo','5403','Comuna','CHL','ADMIN 3');</t>
  </si>
  <si>
    <t>Petorca</t>
  </si>
  <si>
    <t>5404</t>
  </si>
  <si>
    <t>INSERT INTO  VALUES (,'Petorca','5404','Comuna','CHL','ADMIN 3');</t>
  </si>
  <si>
    <t>Zapallar</t>
  </si>
  <si>
    <t>5405</t>
  </si>
  <si>
    <t>INSERT INTO  VALUES (,'Zapallar','5405','Comuna','CHL','ADMIN 3');</t>
  </si>
  <si>
    <t>Quillota</t>
  </si>
  <si>
    <t>5501</t>
  </si>
  <si>
    <t>INSERT INTO  VALUES (,'Quillota','5501','Comuna','CHL','ADMIN 3');</t>
  </si>
  <si>
    <t>Calera</t>
  </si>
  <si>
    <t>5502</t>
  </si>
  <si>
    <t>INSERT INTO  VALUES (,'Calera','5502','Comuna','CHL','ADMIN 3');</t>
  </si>
  <si>
    <t>Hijuelas</t>
  </si>
  <si>
    <t>5503</t>
  </si>
  <si>
    <t>INSERT INTO  VALUES (,'Hijuelas','5503','Comuna','CHL','ADMIN 3');</t>
  </si>
  <si>
    <t>La Cruz</t>
  </si>
  <si>
    <t>5504</t>
  </si>
  <si>
    <t>INSERT INTO  VALUES (,'La Cruz','5504','Comuna','CHL','ADMIN 3');</t>
  </si>
  <si>
    <t>Nogales</t>
  </si>
  <si>
    <t>5506</t>
  </si>
  <si>
    <t>INSERT INTO  VALUES (,'Nogales','5506','Comuna','CHL','ADMIN 3');</t>
  </si>
  <si>
    <t>San Antonio</t>
  </si>
  <si>
    <t>5601</t>
  </si>
  <si>
    <t>INSERT INTO  VALUES (,'San Antonio','5601','Comuna','CHL','ADMIN 3');</t>
  </si>
  <si>
    <t>Algarrobo</t>
  </si>
  <si>
    <t>5602</t>
  </si>
  <si>
    <t>INSERT INTO  VALUES (,'Algarrobo','5602','Comuna','CHL','ADMIN 3');</t>
  </si>
  <si>
    <t>Cartagena</t>
  </si>
  <si>
    <t>5603</t>
  </si>
  <si>
    <t>INSERT INTO  VALUES (,'Cartagena','5603','Comuna','CHL','ADMIN 3');</t>
  </si>
  <si>
    <t>El Quisco</t>
  </si>
  <si>
    <t>5604</t>
  </si>
  <si>
    <t>INSERT INTO  VALUES (,'El Quisco','5604','Comuna','CHL','ADMIN 3');</t>
  </si>
  <si>
    <t>El Tabo</t>
  </si>
  <si>
    <t>5605</t>
  </si>
  <si>
    <t>INSERT INTO  VALUES (,'El Tabo','5605','Comuna','CHL','ADMIN 3');</t>
  </si>
  <si>
    <t>Santo Domingo</t>
  </si>
  <si>
    <t>5606</t>
  </si>
  <si>
    <t>INSERT INTO  VALUES (,'Santo Domingo','5606','Comuna','CHL','ADMIN 3');</t>
  </si>
  <si>
    <t>San Felipe</t>
  </si>
  <si>
    <t>5701</t>
  </si>
  <si>
    <t>INSERT INTO  VALUES (,'San Felipe','5701','Comuna','CHL','ADMIN 3');</t>
  </si>
  <si>
    <t>Catemu</t>
  </si>
  <si>
    <t>5702</t>
  </si>
  <si>
    <t>INSERT INTO  VALUES (,'Catemu','5702','Comuna','CHL','ADMIN 3');</t>
  </si>
  <si>
    <t>Llaillay</t>
  </si>
  <si>
    <t>5703</t>
  </si>
  <si>
    <t>INSERT INTO  VALUES (,'Llaillay','5703','Comuna','CHL','ADMIN 3');</t>
  </si>
  <si>
    <t>Panquehue</t>
  </si>
  <si>
    <t>5704</t>
  </si>
  <si>
    <t>INSERT INTO  VALUES (,'Panquehue','5704','Comuna','CHL','ADMIN 3');</t>
  </si>
  <si>
    <t>Putaendo</t>
  </si>
  <si>
    <t>5705</t>
  </si>
  <si>
    <t>INSERT INTO  VALUES (,'Putaendo','5705','Comuna','CHL','ADMIN 3');</t>
  </si>
  <si>
    <t>Santa María</t>
  </si>
  <si>
    <t>5706</t>
  </si>
  <si>
    <t>INSERT INTO  VALUES (,'Santa María','5706','Comuna','CHL','ADMIN 3');</t>
  </si>
  <si>
    <t>Quilpué</t>
  </si>
  <si>
    <t>5801</t>
  </si>
  <si>
    <t>INSERT INTO  VALUES (,'Quilpué','5801','Comuna','CHL','ADMIN 3');</t>
  </si>
  <si>
    <t>Limache</t>
  </si>
  <si>
    <t>5802</t>
  </si>
  <si>
    <t>INSERT INTO  VALUES (,'Limache','5802','Comuna','CHL','ADMIN 3');</t>
  </si>
  <si>
    <t>Olmué</t>
  </si>
  <si>
    <t>5803</t>
  </si>
  <si>
    <t>INSERT INTO  VALUES (,'Olmué','5803','Comuna','CHL','ADMIN 3');</t>
  </si>
  <si>
    <t>Villa Alemana</t>
  </si>
  <si>
    <t>5804</t>
  </si>
  <si>
    <t>INSERT INTO  VALUES (,'Villa Alemana','5804','Comuna','CHL','ADMIN 3');</t>
  </si>
  <si>
    <t>Rancagua</t>
  </si>
  <si>
    <t>6101</t>
  </si>
  <si>
    <t>INSERT INTO  VALUES (,'Rancagua','6101','Comuna','CHL','ADMIN 3');</t>
  </si>
  <si>
    <t>Codegua</t>
  </si>
  <si>
    <t>6102</t>
  </si>
  <si>
    <t>INSERT INTO  VALUES (,'Codegua','6102','Comuna','CHL','ADMIN 3');</t>
  </si>
  <si>
    <t>Coinco</t>
  </si>
  <si>
    <t>6103</t>
  </si>
  <si>
    <t>INSERT INTO  VALUES (,'Coinco','6103','Comuna','CHL','ADMIN 3');</t>
  </si>
  <si>
    <t>Coltauco</t>
  </si>
  <si>
    <t>6104</t>
  </si>
  <si>
    <t>INSERT INTO  VALUES (,'Coltauco','6104','Comuna','CHL','ADMIN 3');</t>
  </si>
  <si>
    <t>Doñihue</t>
  </si>
  <si>
    <t>6105</t>
  </si>
  <si>
    <t>INSERT INTO  VALUES (,'Doñihue','6105','Comuna','CHL','ADMIN 3');</t>
  </si>
  <si>
    <t>Graneros</t>
  </si>
  <si>
    <t>6106</t>
  </si>
  <si>
    <t>INSERT INTO  VALUES (,'Graneros','6106','Comuna','CHL','ADMIN 3');</t>
  </si>
  <si>
    <t>Las Cabras</t>
  </si>
  <si>
    <t>6107</t>
  </si>
  <si>
    <t>INSERT INTO  VALUES (,'Las Cabras','6107','Comuna','CHL','ADMIN 3');</t>
  </si>
  <si>
    <t>Machalí</t>
  </si>
  <si>
    <t>6108</t>
  </si>
  <si>
    <t>INSERT INTO  VALUES (,'Machalí','6108','Comuna','CHL','ADMIN 3');</t>
  </si>
  <si>
    <t>Malloa</t>
  </si>
  <si>
    <t>6109</t>
  </si>
  <si>
    <t>INSERT INTO  VALUES (,'Malloa','6109','Comuna','CHL','ADMIN 3');</t>
  </si>
  <si>
    <t>Mostazal</t>
  </si>
  <si>
    <t>6110</t>
  </si>
  <si>
    <t>INSERT INTO  VALUES (,'Mostazal','6110','Comuna','CHL','ADMIN 3');</t>
  </si>
  <si>
    <t>Olivar</t>
  </si>
  <si>
    <t>6111</t>
  </si>
  <si>
    <t>INSERT INTO  VALUES (,'Olivar','6111','Comuna','CHL','ADMIN 3');</t>
  </si>
  <si>
    <t>Peumo</t>
  </si>
  <si>
    <t>6112</t>
  </si>
  <si>
    <t>INSERT INTO  VALUES (,'Peumo','6112','Comuna','CHL','ADMIN 3');</t>
  </si>
  <si>
    <t>Pichidegua</t>
  </si>
  <si>
    <t>6113</t>
  </si>
  <si>
    <t>INSERT INTO  VALUES (,'Pichidegua','6113','Comuna','CHL','ADMIN 3');</t>
  </si>
  <si>
    <t>Quinta de Tilcoco</t>
  </si>
  <si>
    <t>6114</t>
  </si>
  <si>
    <t>INSERT INTO  VALUES (,'Quinta de Tilcoco','6114','Comuna','CHL','ADMIN 3');</t>
  </si>
  <si>
    <t>Rengo</t>
  </si>
  <si>
    <t>6115</t>
  </si>
  <si>
    <t>INSERT INTO  VALUES (,'Rengo','6115','Comuna','CHL','ADMIN 3');</t>
  </si>
  <si>
    <t>Requínoa</t>
  </si>
  <si>
    <t>6116</t>
  </si>
  <si>
    <t>INSERT INTO  VALUES (,'Requínoa','6116','Comuna','CHL','ADMIN 3');</t>
  </si>
  <si>
    <t>6117</t>
  </si>
  <si>
    <t>INSERT INTO  VALUES (,'San Vicente','6117','Comuna','CHL','ADMIN 3');</t>
  </si>
  <si>
    <t>Pichilemu</t>
  </si>
  <si>
    <t>6201</t>
  </si>
  <si>
    <t>INSERT INTO  VALUES (,'Pichilemu','6201','Comuna','CHL','ADMIN 3');</t>
  </si>
  <si>
    <t>La Estrella</t>
  </si>
  <si>
    <t>6202</t>
  </si>
  <si>
    <t>INSERT INTO  VALUES (,'La Estrella','6202','Comuna','CHL','ADMIN 3');</t>
  </si>
  <si>
    <t>Litueche</t>
  </si>
  <si>
    <t>6203</t>
  </si>
  <si>
    <t>INSERT INTO  VALUES (,'Litueche','6203','Comuna','CHL','ADMIN 3');</t>
  </si>
  <si>
    <t>Marchihue</t>
  </si>
  <si>
    <t>6204</t>
  </si>
  <si>
    <t>INSERT INTO  VALUES (,'Marchihue','6204','Comuna','CHL','ADMIN 3');</t>
  </si>
  <si>
    <t>Navidad</t>
  </si>
  <si>
    <t>6205</t>
  </si>
  <si>
    <t>INSERT INTO  VALUES (,'Navidad','6205','Comuna','CHL','ADMIN 3');</t>
  </si>
  <si>
    <t>Paredones</t>
  </si>
  <si>
    <t>6206</t>
  </si>
  <si>
    <t>INSERT INTO  VALUES (,'Paredones','6206','Comuna','CHL','ADMIN 3');</t>
  </si>
  <si>
    <t>San Fernando</t>
  </si>
  <si>
    <t>6301</t>
  </si>
  <si>
    <t>INSERT INTO  VALUES (,'San Fernando','6301','Comuna','CHL','ADMIN 3');</t>
  </si>
  <si>
    <t>Chépica</t>
  </si>
  <si>
    <t>6302</t>
  </si>
  <si>
    <t>INSERT INTO  VALUES (,'Chépica','6302','Comuna','CHL','ADMIN 3');</t>
  </si>
  <si>
    <t>Chimbarongo</t>
  </si>
  <si>
    <t>6303</t>
  </si>
  <si>
    <t>INSERT INTO  VALUES (,'Chimbarongo','6303','Comuna','CHL','ADMIN 3');</t>
  </si>
  <si>
    <t>Lolol</t>
  </si>
  <si>
    <t>6304</t>
  </si>
  <si>
    <t>INSERT INTO  VALUES (,'Lolol','6304','Comuna','CHL','ADMIN 3');</t>
  </si>
  <si>
    <t>Nancagua</t>
  </si>
  <si>
    <t>6305</t>
  </si>
  <si>
    <t>INSERT INTO  VALUES (,'Nancagua','6305','Comuna','CHL','ADMIN 3');</t>
  </si>
  <si>
    <t>Palmilla</t>
  </si>
  <si>
    <t>6306</t>
  </si>
  <si>
    <t>INSERT INTO  VALUES (,'Palmilla','6306','Comuna','CHL','ADMIN 3');</t>
  </si>
  <si>
    <t>Peralillo</t>
  </si>
  <si>
    <t>6307</t>
  </si>
  <si>
    <t>INSERT INTO  VALUES (,'Peralillo','6307','Comuna','CHL','ADMIN 3');</t>
  </si>
  <si>
    <t>Placilla</t>
  </si>
  <si>
    <t>6308</t>
  </si>
  <si>
    <t>INSERT INTO  VALUES (,'Placilla','6308','Comuna','CHL','ADMIN 3');</t>
  </si>
  <si>
    <t>Pumanque</t>
  </si>
  <si>
    <t>6309</t>
  </si>
  <si>
    <t>INSERT INTO  VALUES (,'Pumanque','6309','Comuna','CHL','ADMIN 3');</t>
  </si>
  <si>
    <t>Santa Cruz</t>
  </si>
  <si>
    <t>6310</t>
  </si>
  <si>
    <t>INSERT INTO  VALUES (,'Santa Cruz','6310','Comuna','CHL','ADMIN 3');</t>
  </si>
  <si>
    <t>Talca</t>
  </si>
  <si>
    <t>7101</t>
  </si>
  <si>
    <t>INSERT INTO  VALUES (,'Talca','7101','Comuna','CHL','ADMIN 3');</t>
  </si>
  <si>
    <t>Constitución</t>
  </si>
  <si>
    <t>7102</t>
  </si>
  <si>
    <t>INSERT INTO  VALUES (,'Constitución','7102','Comuna','CHL','ADMIN 3');</t>
  </si>
  <si>
    <t>Curepto</t>
  </si>
  <si>
    <t>7103</t>
  </si>
  <si>
    <t>INSERT INTO  VALUES (,'Curepto','7103','Comuna','CHL','ADMIN 3');</t>
  </si>
  <si>
    <t>Empedrado</t>
  </si>
  <si>
    <t>7104</t>
  </si>
  <si>
    <t>INSERT INTO  VALUES (,'Empedrado','7104','Comuna','CHL','ADMIN 3');</t>
  </si>
  <si>
    <t>7105</t>
  </si>
  <si>
    <t>INSERT INTO  VALUES (,'Maule','7105','Comuna','CHL','ADMIN 3');</t>
  </si>
  <si>
    <t>Pelarco</t>
  </si>
  <si>
    <t>7106</t>
  </si>
  <si>
    <t>INSERT INTO  VALUES (,'Pelarco','7106','Comuna','CHL','ADMIN 3');</t>
  </si>
  <si>
    <t>Pencahue</t>
  </si>
  <si>
    <t>7107</t>
  </si>
  <si>
    <t>INSERT INTO  VALUES (,'Pencahue','7107','Comuna','CHL','ADMIN 3');</t>
  </si>
  <si>
    <t>Río Claro</t>
  </si>
  <si>
    <t>7108</t>
  </si>
  <si>
    <t>INSERT INTO  VALUES (,'Río Claro','7108','Comuna','CHL','ADMIN 3');</t>
  </si>
  <si>
    <t>San Clemente</t>
  </si>
  <si>
    <t>7109</t>
  </si>
  <si>
    <t>INSERT INTO  VALUES (,'San Clemente','7109','Comuna','CHL','ADMIN 3');</t>
  </si>
  <si>
    <t>San Rafael</t>
  </si>
  <si>
    <t>7110</t>
  </si>
  <si>
    <t>INSERT INTO  VALUES (,'San Rafael','7110','Comuna','CHL','ADMIN 3');</t>
  </si>
  <si>
    <t>Cauquenes</t>
  </si>
  <si>
    <t>7201</t>
  </si>
  <si>
    <t>INSERT INTO  VALUES (,'Cauquenes','7201','Comuna','CHL','ADMIN 3');</t>
  </si>
  <si>
    <t>Chanco</t>
  </si>
  <si>
    <t>7202</t>
  </si>
  <si>
    <t>INSERT INTO  VALUES (,'Chanco','7202','Comuna','CHL','ADMIN 3');</t>
  </si>
  <si>
    <t>Pelluhue</t>
  </si>
  <si>
    <t>7203</t>
  </si>
  <si>
    <t>INSERT INTO  VALUES (,'Pelluhue','7203','Comuna','CHL','ADMIN 3');</t>
  </si>
  <si>
    <t>Curicó</t>
  </si>
  <si>
    <t>7301</t>
  </si>
  <si>
    <t>INSERT INTO  VALUES (,'Curicó','7301','Comuna','CHL','ADMIN 3');</t>
  </si>
  <si>
    <t>Hualañé</t>
  </si>
  <si>
    <t>7302</t>
  </si>
  <si>
    <t>INSERT INTO  VALUES (,'Hualañé','7302','Comuna','CHL','ADMIN 3');</t>
  </si>
  <si>
    <t>Licantén</t>
  </si>
  <si>
    <t>7303</t>
  </si>
  <si>
    <t>INSERT INTO  VALUES (,'Licantén','7303','Comuna','CHL','ADMIN 3');</t>
  </si>
  <si>
    <t>Molina</t>
  </si>
  <si>
    <t>7304</t>
  </si>
  <si>
    <t>INSERT INTO  VALUES (,'Molina','7304','Comuna','CHL','ADMIN 3');</t>
  </si>
  <si>
    <t>Rauco</t>
  </si>
  <si>
    <t>7305</t>
  </si>
  <si>
    <t>INSERT INTO  VALUES (,'Rauco','7305','Comuna','CHL','ADMIN 3');</t>
  </si>
  <si>
    <t>Romeral</t>
  </si>
  <si>
    <t>7306</t>
  </si>
  <si>
    <t>INSERT INTO  VALUES (,'Romeral','7306','Comuna','CHL','ADMIN 3');</t>
  </si>
  <si>
    <t>Sagrada Familia</t>
  </si>
  <si>
    <t>7307</t>
  </si>
  <si>
    <t>INSERT INTO  VALUES (,'Sagrada Familia','7307','Comuna','CHL','ADMIN 3');</t>
  </si>
  <si>
    <t>Teno</t>
  </si>
  <si>
    <t>7308</t>
  </si>
  <si>
    <t>INSERT INTO  VALUES (,'Teno','7308','Comuna','CHL','ADMIN 3');</t>
  </si>
  <si>
    <t>Vichuquén</t>
  </si>
  <si>
    <t>7309</t>
  </si>
  <si>
    <t>INSERT INTO  VALUES (,'Vichuquén','7309','Comuna','CHL','ADMIN 3');</t>
  </si>
  <si>
    <t>Linares</t>
  </si>
  <si>
    <t>7401</t>
  </si>
  <si>
    <t>INSERT INTO  VALUES (,'Linares','7401','Comuna','CHL','ADMIN 3');</t>
  </si>
  <si>
    <t>Colbún</t>
  </si>
  <si>
    <t>7402</t>
  </si>
  <si>
    <t>INSERT INTO  VALUES (,'Colbún','7402','Comuna','CHL','ADMIN 3');</t>
  </si>
  <si>
    <t>Longaví</t>
  </si>
  <si>
    <t>7403</t>
  </si>
  <si>
    <t>INSERT INTO  VALUES (,'Longaví','7403','Comuna','CHL','ADMIN 3');</t>
  </si>
  <si>
    <t>Parral</t>
  </si>
  <si>
    <t>7404</t>
  </si>
  <si>
    <t>INSERT INTO  VALUES (,'Parral','7404','Comuna','CHL','ADMIN 3');</t>
  </si>
  <si>
    <t>Retiro</t>
  </si>
  <si>
    <t>7405</t>
  </si>
  <si>
    <t>INSERT INTO  VALUES (,'Retiro','7405','Comuna','CHL','ADMIN 3');</t>
  </si>
  <si>
    <t>San Javier</t>
  </si>
  <si>
    <t>7406</t>
  </si>
  <si>
    <t>INSERT INTO  VALUES (,'San Javier','7406','Comuna','CHL','ADMIN 3');</t>
  </si>
  <si>
    <t>Villa Alegre</t>
  </si>
  <si>
    <t>7407</t>
  </si>
  <si>
    <t>INSERT INTO  VALUES (,'Villa Alegre','7407','Comuna','CHL','ADMIN 3');</t>
  </si>
  <si>
    <t>Yerbas Buenas</t>
  </si>
  <si>
    <t>7408</t>
  </si>
  <si>
    <t>INSERT INTO  VALUES (,'Yerbas Buenas','7408','Comuna','CHL','ADMIN 3');</t>
  </si>
  <si>
    <t>Concepción</t>
  </si>
  <si>
    <t>8101</t>
  </si>
  <si>
    <t>INSERT INTO  VALUES (,'Concepción','8101','Comuna','CHL','ADMIN 3');</t>
  </si>
  <si>
    <t>Coronel</t>
  </si>
  <si>
    <t>8102</t>
  </si>
  <si>
    <t>INSERT INTO  VALUES (,'Coronel','8102','Comuna','CHL','ADMIN 3');</t>
  </si>
  <si>
    <t>Chiguayante</t>
  </si>
  <si>
    <t>8103</t>
  </si>
  <si>
    <t>INSERT INTO  VALUES (,'Chiguayante','8103','Comuna','CHL','ADMIN 3');</t>
  </si>
  <si>
    <t>Florida</t>
  </si>
  <si>
    <t>8104</t>
  </si>
  <si>
    <t>INSERT INTO  VALUES (,'Florida','8104','Comuna','CHL','ADMIN 3');</t>
  </si>
  <si>
    <t>Hualqui</t>
  </si>
  <si>
    <t>8105</t>
  </si>
  <si>
    <t>INSERT INTO  VALUES (,'Hualqui','8105','Comuna','CHL','ADMIN 3');</t>
  </si>
  <si>
    <t>Lota</t>
  </si>
  <si>
    <t>8106</t>
  </si>
  <si>
    <t>INSERT INTO  VALUES (,'Lota','8106','Comuna','CHL','ADMIN 3');</t>
  </si>
  <si>
    <t>Penco</t>
  </si>
  <si>
    <t>8107</t>
  </si>
  <si>
    <t>INSERT INTO  VALUES (,'Penco','8107','Comuna','CHL','ADMIN 3');</t>
  </si>
  <si>
    <t>San Pedro de la Paz</t>
  </si>
  <si>
    <t>8108</t>
  </si>
  <si>
    <t>INSERT INTO  VALUES (,'San Pedro de la Paz','8108','Comuna','CHL','ADMIN 3');</t>
  </si>
  <si>
    <t>Santa Juana</t>
  </si>
  <si>
    <t>8109</t>
  </si>
  <si>
    <t>INSERT INTO  VALUES (,'Santa Juana','8109','Comuna','CHL','ADMIN 3');</t>
  </si>
  <si>
    <t>Talcahuano</t>
  </si>
  <si>
    <t>8110</t>
  </si>
  <si>
    <t>INSERT INTO  VALUES (,'Talcahuano','8110','Comuna','CHL','ADMIN 3');</t>
  </si>
  <si>
    <t>Tomé</t>
  </si>
  <si>
    <t>8111</t>
  </si>
  <si>
    <t>INSERT INTO  VALUES (,'Tomé','8111','Comuna','CHL','ADMIN 3');</t>
  </si>
  <si>
    <t>Hualpén</t>
  </si>
  <si>
    <t>8112</t>
  </si>
  <si>
    <t>INSERT INTO  VALUES (,'Hualpén','8112','Comuna','CHL','ADMIN 3');</t>
  </si>
  <si>
    <t>Lebu</t>
  </si>
  <si>
    <t>8201</t>
  </si>
  <si>
    <t>INSERT INTO  VALUES (,'Lebu','8201','Comuna','CHL','ADMIN 3');</t>
  </si>
  <si>
    <t>Arauco</t>
  </si>
  <si>
    <t>8202</t>
  </si>
  <si>
    <t>INSERT INTO  VALUES (,'Arauco','8202','Comuna','CHL','ADMIN 3');</t>
  </si>
  <si>
    <t>Cañete</t>
  </si>
  <si>
    <t>8203</t>
  </si>
  <si>
    <t>INSERT INTO  VALUES (,'Cañete','8203','Comuna','CHL','ADMIN 3');</t>
  </si>
  <si>
    <t>Contulmo</t>
  </si>
  <si>
    <t>8204</t>
  </si>
  <si>
    <t>INSERT INTO  VALUES (,'Contulmo','8204','Comuna','CHL','ADMIN 3');</t>
  </si>
  <si>
    <t>Curanilahue</t>
  </si>
  <si>
    <t>8205</t>
  </si>
  <si>
    <t>INSERT INTO  VALUES (,'Curanilahue','8205','Comuna','CHL','ADMIN 3');</t>
  </si>
  <si>
    <t>Los Alamos</t>
  </si>
  <si>
    <t>8206</t>
  </si>
  <si>
    <t>INSERT INTO  VALUES (,'Los Alamos','8206','Comuna','CHL','ADMIN 3');</t>
  </si>
  <si>
    <t>Tirúa</t>
  </si>
  <si>
    <t>8207</t>
  </si>
  <si>
    <t>INSERT INTO  VALUES (,'Tirúa','8207','Comuna','CHL','ADMIN 3');</t>
  </si>
  <si>
    <t>Los Angeles</t>
  </si>
  <si>
    <t>8301</t>
  </si>
  <si>
    <t>INSERT INTO  VALUES (,'Los Angeles','8301','Comuna','CHL','ADMIN 3');</t>
  </si>
  <si>
    <t>Antuco</t>
  </si>
  <si>
    <t>8302</t>
  </si>
  <si>
    <t>INSERT INTO  VALUES (,'Antuco','8302','Comuna','CHL','ADMIN 3');</t>
  </si>
  <si>
    <t>Cabrero</t>
  </si>
  <si>
    <t>8303</t>
  </si>
  <si>
    <t>INSERT INTO  VALUES (,'Cabrero','8303','Comuna','CHL','ADMIN 3');</t>
  </si>
  <si>
    <t>Laja</t>
  </si>
  <si>
    <t>8304</t>
  </si>
  <si>
    <t>INSERT INTO  VALUES (,'Laja','8304','Comuna','CHL','ADMIN 3');</t>
  </si>
  <si>
    <t>Mulchén</t>
  </si>
  <si>
    <t>8305</t>
  </si>
  <si>
    <t>INSERT INTO  VALUES (,'Mulchén','8305','Comuna','CHL','ADMIN 3');</t>
  </si>
  <si>
    <t>Nacimiento</t>
  </si>
  <si>
    <t>8306</t>
  </si>
  <si>
    <t>INSERT INTO  VALUES (,'Nacimiento','8306','Comuna','CHL','ADMIN 3');</t>
  </si>
  <si>
    <t>Negrete</t>
  </si>
  <si>
    <t>8307</t>
  </si>
  <si>
    <t>INSERT INTO  VALUES (,'Negrete','8307','Comuna','CHL','ADMIN 3');</t>
  </si>
  <si>
    <t>Quilaco</t>
  </si>
  <si>
    <t>8308</t>
  </si>
  <si>
    <t>INSERT INTO  VALUES (,'Quilaco','8308','Comuna','CHL','ADMIN 3');</t>
  </si>
  <si>
    <t>Quilleco</t>
  </si>
  <si>
    <t>8309</t>
  </si>
  <si>
    <t>INSERT INTO  VALUES (,'Quilleco','8309','Comuna','CHL','ADMIN 3');</t>
  </si>
  <si>
    <t>San Rosendo</t>
  </si>
  <si>
    <t>8310</t>
  </si>
  <si>
    <t>INSERT INTO  VALUES (,'San Rosendo','8310','Comuna','CHL','ADMIN 3');</t>
  </si>
  <si>
    <t>8311</t>
  </si>
  <si>
    <t>INSERT INTO  VALUES (,'Santa Bárbara','8311','Comuna','CHL','ADMIN 3');</t>
  </si>
  <si>
    <t>Tucapel</t>
  </si>
  <si>
    <t>8312</t>
  </si>
  <si>
    <t>INSERT INTO  VALUES (,'Tucapel','8312','Comuna','CHL','ADMIN 3');</t>
  </si>
  <si>
    <t>Yumbel</t>
  </si>
  <si>
    <t>8313</t>
  </si>
  <si>
    <t>INSERT INTO  VALUES (,'Yumbel','8313','Comuna','CHL','ADMIN 3');</t>
  </si>
  <si>
    <t>Alto Biobío</t>
  </si>
  <si>
    <t>8314</t>
  </si>
  <si>
    <t>INSERT INTO  VALUES (,'Alto Biobío','8314','Comuna','CHL','ADMIN 3');</t>
  </si>
  <si>
    <t>Temuco</t>
  </si>
  <si>
    <t>9101</t>
  </si>
  <si>
    <t>INSERT INTO  VALUES (,'Temuco','9101','Comuna','CHL','ADMIN 3');</t>
  </si>
  <si>
    <t>Carahue</t>
  </si>
  <si>
    <t>9102</t>
  </si>
  <si>
    <t>INSERT INTO  VALUES (,'Carahue','9102','Comuna','CHL','ADMIN 3');</t>
  </si>
  <si>
    <t>Cunco</t>
  </si>
  <si>
    <t>9103</t>
  </si>
  <si>
    <t>INSERT INTO  VALUES (,'Cunco','9103','Comuna','CHL','ADMIN 3');</t>
  </si>
  <si>
    <t>Curarrehue</t>
  </si>
  <si>
    <t>9104</t>
  </si>
  <si>
    <t>INSERT INTO  VALUES (,'Curarrehue','9104','Comuna','CHL','ADMIN 3');</t>
  </si>
  <si>
    <t>Freire</t>
  </si>
  <si>
    <t>9105</t>
  </si>
  <si>
    <t>INSERT INTO  VALUES (,'Freire','9105','Comuna','CHL','ADMIN 3');</t>
  </si>
  <si>
    <t>Galvarino</t>
  </si>
  <si>
    <t>9106</t>
  </si>
  <si>
    <t>INSERT INTO  VALUES (,'Galvarino','9106','Comuna','CHL','ADMIN 3');</t>
  </si>
  <si>
    <t>Gorbea</t>
  </si>
  <si>
    <t>9107</t>
  </si>
  <si>
    <t>INSERT INTO  VALUES (,'Gorbea','9107','Comuna','CHL','ADMIN 3');</t>
  </si>
  <si>
    <t>Lautaro</t>
  </si>
  <si>
    <t>9108</t>
  </si>
  <si>
    <t>INSERT INTO  VALUES (,'Lautaro','9108','Comuna','CHL','ADMIN 3');</t>
  </si>
  <si>
    <t>Loncoche</t>
  </si>
  <si>
    <t>9109</t>
  </si>
  <si>
    <t>INSERT INTO  VALUES (,'Loncoche','9109','Comuna','CHL','ADMIN 3');</t>
  </si>
  <si>
    <t>Melipeuco</t>
  </si>
  <si>
    <t>9110</t>
  </si>
  <si>
    <t>INSERT INTO  VALUES (,'Melipeuco','9110','Comuna','CHL','ADMIN 3');</t>
  </si>
  <si>
    <t>Nueva Imperial</t>
  </si>
  <si>
    <t>9111</t>
  </si>
  <si>
    <t>INSERT INTO  VALUES (,'Nueva Imperial','9111','Comuna','CHL','ADMIN 3');</t>
  </si>
  <si>
    <t>Padre Las Casas</t>
  </si>
  <si>
    <t>9112</t>
  </si>
  <si>
    <t>INSERT INTO  VALUES (,'Padre Las Casas','9112','Comuna','CHL','ADMIN 3');</t>
  </si>
  <si>
    <t>Perquenco</t>
  </si>
  <si>
    <t>9113</t>
  </si>
  <si>
    <t>INSERT INTO  VALUES (,'Perquenco','9113','Comuna','CHL','ADMIN 3');</t>
  </si>
  <si>
    <t>Pitrufquén</t>
  </si>
  <si>
    <t>9114</t>
  </si>
  <si>
    <t>INSERT INTO  VALUES (,'Pitrufquén','9114','Comuna','CHL','ADMIN 3');</t>
  </si>
  <si>
    <t>Pucón</t>
  </si>
  <si>
    <t>9115</t>
  </si>
  <si>
    <t>INSERT INTO  VALUES (,'Pucón','9115','Comuna','CHL','ADMIN 3');</t>
  </si>
  <si>
    <t>Saavedra</t>
  </si>
  <si>
    <t>9116</t>
  </si>
  <si>
    <t>INSERT INTO  VALUES (,'Saavedra','9116','Comuna','CHL','ADMIN 3');</t>
  </si>
  <si>
    <t>Teodoro Schmidt</t>
  </si>
  <si>
    <t>9117</t>
  </si>
  <si>
    <t>INSERT INTO  VALUES (,'Teodoro Schmidt','9117','Comuna','CHL','ADMIN 3');</t>
  </si>
  <si>
    <t>Toltén</t>
  </si>
  <si>
    <t>9118</t>
  </si>
  <si>
    <t>INSERT INTO  VALUES (,'Toltén','9118','Comuna','CHL','ADMIN 3');</t>
  </si>
  <si>
    <t>Vilcún</t>
  </si>
  <si>
    <t>9119</t>
  </si>
  <si>
    <t>INSERT INTO  VALUES (,'Vilcún','9119','Comuna','CHL','ADMIN 3');</t>
  </si>
  <si>
    <t>Villarrica</t>
  </si>
  <si>
    <t>9120</t>
  </si>
  <si>
    <t>INSERT INTO  VALUES (,'Villarrica','9120','Comuna','CHL','ADMIN 3');</t>
  </si>
  <si>
    <t>Cholchol</t>
  </si>
  <si>
    <t>9121</t>
  </si>
  <si>
    <t>INSERT INTO  VALUES (,'Cholchol','9121','Comuna','CHL','ADMIN 3');</t>
  </si>
  <si>
    <t>Angol</t>
  </si>
  <si>
    <t>9201</t>
  </si>
  <si>
    <t>INSERT INTO  VALUES (,'Angol','9201','Comuna','CHL','ADMIN 3');</t>
  </si>
  <si>
    <t>Collipulli</t>
  </si>
  <si>
    <t>9202</t>
  </si>
  <si>
    <t>INSERT INTO  VALUES (,'Collipulli','9202','Comuna','CHL','ADMIN 3');</t>
  </si>
  <si>
    <t>Curacautín</t>
  </si>
  <si>
    <t>9203</t>
  </si>
  <si>
    <t>INSERT INTO  VALUES (,'Curacautín','9203','Comuna','CHL','ADMIN 3');</t>
  </si>
  <si>
    <t>Ercilla</t>
  </si>
  <si>
    <t>9204</t>
  </si>
  <si>
    <t>INSERT INTO  VALUES (,'Ercilla','9204','Comuna','CHL','ADMIN 3');</t>
  </si>
  <si>
    <t>Lonquimay</t>
  </si>
  <si>
    <t>9205</t>
  </si>
  <si>
    <t>INSERT INTO  VALUES (,'Lonquimay','9205','Comuna','CHL','ADMIN 3');</t>
  </si>
  <si>
    <t>Los Sauces</t>
  </si>
  <si>
    <t>9206</t>
  </si>
  <si>
    <t>INSERT INTO  VALUES (,'Los Sauces','9206','Comuna','CHL','ADMIN 3');</t>
  </si>
  <si>
    <t>Lumaco</t>
  </si>
  <si>
    <t>9207</t>
  </si>
  <si>
    <t>INSERT INTO  VALUES (,'Lumaco','9207','Comuna','CHL','ADMIN 3');</t>
  </si>
  <si>
    <t>Purén</t>
  </si>
  <si>
    <t>9208</t>
  </si>
  <si>
    <t>INSERT INTO  VALUES (,'Purén','9208','Comuna','CHL','ADMIN 3');</t>
  </si>
  <si>
    <t>Renaico</t>
  </si>
  <si>
    <t>9209</t>
  </si>
  <si>
    <t>INSERT INTO  VALUES (,'Renaico','9209','Comuna','CHL','ADMIN 3');</t>
  </si>
  <si>
    <t>Traiguén</t>
  </si>
  <si>
    <t>9210</t>
  </si>
  <si>
    <t>INSERT INTO  VALUES (,'Traiguén','9210','Comuna','CHL','ADMIN 3');</t>
  </si>
  <si>
    <t>Victoria</t>
  </si>
  <si>
    <t>9211</t>
  </si>
  <si>
    <t>INSERT INTO  VALUES (,'Victoria','9211','Comuna','CHL','ADMIN 3');</t>
  </si>
  <si>
    <t>Puerto Montt</t>
  </si>
  <si>
    <t>10101</t>
  </si>
  <si>
    <t>INSERT INTO  VALUES (,'Puerto Montt','10101','Comuna','CHL','ADMIN 3');</t>
  </si>
  <si>
    <t>Calbuco</t>
  </si>
  <si>
    <t>10102</t>
  </si>
  <si>
    <t>INSERT INTO  VALUES (,'Calbuco','10102','Comuna','CHL','ADMIN 3');</t>
  </si>
  <si>
    <t>Cochamó</t>
  </si>
  <si>
    <t>10103</t>
  </si>
  <si>
    <t>INSERT INTO  VALUES (,'Cochamó','10103','Comuna','CHL','ADMIN 3');</t>
  </si>
  <si>
    <t>Fresia</t>
  </si>
  <si>
    <t>10104</t>
  </si>
  <si>
    <t>INSERT INTO  VALUES (,'Fresia','10104','Comuna','CHL','ADMIN 3');</t>
  </si>
  <si>
    <t>Frutillar</t>
  </si>
  <si>
    <t>10105</t>
  </si>
  <si>
    <t>INSERT INTO  VALUES (,'Frutillar','10105','Comuna','CHL','ADMIN 3');</t>
  </si>
  <si>
    <t>Los Muermos</t>
  </si>
  <si>
    <t>10106</t>
  </si>
  <si>
    <t>INSERT INTO  VALUES (,'Los Muermos','10106','Comuna','CHL','ADMIN 3');</t>
  </si>
  <si>
    <t>Llanquihue</t>
  </si>
  <si>
    <t>10107</t>
  </si>
  <si>
    <t>INSERT INTO  VALUES (,'Llanquihue','10107','Comuna','CHL','ADMIN 3');</t>
  </si>
  <si>
    <t>Maullín</t>
  </si>
  <si>
    <t>10108</t>
  </si>
  <si>
    <t>INSERT INTO  VALUES (,'Maullín','10108','Comuna','CHL','ADMIN 3');</t>
  </si>
  <si>
    <t>Puerto Varas</t>
  </si>
  <si>
    <t>10109</t>
  </si>
  <si>
    <t>INSERT INTO  VALUES (,'Puerto Varas','10109','Comuna','CHL','ADMIN 3');</t>
  </si>
  <si>
    <t>Castro</t>
  </si>
  <si>
    <t>10201</t>
  </si>
  <si>
    <t>INSERT INTO  VALUES (,'Castro','10201','Comuna','CHL','ADMIN 3');</t>
  </si>
  <si>
    <t>Ancud</t>
  </si>
  <si>
    <t>10202</t>
  </si>
  <si>
    <t>INSERT INTO  VALUES (,'Ancud','10202','Comuna','CHL','ADMIN 3');</t>
  </si>
  <si>
    <t>Chonchi</t>
  </si>
  <si>
    <t>10203</t>
  </si>
  <si>
    <t>INSERT INTO  VALUES (,'Chonchi','10203','Comuna','CHL','ADMIN 3');</t>
  </si>
  <si>
    <t>Curaco de Vélez</t>
  </si>
  <si>
    <t>10204</t>
  </si>
  <si>
    <t>INSERT INTO  VALUES (,'Curaco de Vélez','10204','Comuna','CHL','ADMIN 3');</t>
  </si>
  <si>
    <t>Dalcahue</t>
  </si>
  <si>
    <t>10205</t>
  </si>
  <si>
    <t>INSERT INTO  VALUES (,'Dalcahue','10205','Comuna','CHL','ADMIN 3');</t>
  </si>
  <si>
    <t>Puqueldón</t>
  </si>
  <si>
    <t>10206</t>
  </si>
  <si>
    <t>INSERT INTO  VALUES (,'Puqueldón','10206','Comuna','CHL','ADMIN 3');</t>
  </si>
  <si>
    <t>Queilén</t>
  </si>
  <si>
    <t>10207</t>
  </si>
  <si>
    <t>INSERT INTO  VALUES (,'Queilén','10207','Comuna','CHL','ADMIN 3');</t>
  </si>
  <si>
    <t>Quellón</t>
  </si>
  <si>
    <t>10208</t>
  </si>
  <si>
    <t>INSERT INTO  VALUES (,'Quellón','10208','Comuna','CHL','ADMIN 3');</t>
  </si>
  <si>
    <t>Quemchi</t>
  </si>
  <si>
    <t>10209</t>
  </si>
  <si>
    <t>INSERT INTO  VALUES (,'Quemchi','10209','Comuna','CHL','ADMIN 3');</t>
  </si>
  <si>
    <t>Quinchao</t>
  </si>
  <si>
    <t>10210</t>
  </si>
  <si>
    <t>INSERT INTO  VALUES (,'Quinchao','10210','Comuna','CHL','ADMIN 3');</t>
  </si>
  <si>
    <t>Osorno</t>
  </si>
  <si>
    <t>10301</t>
  </si>
  <si>
    <t>INSERT INTO  VALUES (,'Osorno','10301','Comuna','CHL','ADMIN 3');</t>
  </si>
  <si>
    <t>Puerto Octay</t>
  </si>
  <si>
    <t>10302</t>
  </si>
  <si>
    <t>INSERT INTO  VALUES (,'Puerto Octay','10302','Comuna','CHL','ADMIN 3');</t>
  </si>
  <si>
    <t>Purranque</t>
  </si>
  <si>
    <t>10303</t>
  </si>
  <si>
    <t>INSERT INTO  VALUES (,'Purranque','10303','Comuna','CHL','ADMIN 3');</t>
  </si>
  <si>
    <t>Puyehue</t>
  </si>
  <si>
    <t>10304</t>
  </si>
  <si>
    <t>INSERT INTO  VALUES (,'Puyehue','10304','Comuna','CHL','ADMIN 3');</t>
  </si>
  <si>
    <t>Río Negro</t>
  </si>
  <si>
    <t>10305</t>
  </si>
  <si>
    <t>INSERT INTO  VALUES (,'Río Negro','10305','Comuna','CHL','ADMIN 3');</t>
  </si>
  <si>
    <t>San Juan de la Costa</t>
  </si>
  <si>
    <t>10306</t>
  </si>
  <si>
    <t>INSERT INTO  VALUES (,'San Juan de la Costa','10306','Comuna','CHL','ADMIN 3');</t>
  </si>
  <si>
    <t>San Pablo</t>
  </si>
  <si>
    <t>10307</t>
  </si>
  <si>
    <t>INSERT INTO  VALUES (,'San Pablo','10307','Comuna','CHL','ADMIN 3');</t>
  </si>
  <si>
    <t>Chaitén</t>
  </si>
  <si>
    <t>10401</t>
  </si>
  <si>
    <t>INSERT INTO  VALUES (,'Chaitén','10401','Comuna','CHL','ADMIN 3');</t>
  </si>
  <si>
    <t>Futaleufú</t>
  </si>
  <si>
    <t>10402</t>
  </si>
  <si>
    <t>INSERT INTO  VALUES (,'Futaleufú','10402','Comuna','CHL','ADMIN 3');</t>
  </si>
  <si>
    <t>Hualaihué</t>
  </si>
  <si>
    <t>10403</t>
  </si>
  <si>
    <t>INSERT INTO  VALUES (,'Hualaihué','10403','Comuna','CHL','ADMIN 3');</t>
  </si>
  <si>
    <t>Palena</t>
  </si>
  <si>
    <t>10404</t>
  </si>
  <si>
    <t>INSERT INTO  VALUES (,'Palena','10404','Comuna','CHL','ADMIN 3');</t>
  </si>
  <si>
    <t>Coihaique</t>
  </si>
  <si>
    <t>11101</t>
  </si>
  <si>
    <t>INSERT INTO  VALUES (,'Coihaique','11101','Comuna','CHL','ADMIN 3');</t>
  </si>
  <si>
    <t>Lago Verde</t>
  </si>
  <si>
    <t>11102</t>
  </si>
  <si>
    <t>INSERT INTO  VALUES (,'Lago Verde','11102','Comuna','CHL','ADMIN 3');</t>
  </si>
  <si>
    <t>Aisén</t>
  </si>
  <si>
    <t>11201</t>
  </si>
  <si>
    <t>INSERT INTO  VALUES (,'Aisén','11201','Comuna','CHL','ADMIN 3');</t>
  </si>
  <si>
    <t>Cisnes</t>
  </si>
  <si>
    <t>11202</t>
  </si>
  <si>
    <t>INSERT INTO  VALUES (,'Cisnes','11202','Comuna','CHL','ADMIN 3');</t>
  </si>
  <si>
    <t>Guaitecas</t>
  </si>
  <si>
    <t>11203</t>
  </si>
  <si>
    <t>INSERT INTO  VALUES (,'Guaitecas','11203','Comuna','CHL','ADMIN 3');</t>
  </si>
  <si>
    <t>Cochrane</t>
  </si>
  <si>
    <t>11301</t>
  </si>
  <si>
    <t>INSERT INTO  VALUES (,'Cochrane','11301','Comuna','CHL','ADMIN 3');</t>
  </si>
  <si>
    <t>O'Higgins</t>
  </si>
  <si>
    <t>11302</t>
  </si>
  <si>
    <t>INSERT INTO  VALUES (,'O'Higgins','11302','Comuna','CHL','ADMIN 3');</t>
  </si>
  <si>
    <t>Tortel</t>
  </si>
  <si>
    <t>11303</t>
  </si>
  <si>
    <t>INSERT INTO  VALUES (,'Tortel','11303','Comuna','CHL','ADMIN 3');</t>
  </si>
  <si>
    <t>Chile Chico</t>
  </si>
  <si>
    <t>11401</t>
  </si>
  <si>
    <t>INSERT INTO  VALUES (,'Chile Chico','11401','Comuna','CHL','ADMIN 3');</t>
  </si>
  <si>
    <t>Río Ibáñez</t>
  </si>
  <si>
    <t>11402</t>
  </si>
  <si>
    <t>INSERT INTO  VALUES (,'Río Ibáñez','11402','Comuna','CHL','ADMIN 3');</t>
  </si>
  <si>
    <t>Punta Arenas</t>
  </si>
  <si>
    <t>12101</t>
  </si>
  <si>
    <t>INSERT INTO  VALUES (,'Punta Arenas','12101','Comuna','CHL','ADMIN 3');</t>
  </si>
  <si>
    <t>Laguna Blanca</t>
  </si>
  <si>
    <t>12102</t>
  </si>
  <si>
    <t>INSERT INTO  VALUES (,'Laguna Blanca','12102','Comuna','CHL','ADMIN 3');</t>
  </si>
  <si>
    <t>Río Verde</t>
  </si>
  <si>
    <t>12103</t>
  </si>
  <si>
    <t>INSERT INTO  VALUES (,'Río Verde','12103','Comuna','CHL','ADMIN 3');</t>
  </si>
  <si>
    <t>San Gregorio</t>
  </si>
  <si>
    <t>12104</t>
  </si>
  <si>
    <t>INSERT INTO  VALUES (,'San Gregorio','12104','Comuna','CHL','ADMIN 3');</t>
  </si>
  <si>
    <t>Cabo de Hornos</t>
  </si>
  <si>
    <t>12201</t>
  </si>
  <si>
    <t>INSERT INTO  VALUES (,'Cabo de Hornos','12201','Comuna','CHL','ADMIN 3');</t>
  </si>
  <si>
    <t>Antártica</t>
  </si>
  <si>
    <t>INSERT INTO  VALUES (,'Antártica','12201','Comuna','CHL','ADMIN 3');</t>
  </si>
  <si>
    <t>Porvenir</t>
  </si>
  <si>
    <t>12301</t>
  </si>
  <si>
    <t>INSERT INTO  VALUES (,'Porvenir','12301','Comuna','CHL','ADMIN 3');</t>
  </si>
  <si>
    <t>Primavera</t>
  </si>
  <si>
    <t>12302</t>
  </si>
  <si>
    <t>INSERT INTO  VALUES (,'Primavera','12302','Comuna','CHL','ADMIN 3');</t>
  </si>
  <si>
    <t>Timaukel</t>
  </si>
  <si>
    <t>12303</t>
  </si>
  <si>
    <t>INSERT INTO  VALUES (,'Timaukel','12303','Comuna','CHL','ADMIN 3');</t>
  </si>
  <si>
    <t>Natales</t>
  </si>
  <si>
    <t>12401</t>
  </si>
  <si>
    <t>INSERT INTO  VALUES (,'Natales','12401','Comuna','CHL','ADMIN 3');</t>
  </si>
  <si>
    <t>Torres del Paine</t>
  </si>
  <si>
    <t>12402</t>
  </si>
  <si>
    <t>INSERT INTO  VALUES (,'Torres del Paine','12402','Comuna','CHL','ADMIN 3');</t>
  </si>
  <si>
    <t>13101</t>
  </si>
  <si>
    <t>INSERT INTO  VALUES (,'Santiago','13101','Comuna','CHL','ADMIN 3');</t>
  </si>
  <si>
    <t>Cerrillos</t>
  </si>
  <si>
    <t>13102</t>
  </si>
  <si>
    <t>INSERT INTO  VALUES (,'Cerrillos','13102','Comuna','CHL','ADMIN 3');</t>
  </si>
  <si>
    <t>Cerro Navia</t>
  </si>
  <si>
    <t>13103</t>
  </si>
  <si>
    <t>INSERT INTO  VALUES (,'Cerro Navia','13103','Comuna','CHL','ADMIN 3');</t>
  </si>
  <si>
    <t>Conchalí</t>
  </si>
  <si>
    <t>13104</t>
  </si>
  <si>
    <t>INSERT INTO  VALUES (,'Conchalí','13104','Comuna','CHL','ADMIN 3');</t>
  </si>
  <si>
    <t>El Bosque</t>
  </si>
  <si>
    <t>13105</t>
  </si>
  <si>
    <t>INSERT INTO  VALUES (,'El Bosque','13105','Comuna','CHL','ADMIN 3');</t>
  </si>
  <si>
    <t>Estación Central</t>
  </si>
  <si>
    <t>13106</t>
  </si>
  <si>
    <t>INSERT INTO  VALUES (,'Estación Central','13106','Comuna','CHL','ADMIN 3');</t>
  </si>
  <si>
    <t>Huechuraba</t>
  </si>
  <si>
    <t>13107</t>
  </si>
  <si>
    <t>INSERT INTO  VALUES (,'Huechuraba','13107','Comuna','CHL','ADMIN 3');</t>
  </si>
  <si>
    <t>13108</t>
  </si>
  <si>
    <t>INSERT INTO  VALUES (,'Independencia','13108','Comuna','CHL','ADMIN 3');</t>
  </si>
  <si>
    <t>La Cisterna</t>
  </si>
  <si>
    <t>13109</t>
  </si>
  <si>
    <t>INSERT INTO  VALUES (,'La Cisterna','13109','Comuna','CHL','ADMIN 3');</t>
  </si>
  <si>
    <t>La Florida</t>
  </si>
  <si>
    <t>13110</t>
  </si>
  <si>
    <t>INSERT INTO  VALUES (,'La Florida','13110','Comuna','CHL','ADMIN 3');</t>
  </si>
  <si>
    <t>La Granja</t>
  </si>
  <si>
    <t>13111</t>
  </si>
  <si>
    <t>INSERT INTO  VALUES (,'La Granja','13111','Comuna','CHL','ADMIN 3');</t>
  </si>
  <si>
    <t>La Pintana</t>
  </si>
  <si>
    <t>13112</t>
  </si>
  <si>
    <t>INSERT INTO  VALUES (,'La Pintana','13112','Comuna','CHL','ADMIN 3');</t>
  </si>
  <si>
    <t>La Reina</t>
  </si>
  <si>
    <t>13113</t>
  </si>
  <si>
    <t>INSERT INTO  VALUES (,'La Reina','13113','Comuna','CHL','ADMIN 3');</t>
  </si>
  <si>
    <t>Las Condes</t>
  </si>
  <si>
    <t>13114</t>
  </si>
  <si>
    <t>INSERT INTO  VALUES (,'Las Condes','13114','Comuna','CHL','ADMIN 3');</t>
  </si>
  <si>
    <t>Lo Barnechea</t>
  </si>
  <si>
    <t>13115</t>
  </si>
  <si>
    <t>INSERT INTO  VALUES (,'Lo Barnechea','13115','Comuna','CHL','ADMIN 3');</t>
  </si>
  <si>
    <t>Lo Espejo</t>
  </si>
  <si>
    <t>13116</t>
  </si>
  <si>
    <t>INSERT INTO  VALUES (,'Lo Espejo','13116','Comuna','CHL','ADMIN 3');</t>
  </si>
  <si>
    <t>Lo Prado</t>
  </si>
  <si>
    <t>13117</t>
  </si>
  <si>
    <t>INSERT INTO  VALUES (,'Lo Prado','13117','Comuna','CHL','ADMIN 3');</t>
  </si>
  <si>
    <t>Macul</t>
  </si>
  <si>
    <t>13118</t>
  </si>
  <si>
    <t>INSERT INTO  VALUES (,'Macul','13118','Comuna','CHL','ADMIN 3');</t>
  </si>
  <si>
    <t>Maipú</t>
  </si>
  <si>
    <t>13119</t>
  </si>
  <si>
    <t>INSERT INTO  VALUES (,'Maipú','13119','Comuna','CHL','ADMIN 3');</t>
  </si>
  <si>
    <t>Ñuñoa</t>
  </si>
  <si>
    <t>13120</t>
  </si>
  <si>
    <t>INSERT INTO  VALUES (,'Ñuñoa','13120','Comuna','CHL','ADMIN 3');</t>
  </si>
  <si>
    <t>Pedro Aguirre Cerda</t>
  </si>
  <si>
    <t>13121</t>
  </si>
  <si>
    <t>INSERT INTO  VALUES (,'Pedro Aguirre Cerda','13121','Comuna','CHL','ADMIN 3');</t>
  </si>
  <si>
    <t>Peñalolén</t>
  </si>
  <si>
    <t>13122</t>
  </si>
  <si>
    <t>INSERT INTO  VALUES (,'Peñalolén','13122','Comuna','CHL','ADMIN 3');</t>
  </si>
  <si>
    <t>Providencia</t>
  </si>
  <si>
    <t>13123</t>
  </si>
  <si>
    <t>INSERT INTO  VALUES (,'Providencia','13123','Comuna','CHL','ADMIN 3');</t>
  </si>
  <si>
    <t>Pudahuel</t>
  </si>
  <si>
    <t>13124</t>
  </si>
  <si>
    <t>INSERT INTO  VALUES (,'Pudahuel','13124','Comuna','CHL','ADMIN 3');</t>
  </si>
  <si>
    <t>Quilicura</t>
  </si>
  <si>
    <t>13125</t>
  </si>
  <si>
    <t>INSERT INTO  VALUES (,'Quilicura','13125','Comuna','CHL','ADMIN 3');</t>
  </si>
  <si>
    <t>Quinta Normal</t>
  </si>
  <si>
    <t>13126</t>
  </si>
  <si>
    <t>INSERT INTO  VALUES (,'Quinta Normal','13126','Comuna','CHL','ADMIN 3');</t>
  </si>
  <si>
    <t>Recoleta</t>
  </si>
  <si>
    <t>13127</t>
  </si>
  <si>
    <t>INSERT INTO  VALUES (,'Recoleta','13127','Comuna','CHL','ADMIN 3');</t>
  </si>
  <si>
    <t>Renca</t>
  </si>
  <si>
    <t>13128</t>
  </si>
  <si>
    <t>INSERT INTO  VALUES (,'Renca','13128','Comuna','CHL','ADMIN 3');</t>
  </si>
  <si>
    <t>San Joaquín</t>
  </si>
  <si>
    <t>13129</t>
  </si>
  <si>
    <t>INSERT INTO  VALUES (,'San Joaquín','13129','Comuna','CHL','ADMIN 3');</t>
  </si>
  <si>
    <t>13130</t>
  </si>
  <si>
    <t>INSERT INTO  VALUES (,'San Miguel','13130','Comuna','CHL','ADMIN 3');</t>
  </si>
  <si>
    <t>San Ramón</t>
  </si>
  <si>
    <t>13131</t>
  </si>
  <si>
    <t>INSERT INTO  VALUES (,'San Ramón','13131','Comuna','CHL','ADMIN 3');</t>
  </si>
  <si>
    <t>Vitacura</t>
  </si>
  <si>
    <t>13132</t>
  </si>
  <si>
    <t>INSERT INTO  VALUES (,'Vitacura','13132','Comuna','CHL','ADMIN 3');</t>
  </si>
  <si>
    <t>Puente Alto</t>
  </si>
  <si>
    <t>13201</t>
  </si>
  <si>
    <t>INSERT INTO  VALUES (,'Puente Alto','13201','Comuna','CHL','ADMIN 3');</t>
  </si>
  <si>
    <t>Pirque</t>
  </si>
  <si>
    <t>13202</t>
  </si>
  <si>
    <t>INSERT INTO  VALUES (,'Pirque','13202','Comuna','CHL','ADMIN 3');</t>
  </si>
  <si>
    <t>San José de Maipo</t>
  </si>
  <si>
    <t>13203</t>
  </si>
  <si>
    <t>INSERT INTO  VALUES (,'San José de Maipo','13203','Comuna','CHL','ADMIN 3');</t>
  </si>
  <si>
    <t>Colina</t>
  </si>
  <si>
    <t>13301</t>
  </si>
  <si>
    <t>INSERT INTO  VALUES (,'Colina','13301','Comuna','CHL','ADMIN 3');</t>
  </si>
  <si>
    <t>Lampa</t>
  </si>
  <si>
    <t>13302</t>
  </si>
  <si>
    <t>INSERT INTO  VALUES (,'Lampa','13302','Comuna','CHL','ADMIN 3');</t>
  </si>
  <si>
    <t>Tiltil</t>
  </si>
  <si>
    <t>13303</t>
  </si>
  <si>
    <t>INSERT INTO  VALUES (,'Tiltil','13303','Comuna','CHL','ADMIN 3');</t>
  </si>
  <si>
    <t>San Bernardo</t>
  </si>
  <si>
    <t>13401</t>
  </si>
  <si>
    <t>INSERT INTO  VALUES (,'San Bernardo','13401','Comuna','CHL','ADMIN 3');</t>
  </si>
  <si>
    <t>Buin</t>
  </si>
  <si>
    <t>13402</t>
  </si>
  <si>
    <t>INSERT INTO  VALUES (,'Buin','13402','Comuna','CHL','ADMIN 3');</t>
  </si>
  <si>
    <t>Calera de Tango</t>
  </si>
  <si>
    <t>13403</t>
  </si>
  <si>
    <t>INSERT INTO  VALUES (,'Calera de Tango','13403','Comuna','CHL','ADMIN 3');</t>
  </si>
  <si>
    <t>Paine</t>
  </si>
  <si>
    <t>13404</t>
  </si>
  <si>
    <t>INSERT INTO  VALUES (,'Paine','13404','Comuna','CHL','ADMIN 3');</t>
  </si>
  <si>
    <t>Melipilla</t>
  </si>
  <si>
    <t>13501</t>
  </si>
  <si>
    <t>INSERT INTO  VALUES (,'Melipilla','13501','Comuna','CHL','ADMIN 3');</t>
  </si>
  <si>
    <t>Alhué</t>
  </si>
  <si>
    <t>13502</t>
  </si>
  <si>
    <t>INSERT INTO  VALUES (,'Alhué','13502','Comuna','CHL','ADMIN 3');</t>
  </si>
  <si>
    <t>Curacaví</t>
  </si>
  <si>
    <t>13503</t>
  </si>
  <si>
    <t>INSERT INTO  VALUES (,'Curacaví','13503','Comuna','CHL','ADMIN 3');</t>
  </si>
  <si>
    <t>María Pinto</t>
  </si>
  <si>
    <t>13504</t>
  </si>
  <si>
    <t>INSERT INTO  VALUES (,'María Pinto','13504','Comuna','CHL','ADMIN 3');</t>
  </si>
  <si>
    <t>San Pedro</t>
  </si>
  <si>
    <t>13505</t>
  </si>
  <si>
    <t>INSERT INTO  VALUES (,'San Pedro','13505','Comuna','CHL','ADMIN 3');</t>
  </si>
  <si>
    <t>Talagante</t>
  </si>
  <si>
    <t>13601</t>
  </si>
  <si>
    <t>INSERT INTO  VALUES (,'Talagante','13601','Comuna','CHL','ADMIN 3');</t>
  </si>
  <si>
    <t>El Monte</t>
  </si>
  <si>
    <t>13602</t>
  </si>
  <si>
    <t>INSERT INTO  VALUES (,'El Monte','13602','Comuna','CHL','ADMIN 3');</t>
  </si>
  <si>
    <t>Isla de Maipo</t>
  </si>
  <si>
    <t>13603</t>
  </si>
  <si>
    <t>INSERT INTO  VALUES (,'Isla de Maipo','13603','Comuna','CHL','ADMIN 3');</t>
  </si>
  <si>
    <t>Padre Hurtado</t>
  </si>
  <si>
    <t>13604</t>
  </si>
  <si>
    <t>INSERT INTO  VALUES (,'Padre Hurtado','13604','Comuna','CHL','ADMIN 3');</t>
  </si>
  <si>
    <t>Peñaflor</t>
  </si>
  <si>
    <t>13605</t>
  </si>
  <si>
    <t>INSERT INTO  VALUES (,'Peñaflor','13605','Comuna','CHL','ADMIN 3');</t>
  </si>
  <si>
    <t>Valdivia</t>
  </si>
  <si>
    <t>14101</t>
  </si>
  <si>
    <t>INSERT INTO  VALUES (,'Valdivia','14101','Comuna','CHL','ADMIN 3');</t>
  </si>
  <si>
    <t>Corral</t>
  </si>
  <si>
    <t>14102</t>
  </si>
  <si>
    <t>INSERT INTO  VALUES (,'Corral','14102','Comuna','CHL','ADMIN 3');</t>
  </si>
  <si>
    <t>Lanco</t>
  </si>
  <si>
    <t>14103</t>
  </si>
  <si>
    <t>INSERT INTO  VALUES (,'Lanco','14103','Comuna','CHL','ADMIN 3');</t>
  </si>
  <si>
    <t>14104</t>
  </si>
  <si>
    <t>INSERT INTO  VALUES (,'Los Lagos','14104','Comuna','CHL','ADMIN 3');</t>
  </si>
  <si>
    <t>Máfil</t>
  </si>
  <si>
    <t>14105</t>
  </si>
  <si>
    <t>INSERT INTO  VALUES (,'Máfil','14105','Comuna','CHL','ADMIN 3');</t>
  </si>
  <si>
    <t>Mariquina</t>
  </si>
  <si>
    <t>14106</t>
  </si>
  <si>
    <t>INSERT INTO  VALUES (,'Mariquina','14106','Comuna','CHL','ADMIN 3');</t>
  </si>
  <si>
    <t>Paillaco</t>
  </si>
  <si>
    <t>14107</t>
  </si>
  <si>
    <t>INSERT INTO  VALUES (,'Paillaco','14107','Comuna','CHL','ADMIN 3');</t>
  </si>
  <si>
    <t>Panguipulli</t>
  </si>
  <si>
    <t>14108</t>
  </si>
  <si>
    <t>INSERT INTO  VALUES (,'Panguipulli','14108','Comuna','CHL','ADMIN 3');</t>
  </si>
  <si>
    <t>14201</t>
  </si>
  <si>
    <t>INSERT INTO  VALUES (,'La Unión','14201','Comuna','CHL','ADMIN 3');</t>
  </si>
  <si>
    <t>Futrono</t>
  </si>
  <si>
    <t>14202</t>
  </si>
  <si>
    <t>INSERT INTO  VALUES (,'Futrono','14202','Comuna','CHL','ADMIN 3');</t>
  </si>
  <si>
    <t>Lago Ranco</t>
  </si>
  <si>
    <t>14203</t>
  </si>
  <si>
    <t>INSERT INTO  VALUES (,'Lago Ranco','14203','Comuna','CHL','ADMIN 3');</t>
  </si>
  <si>
    <t>Río Bueno</t>
  </si>
  <si>
    <t>14204</t>
  </si>
  <si>
    <t>INSERT INTO  VALUES (,'Río Bueno','14204','Comuna','CHL','ADMIN 3');</t>
  </si>
  <si>
    <t>Arica</t>
  </si>
  <si>
    <t>15101</t>
  </si>
  <si>
    <t>INSERT INTO  VALUES (,'Arica','15101','Comuna','CHL','ADMIN 3');</t>
  </si>
  <si>
    <t>Camarones</t>
  </si>
  <si>
    <t>15102</t>
  </si>
  <si>
    <t>INSERT INTO  VALUES (,'Camarones','15102','Comuna','CHL','ADMIN 3');</t>
  </si>
  <si>
    <t>Putre</t>
  </si>
  <si>
    <t>15201</t>
  </si>
  <si>
    <t>INSERT INTO  VALUES (,'Putre','15201','Comuna','CHL','ADMIN 3');</t>
  </si>
  <si>
    <t>General Lagos</t>
  </si>
  <si>
    <t>15202</t>
  </si>
  <si>
    <t>INSERT INTO  VALUES (,'General Lagos','15202','Comuna','CHL','ADMIN 3');</t>
  </si>
  <si>
    <t>Chillán</t>
  </si>
  <si>
    <t>16101</t>
  </si>
  <si>
    <t>INSERT INTO  VALUES (,'Chillán','16101','Comuna','CHL','ADMIN 3');</t>
  </si>
  <si>
    <t>Bulnes</t>
  </si>
  <si>
    <t>16102</t>
  </si>
  <si>
    <t>INSERT INTO  VALUES (,'Bulnes','16102','Comuna','CHL','ADMIN 3');</t>
  </si>
  <si>
    <t>Chillán Viejo</t>
  </si>
  <si>
    <t>16103</t>
  </si>
  <si>
    <t>INSERT INTO  VALUES (,'Chillán Viejo','16103','Comuna','CHL','ADMIN 3');</t>
  </si>
  <si>
    <t>El Carmen</t>
  </si>
  <si>
    <t>16104</t>
  </si>
  <si>
    <t>INSERT INTO  VALUES (,'El Carmen','16104','Comuna','CHL','ADMIN 3');</t>
  </si>
  <si>
    <t>Pemuco</t>
  </si>
  <si>
    <t>16105</t>
  </si>
  <si>
    <t>INSERT INTO  VALUES (,'Pemuco','16105','Comuna','CHL','ADMIN 3');</t>
  </si>
  <si>
    <t>Pinto</t>
  </si>
  <si>
    <t>16106</t>
  </si>
  <si>
    <t>INSERT INTO  VALUES (,'Pinto','16106','Comuna','CHL','ADMIN 3');</t>
  </si>
  <si>
    <t>Quillón</t>
  </si>
  <si>
    <t>16107</t>
  </si>
  <si>
    <t>INSERT INTO  VALUES (,'Quillón','16107','Comuna','CHL','ADMIN 3');</t>
  </si>
  <si>
    <t>San Ignacio</t>
  </si>
  <si>
    <t>16108</t>
  </si>
  <si>
    <t>INSERT INTO  VALUES (,'San Ignacio','16108','Comuna','CHL','ADMIN 3');</t>
  </si>
  <si>
    <t>Yungay</t>
  </si>
  <si>
    <t>16109</t>
  </si>
  <si>
    <t>INSERT INTO  VALUES (,'Yungay','16109','Comuna','CHL','ADMIN 3');</t>
  </si>
  <si>
    <t>Quirihue</t>
  </si>
  <si>
    <t>16201</t>
  </si>
  <si>
    <t>INSERT INTO  VALUES (,'Quirihue','16201','Comuna','CHL','ADMIN 3');</t>
  </si>
  <si>
    <t>Cobquecura</t>
  </si>
  <si>
    <t>16202</t>
  </si>
  <si>
    <t>INSERT INTO  VALUES (,'Cobquecura','16202','Comuna','CHL','ADMIN 3');</t>
  </si>
  <si>
    <t>Coelemu</t>
  </si>
  <si>
    <t>16203</t>
  </si>
  <si>
    <t>INSERT INTO  VALUES (,'Coelemu','16203','Comuna','CHL','ADMIN 3');</t>
  </si>
  <si>
    <t>Ninhue</t>
  </si>
  <si>
    <t>16204</t>
  </si>
  <si>
    <t>INSERT INTO  VALUES (,'Ninhue','16204','Comuna','CHL','ADMIN 3');</t>
  </si>
  <si>
    <t>Portezuelo</t>
  </si>
  <si>
    <t>16205</t>
  </si>
  <si>
    <t>INSERT INTO  VALUES (,'Portezuelo','16205','Comuna','CHL','ADMIN 3');</t>
  </si>
  <si>
    <t>Ránquil</t>
  </si>
  <si>
    <t>16206</t>
  </si>
  <si>
    <t>INSERT INTO  VALUES (,'Ránquil','16206','Comuna','CHL','ADMIN 3');</t>
  </si>
  <si>
    <t>Treguaco</t>
  </si>
  <si>
    <t>16207</t>
  </si>
  <si>
    <t>INSERT INTO  VALUES (,'Treguaco','16207','Comuna','CHL','ADMIN 3');</t>
  </si>
  <si>
    <t>San Carlos</t>
  </si>
  <si>
    <t>16301</t>
  </si>
  <si>
    <t>INSERT INTO  VALUES (,'San Carlos','16301','Comuna','CHL','ADMIN 3');</t>
  </si>
  <si>
    <t>Coihueco</t>
  </si>
  <si>
    <t>16302</t>
  </si>
  <si>
    <t>INSERT INTO  VALUES (,'Coihueco','16302','Comuna','CHL','ADMIN 3');</t>
  </si>
  <si>
    <t>Ñiquén</t>
  </si>
  <si>
    <t>16303</t>
  </si>
  <si>
    <t>INSERT INTO  VALUES (,'Ñiquén','16303','Comuna','CHL','ADMIN 3');</t>
  </si>
  <si>
    <t>San Fabián</t>
  </si>
  <si>
    <t>16304</t>
  </si>
  <si>
    <t>INSERT INTO  VALUES (,'San Fabián','16304','Comuna','CHL','ADMIN 3');</t>
  </si>
  <si>
    <t>San Nicolás</t>
  </si>
  <si>
    <t>16305</t>
  </si>
  <si>
    <t>INSERT INTO  VALUES (,'San Nicolás','16305','Comuna','CHL','ADMIN 3');</t>
  </si>
  <si>
    <t>San José</t>
  </si>
  <si>
    <t>0101</t>
  </si>
  <si>
    <t>Cantón</t>
  </si>
  <si>
    <t>ADMIN 2</t>
  </si>
  <si>
    <t>INSERT INTO  VALUES (,'San José','0101','Cantón','CRI','ADMIN 2');</t>
  </si>
  <si>
    <t>Escazo</t>
  </si>
  <si>
    <t>0102</t>
  </si>
  <si>
    <t>INSERT INTO  VALUES (,'Escazo','0102','Cantón','CRI','ADMIN 2');</t>
  </si>
  <si>
    <t>Desamparados</t>
  </si>
  <si>
    <t>0103</t>
  </si>
  <si>
    <t>INSERT INTO  VALUES (,'Desamparados','0103','Cantón','CRI','ADMIN 2');</t>
  </si>
  <si>
    <t>Puriscal</t>
  </si>
  <si>
    <t>0104</t>
  </si>
  <si>
    <t>INSERT INTO  VALUES (,'Puriscal','0104','Cantón','CRI','ADMIN 2');</t>
  </si>
  <si>
    <t>Tarrazs</t>
  </si>
  <si>
    <t>0105</t>
  </si>
  <si>
    <t>INSERT INTO  VALUES (,'Tarrazs','0105','Cantón','CRI','ADMIN 2');</t>
  </si>
  <si>
    <t>Aserro</t>
  </si>
  <si>
    <t>0106</t>
  </si>
  <si>
    <t>INSERT INTO  VALUES (,'Aserro','0106','Cantón','CRI','ADMIN 2');</t>
  </si>
  <si>
    <t>Mora</t>
  </si>
  <si>
    <t>0107</t>
  </si>
  <si>
    <t>INSERT INTO  VALUES (,'Mora','0107','Cantón','CRI','ADMIN 2');</t>
  </si>
  <si>
    <t>Goicoechea</t>
  </si>
  <si>
    <t>0108</t>
  </si>
  <si>
    <t>INSERT INTO  VALUES (,'Goicoechea','0108','Cantón','CRI','ADMIN 2');</t>
  </si>
  <si>
    <t>0109</t>
  </si>
  <si>
    <t>INSERT INTO  VALUES (,'Santa Ana','0109','Cantón','CRI','ADMIN 2');</t>
  </si>
  <si>
    <t>Alajuelita</t>
  </si>
  <si>
    <t>0110</t>
  </si>
  <si>
    <t>INSERT INTO  VALUES (,'Alajuelita','0110','Cantón','CRI','ADMIN 2');</t>
  </si>
  <si>
    <t>Vazquez de Coronado</t>
  </si>
  <si>
    <t>0111</t>
  </si>
  <si>
    <t>INSERT INTO  VALUES (,'Vazquez de Coronado','0111','Cantón','CRI','ADMIN 2');</t>
  </si>
  <si>
    <t>Acosta</t>
  </si>
  <si>
    <t>0112</t>
  </si>
  <si>
    <t>INSERT INTO  VALUES (,'Acosta','0112','Cantón','CRI','ADMIN 2');</t>
  </si>
  <si>
    <t>Tibás</t>
  </si>
  <si>
    <t>0113</t>
  </si>
  <si>
    <t>INSERT INTO  VALUES (,'Tibás','0113','Cantón','CRI','ADMIN 2');</t>
  </si>
  <si>
    <t>Moravia</t>
  </si>
  <si>
    <t>0114</t>
  </si>
  <si>
    <t>INSERT INTO  VALUES (,'Moravia','0114','Cantón','CRI','ADMIN 2');</t>
  </si>
  <si>
    <t>Montes de Oca</t>
  </si>
  <si>
    <t>0115</t>
  </si>
  <si>
    <t>INSERT INTO  VALUES (,'Montes de Oca','0115','Cantón','CRI','ADMIN 2');</t>
  </si>
  <si>
    <t>Turrubares</t>
  </si>
  <si>
    <t>0116</t>
  </si>
  <si>
    <t>INSERT INTO  VALUES (,'Turrubares','0116','Cantón','CRI','ADMIN 2');</t>
  </si>
  <si>
    <t>Dota</t>
  </si>
  <si>
    <t>0117</t>
  </si>
  <si>
    <t>INSERT INTO  VALUES (,'Dota','0117','Cantón','CRI','ADMIN 2');</t>
  </si>
  <si>
    <t>Curridabat</t>
  </si>
  <si>
    <t>0118</t>
  </si>
  <si>
    <t>INSERT INTO  VALUES (,'Curridabat','0118','Cantón','CRI','ADMIN 2');</t>
  </si>
  <si>
    <t>Pérez Zeledón</t>
  </si>
  <si>
    <t>0119</t>
  </si>
  <si>
    <t>INSERT INTO  VALUES (,'Pérez Zeledón','0119','Cantón','CRI','ADMIN 2');</t>
  </si>
  <si>
    <t>Lenn Cortés Castro</t>
  </si>
  <si>
    <t>0120</t>
  </si>
  <si>
    <t>INSERT INTO  VALUES (,'Lenn Cortés Castro','0120','Cantón','CRI','ADMIN 2');</t>
  </si>
  <si>
    <t>0201</t>
  </si>
  <si>
    <t>INSERT INTO  VALUES (,'Alajuela','0201','Cantón','CRI','ADMIN 2');</t>
  </si>
  <si>
    <t>San Raman</t>
  </si>
  <si>
    <t>0202</t>
  </si>
  <si>
    <t>INSERT INTO  VALUES (,'San Raman','0202','Cantón','CRI','ADMIN 2');</t>
  </si>
  <si>
    <t>0203</t>
  </si>
  <si>
    <t>INSERT INTO  VALUES (,'Grecia','0203','Cantón','CRI','ADMIN 2');</t>
  </si>
  <si>
    <t>San Mateo</t>
  </si>
  <si>
    <t>0204</t>
  </si>
  <si>
    <t>INSERT INTO  VALUES (,'San Mateo','0204','Cantón','CRI','ADMIN 2');</t>
  </si>
  <si>
    <t>Atenas</t>
  </si>
  <si>
    <t>0205</t>
  </si>
  <si>
    <t>INSERT INTO  VALUES (,'Atenas','0205','Cantón','CRI','ADMIN 2');</t>
  </si>
  <si>
    <t>Naranjo</t>
  </si>
  <si>
    <t>0206</t>
  </si>
  <si>
    <t>INSERT INTO  VALUES (,'Naranjo','0206','Cantón','CRI','ADMIN 2');</t>
  </si>
  <si>
    <t>Palmares</t>
  </si>
  <si>
    <t>0207</t>
  </si>
  <si>
    <t>INSERT INTO  VALUES (,'Palmares','0207','Cantón','CRI','ADMIN 2');</t>
  </si>
  <si>
    <t>Poas</t>
  </si>
  <si>
    <t>0208</t>
  </si>
  <si>
    <t>INSERT INTO  VALUES (,'Poas','0208','Cantón','CRI','ADMIN 2');</t>
  </si>
  <si>
    <t>Orotina</t>
  </si>
  <si>
    <t>0209</t>
  </si>
  <si>
    <t>INSERT INTO  VALUES (,'Orotina','0209','Cantón','CRI','ADMIN 2');</t>
  </si>
  <si>
    <t>0210</t>
  </si>
  <si>
    <t>INSERT INTO  VALUES (,'San Carlos','0210','Cantón','CRI','ADMIN 2');</t>
  </si>
  <si>
    <t>Zarcero</t>
  </si>
  <si>
    <t>0211</t>
  </si>
  <si>
    <t>INSERT INTO  VALUES (,'Zarcero','0211','Cantón','CRI','ADMIN 2');</t>
  </si>
  <si>
    <t>Sarche</t>
  </si>
  <si>
    <t>0212</t>
  </si>
  <si>
    <t>INSERT INTO  VALUES (,'Sarche','0212','Cantón','CRI','ADMIN 2');</t>
  </si>
  <si>
    <t>Upala</t>
  </si>
  <si>
    <t>0213</t>
  </si>
  <si>
    <t>INSERT INTO  VALUES (,'Upala','0213','Cantón','CRI','ADMIN 2');</t>
  </si>
  <si>
    <t>Los Chiles</t>
  </si>
  <si>
    <t>0214</t>
  </si>
  <si>
    <t>INSERT INTO  VALUES (,'Los Chiles','0214','Cantón','CRI','ADMIN 2');</t>
  </si>
  <si>
    <t>Guatuso</t>
  </si>
  <si>
    <t>0215</t>
  </si>
  <si>
    <t>INSERT INTO  VALUES (,'Guatuso','0215','Cantón','CRI','ADMIN 2');</t>
  </si>
  <si>
    <t>Río Cuarto</t>
  </si>
  <si>
    <t>0216</t>
  </si>
  <si>
    <t>INSERT INTO  VALUES (,'Río Cuarto','0216','Cantón','CRI','ADMIN 2');</t>
  </si>
  <si>
    <t>0301</t>
  </si>
  <si>
    <t>INSERT INTO  VALUES (,'Cartago','0301','Cantón','CRI','ADMIN 2');</t>
  </si>
  <si>
    <t>Paraaso</t>
  </si>
  <si>
    <t>0302</t>
  </si>
  <si>
    <t>INSERT INTO  VALUES (,'Paraaso','0302','Cantón','CRI','ADMIN 2');</t>
  </si>
  <si>
    <t>La Union</t>
  </si>
  <si>
    <t>0303</t>
  </si>
  <si>
    <t>INSERT INTO  VALUES (,'La Union','0303','Cantón','CRI','ADMIN 2');</t>
  </si>
  <si>
    <t>Jiménez</t>
  </si>
  <si>
    <t>0304</t>
  </si>
  <si>
    <t>INSERT INTO  VALUES (,'Jiménez','0304','Cantón','CRI','ADMIN 2');</t>
  </si>
  <si>
    <t>Turrialba</t>
  </si>
  <si>
    <t>0305</t>
  </si>
  <si>
    <t>INSERT INTO  VALUES (,'Turrialba','0305','Cantón','CRI','ADMIN 2');</t>
  </si>
  <si>
    <t>Alvarado</t>
  </si>
  <si>
    <t>0306</t>
  </si>
  <si>
    <t>INSERT INTO  VALUES (,'Alvarado','0306','Cantón','CRI','ADMIN 2');</t>
  </si>
  <si>
    <t>Oreamuno</t>
  </si>
  <si>
    <t>0307</t>
  </si>
  <si>
    <t>INSERT INTO  VALUES (,'Oreamuno','0307','Cantón','CRI','ADMIN 2');</t>
  </si>
  <si>
    <t>El Guarco</t>
  </si>
  <si>
    <t>0308</t>
  </si>
  <si>
    <t>INSERT INTO  VALUES (,'El Guarco','0308','Cantón','CRI','ADMIN 2');</t>
  </si>
  <si>
    <t>0401</t>
  </si>
  <si>
    <t>INSERT INTO  VALUES (,'Heredia','0401','Cantón','CRI','ADMIN 2');</t>
  </si>
  <si>
    <t>Barva</t>
  </si>
  <si>
    <t>0402</t>
  </si>
  <si>
    <t>INSERT INTO  VALUES (,'Barva','0402','Cantón','CRI','ADMIN 2');</t>
  </si>
  <si>
    <t>0403</t>
  </si>
  <si>
    <t>INSERT INTO  VALUES (,'Santo Domingo','0403','Cantón','CRI','ADMIN 2');</t>
  </si>
  <si>
    <t>0404</t>
  </si>
  <si>
    <t>INSERT INTO  VALUES (,'Santa Bárbara','0404','Cantón','CRI','ADMIN 2');</t>
  </si>
  <si>
    <t>0405</t>
  </si>
  <si>
    <t>INSERT INTO  VALUES (,'San Rafael','0405','Cantón','CRI','ADMIN 2');</t>
  </si>
  <si>
    <t>San Isidro</t>
  </si>
  <si>
    <t>0406</t>
  </si>
  <si>
    <t>INSERT INTO  VALUES (,'San Isidro','0406','Cantón','CRI','ADMIN 2');</t>
  </si>
  <si>
    <t>Belen</t>
  </si>
  <si>
    <t>0407</t>
  </si>
  <si>
    <t>INSERT INTO  VALUES (,'Belen','0407','Cantón','CRI','ADMIN 2');</t>
  </si>
  <si>
    <t>Flores</t>
  </si>
  <si>
    <t>0408</t>
  </si>
  <si>
    <t>INSERT INTO  VALUES (,'Flores','0408','Cantón','CRI','ADMIN 2');</t>
  </si>
  <si>
    <t>0409</t>
  </si>
  <si>
    <t>INSERT INTO  VALUES (,'San Pablo','0409','Cantón','CRI','ADMIN 2');</t>
  </si>
  <si>
    <t>Sarapiquí</t>
  </si>
  <si>
    <t>0410</t>
  </si>
  <si>
    <t>INSERT INTO  VALUES (,'Sarapiquí','0410','Cantón','CRI','ADMIN 2');</t>
  </si>
  <si>
    <t>0501</t>
  </si>
  <si>
    <t>INSERT INTO  VALUES (,'Liberia','0501','Cantón','CRI','ADMIN 2');</t>
  </si>
  <si>
    <t>Nicoya</t>
  </si>
  <si>
    <t>0502</t>
  </si>
  <si>
    <t>INSERT INTO  VALUES (,'Nicoya','0502','Cantón','CRI','ADMIN 2');</t>
  </si>
  <si>
    <t>0503</t>
  </si>
  <si>
    <t>INSERT INTO  VALUES (,'Santa Cruz','0503','Cantón','CRI','ADMIN 2');</t>
  </si>
  <si>
    <t>Bagaces</t>
  </si>
  <si>
    <t>0504</t>
  </si>
  <si>
    <t>INSERT INTO  VALUES (,'Bagaces','0504','Cantón','CRI','ADMIN 2');</t>
  </si>
  <si>
    <t>Carrillo</t>
  </si>
  <si>
    <t>0505</t>
  </si>
  <si>
    <t>INSERT INTO  VALUES (,'Carrillo','0505','Cantón','CRI','ADMIN 2');</t>
  </si>
  <si>
    <t>Cañas</t>
  </si>
  <si>
    <t>0506</t>
  </si>
  <si>
    <t>INSERT INTO  VALUES (,'Cañas','0506','Cantón','CRI','ADMIN 2');</t>
  </si>
  <si>
    <t>Abangares</t>
  </si>
  <si>
    <t>0507</t>
  </si>
  <si>
    <t>INSERT INTO  VALUES (,'Abangares','0507','Cantón','CRI','ADMIN 2');</t>
  </si>
  <si>
    <t>Tilarán</t>
  </si>
  <si>
    <t>0508</t>
  </si>
  <si>
    <t>INSERT INTO  VALUES (,'Tilarán','0508','Cantón','CRI','ADMIN 2');</t>
  </si>
  <si>
    <t>Nandayure</t>
  </si>
  <si>
    <t>0509</t>
  </si>
  <si>
    <t>INSERT INTO  VALUES (,'Nandayure','0509','Cantón','CRI','ADMIN 2');</t>
  </si>
  <si>
    <t>0510</t>
  </si>
  <si>
    <t>INSERT INTO  VALUES (,'La Cruz','0510','Cantón','CRI','ADMIN 2');</t>
  </si>
  <si>
    <t>Hojancha</t>
  </si>
  <si>
    <t>0511</t>
  </si>
  <si>
    <t>INSERT INTO  VALUES (,'Hojancha','0511','Cantón','CRI','ADMIN 2');</t>
  </si>
  <si>
    <t>0601</t>
  </si>
  <si>
    <t>INSERT INTO  VALUES (,'Puntarenas','0601','Cantón','CRI','ADMIN 2');</t>
  </si>
  <si>
    <t>Esparza</t>
  </si>
  <si>
    <t>0602</t>
  </si>
  <si>
    <t>INSERT INTO  VALUES (,'Esparza','0602','Cantón','CRI','ADMIN 2');</t>
  </si>
  <si>
    <t>Buenos Aires</t>
  </si>
  <si>
    <t>0603</t>
  </si>
  <si>
    <t>INSERT INTO  VALUES (,'Buenos Aires','0603','Cantón','CRI','ADMIN 2');</t>
  </si>
  <si>
    <t>Montes de Oro</t>
  </si>
  <si>
    <t>0604</t>
  </si>
  <si>
    <t>INSERT INTO  VALUES (,'Montes de Oro','0604','Cantón','CRI','ADMIN 2');</t>
  </si>
  <si>
    <t>Osa</t>
  </si>
  <si>
    <t>0605</t>
  </si>
  <si>
    <t>INSERT INTO  VALUES (,'Osa','0605','Cantón','CRI','ADMIN 2');</t>
  </si>
  <si>
    <t>Quepos</t>
  </si>
  <si>
    <t>0606</t>
  </si>
  <si>
    <t>INSERT INTO  VALUES (,'Quepos','0606','Cantón','CRI','ADMIN 2');</t>
  </si>
  <si>
    <t>Golfito</t>
  </si>
  <si>
    <t>0607</t>
  </si>
  <si>
    <t>INSERT INTO  VALUES (,'Golfito','0607','Cantón','CRI','ADMIN 2');</t>
  </si>
  <si>
    <t>Coto Brus</t>
  </si>
  <si>
    <t>0608</t>
  </si>
  <si>
    <t>INSERT INTO  VALUES (,'Coto Brus','0608','Cantón','CRI','ADMIN 2');</t>
  </si>
  <si>
    <t>Parrita</t>
  </si>
  <si>
    <t>0609</t>
  </si>
  <si>
    <t>INSERT INTO  VALUES (,'Parrita','0609','Cantón','CRI','ADMIN 2');</t>
  </si>
  <si>
    <t>Corredores</t>
  </si>
  <si>
    <t>0610</t>
  </si>
  <si>
    <t>INSERT INTO  VALUES (,'Corredores','0610','Cantón','CRI','ADMIN 2');</t>
  </si>
  <si>
    <t>Garabito</t>
  </si>
  <si>
    <t>0611</t>
  </si>
  <si>
    <t>INSERT INTO  VALUES (,'Garabito','0611','Cantón','CRI','ADMIN 2');</t>
  </si>
  <si>
    <t>Pococ</t>
  </si>
  <si>
    <t>0702</t>
  </si>
  <si>
    <t>INSERT INTO  VALUES (,'Pococ','0702','Cantón','CRI','ADMIN 2');</t>
  </si>
  <si>
    <t>Siquirres</t>
  </si>
  <si>
    <t>0703</t>
  </si>
  <si>
    <t>INSERT INTO  VALUES (,'Siquirres','0703','Cantón','CRI','ADMIN 2');</t>
  </si>
  <si>
    <t>Talamanca</t>
  </si>
  <si>
    <t>0704</t>
  </si>
  <si>
    <t>INSERT INTO  VALUES (,'Talamanca','0704','Cantón','CRI','ADMIN 2');</t>
  </si>
  <si>
    <t>Matina</t>
  </si>
  <si>
    <t>0705</t>
  </si>
  <si>
    <t>INSERT INTO  VALUES (,'Matina','0705','Cantón','CRI','ADMIN 2');</t>
  </si>
  <si>
    <t>Guácimo</t>
  </si>
  <si>
    <t>0706</t>
  </si>
  <si>
    <t>INSERT INTO  VALUES (,'Guácimo','0706','Cantón','CRI','ADMIN 2');</t>
  </si>
  <si>
    <t>0701</t>
  </si>
  <si>
    <t>INSERT INTO  VALUES (,'Limón','0701','Cantón','CRI','ADMIN 2');</t>
  </si>
  <si>
    <t>Municipio</t>
  </si>
  <si>
    <t>INSERT INTO  VALUES (,'Ahuachapán','0101','Municipio','SLV','ADMIN 2');</t>
  </si>
  <si>
    <t>Apaneca</t>
  </si>
  <si>
    <t>INSERT INTO  VALUES (,'Apaneca','0102','Municipio','SLV','ADMIN 2');</t>
  </si>
  <si>
    <t>Atiquizaya</t>
  </si>
  <si>
    <t>INSERT INTO  VALUES (,'Atiquizaya','0103','Municipio','SLV','ADMIN 2');</t>
  </si>
  <si>
    <t>Concepción de Ataco</t>
  </si>
  <si>
    <t>INSERT INTO  VALUES (,'Concepción de Ataco','0104','Municipio','SLV','ADMIN 2');</t>
  </si>
  <si>
    <t>El Refugio</t>
  </si>
  <si>
    <t>INSERT INTO  VALUES (,'El Refugio','0105','Municipio','SLV','ADMIN 2');</t>
  </si>
  <si>
    <t>Guaymango</t>
  </si>
  <si>
    <t>INSERT INTO  VALUES (,'Guaymango','0106','Municipio','SLV','ADMIN 2');</t>
  </si>
  <si>
    <t>Jujutla</t>
  </si>
  <si>
    <t>INSERT INTO  VALUES (,'Jujutla','0107','Municipio','SLV','ADMIN 2');</t>
  </si>
  <si>
    <t>San Francisco Menéndez</t>
  </si>
  <si>
    <t>INSERT INTO  VALUES (,'San Francisco Menéndez','0108','Municipio','SLV','ADMIN 2');</t>
  </si>
  <si>
    <t>San Lorenzo</t>
  </si>
  <si>
    <t>INSERT INTO  VALUES (,'San Lorenzo','0109','Municipio','SLV','ADMIN 2');</t>
  </si>
  <si>
    <t>San Pedro Puxtla</t>
  </si>
  <si>
    <t>INSERT INTO  VALUES (,'San Pedro Puxtla','0110','Municipio','SLV','ADMIN 2');</t>
  </si>
  <si>
    <t>Tacuba</t>
  </si>
  <si>
    <t>INSERT INTO  VALUES (,'Tacuba','0111','Municipio','SLV','ADMIN 2');</t>
  </si>
  <si>
    <t>Turín</t>
  </si>
  <si>
    <t>INSERT INTO  VALUES (,'Turín','0112','Municipio','SLV','ADMIN 2');</t>
  </si>
  <si>
    <t>Coatepeque</t>
  </si>
  <si>
    <t>INSERT INTO  VALUES (,'Coatepeque','0202','Municipio','SLV','ADMIN 2');</t>
  </si>
  <si>
    <t>Chalchuapa</t>
  </si>
  <si>
    <t>INSERT INTO  VALUES (,'Chalchuapa','0203','Municipio','SLV','ADMIN 2');</t>
  </si>
  <si>
    <t>El Congo</t>
  </si>
  <si>
    <t>INSERT INTO  VALUES (,'El Congo','0204','Municipio','SLV','ADMIN 2');</t>
  </si>
  <si>
    <t>Metapán</t>
  </si>
  <si>
    <t>INSERT INTO  VALUES (,'Metapán','0207','Municipio','SLV','ADMIN 2');</t>
  </si>
  <si>
    <t>San Antonio Pajonal</t>
  </si>
  <si>
    <t>INSERT INTO  VALUES (,'San Antonio Pajonal','0208','Municipio','SLV','ADMIN 2');</t>
  </si>
  <si>
    <t>San Sebastian Salitrillo</t>
  </si>
  <si>
    <t>INSERT INTO  VALUES (,'San Sebastian Salitrillo','0209','Municipio','SLV','ADMIN 2');</t>
  </si>
  <si>
    <t>INSERT INTO  VALUES (,'Santa Ana','0210','Municipio','SLV','ADMIN 2');</t>
  </si>
  <si>
    <t>Santa Rosa Guachipilín</t>
  </si>
  <si>
    <t>INSERT INTO  VALUES (,'Santa Rosa Guachipilín','0211','Municipio','SLV','ADMIN 2');</t>
  </si>
  <si>
    <t>Texistepeque</t>
  </si>
  <si>
    <t>INSERT INTO  VALUES (,'Texistepeque','0213','Municipio','SLV','ADMIN 2');</t>
  </si>
  <si>
    <t>Acajutla</t>
  </si>
  <si>
    <t>INSERT INTO  VALUES (,'Acajutla','0301','Municipio','SLV','ADMIN 2');</t>
  </si>
  <si>
    <t>INSERT INTO  VALUES (,'Armenia','0302','Municipio','SLV','ADMIN 2');</t>
  </si>
  <si>
    <t>Caluco</t>
  </si>
  <si>
    <t>INSERT INTO  VALUES (,'Caluco','0303','Municipio','SLV','ADMIN 2');</t>
  </si>
  <si>
    <t>Cuisnahuat</t>
  </si>
  <si>
    <t>INSERT INTO  VALUES (,'Cuisnahuat','0304','Municipio','SLV','ADMIN 2');</t>
  </si>
  <si>
    <t>Santa Isabel Ixhuatán</t>
  </si>
  <si>
    <t>INSERT INTO  VALUES (,'Santa Isabel Ixhuatán','0305','Municipio','SLV','ADMIN 2');</t>
  </si>
  <si>
    <t>Izalco</t>
  </si>
  <si>
    <t>INSERT INTO  VALUES (,'Izalco','0306','Municipio','SLV','ADMIN 2');</t>
  </si>
  <si>
    <t>Juayua</t>
  </si>
  <si>
    <t>INSERT INTO  VALUES (,'Juayua','0307','Municipio','SLV','ADMIN 2');</t>
  </si>
  <si>
    <t>Salcoatitán</t>
  </si>
  <si>
    <t>0310</t>
  </si>
  <si>
    <t>INSERT INTO  VALUES (,'Salcoatitán','0310','Municipio','SLV','ADMIN 2');</t>
  </si>
  <si>
    <t>San Antonio Del Monte</t>
  </si>
  <si>
    <t>0311</t>
  </si>
  <si>
    <t>INSERT INTO  VALUES (,'San Antonio Del Monte','0311','Municipio','SLV','ADMIN 2');</t>
  </si>
  <si>
    <t>Santa Catarina Masahuat</t>
  </si>
  <si>
    <t>0313</t>
  </si>
  <si>
    <t>INSERT INTO  VALUES (,'Santa Catarina Masahuat','0313','Municipio','SLV','ADMIN 2');</t>
  </si>
  <si>
    <t>0315</t>
  </si>
  <si>
    <t>INSERT INTO  VALUES (,'Sonsonate','0315','Municipio','SLV','ADMIN 2');</t>
  </si>
  <si>
    <t>Sonzacate</t>
  </si>
  <si>
    <t>0316</t>
  </si>
  <si>
    <t>INSERT INTO  VALUES (,'Sonzacate','0316','Municipio','SLV','ADMIN 2');</t>
  </si>
  <si>
    <t>Agua Caliente</t>
  </si>
  <si>
    <t>INSERT INTO  VALUES (,'Agua Caliente','0401','Municipio','SLV','ADMIN 2');</t>
  </si>
  <si>
    <t>Arcatao</t>
  </si>
  <si>
    <t>INSERT INTO  VALUES (,'Arcatao','0402','Municipio','SLV','ADMIN 2');</t>
  </si>
  <si>
    <t>Citala</t>
  </si>
  <si>
    <t>INSERT INTO  VALUES (,'Citala','0404','Municipio','SLV','ADMIN 2');</t>
  </si>
  <si>
    <t>Comalapa</t>
  </si>
  <si>
    <t>INSERT INTO  VALUES (,'Comalapa','0405','Municipio','SLV','ADMIN 2');</t>
  </si>
  <si>
    <t>Concepción Quezaltepeque</t>
  </si>
  <si>
    <t>INSERT INTO  VALUES (,'Concepción Quezaltepeque','0406','Municipio','SLV','ADMIN 2');</t>
  </si>
  <si>
    <t>INSERT INTO  VALUES (,'Chalatenango','0407','Municipio','SLV','ADMIN 2');</t>
  </si>
  <si>
    <t>Dulce Nombre de Maria</t>
  </si>
  <si>
    <t>INSERT INTO  VALUES (,'Dulce Nombre de Maria','0408','Municipio','SLV','ADMIN 2');</t>
  </si>
  <si>
    <t>INSERT INTO  VALUES (,'El Paraíso','0410','Municipio','SLV','ADMIN 2');</t>
  </si>
  <si>
    <t>La Laguna</t>
  </si>
  <si>
    <t>0411</t>
  </si>
  <si>
    <t>INSERT INTO  VALUES (,'La Laguna','0411','Municipio','SLV','ADMIN 2');</t>
  </si>
  <si>
    <t>La Palma</t>
  </si>
  <si>
    <t>0412</t>
  </si>
  <si>
    <t>INSERT INTO  VALUES (,'La Palma','0412','Municipio','SLV','ADMIN 2');</t>
  </si>
  <si>
    <t>Nueva Concepción</t>
  </si>
  <si>
    <t>0416</t>
  </si>
  <si>
    <t>INSERT INTO  VALUES (,'Nueva Concepción','0416','Municipio','SLV','ADMIN 2');</t>
  </si>
  <si>
    <t>Nueva Trinidad</t>
  </si>
  <si>
    <t>0417</t>
  </si>
  <si>
    <t>INSERT INTO  VALUES (,'Nueva Trinidad','0417','Municipio','SLV','ADMIN 2');</t>
  </si>
  <si>
    <t>San Antonio Los Ranchos</t>
  </si>
  <si>
    <t>0421</t>
  </si>
  <si>
    <t>INSERT INTO  VALUES (,'San Antonio Los Ranchos','0421','Municipio','SLV','ADMIN 2');</t>
  </si>
  <si>
    <t>0425</t>
  </si>
  <si>
    <t>INSERT INTO  VALUES (,'San Ignacio','0425','Municipio','SLV','ADMIN 2');</t>
  </si>
  <si>
    <t>Las Flores</t>
  </si>
  <si>
    <t>0428</t>
  </si>
  <si>
    <t>INSERT INTO  VALUES (,'Las Flores','0428','Municipio','SLV','ADMIN 2');</t>
  </si>
  <si>
    <t>San Miguel de Mercedes</t>
  </si>
  <si>
    <t>0430</t>
  </si>
  <si>
    <t>INSERT INTO  VALUES (,'San Miguel de Mercedes','0430','Municipio','SLV','ADMIN 2');</t>
  </si>
  <si>
    <t>0431</t>
  </si>
  <si>
    <t>INSERT INTO  VALUES (,'San Rafael','0431','Municipio','SLV','ADMIN 2');</t>
  </si>
  <si>
    <t>Santa Rita</t>
  </si>
  <si>
    <t>0432</t>
  </si>
  <si>
    <t>INSERT INTO  VALUES (,'Santa Rita','0432','Municipio','SLV','ADMIN 2');</t>
  </si>
  <si>
    <t>Tejutla</t>
  </si>
  <si>
    <t>0433</t>
  </si>
  <si>
    <t>INSERT INTO  VALUES (,'Tejutla','0433','Municipio','SLV','ADMIN 2');</t>
  </si>
  <si>
    <t>Antiguo Cuscatlán</t>
  </si>
  <si>
    <t>INSERT INTO  VALUES (,'Antiguo Cuscatlán','0501','Municipio','SLV','ADMIN 2');</t>
  </si>
  <si>
    <t>Ciudad Arce</t>
  </si>
  <si>
    <t>INSERT INTO  VALUES (,'Ciudad Arce','0502','Municipio','SLV','ADMIN 2');</t>
  </si>
  <si>
    <t>Colon</t>
  </si>
  <si>
    <t>INSERT INTO  VALUES (,'Colon','0503','Municipio','SLV','ADMIN 2');</t>
  </si>
  <si>
    <t>Comasagua</t>
  </si>
  <si>
    <t>INSERT INTO  VALUES (,'Comasagua','0504','Municipio','SLV','ADMIN 2');</t>
  </si>
  <si>
    <t>Chiltiupan</t>
  </si>
  <si>
    <t>INSERT INTO  VALUES (,'Chiltiupan','0505','Municipio','SLV','ADMIN 2');</t>
  </si>
  <si>
    <t>Jayaque</t>
  </si>
  <si>
    <t>INSERT INTO  VALUES (,'Jayaque','0507','Municipio','SLV','ADMIN 2');</t>
  </si>
  <si>
    <t>INSERT INTO  VALUES (,'La Libertad','0509','Municipio','SLV','ADMIN 2');</t>
  </si>
  <si>
    <t>Nuevo Cuscatlán</t>
  </si>
  <si>
    <t>INSERT INTO  VALUES (,'Nuevo Cuscatlán','0510','Municipio','SLV','ADMIN 2');</t>
  </si>
  <si>
    <t>Santa Tecla</t>
  </si>
  <si>
    <t>INSERT INTO  VALUES (,'Santa Tecla','0511','Municipio','SLV','ADMIN 2');</t>
  </si>
  <si>
    <t>Quezaltepeque</t>
  </si>
  <si>
    <t>0512</t>
  </si>
  <si>
    <t>INSERT INTO  VALUES (,'Quezaltepeque','0512','Municipio','SLV','ADMIN 2');</t>
  </si>
  <si>
    <t>Sacacoyo</t>
  </si>
  <si>
    <t>0513</t>
  </si>
  <si>
    <t>INSERT INTO  VALUES (,'Sacacoyo','0513','Municipio','SLV','ADMIN 2');</t>
  </si>
  <si>
    <t>San Juan Opico</t>
  </si>
  <si>
    <t>0515</t>
  </si>
  <si>
    <t>INSERT INTO  VALUES (,'San Juan Opico','0515','Municipio','SLV','ADMIN 2');</t>
  </si>
  <si>
    <t>San Pablo Tacachico</t>
  </si>
  <si>
    <t>0517</t>
  </si>
  <si>
    <t>INSERT INTO  VALUES (,'San Pablo Tacachico','0517','Municipio','SLV','ADMIN 2');</t>
  </si>
  <si>
    <t>Tamanique</t>
  </si>
  <si>
    <t>0518</t>
  </si>
  <si>
    <t>INSERT INTO  VALUES (,'Tamanique','0518','Municipio','SLV','ADMIN 2');</t>
  </si>
  <si>
    <t>Talnique</t>
  </si>
  <si>
    <t>0519</t>
  </si>
  <si>
    <t>INSERT INTO  VALUES (,'Talnique','0519','Municipio','SLV','ADMIN 2');</t>
  </si>
  <si>
    <t>Teotepeque</t>
  </si>
  <si>
    <t>0520</t>
  </si>
  <si>
    <t>INSERT INTO  VALUES (,'Teotepeque','0520','Municipio','SLV','ADMIN 2');</t>
  </si>
  <si>
    <t>Zaragoza</t>
  </si>
  <si>
    <t>0522</t>
  </si>
  <si>
    <t>INSERT INTO  VALUES (,'Zaragoza','0522','Municipio','SLV','ADMIN 2');</t>
  </si>
  <si>
    <t>Aguilares</t>
  </si>
  <si>
    <t>INSERT INTO  VALUES (,'Aguilares','0601','Municipio','SLV','ADMIN 2');</t>
  </si>
  <si>
    <t>Apopa</t>
  </si>
  <si>
    <t>INSERT INTO  VALUES (,'Apopa','0602','Municipio','SLV','ADMIN 2');</t>
  </si>
  <si>
    <t>Ayutuxtepeque</t>
  </si>
  <si>
    <t>INSERT INTO  VALUES (,'Ayutuxtepeque','0603','Municipio','SLV','ADMIN 2');</t>
  </si>
  <si>
    <t>Cuscatancingo</t>
  </si>
  <si>
    <t>INSERT INTO  VALUES (,'Cuscatancingo','0604','Municipio','SLV','ADMIN 2');</t>
  </si>
  <si>
    <t>El Paisnal</t>
  </si>
  <si>
    <t>INSERT INTO  VALUES (,'El Paisnal','0605','Municipio','SLV','ADMIN 2');</t>
  </si>
  <si>
    <t>Guazapa</t>
  </si>
  <si>
    <t>INSERT INTO  VALUES (,'Guazapa','0606','Municipio','SLV','ADMIN 2');</t>
  </si>
  <si>
    <t>Ilopango</t>
  </si>
  <si>
    <t>INSERT INTO  VALUES (,'Ilopango','0607','Municipio','SLV','ADMIN 2');</t>
  </si>
  <si>
    <t>Mejicanos</t>
  </si>
  <si>
    <t>INSERT INTO  VALUES (,'Mejicanos','0608','Municipio','SLV','ADMIN 2');</t>
  </si>
  <si>
    <t>Nejapa</t>
  </si>
  <si>
    <t>INSERT INTO  VALUES (,'Nejapa','0609','Municipio','SLV','ADMIN 2');</t>
  </si>
  <si>
    <t>Panchimalco</t>
  </si>
  <si>
    <t>INSERT INTO  VALUES (,'Panchimalco','0610','Municipio','SLV','ADMIN 2');</t>
  </si>
  <si>
    <t>Rosario De Mora</t>
  </si>
  <si>
    <t>INSERT INTO  VALUES (,'Rosario De Mora','0611','Municipio','SLV','ADMIN 2');</t>
  </si>
  <si>
    <t>0612</t>
  </si>
  <si>
    <t>INSERT INTO  VALUES (,'San Marcos','0612','Municipio','SLV','ADMIN 2');</t>
  </si>
  <si>
    <t>San Martin</t>
  </si>
  <si>
    <t>0613</t>
  </si>
  <si>
    <t>INSERT INTO  VALUES (,'San Martin','0613','Municipio','SLV','ADMIN 2');</t>
  </si>
  <si>
    <t>0614</t>
  </si>
  <si>
    <t>INSERT INTO  VALUES (,'San Salvador','0614','Municipio','SLV','ADMIN 2');</t>
  </si>
  <si>
    <t>Santiago Texacuangos</t>
  </si>
  <si>
    <t>0615</t>
  </si>
  <si>
    <t>INSERT INTO  VALUES (,'Santiago Texacuangos','0615','Municipio','SLV','ADMIN 2');</t>
  </si>
  <si>
    <t>Santo Tomas</t>
  </si>
  <si>
    <t>0616</t>
  </si>
  <si>
    <t>INSERT INTO  VALUES (,'Santo Tomas','0616','Municipio','SLV','ADMIN 2');</t>
  </si>
  <si>
    <t>Soyapango</t>
  </si>
  <si>
    <t>0617</t>
  </si>
  <si>
    <t>INSERT INTO  VALUES (,'Soyapango','0617','Municipio','SLV','ADMIN 2');</t>
  </si>
  <si>
    <t>Delgado</t>
  </si>
  <si>
    <t>0619</t>
  </si>
  <si>
    <t>INSERT INTO  VALUES (,'Delgado','0619','Municipio','SLV','ADMIN 2');</t>
  </si>
  <si>
    <t>Cojutepeque</t>
  </si>
  <si>
    <t>INSERT INTO  VALUES (,'Cojutepeque','0702','Municipio','SLV','ADMIN 2');</t>
  </si>
  <si>
    <t>INSERT INTO  VALUES (,'El Carmen','0703','Municipio','SLV','ADMIN 2');</t>
  </si>
  <si>
    <t>Oratorio de Concepción</t>
  </si>
  <si>
    <t>INSERT INTO  VALUES (,'Oratorio de Concepción','0706','Municipio','SLV','ADMIN 2');</t>
  </si>
  <si>
    <t>San Bartolomé Perulapia</t>
  </si>
  <si>
    <t>0707</t>
  </si>
  <si>
    <t>INSERT INTO  VALUES (,'San Bartolomé Perulapia','0707','Municipio','SLV','ADMIN 2');</t>
  </si>
  <si>
    <t>San Ramon</t>
  </si>
  <si>
    <t>0712</t>
  </si>
  <si>
    <t>INSERT INTO  VALUES (,'San Ramon','0712','Municipio','SLV','ADMIN 2');</t>
  </si>
  <si>
    <t>Suchitoto</t>
  </si>
  <si>
    <t>0715</t>
  </si>
  <si>
    <t>INSERT INTO  VALUES (,'Suchitoto','0715','Municipio','SLV','ADMIN 2');</t>
  </si>
  <si>
    <t>Cuyultitan</t>
  </si>
  <si>
    <t>0801</t>
  </si>
  <si>
    <t>INSERT INTO  VALUES (,'Cuyultitan','0801','Municipio','SLV','ADMIN 2');</t>
  </si>
  <si>
    <t>El Rosario</t>
  </si>
  <si>
    <t>0802</t>
  </si>
  <si>
    <t>INSERT INTO  VALUES (,'El Rosario','0802','Municipio','SLV','ADMIN 2');</t>
  </si>
  <si>
    <t>Olocuilta</t>
  </si>
  <si>
    <t>0805</t>
  </si>
  <si>
    <t>INSERT INTO  VALUES (,'Olocuilta','0805','Municipio','SLV','ADMIN 2');</t>
  </si>
  <si>
    <t>San Juan Nonualco</t>
  </si>
  <si>
    <t>0810</t>
  </si>
  <si>
    <t>INSERT INTO  VALUES (,'San Juan Nonualco','0810','Municipio','SLV','ADMIN 2');</t>
  </si>
  <si>
    <t>San Luis Talpa</t>
  </si>
  <si>
    <t>0813</t>
  </si>
  <si>
    <t>INSERT INTO  VALUES (,'San Luis Talpa','0813','Municipio','SLV','ADMIN 2');</t>
  </si>
  <si>
    <t>San Pedro Masahuat</t>
  </si>
  <si>
    <t>0815</t>
  </si>
  <si>
    <t>INSERT INTO  VALUES (,'San Pedro Masahuat','0815','Municipio','SLV','ADMIN 2');</t>
  </si>
  <si>
    <t>San Rafael Obrajuelo</t>
  </si>
  <si>
    <t>0817</t>
  </si>
  <si>
    <t>INSERT INTO  VALUES (,'San Rafael Obrajuelo','0817','Municipio','SLV','ADMIN 2');</t>
  </si>
  <si>
    <t>Santiago Nonualco</t>
  </si>
  <si>
    <t>0819</t>
  </si>
  <si>
    <t>INSERT INTO  VALUES (,'Santiago Nonualco','0819','Municipio','SLV','ADMIN 2');</t>
  </si>
  <si>
    <t>Zacatecoluca</t>
  </si>
  <si>
    <t>0821</t>
  </si>
  <si>
    <t>INSERT INTO  VALUES (,'Zacatecoluca','0821','Municipio','SLV','ADMIN 2');</t>
  </si>
  <si>
    <t>San Luis La Herradura</t>
  </si>
  <si>
    <t>0822</t>
  </si>
  <si>
    <t>INSERT INTO  VALUES (,'San Luis La Herradura','0822','Municipio','SLV','ADMIN 2');</t>
  </si>
  <si>
    <t>Ilobasco</t>
  </si>
  <si>
    <t>0903</t>
  </si>
  <si>
    <t>INSERT INTO  VALUES (,'Ilobasco','0903','Municipio','SLV','ADMIN 2');</t>
  </si>
  <si>
    <t>Apastepeque</t>
  </si>
  <si>
    <t>1001</t>
  </si>
  <si>
    <t>INSERT INTO  VALUES (,'Apastepeque','1001','Municipio','SLV','ADMIN 2');</t>
  </si>
  <si>
    <t>Guadalupe</t>
  </si>
  <si>
    <t>1002</t>
  </si>
  <si>
    <t>INSERT INTO  VALUES (,'Guadalupe','1002','Municipio','SLV','ADMIN 2');</t>
  </si>
  <si>
    <t>1010</t>
  </si>
  <si>
    <t>INSERT INTO  VALUES (,'San Vicente','1010','Municipio','SLV','ADMIN 2');</t>
  </si>
  <si>
    <t>Tecoluca</t>
  </si>
  <si>
    <t>1011</t>
  </si>
  <si>
    <t>INSERT INTO  VALUES (,'Tecoluca','1011','Municipio','SLV','ADMIN 2');</t>
  </si>
  <si>
    <t>Alegría</t>
  </si>
  <si>
    <t>INSERT INTO  VALUES (,'Alegría','1101','Municipio','SLV','ADMIN 2');</t>
  </si>
  <si>
    <t>Berlín</t>
  </si>
  <si>
    <t>1102</t>
  </si>
  <si>
    <t>INSERT INTO  VALUES (,'Berlín','1102','Municipio','SLV','ADMIN 2');</t>
  </si>
  <si>
    <t>Concepción Batres</t>
  </si>
  <si>
    <t>1104</t>
  </si>
  <si>
    <t>INSERT INTO  VALUES (,'Concepción Batres','1104','Municipio','SLV','ADMIN 2');</t>
  </si>
  <si>
    <t>Estanzuelas</t>
  </si>
  <si>
    <t>INSERT INTO  VALUES (,'Estanzuelas','1107','Municipio','SLV','ADMIN 2');</t>
  </si>
  <si>
    <t>Jiquilisco</t>
  </si>
  <si>
    <t>1108</t>
  </si>
  <si>
    <t>INSERT INTO  VALUES (,'Jiquilisco','1108','Municipio','SLV','ADMIN 2');</t>
  </si>
  <si>
    <t>Jucuapa</t>
  </si>
  <si>
    <t>1109</t>
  </si>
  <si>
    <t>INSERT INTO  VALUES (,'Jucuapa','1109','Municipio','SLV','ADMIN 2');</t>
  </si>
  <si>
    <t>Jucuaran</t>
  </si>
  <si>
    <t>1110</t>
  </si>
  <si>
    <t>INSERT INTO  VALUES (,'Jucuaran','1110','Municipio','SLV','ADMIN 2');</t>
  </si>
  <si>
    <t>Mercedes Umana</t>
  </si>
  <si>
    <t>1111</t>
  </si>
  <si>
    <t>INSERT INTO  VALUES (,'Mercedes Umana','1111','Municipio','SLV','ADMIN 2');</t>
  </si>
  <si>
    <t>Nueva Granada</t>
  </si>
  <si>
    <t>1112</t>
  </si>
  <si>
    <t>INSERT INTO  VALUES (,'Nueva Granada','1112','Municipio','SLV','ADMIN 2');</t>
  </si>
  <si>
    <t>Ozatlan</t>
  </si>
  <si>
    <t>1113</t>
  </si>
  <si>
    <t>INSERT INTO  VALUES (,'Ozatlan','1113','Municipio','SLV','ADMIN 2');</t>
  </si>
  <si>
    <t>Puerto El Triunfo</t>
  </si>
  <si>
    <t>1114</t>
  </si>
  <si>
    <t>INSERT INTO  VALUES (,'Puerto El Triunfo','1114','Municipio','SLV','ADMIN 2');</t>
  </si>
  <si>
    <t>Santa Elena</t>
  </si>
  <si>
    <t>1118</t>
  </si>
  <si>
    <t>INSERT INTO  VALUES (,'Santa Elena','1118','Municipio','SLV','ADMIN 2');</t>
  </si>
  <si>
    <t>Santa Maria</t>
  </si>
  <si>
    <t>1120</t>
  </si>
  <si>
    <t>INSERT INTO  VALUES (,'Santa Maria','1120','Municipio','SLV','ADMIN 2');</t>
  </si>
  <si>
    <t>Santiago de Maria</t>
  </si>
  <si>
    <t>1121</t>
  </si>
  <si>
    <t>INSERT INTO  VALUES (,'Santiago de Maria','1121','Municipio','SLV','ADMIN 2');</t>
  </si>
  <si>
    <t>1123</t>
  </si>
  <si>
    <t>INSERT INTO  VALUES (,'Usulután','1123','Municipio','SLV','ADMIN 2');</t>
  </si>
  <si>
    <t>Carolina</t>
  </si>
  <si>
    <t>1201</t>
  </si>
  <si>
    <t>INSERT INTO  VALUES (,'Carolina','1201','Municipio','SLV','ADMIN 2');</t>
  </si>
  <si>
    <t>Ciudad Barrios</t>
  </si>
  <si>
    <t>1202</t>
  </si>
  <si>
    <t>INSERT INTO  VALUES (,'Ciudad Barrios','1202','Municipio','SLV','ADMIN 2');</t>
  </si>
  <si>
    <t>Comacaran</t>
  </si>
  <si>
    <t>1203</t>
  </si>
  <si>
    <t>INSERT INTO  VALUES (,'Comacaran','1203','Municipio','SLV','ADMIN 2');</t>
  </si>
  <si>
    <t>Chapeltique</t>
  </si>
  <si>
    <t>1204</t>
  </si>
  <si>
    <t>INSERT INTO  VALUES (,'Chapeltique','1204','Municipio','SLV','ADMIN 2');</t>
  </si>
  <si>
    <t>Chinameca</t>
  </si>
  <si>
    <t>1205</t>
  </si>
  <si>
    <t>INSERT INTO  VALUES (,'Chinameca','1205','Municipio','SLV','ADMIN 2');</t>
  </si>
  <si>
    <t>Chirilagua</t>
  </si>
  <si>
    <t>1206</t>
  </si>
  <si>
    <t>INSERT INTO  VALUES (,'Chirilagua','1206','Municipio','SLV','ADMIN 2');</t>
  </si>
  <si>
    <t>El Transito</t>
  </si>
  <si>
    <t>1207</t>
  </si>
  <si>
    <t>INSERT INTO  VALUES (,'El Transito','1207','Municipio','SLV','ADMIN 2');</t>
  </si>
  <si>
    <t>Lolotique</t>
  </si>
  <si>
    <t>1208</t>
  </si>
  <si>
    <t>INSERT INTO  VALUES (,'Lolotique','1208','Municipio','SLV','ADMIN 2');</t>
  </si>
  <si>
    <t>Moncagua</t>
  </si>
  <si>
    <t>1209</t>
  </si>
  <si>
    <t>INSERT INTO  VALUES (,'Moncagua','1209','Municipio','SLV','ADMIN 2');</t>
  </si>
  <si>
    <t>Nueva Guadalupe</t>
  </si>
  <si>
    <t>1210</t>
  </si>
  <si>
    <t>INSERT INTO  VALUES (,'Nueva Guadalupe','1210','Municipio','SLV','ADMIN 2');</t>
  </si>
  <si>
    <t>Nuevo Edén de San Juan</t>
  </si>
  <si>
    <t>1211</t>
  </si>
  <si>
    <t>INSERT INTO  VALUES (,'Nuevo Edén de San Juan','1211','Municipio','SLV','ADMIN 2');</t>
  </si>
  <si>
    <t>Quelepa</t>
  </si>
  <si>
    <t>1212</t>
  </si>
  <si>
    <t>INSERT INTO  VALUES (,'Quelepa','1212','Municipio','SLV','ADMIN 2');</t>
  </si>
  <si>
    <t>1213</t>
  </si>
  <si>
    <t>INSERT INTO  VALUES (,'San Antonio','1213','Municipio','SLV','ADMIN 2');</t>
  </si>
  <si>
    <t>San Gerardo</t>
  </si>
  <si>
    <t>1214</t>
  </si>
  <si>
    <t>INSERT INTO  VALUES (,'San Gerardo','1214','Municipio','SLV','ADMIN 2');</t>
  </si>
  <si>
    <t>San Jorge</t>
  </si>
  <si>
    <t>1215</t>
  </si>
  <si>
    <t>INSERT INTO  VALUES (,'San Jorge','1215','Municipio','SLV','ADMIN 2');</t>
  </si>
  <si>
    <t>1217</t>
  </si>
  <si>
    <t>INSERT INTO  VALUES (,'San Miguel','1217','Municipio','SLV','ADMIN 2');</t>
  </si>
  <si>
    <t>San Rafael Oriente</t>
  </si>
  <si>
    <t>1218</t>
  </si>
  <si>
    <t>INSERT INTO  VALUES (,'San Rafael Oriente','1218','Municipio','SLV','ADMIN 2');</t>
  </si>
  <si>
    <t>Sesori</t>
  </si>
  <si>
    <t>1219</t>
  </si>
  <si>
    <t>INSERT INTO  VALUES (,'Sesori','1219','Municipio','SLV','ADMIN 2');</t>
  </si>
  <si>
    <t>Uluazapa</t>
  </si>
  <si>
    <t>1220</t>
  </si>
  <si>
    <t>INSERT INTO  VALUES (,'Uluazapa','1220','Municipio','SLV','ADMIN 2');</t>
  </si>
  <si>
    <t>Arambala</t>
  </si>
  <si>
    <t>1301</t>
  </si>
  <si>
    <t>INSERT INTO  VALUES (,'Arambala','1301','Municipio','SLV','ADMIN 2');</t>
  </si>
  <si>
    <t>Cacaopera</t>
  </si>
  <si>
    <t>1302</t>
  </si>
  <si>
    <t>INSERT INTO  VALUES (,'Cacaopera','1302','Municipio','SLV','ADMIN 2');</t>
  </si>
  <si>
    <t>Chilanga</t>
  </si>
  <si>
    <t>1304</t>
  </si>
  <si>
    <t>INSERT INTO  VALUES (,'Chilanga','1304','Municipio','SLV','ADMIN 2');</t>
  </si>
  <si>
    <t>Delicias de Concepción</t>
  </si>
  <si>
    <t>1305</t>
  </si>
  <si>
    <t>INSERT INTO  VALUES (,'Delicias de Concepción','1305','Municipio','SLV','ADMIN 2');</t>
  </si>
  <si>
    <t>El Divisadero</t>
  </si>
  <si>
    <t>1306</t>
  </si>
  <si>
    <t>INSERT INTO  VALUES (,'El Divisadero','1306','Municipio','SLV','ADMIN 2');</t>
  </si>
  <si>
    <t>Gualococti</t>
  </si>
  <si>
    <t>1308</t>
  </si>
  <si>
    <t>INSERT INTO  VALUES (,'Gualococti','1308','Municipio','SLV','ADMIN 2');</t>
  </si>
  <si>
    <t>Guatajiagua</t>
  </si>
  <si>
    <t>1309</t>
  </si>
  <si>
    <t>INSERT INTO  VALUES (,'Guatajiagua','1309','Municipio','SLV','ADMIN 2');</t>
  </si>
  <si>
    <t>Joateca</t>
  </si>
  <si>
    <t>1310</t>
  </si>
  <si>
    <t>INSERT INTO  VALUES (,'Joateca','1310','Municipio','SLV','ADMIN 2');</t>
  </si>
  <si>
    <t>Jocoaitique</t>
  </si>
  <si>
    <t>1311</t>
  </si>
  <si>
    <t>INSERT INTO  VALUES (,'Jocoaitique','1311','Municipio','SLV','ADMIN 2');</t>
  </si>
  <si>
    <t>Jocoro</t>
  </si>
  <si>
    <t>1312</t>
  </si>
  <si>
    <t>INSERT INTO  VALUES (,'Jocoro','1312','Municipio','SLV','ADMIN 2');</t>
  </si>
  <si>
    <t>Meanguera</t>
  </si>
  <si>
    <t>1314</t>
  </si>
  <si>
    <t>INSERT INTO  VALUES (,'Meanguera','1314','Municipio','SLV','ADMIN 2');</t>
  </si>
  <si>
    <t>Osicala</t>
  </si>
  <si>
    <t>1315</t>
  </si>
  <si>
    <t>INSERT INTO  VALUES (,'Osicala','1315','Municipio','SLV','ADMIN 2');</t>
  </si>
  <si>
    <t>Perquin</t>
  </si>
  <si>
    <t>1316</t>
  </si>
  <si>
    <t>INSERT INTO  VALUES (,'Perquin','1316','Municipio','SLV','ADMIN 2');</t>
  </si>
  <si>
    <t>1317</t>
  </si>
  <si>
    <t>INSERT INTO  VALUES (,'San Carlos','1317','Municipio','SLV','ADMIN 2');</t>
  </si>
  <si>
    <t>1318</t>
  </si>
  <si>
    <t>INSERT INTO  VALUES (,'San Fernando','1318','Municipio','SLV','ADMIN 2');</t>
  </si>
  <si>
    <t>San Francisco Gotera</t>
  </si>
  <si>
    <t>1319</t>
  </si>
  <si>
    <t>INSERT INTO  VALUES (,'San Francisco Gotera','1319','Municipio','SLV','ADMIN 2');</t>
  </si>
  <si>
    <t>1320</t>
  </si>
  <si>
    <t>INSERT INTO  VALUES (,'San Isidro','1320','Municipio','SLV','ADMIN 2');</t>
  </si>
  <si>
    <t>San Simon</t>
  </si>
  <si>
    <t>1321</t>
  </si>
  <si>
    <t>INSERT INTO  VALUES (,'San Simon','1321','Municipio','SLV','ADMIN 2');</t>
  </si>
  <si>
    <t>Sensembra</t>
  </si>
  <si>
    <t>1322</t>
  </si>
  <si>
    <t>INSERT INTO  VALUES (,'Sensembra','1322','Municipio','SLV','ADMIN 2');</t>
  </si>
  <si>
    <t>Sociedad</t>
  </si>
  <si>
    <t>1323</t>
  </si>
  <si>
    <t>INSERT INTO  VALUES (,'Sociedad','1323','Municipio','SLV','ADMIN 2');</t>
  </si>
  <si>
    <t>Torola</t>
  </si>
  <si>
    <t>1324</t>
  </si>
  <si>
    <t>INSERT INTO  VALUES (,'Torola','1324','Municipio','SLV','ADMIN 2');</t>
  </si>
  <si>
    <t>Yamabal</t>
  </si>
  <si>
    <t>1325</t>
  </si>
  <si>
    <t>INSERT INTO  VALUES (,'Yamabal','1325','Municipio','SLV','ADMIN 2');</t>
  </si>
  <si>
    <t>Yoloaiquin</t>
  </si>
  <si>
    <t>1326</t>
  </si>
  <si>
    <t>INSERT INTO  VALUES (,'Yoloaiquin','1326','Municipio','SLV','ADMIN 2');</t>
  </si>
  <si>
    <t>Anamoros</t>
  </si>
  <si>
    <t>INSERT INTO  VALUES (,'Anamoros','1401','Municipio','SLV','ADMIN 2');</t>
  </si>
  <si>
    <t>Bolivar</t>
  </si>
  <si>
    <t>INSERT INTO  VALUES (,'Bolivar','1402','Municipio','SLV','ADMIN 2');</t>
  </si>
  <si>
    <t>Concepción de Oriente</t>
  </si>
  <si>
    <t>INSERT INTO  VALUES (,'Concepción de Oriente','1403','Municipio','SLV','ADMIN 2');</t>
  </si>
  <si>
    <t>Conchagua</t>
  </si>
  <si>
    <t>INSERT INTO  VALUES (,'Conchagua','1404','Municipio','SLV','ADMIN 2');</t>
  </si>
  <si>
    <t>El Sauce</t>
  </si>
  <si>
    <t>1406</t>
  </si>
  <si>
    <t>INSERT INTO  VALUES (,'El Sauce','1406','Municipio','SLV','ADMIN 2');</t>
  </si>
  <si>
    <t>Intipuca</t>
  </si>
  <si>
    <t>1407</t>
  </si>
  <si>
    <t>INSERT INTO  VALUES (,'Intipuca','1407','Municipio','SLV','ADMIN 2');</t>
  </si>
  <si>
    <t>1408</t>
  </si>
  <si>
    <t>INSERT INTO  VALUES (,'La Unión','1408','Municipio','SLV','ADMIN 2');</t>
  </si>
  <si>
    <t>Meanguera del Golfo</t>
  </si>
  <si>
    <t>1410</t>
  </si>
  <si>
    <t>INSERT INTO  VALUES (,'Meanguera del Golfo','1410','Municipio','SLV','ADMIN 2');</t>
  </si>
  <si>
    <t>Nueva Esparta</t>
  </si>
  <si>
    <t>1411</t>
  </si>
  <si>
    <t>INSERT INTO  VALUES (,'Nueva Esparta','1411','Municipio','SLV','ADMIN 2');</t>
  </si>
  <si>
    <t>Pasaquina</t>
  </si>
  <si>
    <t>1412</t>
  </si>
  <si>
    <t>INSERT INTO  VALUES (,'Pasaquina','1412','Municipio','SLV','ADMIN 2');</t>
  </si>
  <si>
    <t>Poloros</t>
  </si>
  <si>
    <t>1413</t>
  </si>
  <si>
    <t>INSERT INTO  VALUES (,'Poloros','1413','Municipio','SLV','ADMIN 2');</t>
  </si>
  <si>
    <t>San Jose</t>
  </si>
  <si>
    <t>1415</t>
  </si>
  <si>
    <t>INSERT INTO  VALUES (,'San Jose','1415','Municipio','SLV','ADMIN 2');</t>
  </si>
  <si>
    <t>Santa Rosa de Lima</t>
  </si>
  <si>
    <t>1416</t>
  </si>
  <si>
    <t>INSERT INTO  VALUES (,'Santa Rosa de Lima','1416','Municipio','SLV','ADMIN 2');</t>
  </si>
  <si>
    <t>Yucuaiquín</t>
  </si>
  <si>
    <t>1418</t>
  </si>
  <si>
    <t>INSERT INTO  VALUES (,'Yucuaiquín','1418','Municipio','SLV','ADMIN 2');</t>
  </si>
  <si>
    <t>101</t>
  </si>
  <si>
    <t>INSERT INTO  VALUES (,'Guatemala','101','Municipio','GTM','ADMIN 2');</t>
  </si>
  <si>
    <t>Santa Catarina Pinula</t>
  </si>
  <si>
    <t>102</t>
  </si>
  <si>
    <t>INSERT INTO  VALUES (,'Santa Catarina Pinula','102','Municipio','GTM','ADMIN 2');</t>
  </si>
  <si>
    <t>San José Pinula</t>
  </si>
  <si>
    <t>103</t>
  </si>
  <si>
    <t>INSERT INTO  VALUES (,'San José Pinula','103','Municipio','GTM','ADMIN 2');</t>
  </si>
  <si>
    <t>San José del Golfo</t>
  </si>
  <si>
    <t>104</t>
  </si>
  <si>
    <t>INSERT INTO  VALUES (,'San José del Golfo','104','Municipio','GTM','ADMIN 2');</t>
  </si>
  <si>
    <t>Palencia</t>
  </si>
  <si>
    <t>105</t>
  </si>
  <si>
    <t>INSERT INTO  VALUES (,'Palencia','105','Municipio','GTM','ADMIN 2');</t>
  </si>
  <si>
    <t>Chinautla</t>
  </si>
  <si>
    <t>106</t>
  </si>
  <si>
    <t>INSERT INTO  VALUES (,'Chinautla','106','Municipio','GTM','ADMIN 2');</t>
  </si>
  <si>
    <t>San Pedro Ayampuc</t>
  </si>
  <si>
    <t>107</t>
  </si>
  <si>
    <t>INSERT INTO  VALUES (,'San Pedro Ayampuc','107','Municipio','GTM','ADMIN 2');</t>
  </si>
  <si>
    <t>Mixco</t>
  </si>
  <si>
    <t>108</t>
  </si>
  <si>
    <t>INSERT INTO  VALUES (,'Mixco','108','Municipio','GTM','ADMIN 2');</t>
  </si>
  <si>
    <t>San Pedro Sacatepéquez</t>
  </si>
  <si>
    <t>109</t>
  </si>
  <si>
    <t>INSERT INTO  VALUES (,'San Pedro Sacatepéquez','109','Municipio','GTM','ADMIN 2');</t>
  </si>
  <si>
    <t>San Juan Sacatepéquez</t>
  </si>
  <si>
    <t>110</t>
  </si>
  <si>
    <t>INSERT INTO  VALUES (,'San Juan Sacatepéquez','110','Municipio','GTM','ADMIN 2');</t>
  </si>
  <si>
    <t>San Raimundo</t>
  </si>
  <si>
    <t>111</t>
  </si>
  <si>
    <t>INSERT INTO  VALUES (,'San Raimundo','111','Municipio','GTM','ADMIN 2');</t>
  </si>
  <si>
    <t>Chuarrancho</t>
  </si>
  <si>
    <t>112</t>
  </si>
  <si>
    <t>INSERT INTO  VALUES (,'Chuarrancho','112','Municipio','GTM','ADMIN 2');</t>
  </si>
  <si>
    <t>Fraijanes</t>
  </si>
  <si>
    <t>113</t>
  </si>
  <si>
    <t>INSERT INTO  VALUES (,'Fraijanes','113','Municipio','GTM','ADMIN 2');</t>
  </si>
  <si>
    <t>Amatitlán</t>
  </si>
  <si>
    <t>114</t>
  </si>
  <si>
    <t>INSERT INTO  VALUES (,'Amatitlán','114','Municipio','GTM','ADMIN 2');</t>
  </si>
  <si>
    <t>Villa Nueva</t>
  </si>
  <si>
    <t>115</t>
  </si>
  <si>
    <t>INSERT INTO  VALUES (,'Villa Nueva','115','Municipio','GTM','ADMIN 2');</t>
  </si>
  <si>
    <t>Villa Canales</t>
  </si>
  <si>
    <t>116</t>
  </si>
  <si>
    <t>INSERT INTO  VALUES (,'Villa Canales','116','Municipio','GTM','ADMIN 2');</t>
  </si>
  <si>
    <t>Petapa</t>
  </si>
  <si>
    <t>117</t>
  </si>
  <si>
    <t>INSERT INTO  VALUES (,'Petapa','117','Municipio','GTM','ADMIN 2');</t>
  </si>
  <si>
    <t>Guastatoya</t>
  </si>
  <si>
    <t>201</t>
  </si>
  <si>
    <t>INSERT INTO  VALUES (,'Guastatoya','201','Municipio','GTM','ADMIN 2');</t>
  </si>
  <si>
    <t>202</t>
  </si>
  <si>
    <t>INSERT INTO  VALUES (,'Morazán','202','Municipio','GTM','ADMIN 2');</t>
  </si>
  <si>
    <t>San Agustín Acasaguastlán</t>
  </si>
  <si>
    <t>203</t>
  </si>
  <si>
    <t>INSERT INTO  VALUES (,'San Agustín Acasaguastlán','203','Municipio','GTM','ADMIN 2');</t>
  </si>
  <si>
    <t>San Cristóbal Acasaguastlán</t>
  </si>
  <si>
    <t>204</t>
  </si>
  <si>
    <t>INSERT INTO  VALUES (,'San Cristóbal Acasaguastlán','204','Municipio','GTM','ADMIN 2');</t>
  </si>
  <si>
    <t>El Jícaro</t>
  </si>
  <si>
    <t>205</t>
  </si>
  <si>
    <t>INSERT INTO  VALUES (,'El Jícaro','205','Municipio','GTM','ADMIN 2');</t>
  </si>
  <si>
    <t>Sanarate</t>
  </si>
  <si>
    <t>206</t>
  </si>
  <si>
    <t>INSERT INTO  VALUES (,'Sanarate','206','Municipio','GTM','ADMIN 2');</t>
  </si>
  <si>
    <t>Sansare</t>
  </si>
  <si>
    <t>207</t>
  </si>
  <si>
    <t>INSERT INTO  VALUES (,'Sansare','207','Municipio','GTM','ADMIN 2');</t>
  </si>
  <si>
    <t>San Antonio La Paz</t>
  </si>
  <si>
    <t>208</t>
  </si>
  <si>
    <t>INSERT INTO  VALUES (,'San Antonio La Paz','208','Municipio','GTM','ADMIN 2');</t>
  </si>
  <si>
    <t>Antigua Guatemala</t>
  </si>
  <si>
    <t>301</t>
  </si>
  <si>
    <t>INSERT INTO  VALUES (,'Antigua Guatemala','301','Municipio','GTM','ADMIN 2');</t>
  </si>
  <si>
    <t>Jocotenango</t>
  </si>
  <si>
    <t>302</t>
  </si>
  <si>
    <t>INSERT INTO  VALUES (,'Jocotenango','302','Municipio','GTM','ADMIN 2');</t>
  </si>
  <si>
    <t>Pastores</t>
  </si>
  <si>
    <t>303</t>
  </si>
  <si>
    <t>INSERT INTO  VALUES (,'Pastores','303','Municipio','GTM','ADMIN 2');</t>
  </si>
  <si>
    <t>Sumpango</t>
  </si>
  <si>
    <t>304</t>
  </si>
  <si>
    <t>INSERT INTO  VALUES (,'Sumpango','304','Municipio','GTM','ADMIN 2');</t>
  </si>
  <si>
    <t>Santo Domingo Xenacoj</t>
  </si>
  <si>
    <t>305</t>
  </si>
  <si>
    <t>INSERT INTO  VALUES (,'Santo Domingo Xenacoj','305','Municipio','GTM','ADMIN 2');</t>
  </si>
  <si>
    <t>Santiago Sacatepéquez</t>
  </si>
  <si>
    <t>306</t>
  </si>
  <si>
    <t>INSERT INTO  VALUES (,'Santiago Sacatepéquez','306','Municipio','GTM','ADMIN 2');</t>
  </si>
  <si>
    <t>San Bartolomé Milpas Altas</t>
  </si>
  <si>
    <t>307</t>
  </si>
  <si>
    <t>INSERT INTO  VALUES (,'San Bartolomé Milpas Altas','307','Municipio','GTM','ADMIN 2');</t>
  </si>
  <si>
    <t>San Lucas Sacatepéquez</t>
  </si>
  <si>
    <t>308</t>
  </si>
  <si>
    <t>INSERT INTO  VALUES (,'San Lucas Sacatepéquez','308','Municipio','GTM','ADMIN 2');</t>
  </si>
  <si>
    <t>Santa Lucía Milpas Altas</t>
  </si>
  <si>
    <t>309</t>
  </si>
  <si>
    <t>INSERT INTO  VALUES (,'Santa Lucía Milpas Altas','309','Municipio','GTM','ADMIN 2');</t>
  </si>
  <si>
    <t>Magdalena Milpas Altas</t>
  </si>
  <si>
    <t>310</t>
  </si>
  <si>
    <t>INSERT INTO  VALUES (,'Magdalena Milpas Altas','310','Municipio','GTM','ADMIN 2');</t>
  </si>
  <si>
    <t>Santa María de Jesús</t>
  </si>
  <si>
    <t>311</t>
  </si>
  <si>
    <t>INSERT INTO  VALUES (,'Santa María de Jesús','311','Municipio','GTM','ADMIN 2');</t>
  </si>
  <si>
    <t>Ciudad Vieja</t>
  </si>
  <si>
    <t>312</t>
  </si>
  <si>
    <t>INSERT INTO  VALUES (,'Ciudad Vieja','312','Municipio','GTM','ADMIN 2');</t>
  </si>
  <si>
    <t>San Miguel Dueñas</t>
  </si>
  <si>
    <t>313</t>
  </si>
  <si>
    <t>INSERT INTO  VALUES (,'San Miguel Dueñas','313','Municipio','GTM','ADMIN 2');</t>
  </si>
  <si>
    <t>Alotenango</t>
  </si>
  <si>
    <t>314</t>
  </si>
  <si>
    <t>INSERT INTO  VALUES (,'Alotenango','314','Municipio','GTM','ADMIN 2');</t>
  </si>
  <si>
    <t>San Antonio Aguas Calientes</t>
  </si>
  <si>
    <t>315</t>
  </si>
  <si>
    <t>INSERT INTO  VALUES (,'San Antonio Aguas Calientes','315','Municipio','GTM','ADMIN 2');</t>
  </si>
  <si>
    <t>Santa Catarina Barahona</t>
  </si>
  <si>
    <t>316</t>
  </si>
  <si>
    <t>INSERT INTO  VALUES (,'Santa Catarina Barahona','316','Municipio','GTM','ADMIN 2');</t>
  </si>
  <si>
    <t>401</t>
  </si>
  <si>
    <t>INSERT INTO  VALUES (,'Chimaltenango','401','Municipio','GTM','ADMIN 2');</t>
  </si>
  <si>
    <t>San José Poaquil</t>
  </si>
  <si>
    <t>402</t>
  </si>
  <si>
    <t>INSERT INTO  VALUES (,'San José Poaquil','402','Municipio','GTM','ADMIN 2');</t>
  </si>
  <si>
    <t>San Martín Jilotepeque</t>
  </si>
  <si>
    <t>403</t>
  </si>
  <si>
    <t>INSERT INTO  VALUES (,'San Martín Jilotepeque','403','Municipio','GTM','ADMIN 2');</t>
  </si>
  <si>
    <t>404</t>
  </si>
  <si>
    <t>INSERT INTO  VALUES (,'Comalapa','404','Municipio','GTM','ADMIN 2');</t>
  </si>
  <si>
    <t>Santa Apolonia</t>
  </si>
  <si>
    <t>405</t>
  </si>
  <si>
    <t>INSERT INTO  VALUES (,'Santa Apolonia','405','Municipio','GTM','ADMIN 2');</t>
  </si>
  <si>
    <t>Tecpán Guatemala</t>
  </si>
  <si>
    <t>406</t>
  </si>
  <si>
    <t>INSERT INTO  VALUES (,'Tecpán Guatemala','406','Municipio','GTM','ADMIN 2');</t>
  </si>
  <si>
    <t>Patzún</t>
  </si>
  <si>
    <t>407</t>
  </si>
  <si>
    <t>INSERT INTO  VALUES (,'Patzún','407','Municipio','GTM','ADMIN 2');</t>
  </si>
  <si>
    <t>Pochuta</t>
  </si>
  <si>
    <t>408</t>
  </si>
  <si>
    <t>INSERT INTO  VALUES (,'Pochuta','408','Municipio','GTM','ADMIN 2');</t>
  </si>
  <si>
    <t>Patzicía</t>
  </si>
  <si>
    <t>409</t>
  </si>
  <si>
    <t>INSERT INTO  VALUES (,'Patzicía','409','Municipio','GTM','ADMIN 2');</t>
  </si>
  <si>
    <t>Santa Cruz Balanyá</t>
  </si>
  <si>
    <t>410</t>
  </si>
  <si>
    <t>INSERT INTO  VALUES (,'Santa Cruz Balanyá','410','Municipio','GTM','ADMIN 2');</t>
  </si>
  <si>
    <t>Acatenango</t>
  </si>
  <si>
    <t>411</t>
  </si>
  <si>
    <t>INSERT INTO  VALUES (,'Acatenango','411','Municipio','GTM','ADMIN 2');</t>
  </si>
  <si>
    <t>Yepocapa</t>
  </si>
  <si>
    <t>412</t>
  </si>
  <si>
    <t>INSERT INTO  VALUES (,'Yepocapa','412','Municipio','GTM','ADMIN 2');</t>
  </si>
  <si>
    <t>San Andrés Itzapa</t>
  </si>
  <si>
    <t>413</t>
  </si>
  <si>
    <t>INSERT INTO  VALUES (,'San Andrés Itzapa','413','Municipio','GTM','ADMIN 2');</t>
  </si>
  <si>
    <t>Parramos</t>
  </si>
  <si>
    <t>414</t>
  </si>
  <si>
    <t>INSERT INTO  VALUES (,'Parramos','414','Municipio','GTM','ADMIN 2');</t>
  </si>
  <si>
    <t>415</t>
  </si>
  <si>
    <t>INSERT INTO  VALUES (,'Zaragoza','415','Municipio','GTM','ADMIN 2');</t>
  </si>
  <si>
    <t>El Tejar</t>
  </si>
  <si>
    <t>416</t>
  </si>
  <si>
    <t>INSERT INTO  VALUES (,'El Tejar','416','Municipio','GTM','ADMIN 2');</t>
  </si>
  <si>
    <t>501</t>
  </si>
  <si>
    <t>INSERT INTO  VALUES (,'Escuintla','501','Municipio','GTM','ADMIN 2');</t>
  </si>
  <si>
    <t>Santa Lucía Cotzumalguapa</t>
  </si>
  <si>
    <t>502</t>
  </si>
  <si>
    <t>INSERT INTO  VALUES (,'Santa Lucía Cotzumalguapa','502','Municipio','GTM','ADMIN 2');</t>
  </si>
  <si>
    <t>La Democracia</t>
  </si>
  <si>
    <t>503</t>
  </si>
  <si>
    <t>INSERT INTO  VALUES (,'La Democracia','503','Municipio','GTM','ADMIN 2');</t>
  </si>
  <si>
    <t>Siquinalá</t>
  </si>
  <si>
    <t>504</t>
  </si>
  <si>
    <t>INSERT INTO  VALUES (,'Siquinalá','504','Municipio','GTM','ADMIN 2');</t>
  </si>
  <si>
    <t>Masagua</t>
  </si>
  <si>
    <t>505</t>
  </si>
  <si>
    <t>INSERT INTO  VALUES (,'Masagua','505','Municipio','GTM','ADMIN 2');</t>
  </si>
  <si>
    <t>Tiquisate</t>
  </si>
  <si>
    <t>506</t>
  </si>
  <si>
    <t>INSERT INTO  VALUES (,'Tiquisate','506','Municipio','GTM','ADMIN 2');</t>
  </si>
  <si>
    <t>La Gomera</t>
  </si>
  <si>
    <t>507</t>
  </si>
  <si>
    <t>INSERT INTO  VALUES (,'La Gomera','507','Municipio','GTM','ADMIN 2');</t>
  </si>
  <si>
    <t>Guanagazapa</t>
  </si>
  <si>
    <t>508</t>
  </si>
  <si>
    <t>INSERT INTO  VALUES (,'Guanagazapa','508','Municipio','GTM','ADMIN 2');</t>
  </si>
  <si>
    <t>509</t>
  </si>
  <si>
    <t>INSERT INTO  VALUES (,'San José','509','Municipio','GTM','ADMIN 2');</t>
  </si>
  <si>
    <t>Iztapa</t>
  </si>
  <si>
    <t>510</t>
  </si>
  <si>
    <t>INSERT INTO  VALUES (,'Iztapa','510','Municipio','GTM','ADMIN 2');</t>
  </si>
  <si>
    <t>Palín</t>
  </si>
  <si>
    <t>511</t>
  </si>
  <si>
    <t>INSERT INTO  VALUES (,'Palín','511','Municipio','GTM','ADMIN 2');</t>
  </si>
  <si>
    <t>San Vicente Pacaya</t>
  </si>
  <si>
    <t>512</t>
  </si>
  <si>
    <t>INSERT INTO  VALUES (,'San Vicente Pacaya','512','Municipio','GTM','ADMIN 2');</t>
  </si>
  <si>
    <t>513</t>
  </si>
  <si>
    <t>INSERT INTO  VALUES (,'Nueva Concepción','513','Municipio','GTM','ADMIN 2');</t>
  </si>
  <si>
    <t>Sipacate</t>
  </si>
  <si>
    <t>514</t>
  </si>
  <si>
    <t>INSERT INTO  VALUES (,'Sipacate','514','Municipio','GTM','ADMIN 2');</t>
  </si>
  <si>
    <t>Cuilapa</t>
  </si>
  <si>
    <t>601</t>
  </si>
  <si>
    <t>INSERT INTO  VALUES (,'Cuilapa','601','Municipio','GTM','ADMIN 2');</t>
  </si>
  <si>
    <t>Barberena</t>
  </si>
  <si>
    <t>602</t>
  </si>
  <si>
    <t>INSERT INTO  VALUES (,'Barberena','602','Municipio','GTM','ADMIN 2');</t>
  </si>
  <si>
    <t>603</t>
  </si>
  <si>
    <t>INSERT INTO  VALUES (,'Santa Rosa de Lima','603','Municipio','GTM','ADMIN 2');</t>
  </si>
  <si>
    <t>Casillas</t>
  </si>
  <si>
    <t>604</t>
  </si>
  <si>
    <t>INSERT INTO  VALUES (,'Casillas','604','Municipio','GTM','ADMIN 2');</t>
  </si>
  <si>
    <t>San Rafael Las Flores</t>
  </si>
  <si>
    <t>605</t>
  </si>
  <si>
    <t>INSERT INTO  VALUES (,'San Rafael Las Flores','605','Municipio','GTM','ADMIN 2');</t>
  </si>
  <si>
    <t>Oratorio</t>
  </si>
  <si>
    <t>606</t>
  </si>
  <si>
    <t>INSERT INTO  VALUES (,'Oratorio','606','Municipio','GTM','ADMIN 2');</t>
  </si>
  <si>
    <t>San Juan Tecuaco</t>
  </si>
  <si>
    <t>607</t>
  </si>
  <si>
    <t>INSERT INTO  VALUES (,'San Juan Tecuaco','607','Municipio','GTM','ADMIN 2');</t>
  </si>
  <si>
    <t>Chiquimulilla</t>
  </si>
  <si>
    <t>608</t>
  </si>
  <si>
    <t>INSERT INTO  VALUES (,'Chiquimulilla','608','Municipio','GTM','ADMIN 2');</t>
  </si>
  <si>
    <t>Taxisco</t>
  </si>
  <si>
    <t>609</t>
  </si>
  <si>
    <t>INSERT INTO  VALUES (,'Taxisco','609','Municipio','GTM','ADMIN 2');</t>
  </si>
  <si>
    <t>Santa María Ixhuatán</t>
  </si>
  <si>
    <t>610</t>
  </si>
  <si>
    <t>INSERT INTO  VALUES (,'Santa María Ixhuatán','610','Municipio','GTM','ADMIN 2');</t>
  </si>
  <si>
    <t>Guazacapán</t>
  </si>
  <si>
    <t>611</t>
  </si>
  <si>
    <t>INSERT INTO  VALUES (,'Guazacapán','611','Municipio','GTM','ADMIN 2');</t>
  </si>
  <si>
    <t>Santa Cruz Naranjo</t>
  </si>
  <si>
    <t>612</t>
  </si>
  <si>
    <t>INSERT INTO  VALUES (,'Santa Cruz Naranjo','612','Municipio','GTM','ADMIN 2');</t>
  </si>
  <si>
    <t>Pueblo Nuevo Viñas</t>
  </si>
  <si>
    <t>613</t>
  </si>
  <si>
    <t>INSERT INTO  VALUES (,'Pueblo Nuevo Viñas','613','Municipio','GTM','ADMIN 2');</t>
  </si>
  <si>
    <t>Nueva Santa Rosa</t>
  </si>
  <si>
    <t>614</t>
  </si>
  <si>
    <t>INSERT INTO  VALUES (,'Nueva Santa Rosa','614','Municipio','GTM','ADMIN 2');</t>
  </si>
  <si>
    <t>Lago Atitlán</t>
  </si>
  <si>
    <t>0</t>
  </si>
  <si>
    <t>INSERT INTO  VALUES (,'Lago Atitlán','0','Municipio','GTM','ADMIN 2');</t>
  </si>
  <si>
    <t>701</t>
  </si>
  <si>
    <t>INSERT INTO  VALUES (,'Sololá','701','Municipio','GTM','ADMIN 2');</t>
  </si>
  <si>
    <t>San José Chacayá</t>
  </si>
  <si>
    <t>702</t>
  </si>
  <si>
    <t>INSERT INTO  VALUES (,'San José Chacayá','702','Municipio','GTM','ADMIN 2');</t>
  </si>
  <si>
    <t>Santa María Visitación</t>
  </si>
  <si>
    <t>703</t>
  </si>
  <si>
    <t>INSERT INTO  VALUES (,'Santa María Visitación','703','Municipio','GTM','ADMIN 2');</t>
  </si>
  <si>
    <t>Santa Lucía Utatlán</t>
  </si>
  <si>
    <t>704</t>
  </si>
  <si>
    <t>INSERT INTO  VALUES (,'Santa Lucía Utatlán','704','Municipio','GTM','ADMIN 2');</t>
  </si>
  <si>
    <t>Nahualá</t>
  </si>
  <si>
    <t>705</t>
  </si>
  <si>
    <t>INSERT INTO  VALUES (,'Nahualá','705','Municipio','GTM','ADMIN 2');</t>
  </si>
  <si>
    <t>Santa Catarina Ixtahuacán</t>
  </si>
  <si>
    <t>706</t>
  </si>
  <si>
    <t>INSERT INTO  VALUES (,'Santa Catarina Ixtahuacán','706','Municipio','GTM','ADMIN 2');</t>
  </si>
  <si>
    <t>Santa Clara La Laguna</t>
  </si>
  <si>
    <t>707</t>
  </si>
  <si>
    <t>INSERT INTO  VALUES (,'Santa Clara La Laguna','707','Municipio','GTM','ADMIN 2');</t>
  </si>
  <si>
    <t>708</t>
  </si>
  <si>
    <t>INSERT INTO  VALUES (,'Concepción','708','Municipio','GTM','ADMIN 2');</t>
  </si>
  <si>
    <t>San Andrés Semetabaj</t>
  </si>
  <si>
    <t>709</t>
  </si>
  <si>
    <t>INSERT INTO  VALUES (,'San Andrés Semetabaj','709','Municipio','GTM','ADMIN 2');</t>
  </si>
  <si>
    <t>Panajachel</t>
  </si>
  <si>
    <t>710</t>
  </si>
  <si>
    <t>INSERT INTO  VALUES (,'Panajachel','710','Municipio','GTM','ADMIN 2');</t>
  </si>
  <si>
    <t>Santa Catarina Palopó</t>
  </si>
  <si>
    <t>711</t>
  </si>
  <si>
    <t>INSERT INTO  VALUES (,'Santa Catarina Palopó','711','Municipio','GTM','ADMIN 2');</t>
  </si>
  <si>
    <t>San Antonio Palopó</t>
  </si>
  <si>
    <t>712</t>
  </si>
  <si>
    <t>INSERT INTO  VALUES (,'San Antonio Palopó','712','Municipio','GTM','ADMIN 2');</t>
  </si>
  <si>
    <t>San Lucas Tolimán</t>
  </si>
  <si>
    <t>713</t>
  </si>
  <si>
    <t>INSERT INTO  VALUES (,'San Lucas Tolimán','713','Municipio','GTM','ADMIN 2');</t>
  </si>
  <si>
    <t>Santa Cruz La Laguna</t>
  </si>
  <si>
    <t>714</t>
  </si>
  <si>
    <t>INSERT INTO  VALUES (,'Santa Cruz La Laguna','714','Municipio','GTM','ADMIN 2');</t>
  </si>
  <si>
    <t>San Pablo La Laguna</t>
  </si>
  <si>
    <t>715</t>
  </si>
  <si>
    <t>INSERT INTO  VALUES (,'San Pablo La Laguna','715','Municipio','GTM','ADMIN 2');</t>
  </si>
  <si>
    <t>San Marcos La Laguna</t>
  </si>
  <si>
    <t>716</t>
  </si>
  <si>
    <t>INSERT INTO  VALUES (,'San Marcos La Laguna','716','Municipio','GTM','ADMIN 2');</t>
  </si>
  <si>
    <t>San Juan La Laguna</t>
  </si>
  <si>
    <t>717</t>
  </si>
  <si>
    <t>INSERT INTO  VALUES (,'San Juan La Laguna','717','Municipio','GTM','ADMIN 2');</t>
  </si>
  <si>
    <t>San Pedro La Laguna</t>
  </si>
  <si>
    <t>718</t>
  </si>
  <si>
    <t>INSERT INTO  VALUES (,'San Pedro La Laguna','718','Municipio','GTM','ADMIN 2');</t>
  </si>
  <si>
    <t>Santiago Atitlán</t>
  </si>
  <si>
    <t>719</t>
  </si>
  <si>
    <t>INSERT INTO  VALUES (,'Santiago Atitlán','719','Municipio','GTM','ADMIN 2');</t>
  </si>
  <si>
    <t>801</t>
  </si>
  <si>
    <t>INSERT INTO  VALUES (,'Totonicapán','801','Municipio','GTM','ADMIN 2');</t>
  </si>
  <si>
    <t>San Cristóbal Totonicapán</t>
  </si>
  <si>
    <t>802</t>
  </si>
  <si>
    <t>INSERT INTO  VALUES (,'San Cristóbal Totonicapán','802','Municipio','GTM','ADMIN 2');</t>
  </si>
  <si>
    <t>San Francisco El Alto</t>
  </si>
  <si>
    <t>803</t>
  </si>
  <si>
    <t>INSERT INTO  VALUES (,'San Francisco El Alto','803','Municipio','GTM','ADMIN 2');</t>
  </si>
  <si>
    <t>San Andrés Xecul</t>
  </si>
  <si>
    <t>804</t>
  </si>
  <si>
    <t>INSERT INTO  VALUES (,'San Andrés Xecul','804','Municipio','GTM','ADMIN 2');</t>
  </si>
  <si>
    <t>Momostenango</t>
  </si>
  <si>
    <t>805</t>
  </si>
  <si>
    <t>INSERT INTO  VALUES (,'Momostenango','805','Municipio','GTM','ADMIN 2');</t>
  </si>
  <si>
    <t>Santa María Chiquimula</t>
  </si>
  <si>
    <t>806</t>
  </si>
  <si>
    <t>INSERT INTO  VALUES (,'Santa María Chiquimula','806','Municipio','GTM','ADMIN 2');</t>
  </si>
  <si>
    <t>Santa Lucía La Reforma</t>
  </si>
  <si>
    <t>807</t>
  </si>
  <si>
    <t>INSERT INTO  VALUES (,'Santa Lucía La Reforma','807','Municipio','GTM','ADMIN 2');</t>
  </si>
  <si>
    <t>San Bartolo</t>
  </si>
  <si>
    <t>808</t>
  </si>
  <si>
    <t>INSERT INTO  VALUES (,'San Bartolo','808','Municipio','GTM','ADMIN 2');</t>
  </si>
  <si>
    <t>901</t>
  </si>
  <si>
    <t>INSERT INTO  VALUES (,'Quetzaltenango','901','Municipio','GTM','ADMIN 2');</t>
  </si>
  <si>
    <t>Salcajá</t>
  </si>
  <si>
    <t>902</t>
  </si>
  <si>
    <t>INSERT INTO  VALUES (,'Salcajá','902','Municipio','GTM','ADMIN 2');</t>
  </si>
  <si>
    <t>Olintepeque</t>
  </si>
  <si>
    <t>903</t>
  </si>
  <si>
    <t>INSERT INTO  VALUES (,'Olintepeque','903','Municipio','GTM','ADMIN 2');</t>
  </si>
  <si>
    <t>San Carlos Sija</t>
  </si>
  <si>
    <t>904</t>
  </si>
  <si>
    <t>INSERT INTO  VALUES (,'San Carlos Sija','904','Municipio','GTM','ADMIN 2');</t>
  </si>
  <si>
    <t>Sibilia</t>
  </si>
  <si>
    <t>905</t>
  </si>
  <si>
    <t>INSERT INTO  VALUES (,'Sibilia','905','Municipio','GTM','ADMIN 2');</t>
  </si>
  <si>
    <t>Cabricán</t>
  </si>
  <si>
    <t>906</t>
  </si>
  <si>
    <t>INSERT INTO  VALUES (,'Cabricán','906','Municipio','GTM','ADMIN 2');</t>
  </si>
  <si>
    <t>Cajolá</t>
  </si>
  <si>
    <t>907</t>
  </si>
  <si>
    <t>INSERT INTO  VALUES (,'Cajolá','907','Municipio','GTM','ADMIN 2');</t>
  </si>
  <si>
    <t>San Miguel Sigüila</t>
  </si>
  <si>
    <t>908</t>
  </si>
  <si>
    <t>INSERT INTO  VALUES (,'San Miguel Sigüila','908','Municipio','GTM','ADMIN 2');</t>
  </si>
  <si>
    <t>San Juan Ostuncalco</t>
  </si>
  <si>
    <t>909</t>
  </si>
  <si>
    <t>INSERT INTO  VALUES (,'San Juan Ostuncalco','909','Municipio','GTM','ADMIN 2');</t>
  </si>
  <si>
    <t>910</t>
  </si>
  <si>
    <t>INSERT INTO  VALUES (,'San Mateo','910','Municipio','GTM','ADMIN 2');</t>
  </si>
  <si>
    <t>Concepción Chiquirichapa</t>
  </si>
  <si>
    <t>911</t>
  </si>
  <si>
    <t>INSERT INTO  VALUES (,'Concepción Chiquirichapa','911','Municipio','GTM','ADMIN 2');</t>
  </si>
  <si>
    <t>San Martín Sacatepéquez</t>
  </si>
  <si>
    <t>912</t>
  </si>
  <si>
    <t>INSERT INTO  VALUES (,'San Martín Sacatepéquez','912','Municipio','GTM','ADMIN 2');</t>
  </si>
  <si>
    <t>Almolonga</t>
  </si>
  <si>
    <t>913</t>
  </si>
  <si>
    <t>INSERT INTO  VALUES (,'Almolonga','913','Municipio','GTM','ADMIN 2');</t>
  </si>
  <si>
    <t>Cantel</t>
  </si>
  <si>
    <t>914</t>
  </si>
  <si>
    <t>INSERT INTO  VALUES (,'Cantel','914','Municipio','GTM','ADMIN 2');</t>
  </si>
  <si>
    <t>Huitán</t>
  </si>
  <si>
    <t>915</t>
  </si>
  <si>
    <t>INSERT INTO  VALUES (,'Huitán','915','Municipio','GTM','ADMIN 2');</t>
  </si>
  <si>
    <t>Zunil</t>
  </si>
  <si>
    <t>916</t>
  </si>
  <si>
    <t>INSERT INTO  VALUES (,'Zunil','916','Municipio','GTM','ADMIN 2');</t>
  </si>
  <si>
    <t>Colomba</t>
  </si>
  <si>
    <t>917</t>
  </si>
  <si>
    <t>INSERT INTO  VALUES (,'Colomba','917','Municipio','GTM','ADMIN 2');</t>
  </si>
  <si>
    <t>San Francisco La Unión</t>
  </si>
  <si>
    <t>918</t>
  </si>
  <si>
    <t>INSERT INTO  VALUES (,'San Francisco La Unión','918','Municipio','GTM','ADMIN 2');</t>
  </si>
  <si>
    <t>El Palmar</t>
  </si>
  <si>
    <t>919</t>
  </si>
  <si>
    <t>INSERT INTO  VALUES (,'El Palmar','919','Municipio','GTM','ADMIN 2');</t>
  </si>
  <si>
    <t>920</t>
  </si>
  <si>
    <t>INSERT INTO  VALUES (,'Coatepeque','920','Municipio','GTM','ADMIN 2');</t>
  </si>
  <si>
    <t>Génova</t>
  </si>
  <si>
    <t>921</t>
  </si>
  <si>
    <t>INSERT INTO  VALUES (,'Génova','921','Municipio','GTM','ADMIN 2');</t>
  </si>
  <si>
    <t>Flores Costa Cuca</t>
  </si>
  <si>
    <t>922</t>
  </si>
  <si>
    <t>INSERT INTO  VALUES (,'Flores Costa Cuca','922','Municipio','GTM','ADMIN 2');</t>
  </si>
  <si>
    <t>La Esperanza</t>
  </si>
  <si>
    <t>923</t>
  </si>
  <si>
    <t>INSERT INTO  VALUES (,'La Esperanza','923','Municipio','GTM','ADMIN 2');</t>
  </si>
  <si>
    <t>Palestina de Los Altos</t>
  </si>
  <si>
    <t>924</t>
  </si>
  <si>
    <t>INSERT INTO  VALUES (,'Palestina de Los Altos','924','Municipio','GTM','ADMIN 2');</t>
  </si>
  <si>
    <t>Mazatenango</t>
  </si>
  <si>
    <t>INSERT INTO  VALUES (,'Mazatenango','1001','Municipio','GTM','ADMIN 2');</t>
  </si>
  <si>
    <t>Cuyotenango</t>
  </si>
  <si>
    <t>INSERT INTO  VALUES (,'Cuyotenango','1002','Municipio','GTM','ADMIN 2');</t>
  </si>
  <si>
    <t>San Francisco Zapotitlán</t>
  </si>
  <si>
    <t>1003</t>
  </si>
  <si>
    <t>INSERT INTO  VALUES (,'San Francisco Zapotitlán','1003','Municipio','GTM','ADMIN 2');</t>
  </si>
  <si>
    <t>San Bernardino</t>
  </si>
  <si>
    <t>1004</t>
  </si>
  <si>
    <t>INSERT INTO  VALUES (,'San Bernardino','1004','Municipio','GTM','ADMIN 2');</t>
  </si>
  <si>
    <t>San José El Ídolo</t>
  </si>
  <si>
    <t>1005</t>
  </si>
  <si>
    <t>INSERT INTO  VALUES (,'San José El Ídolo','1005','Municipio','GTM','ADMIN 2');</t>
  </si>
  <si>
    <t>Santo Domingo Suchitepéquez</t>
  </si>
  <si>
    <t>1006</t>
  </si>
  <si>
    <t>INSERT INTO  VALUES (,'Santo Domingo Suchitepéquez','1006','Municipio','GTM','ADMIN 2');</t>
  </si>
  <si>
    <t>1007</t>
  </si>
  <si>
    <t>INSERT INTO  VALUES (,'San Lorenzo','1007','Municipio','GTM','ADMIN 2');</t>
  </si>
  <si>
    <t>Samayac</t>
  </si>
  <si>
    <t>1008</t>
  </si>
  <si>
    <t>INSERT INTO  VALUES (,'Samayac','1008','Municipio','GTM','ADMIN 2');</t>
  </si>
  <si>
    <t>San Pablo Jocopilas</t>
  </si>
  <si>
    <t>1009</t>
  </si>
  <si>
    <t>INSERT INTO  VALUES (,'San Pablo Jocopilas','1009','Municipio','GTM','ADMIN 2');</t>
  </si>
  <si>
    <t>San Antonio Suchitepéquez</t>
  </si>
  <si>
    <t>INSERT INTO  VALUES (,'San Antonio Suchitepéquez','1010','Municipio','GTM','ADMIN 2');</t>
  </si>
  <si>
    <t>San Miguel Panán</t>
  </si>
  <si>
    <t>INSERT INTO  VALUES (,'San Miguel Panán','1011','Municipio','GTM','ADMIN 2');</t>
  </si>
  <si>
    <t>San Gabriel</t>
  </si>
  <si>
    <t>1012</t>
  </si>
  <si>
    <t>INSERT INTO  VALUES (,'San Gabriel','1012','Municipio','GTM','ADMIN 2');</t>
  </si>
  <si>
    <t>Chicacao</t>
  </si>
  <si>
    <t>1013</t>
  </si>
  <si>
    <t>INSERT INTO  VALUES (,'Chicacao','1013','Municipio','GTM','ADMIN 2');</t>
  </si>
  <si>
    <t>Patulul</t>
  </si>
  <si>
    <t>1014</t>
  </si>
  <si>
    <t>INSERT INTO  VALUES (,'Patulul','1014','Municipio','GTM','ADMIN 2');</t>
  </si>
  <si>
    <t>1015</t>
  </si>
  <si>
    <t>INSERT INTO  VALUES (,'Santa Bárbara','1015','Municipio','GTM','ADMIN 2');</t>
  </si>
  <si>
    <t>San Juan Bautista</t>
  </si>
  <si>
    <t>1016</t>
  </si>
  <si>
    <t>INSERT INTO  VALUES (,'San Juan Bautista','1016','Municipio','GTM','ADMIN 2');</t>
  </si>
  <si>
    <t>Santo Tomás La Unión</t>
  </si>
  <si>
    <t>1017</t>
  </si>
  <si>
    <t>INSERT INTO  VALUES (,'Santo Tomás La Unión','1017','Municipio','GTM','ADMIN 2');</t>
  </si>
  <si>
    <t>Zunilito</t>
  </si>
  <si>
    <t>1018</t>
  </si>
  <si>
    <t>INSERT INTO  VALUES (,'Zunilito','1018','Municipio','GTM','ADMIN 2');</t>
  </si>
  <si>
    <t>Pueblo Nuevo</t>
  </si>
  <si>
    <t>1019</t>
  </si>
  <si>
    <t>INSERT INTO  VALUES (,'Pueblo Nuevo','1019','Municipio','GTM','ADMIN 2');</t>
  </si>
  <si>
    <t>Río Bravo</t>
  </si>
  <si>
    <t>1020</t>
  </si>
  <si>
    <t>INSERT INTO  VALUES (,'Río Bravo','1020','Municipio','GTM','ADMIN 2');</t>
  </si>
  <si>
    <t>San José La Máquina</t>
  </si>
  <si>
    <t>1021</t>
  </si>
  <si>
    <t>INSERT INTO  VALUES (,'San José La Máquina','1021','Municipio','GTM','ADMIN 2');</t>
  </si>
  <si>
    <t>INSERT INTO  VALUES (,'Retalhuleu','1101','Municipio','GTM','ADMIN 2');</t>
  </si>
  <si>
    <t>San Sebastián</t>
  </si>
  <si>
    <t>INSERT INTO  VALUES (,'San Sebastián','1102','Municipio','GTM','ADMIN 2');</t>
  </si>
  <si>
    <t>Santa Cruz Muluá</t>
  </si>
  <si>
    <t>1103</t>
  </si>
  <si>
    <t>INSERT INTO  VALUES (,'Santa Cruz Muluá','1103','Municipio','GTM','ADMIN 2');</t>
  </si>
  <si>
    <t>San Martín Zapotitlán</t>
  </si>
  <si>
    <t>INSERT INTO  VALUES (,'San Martín Zapotitlán','1104','Municipio','GTM','ADMIN 2');</t>
  </si>
  <si>
    <t>1105</t>
  </si>
  <si>
    <t>INSERT INTO  VALUES (,'San Felipe','1105','Municipio','GTM','ADMIN 2');</t>
  </si>
  <si>
    <t>San Andrés Villa Seca</t>
  </si>
  <si>
    <t>1106</t>
  </si>
  <si>
    <t>INSERT INTO  VALUES (,'San Andrés Villa Seca','1106','Municipio','GTM','ADMIN 2');</t>
  </si>
  <si>
    <t>Champerico</t>
  </si>
  <si>
    <t>INSERT INTO  VALUES (,'Champerico','1107','Municipio','GTM','ADMIN 2');</t>
  </si>
  <si>
    <t>Nuevo San Carlos</t>
  </si>
  <si>
    <t>INSERT INTO  VALUES (,'Nuevo San Carlos','1108','Municipio','GTM','ADMIN 2');</t>
  </si>
  <si>
    <t>El Asintal</t>
  </si>
  <si>
    <t>INSERT INTO  VALUES (,'El Asintal','1109','Municipio','GTM','ADMIN 2');</t>
  </si>
  <si>
    <t>INSERT INTO  VALUES (,'San Marcos','1201','Municipio','GTM','ADMIN 2');</t>
  </si>
  <si>
    <t>INSERT INTO  VALUES (,'San Pedro Sacatepéquez','1202','Municipio','GTM','ADMIN 2');</t>
  </si>
  <si>
    <t>San Antonio Sacatepéquez</t>
  </si>
  <si>
    <t>INSERT INTO  VALUES (,'San Antonio Sacatepéquez','1203','Municipio','GTM','ADMIN 2');</t>
  </si>
  <si>
    <t>Comitancillo</t>
  </si>
  <si>
    <t>INSERT INTO  VALUES (,'Comitancillo','1204','Municipio','GTM','ADMIN 2');</t>
  </si>
  <si>
    <t>San Miguel Ixtahuacán</t>
  </si>
  <si>
    <t>INSERT INTO  VALUES (,'San Miguel Ixtahuacán','1205','Municipio','GTM','ADMIN 2');</t>
  </si>
  <si>
    <t>Concepción Tutuapa</t>
  </si>
  <si>
    <t>INSERT INTO  VALUES (,'Concepción Tutuapa','1206','Municipio','GTM','ADMIN 2');</t>
  </si>
  <si>
    <t>Tacaná</t>
  </si>
  <si>
    <t>INSERT INTO  VALUES (,'Tacaná','1207','Municipio','GTM','ADMIN 2');</t>
  </si>
  <si>
    <t>Sibinal</t>
  </si>
  <si>
    <t>INSERT INTO  VALUES (,'Sibinal','1208','Municipio','GTM','ADMIN 2');</t>
  </si>
  <si>
    <t>Tajumulco</t>
  </si>
  <si>
    <t>INSERT INTO  VALUES (,'Tajumulco','1209','Municipio','GTM','ADMIN 2');</t>
  </si>
  <si>
    <t>INSERT INTO  VALUES (,'Tejutla','1210','Municipio','GTM','ADMIN 2');</t>
  </si>
  <si>
    <t>San Rafael Pie de la Cuesta</t>
  </si>
  <si>
    <t>INSERT INTO  VALUES (,'San Rafael Pie de la Cuesta','1211','Municipio','GTM','ADMIN 2');</t>
  </si>
  <si>
    <t>Nuevo Progreso</t>
  </si>
  <si>
    <t>INSERT INTO  VALUES (,'Nuevo Progreso','1212','Municipio','GTM','ADMIN 2');</t>
  </si>
  <si>
    <t>El Tumbador</t>
  </si>
  <si>
    <t>INSERT INTO  VALUES (,'El Tumbador','1213','Municipio','GTM','ADMIN 2');</t>
  </si>
  <si>
    <t>El Rodeo</t>
  </si>
  <si>
    <t>INSERT INTO  VALUES (,'El Rodeo','1214','Municipio','GTM','ADMIN 2');</t>
  </si>
  <si>
    <t>Malacatán</t>
  </si>
  <si>
    <t>INSERT INTO  VALUES (,'Malacatán','1215','Municipio','GTM','ADMIN 2');</t>
  </si>
  <si>
    <t>Catarina</t>
  </si>
  <si>
    <t>1216</t>
  </si>
  <si>
    <t>INSERT INTO  VALUES (,'Catarina','1216','Municipio','GTM','ADMIN 2');</t>
  </si>
  <si>
    <t>Ayutla</t>
  </si>
  <si>
    <t>INSERT INTO  VALUES (,'Ayutla','1217','Municipio','GTM','ADMIN 2');</t>
  </si>
  <si>
    <t>Ocós</t>
  </si>
  <si>
    <t>INSERT INTO  VALUES (,'Ocós','1218','Municipio','GTM','ADMIN 2');</t>
  </si>
  <si>
    <t>INSERT INTO  VALUES (,'San Pablo','1219','Municipio','GTM','ADMIN 2');</t>
  </si>
  <si>
    <t>El Quetzal</t>
  </si>
  <si>
    <t>INSERT INTO  VALUES (,'El Quetzal','1220','Municipio','GTM','ADMIN 2');</t>
  </si>
  <si>
    <t>La Reforma</t>
  </si>
  <si>
    <t>1221</t>
  </si>
  <si>
    <t>INSERT INTO  VALUES (,'La Reforma','1221','Municipio','GTM','ADMIN 2');</t>
  </si>
  <si>
    <t>Pajapita</t>
  </si>
  <si>
    <t>1222</t>
  </si>
  <si>
    <t>INSERT INTO  VALUES (,'Pajapita','1222','Municipio','GTM','ADMIN 2');</t>
  </si>
  <si>
    <t>Ixchiguán</t>
  </si>
  <si>
    <t>1223</t>
  </si>
  <si>
    <t>INSERT INTO  VALUES (,'Ixchiguán','1223','Municipio','GTM','ADMIN 2');</t>
  </si>
  <si>
    <t>San José Ojetenam</t>
  </si>
  <si>
    <t>1224</t>
  </si>
  <si>
    <t>INSERT INTO  VALUES (,'San José Ojetenam','1224','Municipio','GTM','ADMIN 2');</t>
  </si>
  <si>
    <t>San Cristóbal Cucho</t>
  </si>
  <si>
    <t>1225</t>
  </si>
  <si>
    <t>INSERT INTO  VALUES (,'San Cristóbal Cucho','1225','Municipio','GTM','ADMIN 2');</t>
  </si>
  <si>
    <t>Sipacapa</t>
  </si>
  <si>
    <t>1226</t>
  </si>
  <si>
    <t>INSERT INTO  VALUES (,'Sipacapa','1226','Municipio','GTM','ADMIN 2');</t>
  </si>
  <si>
    <t>Esquipulas Palo Gordo</t>
  </si>
  <si>
    <t>1227</t>
  </si>
  <si>
    <t>INSERT INTO  VALUES (,'Esquipulas Palo Gordo','1227','Municipio','GTM','ADMIN 2');</t>
  </si>
  <si>
    <t>Río Blanco</t>
  </si>
  <si>
    <t>1228</t>
  </si>
  <si>
    <t>INSERT INTO  VALUES (,'Río Blanco','1228','Municipio','GTM','ADMIN 2');</t>
  </si>
  <si>
    <t>1229</t>
  </si>
  <si>
    <t>INSERT INTO  VALUES (,'San Lorenzo','1229','Municipio','GTM','ADMIN 2');</t>
  </si>
  <si>
    <t>La Blanca</t>
  </si>
  <si>
    <t>1230</t>
  </si>
  <si>
    <t>INSERT INTO  VALUES (,'La Blanca','1230','Municipio','GTM','ADMIN 2');</t>
  </si>
  <si>
    <t>INSERT INTO  VALUES (,'Huehuetenango','1301','Municipio','GTM','ADMIN 2');</t>
  </si>
  <si>
    <t>Chiantla</t>
  </si>
  <si>
    <t>INSERT INTO  VALUES (,'Chiantla','1302','Municipio','GTM','ADMIN 2');</t>
  </si>
  <si>
    <t>Malacatancito</t>
  </si>
  <si>
    <t>1303</t>
  </si>
  <si>
    <t>INSERT INTO  VALUES (,'Malacatancito','1303','Municipio','GTM','ADMIN 2');</t>
  </si>
  <si>
    <t>Cuilco</t>
  </si>
  <si>
    <t>INSERT INTO  VALUES (,'Cuilco','1304','Municipio','GTM','ADMIN 2');</t>
  </si>
  <si>
    <t>Nentón</t>
  </si>
  <si>
    <t>INSERT INTO  VALUES (,'Nentón','1305','Municipio','GTM','ADMIN 2');</t>
  </si>
  <si>
    <t>San Pedro Necta</t>
  </si>
  <si>
    <t>INSERT INTO  VALUES (,'San Pedro Necta','1306','Municipio','GTM','ADMIN 2');</t>
  </si>
  <si>
    <t>Jacaltenango</t>
  </si>
  <si>
    <t>1307</t>
  </si>
  <si>
    <t>INSERT INTO  VALUES (,'Jacaltenango','1307','Municipio','GTM','ADMIN 2');</t>
  </si>
  <si>
    <t>Soloma</t>
  </si>
  <si>
    <t>INSERT INTO  VALUES (,'Soloma','1308','Municipio','GTM','ADMIN 2');</t>
  </si>
  <si>
    <t>Ixtahuacán</t>
  </si>
  <si>
    <t>INSERT INTO  VALUES (,'Ixtahuacán','1309','Municipio','GTM','ADMIN 2');</t>
  </si>
  <si>
    <t>INSERT INTO  VALUES (,'Santa Bárbara','1310','Municipio','GTM','ADMIN 2');</t>
  </si>
  <si>
    <t>INSERT INTO  VALUES (,'La Libertad','1311','Municipio','GTM','ADMIN 2');</t>
  </si>
  <si>
    <t>INSERT INTO  VALUES (,'La Democracia','1312','Municipio','GTM','ADMIN 2');</t>
  </si>
  <si>
    <t>San Miguel Acatán</t>
  </si>
  <si>
    <t>1313</t>
  </si>
  <si>
    <t>INSERT INTO  VALUES (,'San Miguel Acatán','1313','Municipio','GTM','ADMIN 2');</t>
  </si>
  <si>
    <t>San Rafael La Independencia</t>
  </si>
  <si>
    <t>INSERT INTO  VALUES (,'San Rafael La Independencia','1314','Municipio','GTM','ADMIN 2');</t>
  </si>
  <si>
    <t>Todos Santos Cuchumatán</t>
  </si>
  <si>
    <t>INSERT INTO  VALUES (,'Todos Santos Cuchumatán','1315','Municipio','GTM','ADMIN 2');</t>
  </si>
  <si>
    <t>San Juan Atitán</t>
  </si>
  <si>
    <t>INSERT INTO  VALUES (,'San Juan Atitán','1316','Municipio','GTM','ADMIN 2');</t>
  </si>
  <si>
    <t>Santa Eulalia</t>
  </si>
  <si>
    <t>INSERT INTO  VALUES (,'Santa Eulalia','1317','Municipio','GTM','ADMIN 2');</t>
  </si>
  <si>
    <t>San Mateo Ixtatán</t>
  </si>
  <si>
    <t>INSERT INTO  VALUES (,'San Mateo Ixtatán','1318','Municipio','GTM','ADMIN 2');</t>
  </si>
  <si>
    <t>Colotenango</t>
  </si>
  <si>
    <t>INSERT INTO  VALUES (,'Colotenango','1319','Municipio','GTM','ADMIN 2');</t>
  </si>
  <si>
    <t>San Sebastián Huehuetenango</t>
  </si>
  <si>
    <t>INSERT INTO  VALUES (,'San Sebastián Huehuetenango','1320','Municipio','GTM','ADMIN 2');</t>
  </si>
  <si>
    <t>Tectitán</t>
  </si>
  <si>
    <t>INSERT INTO  VALUES (,'Tectitán','1321','Municipio','GTM','ADMIN 2');</t>
  </si>
  <si>
    <t>Concepción Huista</t>
  </si>
  <si>
    <t>INSERT INTO  VALUES (,'Concepción Huista','1322','Municipio','GTM','ADMIN 2');</t>
  </si>
  <si>
    <t>San Juan Ixcoy</t>
  </si>
  <si>
    <t>INSERT INTO  VALUES (,'San Juan Ixcoy','1323','Municipio','GTM','ADMIN 2');</t>
  </si>
  <si>
    <t>San Antonio Huista</t>
  </si>
  <si>
    <t>INSERT INTO  VALUES (,'San Antonio Huista','1324','Municipio','GTM','ADMIN 2');</t>
  </si>
  <si>
    <t>San Sebastián Coatán</t>
  </si>
  <si>
    <t>INSERT INTO  VALUES (,'San Sebastián Coatán','1325','Municipio','GTM','ADMIN 2');</t>
  </si>
  <si>
    <t>Barillas</t>
  </si>
  <si>
    <t>INSERT INTO  VALUES (,'Barillas','1326','Municipio','GTM','ADMIN 2');</t>
  </si>
  <si>
    <t>Aguacatán</t>
  </si>
  <si>
    <t>1327</t>
  </si>
  <si>
    <t>INSERT INTO  VALUES (,'Aguacatán','1327','Municipio','GTM','ADMIN 2');</t>
  </si>
  <si>
    <t>San Rafael Petzal</t>
  </si>
  <si>
    <t>1328</t>
  </si>
  <si>
    <t>INSERT INTO  VALUES (,'San Rafael Petzal','1328','Municipio','GTM','ADMIN 2');</t>
  </si>
  <si>
    <t>San Gaspar Ixchil</t>
  </si>
  <si>
    <t>1329</t>
  </si>
  <si>
    <t>INSERT INTO  VALUES (,'San Gaspar Ixchil','1329','Municipio','GTM','ADMIN 2');</t>
  </si>
  <si>
    <t>Santiago Chimaltenango</t>
  </si>
  <si>
    <t>1330</t>
  </si>
  <si>
    <t>INSERT INTO  VALUES (,'Santiago Chimaltenango','1330','Municipio','GTM','ADMIN 2');</t>
  </si>
  <si>
    <t>Santa Ana Huista</t>
  </si>
  <si>
    <t>1331</t>
  </si>
  <si>
    <t>INSERT INTO  VALUES (,'Santa Ana Huista','1331','Municipio','GTM','ADMIN 2');</t>
  </si>
  <si>
    <t>Unión Cantinil</t>
  </si>
  <si>
    <t>1332</t>
  </si>
  <si>
    <t>INSERT INTO  VALUES (,'Unión Cantinil','1332','Municipio','GTM','ADMIN 2');</t>
  </si>
  <si>
    <t>Petatán</t>
  </si>
  <si>
    <t>1333</t>
  </si>
  <si>
    <t>INSERT INTO  VALUES (,'Petatán','1333','Municipio','GTM','ADMIN 2');</t>
  </si>
  <si>
    <t>Santa Cruz del Quiché</t>
  </si>
  <si>
    <t>INSERT INTO  VALUES (,'Santa Cruz del Quiché','1401','Municipio','GTM','ADMIN 2');</t>
  </si>
  <si>
    <t>Chiché</t>
  </si>
  <si>
    <t>INSERT INTO  VALUES (,'Chiché','1402','Municipio','GTM','ADMIN 2');</t>
  </si>
  <si>
    <t>Chinique</t>
  </si>
  <si>
    <t>INSERT INTO  VALUES (,'Chinique','1403','Municipio','GTM','ADMIN 2');</t>
  </si>
  <si>
    <t>Zacualpa</t>
  </si>
  <si>
    <t>INSERT INTO  VALUES (,'Zacualpa','1404','Municipio','GTM','ADMIN 2');</t>
  </si>
  <si>
    <t>Chajul</t>
  </si>
  <si>
    <t>INSERT INTO  VALUES (,'Chajul','1405','Municipio','GTM','ADMIN 2');</t>
  </si>
  <si>
    <t>Chichicastenango</t>
  </si>
  <si>
    <t>INSERT INTO  VALUES (,'Chichicastenango','1406','Municipio','GTM','ADMIN 2');</t>
  </si>
  <si>
    <t>Patzité</t>
  </si>
  <si>
    <t>INSERT INTO  VALUES (,'Patzité','1407','Municipio','GTM','ADMIN 2');</t>
  </si>
  <si>
    <t>San Antonio Ilotenango</t>
  </si>
  <si>
    <t>INSERT INTO  VALUES (,'San Antonio Ilotenango','1408','Municipio','GTM','ADMIN 2');</t>
  </si>
  <si>
    <t>San Pedro Jocopilas</t>
  </si>
  <si>
    <t>1409</t>
  </si>
  <si>
    <t>INSERT INTO  VALUES (,'San Pedro Jocopilas','1409','Municipio','GTM','ADMIN 2');</t>
  </si>
  <si>
    <t>Cunén</t>
  </si>
  <si>
    <t>INSERT INTO  VALUES (,'Cunén','1410','Municipio','GTM','ADMIN 2');</t>
  </si>
  <si>
    <t>San Juan Cotzal</t>
  </si>
  <si>
    <t>INSERT INTO  VALUES (,'San Juan Cotzal','1411','Municipio','GTM','ADMIN 2');</t>
  </si>
  <si>
    <t>Joyabaj</t>
  </si>
  <si>
    <t>INSERT INTO  VALUES (,'Joyabaj','1412','Municipio','GTM','ADMIN 2');</t>
  </si>
  <si>
    <t>Nebaj</t>
  </si>
  <si>
    <t>INSERT INTO  VALUES (,'Nebaj','1413','Municipio','GTM','ADMIN 2');</t>
  </si>
  <si>
    <t>San Andrés Sajcabajá</t>
  </si>
  <si>
    <t>1414</t>
  </si>
  <si>
    <t>INSERT INTO  VALUES (,'San Andrés Sajcabajá','1414','Municipio','GTM','ADMIN 2');</t>
  </si>
  <si>
    <t>Uspantán</t>
  </si>
  <si>
    <t>INSERT INTO  VALUES (,'Uspantán','1415','Municipio','GTM','ADMIN 2');</t>
  </si>
  <si>
    <t>Sacapulas</t>
  </si>
  <si>
    <t>INSERT INTO  VALUES (,'Sacapulas','1416','Municipio','GTM','ADMIN 2');</t>
  </si>
  <si>
    <t>San Bartolomé Jocotenango</t>
  </si>
  <si>
    <t>1417</t>
  </si>
  <si>
    <t>INSERT INTO  VALUES (,'San Bartolomé Jocotenango','1417','Municipio','GTM','ADMIN 2');</t>
  </si>
  <si>
    <t>Canillá</t>
  </si>
  <si>
    <t>INSERT INTO  VALUES (,'Canillá','1418','Municipio','GTM','ADMIN 2');</t>
  </si>
  <si>
    <t>Chicamán</t>
  </si>
  <si>
    <t>1419</t>
  </si>
  <si>
    <t>INSERT INTO  VALUES (,'Chicamán','1419','Municipio','GTM','ADMIN 2');</t>
  </si>
  <si>
    <t>Ixcán</t>
  </si>
  <si>
    <t>1420</t>
  </si>
  <si>
    <t>INSERT INTO  VALUES (,'Ixcán','1420','Municipio','GTM','ADMIN 2');</t>
  </si>
  <si>
    <t>Pachalum</t>
  </si>
  <si>
    <t>1421</t>
  </si>
  <si>
    <t>INSERT INTO  VALUES (,'Pachalum','1421','Municipio','GTM','ADMIN 2');</t>
  </si>
  <si>
    <t>Salamá</t>
  </si>
  <si>
    <t>1501</t>
  </si>
  <si>
    <t>INSERT INTO  VALUES (,'Salamá','1501','Municipio','GTM','ADMIN 2');</t>
  </si>
  <si>
    <t>San Miguel Chicaj</t>
  </si>
  <si>
    <t>1502</t>
  </si>
  <si>
    <t>INSERT INTO  VALUES (,'San Miguel Chicaj','1502','Municipio','GTM','ADMIN 2');</t>
  </si>
  <si>
    <t>Rabinal</t>
  </si>
  <si>
    <t>1503</t>
  </si>
  <si>
    <t>INSERT INTO  VALUES (,'Rabinal','1503','Municipio','GTM','ADMIN 2');</t>
  </si>
  <si>
    <t>Cubulco</t>
  </si>
  <si>
    <t>1504</t>
  </si>
  <si>
    <t>INSERT INTO  VALUES (,'Cubulco','1504','Municipio','GTM','ADMIN 2');</t>
  </si>
  <si>
    <t>Granados</t>
  </si>
  <si>
    <t>1505</t>
  </si>
  <si>
    <t>INSERT INTO  VALUES (,'Granados','1505','Municipio','GTM','ADMIN 2');</t>
  </si>
  <si>
    <t>El Chol</t>
  </si>
  <si>
    <t>1506</t>
  </si>
  <si>
    <t>INSERT INTO  VALUES (,'El Chol','1506','Municipio','GTM','ADMIN 2');</t>
  </si>
  <si>
    <t>San Jerónimo</t>
  </si>
  <si>
    <t>1507</t>
  </si>
  <si>
    <t>INSERT INTO  VALUES (,'San Jerónimo','1507','Municipio','GTM','ADMIN 2');</t>
  </si>
  <si>
    <t>Purulhá</t>
  </si>
  <si>
    <t>1508</t>
  </si>
  <si>
    <t>INSERT INTO  VALUES (,'Purulhá','1508','Municipio','GTM','ADMIN 2');</t>
  </si>
  <si>
    <t>Cobán</t>
  </si>
  <si>
    <t>1601</t>
  </si>
  <si>
    <t>INSERT INTO  VALUES (,'Cobán','1601','Municipio','GTM','ADMIN 2');</t>
  </si>
  <si>
    <t>Santa Cruz Verapaz</t>
  </si>
  <si>
    <t>1602</t>
  </si>
  <si>
    <t>INSERT INTO  VALUES (,'Santa Cruz Verapaz','1602','Municipio','GTM','ADMIN 2');</t>
  </si>
  <si>
    <t>San Cristóbal Verapaz</t>
  </si>
  <si>
    <t>1603</t>
  </si>
  <si>
    <t>INSERT INTO  VALUES (,'San Cristóbal Verapaz','1603','Municipio','GTM','ADMIN 2');</t>
  </si>
  <si>
    <t>Tactic</t>
  </si>
  <si>
    <t>1604</t>
  </si>
  <si>
    <t>INSERT INTO  VALUES (,'Tactic','1604','Municipio','GTM','ADMIN 2');</t>
  </si>
  <si>
    <t>Tamahú</t>
  </si>
  <si>
    <t>1605</t>
  </si>
  <si>
    <t>INSERT INTO  VALUES (,'Tamahú','1605','Municipio','GTM','ADMIN 2');</t>
  </si>
  <si>
    <t>Tucurú</t>
  </si>
  <si>
    <t>1606</t>
  </si>
  <si>
    <t>INSERT INTO  VALUES (,'Tucurú','1606','Municipio','GTM','ADMIN 2');</t>
  </si>
  <si>
    <t>Panzós</t>
  </si>
  <si>
    <t>1607</t>
  </si>
  <si>
    <t>INSERT INTO  VALUES (,'Panzós','1607','Municipio','GTM','ADMIN 2');</t>
  </si>
  <si>
    <t>Senahú</t>
  </si>
  <si>
    <t>1608</t>
  </si>
  <si>
    <t>INSERT INTO  VALUES (,'Senahú','1608','Municipio','GTM','ADMIN 2');</t>
  </si>
  <si>
    <t>San Pedro Carchá</t>
  </si>
  <si>
    <t>1609</t>
  </si>
  <si>
    <t>INSERT INTO  VALUES (,'San Pedro Carchá','1609','Municipio','GTM','ADMIN 2');</t>
  </si>
  <si>
    <t>San Juan Chamelco</t>
  </si>
  <si>
    <t>1610</t>
  </si>
  <si>
    <t>INSERT INTO  VALUES (,'San Juan Chamelco','1610','Municipio','GTM','ADMIN 2');</t>
  </si>
  <si>
    <t>Lanquín</t>
  </si>
  <si>
    <t>1611</t>
  </si>
  <si>
    <t>INSERT INTO  VALUES (,'Lanquín','1611','Municipio','GTM','ADMIN 2');</t>
  </si>
  <si>
    <t>Cahabón</t>
  </si>
  <si>
    <t>1612</t>
  </si>
  <si>
    <t>INSERT INTO  VALUES (,'Cahabón','1612','Municipio','GTM','ADMIN 2');</t>
  </si>
  <si>
    <t>Chisec</t>
  </si>
  <si>
    <t>1613</t>
  </si>
  <si>
    <t>INSERT INTO  VALUES (,'Chisec','1613','Municipio','GTM','ADMIN 2');</t>
  </si>
  <si>
    <t>Chahal</t>
  </si>
  <si>
    <t>1614</t>
  </si>
  <si>
    <t>INSERT INTO  VALUES (,'Chahal','1614','Municipio','GTM','ADMIN 2');</t>
  </si>
  <si>
    <t>Fray Bartolomé de Las Casas</t>
  </si>
  <si>
    <t>1615</t>
  </si>
  <si>
    <t>INSERT INTO  VALUES (,'Fray Bartolomé de Las Casas','1615','Municipio','GTM','ADMIN 2');</t>
  </si>
  <si>
    <t>Santa Catalina La Tinta</t>
  </si>
  <si>
    <t>1616</t>
  </si>
  <si>
    <t>INSERT INTO  VALUES (,'Santa Catalina La Tinta','1616','Municipio','GTM','ADMIN 2');</t>
  </si>
  <si>
    <t>Raxruhá</t>
  </si>
  <si>
    <t>1617</t>
  </si>
  <si>
    <t>INSERT INTO  VALUES (,'Raxruhá','1617','Municipio','GTM','ADMIN 2');</t>
  </si>
  <si>
    <t>1701</t>
  </si>
  <si>
    <t>INSERT INTO  VALUES (,'Flores','1701','Municipio','GTM','ADMIN 2');</t>
  </si>
  <si>
    <t>1702</t>
  </si>
  <si>
    <t>INSERT INTO  VALUES (,'San José','1702','Municipio','GTM','ADMIN 2');</t>
  </si>
  <si>
    <t>San Benito</t>
  </si>
  <si>
    <t>1703</t>
  </si>
  <si>
    <t>INSERT INTO  VALUES (,'San Benito','1703','Municipio','GTM','ADMIN 2');</t>
  </si>
  <si>
    <t>San Andrés</t>
  </si>
  <si>
    <t>1704</t>
  </si>
  <si>
    <t>INSERT INTO  VALUES (,'San Andrés','1704','Municipio','GTM','ADMIN 2');</t>
  </si>
  <si>
    <t>1705</t>
  </si>
  <si>
    <t>INSERT INTO  VALUES (,'La Libertad','1705','Municipio','GTM','ADMIN 2');</t>
  </si>
  <si>
    <t>San Francisco</t>
  </si>
  <si>
    <t>1706</t>
  </si>
  <si>
    <t>INSERT INTO  VALUES (,'San Francisco','1706','Municipio','GTM','ADMIN 2');</t>
  </si>
  <si>
    <t>1707</t>
  </si>
  <si>
    <t>INSERT INTO  VALUES (,'Santa Ana','1707','Municipio','GTM','ADMIN 2');</t>
  </si>
  <si>
    <t>Dolores</t>
  </si>
  <si>
    <t>1708</t>
  </si>
  <si>
    <t>INSERT INTO  VALUES (,'Dolores','1708','Municipio','GTM','ADMIN 2');</t>
  </si>
  <si>
    <t>San Luis</t>
  </si>
  <si>
    <t>1709</t>
  </si>
  <si>
    <t>INSERT INTO  VALUES (,'San Luis','1709','Municipio','GTM','ADMIN 2');</t>
  </si>
  <si>
    <t>Sayaxché</t>
  </si>
  <si>
    <t>1710</t>
  </si>
  <si>
    <t>INSERT INTO  VALUES (,'Sayaxché','1710','Municipio','GTM','ADMIN 2');</t>
  </si>
  <si>
    <t>Melchor de Mencos</t>
  </si>
  <si>
    <t>1711</t>
  </si>
  <si>
    <t>INSERT INTO  VALUES (,'Melchor de Mencos','1711','Municipio','GTM','ADMIN 2');</t>
  </si>
  <si>
    <t>Poptún</t>
  </si>
  <si>
    <t>1712</t>
  </si>
  <si>
    <t>INSERT INTO  VALUES (,'Poptún','1712','Municipio','GTM','ADMIN 2');</t>
  </si>
  <si>
    <t>Las Cruces</t>
  </si>
  <si>
    <t>1713</t>
  </si>
  <si>
    <t>INSERT INTO  VALUES (,'Las Cruces','1713','Municipio','GTM','ADMIN 2');</t>
  </si>
  <si>
    <t>El Chal</t>
  </si>
  <si>
    <t>1714</t>
  </si>
  <si>
    <t>INSERT INTO  VALUES (,'El Chal','1714','Municipio','GTM','ADMIN 2');</t>
  </si>
  <si>
    <t>Puerto Barrios</t>
  </si>
  <si>
    <t>1801</t>
  </si>
  <si>
    <t>INSERT INTO  VALUES (,'Puerto Barrios','1801','Municipio','GTM','ADMIN 2');</t>
  </si>
  <si>
    <t>Lívingston</t>
  </si>
  <si>
    <t>1802</t>
  </si>
  <si>
    <t>INSERT INTO  VALUES (,'Lívingston','1802','Municipio','GTM','ADMIN 2');</t>
  </si>
  <si>
    <t>El Estor</t>
  </si>
  <si>
    <t>1803</t>
  </si>
  <si>
    <t>INSERT INTO  VALUES (,'El Estor','1803','Municipio','GTM','ADMIN 2');</t>
  </si>
  <si>
    <t>Morales</t>
  </si>
  <si>
    <t>1804</t>
  </si>
  <si>
    <t>INSERT INTO  VALUES (,'Morales','1804','Municipio','GTM','ADMIN 2');</t>
  </si>
  <si>
    <t>Los Amates</t>
  </si>
  <si>
    <t>1805</t>
  </si>
  <si>
    <t>INSERT INTO  VALUES (,'Los Amates','1805','Municipio','GTM','ADMIN 2');</t>
  </si>
  <si>
    <t>1901</t>
  </si>
  <si>
    <t>INSERT INTO  VALUES (,'Zacapa','1901','Municipio','GTM','ADMIN 2');</t>
  </si>
  <si>
    <t>Estanzuela</t>
  </si>
  <si>
    <t>1902</t>
  </si>
  <si>
    <t>INSERT INTO  VALUES (,'Estanzuela','1902','Municipio','GTM','ADMIN 2');</t>
  </si>
  <si>
    <t>Río Hondo</t>
  </si>
  <si>
    <t>1903</t>
  </si>
  <si>
    <t>INSERT INTO  VALUES (,'Río Hondo','1903','Municipio','GTM','ADMIN 2');</t>
  </si>
  <si>
    <t>Gualán</t>
  </si>
  <si>
    <t>1904</t>
  </si>
  <si>
    <t>INSERT INTO  VALUES (,'Gualán','1904','Municipio','GTM','ADMIN 2');</t>
  </si>
  <si>
    <t>Teculután</t>
  </si>
  <si>
    <t>1905</t>
  </si>
  <si>
    <t>INSERT INTO  VALUES (,'Teculután','1905','Municipio','GTM','ADMIN 2');</t>
  </si>
  <si>
    <t>Usumatlán</t>
  </si>
  <si>
    <t>1906</t>
  </si>
  <si>
    <t>INSERT INTO  VALUES (,'Usumatlán','1906','Municipio','GTM','ADMIN 2');</t>
  </si>
  <si>
    <t>1907</t>
  </si>
  <si>
    <t>INSERT INTO  VALUES (,'Cabañas','1907','Municipio','GTM','ADMIN 2');</t>
  </si>
  <si>
    <t>San Diego</t>
  </si>
  <si>
    <t>1908</t>
  </si>
  <si>
    <t>INSERT INTO  VALUES (,'San Diego','1908','Municipio','GTM','ADMIN 2');</t>
  </si>
  <si>
    <t>1909</t>
  </si>
  <si>
    <t>INSERT INTO  VALUES (,'La Unión','1909','Municipio','GTM','ADMIN 2');</t>
  </si>
  <si>
    <t>Huité</t>
  </si>
  <si>
    <t>1910</t>
  </si>
  <si>
    <t>INSERT INTO  VALUES (,'Huité','1910','Municipio','GTM','ADMIN 2');</t>
  </si>
  <si>
    <t>1911</t>
  </si>
  <si>
    <t>INSERT INTO  VALUES (,'San Jorge','1911','Municipio','GTM','ADMIN 2');</t>
  </si>
  <si>
    <t>2001</t>
  </si>
  <si>
    <t>INSERT INTO  VALUES (,'Chiquimula','2001','Municipio','GTM','ADMIN 2');</t>
  </si>
  <si>
    <t>San José La Arada</t>
  </si>
  <si>
    <t>2002</t>
  </si>
  <si>
    <t>INSERT INTO  VALUES (,'San José La Arada','2002','Municipio','GTM','ADMIN 2');</t>
  </si>
  <si>
    <t>San Juan Ermita</t>
  </si>
  <si>
    <t>2003</t>
  </si>
  <si>
    <t>INSERT INTO  VALUES (,'San Juan Ermita','2003','Municipio','GTM','ADMIN 2');</t>
  </si>
  <si>
    <t>Jocotán</t>
  </si>
  <si>
    <t>2004</t>
  </si>
  <si>
    <t>INSERT INTO  VALUES (,'Jocotán','2004','Municipio','GTM','ADMIN 2');</t>
  </si>
  <si>
    <t>Camotán</t>
  </si>
  <si>
    <t>2005</t>
  </si>
  <si>
    <t>INSERT INTO  VALUES (,'Camotán','2005','Municipio','GTM','ADMIN 2');</t>
  </si>
  <si>
    <t>Olopa</t>
  </si>
  <si>
    <t>2006</t>
  </si>
  <si>
    <t>INSERT INTO  VALUES (,'Olopa','2006','Municipio','GTM','ADMIN 2');</t>
  </si>
  <si>
    <t>Esquipulas</t>
  </si>
  <si>
    <t>2007</t>
  </si>
  <si>
    <t>INSERT INTO  VALUES (,'Esquipulas','2007','Municipio','GTM','ADMIN 2');</t>
  </si>
  <si>
    <t>Concepción Las Minas</t>
  </si>
  <si>
    <t>2008</t>
  </si>
  <si>
    <t>INSERT INTO  VALUES (,'Concepción Las Minas','2008','Municipio','GTM','ADMIN 2');</t>
  </si>
  <si>
    <t>2009</t>
  </si>
  <si>
    <t>INSERT INTO  VALUES (,'Quezaltepeque','2009','Municipio','GTM','ADMIN 2');</t>
  </si>
  <si>
    <t>San Jacinto</t>
  </si>
  <si>
    <t>2010</t>
  </si>
  <si>
    <t>INSERT INTO  VALUES (,'San Jacinto','2010','Municipio','GTM','ADMIN 2');</t>
  </si>
  <si>
    <t>Ipala</t>
  </si>
  <si>
    <t>2011</t>
  </si>
  <si>
    <t>INSERT INTO  VALUES (,'Ipala','2011','Municipio','GTM','ADMIN 2');</t>
  </si>
  <si>
    <t>INSERT INTO  VALUES (,'Jalapa','2101','Municipio','GTM','ADMIN 2');</t>
  </si>
  <si>
    <t>San Pedro Pinula</t>
  </si>
  <si>
    <t>INSERT INTO  VALUES (,'San Pedro Pinula','2102','Municipio','GTM','ADMIN 2');</t>
  </si>
  <si>
    <t>San Luis Jilotepeque</t>
  </si>
  <si>
    <t>INSERT INTO  VALUES (,'San Luis Jilotepeque','2103','Municipio','GTM','ADMIN 2');</t>
  </si>
  <si>
    <t>San Manuel Chaparrón</t>
  </si>
  <si>
    <t>INSERT INTO  VALUES (,'San Manuel Chaparrón','2104','Municipio','GTM','ADMIN 2');</t>
  </si>
  <si>
    <t>San Carlos Alzatate</t>
  </si>
  <si>
    <t>2105</t>
  </si>
  <si>
    <t>INSERT INTO  VALUES (,'San Carlos Alzatate','2105','Municipio','GTM','ADMIN 2');</t>
  </si>
  <si>
    <t>Monjas</t>
  </si>
  <si>
    <t>2106</t>
  </si>
  <si>
    <t>INSERT INTO  VALUES (,'Monjas','2106','Municipio','GTM','ADMIN 2');</t>
  </si>
  <si>
    <t>Mataquescuintla</t>
  </si>
  <si>
    <t>2107</t>
  </si>
  <si>
    <t>INSERT INTO  VALUES (,'Mataquescuintla','2107','Municipio','GTM','ADMIN 2');</t>
  </si>
  <si>
    <t>INSERT INTO  VALUES (,'Jutiapa','2201','Municipio','GTM','ADMIN 2');</t>
  </si>
  <si>
    <t>INSERT INTO  VALUES (,'El Progreso','2202','Municipio','GTM','ADMIN 2');</t>
  </si>
  <si>
    <t>Santa Catarina Mita</t>
  </si>
  <si>
    <t>INSERT INTO  VALUES (,'Santa Catarina Mita','2203','Municipio','GTM','ADMIN 2');</t>
  </si>
  <si>
    <t>Agua Blanca</t>
  </si>
  <si>
    <t>2204</t>
  </si>
  <si>
    <t>INSERT INTO  VALUES (,'Agua Blanca','2204','Municipio','GTM','ADMIN 2');</t>
  </si>
  <si>
    <t>Asunción Mita</t>
  </si>
  <si>
    <t>2205</t>
  </si>
  <si>
    <t>INSERT INTO  VALUES (,'Asunción Mita','2205','Municipio','GTM','ADMIN 2');</t>
  </si>
  <si>
    <t>Yupiltepeque</t>
  </si>
  <si>
    <t>2206</t>
  </si>
  <si>
    <t>INSERT INTO  VALUES (,'Yupiltepeque','2206','Municipio','GTM','ADMIN 2');</t>
  </si>
  <si>
    <t>Atescatempa</t>
  </si>
  <si>
    <t>2207</t>
  </si>
  <si>
    <t>INSERT INTO  VALUES (,'Atescatempa','2207','Municipio','GTM','ADMIN 2');</t>
  </si>
  <si>
    <t>Jerez</t>
  </si>
  <si>
    <t>2208</t>
  </si>
  <si>
    <t>INSERT INTO  VALUES (,'Jerez','2208','Municipio','GTM','ADMIN 2');</t>
  </si>
  <si>
    <t>El Adelanto</t>
  </si>
  <si>
    <t>2209</t>
  </si>
  <si>
    <t>INSERT INTO  VALUES (,'El Adelanto','2209','Municipio','GTM','ADMIN 2');</t>
  </si>
  <si>
    <t>Zapotitlán</t>
  </si>
  <si>
    <t>2210</t>
  </si>
  <si>
    <t>INSERT INTO  VALUES (,'Zapotitlán','2210','Municipio','GTM','ADMIN 2');</t>
  </si>
  <si>
    <t>Comapa</t>
  </si>
  <si>
    <t>2211</t>
  </si>
  <si>
    <t>INSERT INTO  VALUES (,'Comapa','2211','Municipio','GTM','ADMIN 2');</t>
  </si>
  <si>
    <t>Jalpatagua</t>
  </si>
  <si>
    <t>2212</t>
  </si>
  <si>
    <t>INSERT INTO  VALUES (,'Jalpatagua','2212','Municipio','GTM','ADMIN 2');</t>
  </si>
  <si>
    <t>Conguaco</t>
  </si>
  <si>
    <t>2213</t>
  </si>
  <si>
    <t>INSERT INTO  VALUES (,'Conguaco','2213','Municipio','GTM','ADMIN 2');</t>
  </si>
  <si>
    <t>Moyuta</t>
  </si>
  <si>
    <t>2214</t>
  </si>
  <si>
    <t>INSERT INTO  VALUES (,'Moyuta','2214','Municipio','GTM','ADMIN 2');</t>
  </si>
  <si>
    <t>Pasaco</t>
  </si>
  <si>
    <t>2215</t>
  </si>
  <si>
    <t>INSERT INTO  VALUES (,'Pasaco','2215','Municipio','GTM','ADMIN 2');</t>
  </si>
  <si>
    <t>San José Acatempa</t>
  </si>
  <si>
    <t>2216</t>
  </si>
  <si>
    <t>INSERT INTO  VALUES (,'San José Acatempa','2216','Municipio','GTM','ADMIN 2');</t>
  </si>
  <si>
    <t>Quesada</t>
  </si>
  <si>
    <t>2217</t>
  </si>
  <si>
    <t>INSERT INTO  VALUES (,'Quesada','2217','Municipio','GTM','ADMIN 2');</t>
  </si>
  <si>
    <t>La Ceiba</t>
  </si>
  <si>
    <t>INSERT INTO  VALUES (,'La Ceiba','101','Municipio','HND','ADMIN 2');</t>
  </si>
  <si>
    <t>El Porvenir</t>
  </si>
  <si>
    <t>INSERT INTO  VALUES (,'El Porvenir','102','Municipio','HND','ADMIN 2');</t>
  </si>
  <si>
    <t>Esparta</t>
  </si>
  <si>
    <t>INSERT INTO  VALUES (,'Esparta','103','Municipio','HND','ADMIN 2');</t>
  </si>
  <si>
    <t>INSERT INTO  VALUES (,'Jutiapa','104','Municipio','HND','ADMIN 2');</t>
  </si>
  <si>
    <t>La Masica</t>
  </si>
  <si>
    <t>INSERT INTO  VALUES (,'La Masica','105','Municipio','HND','ADMIN 2');</t>
  </si>
  <si>
    <t>INSERT INTO  VALUES (,'San Francisco','106','Municipio','HND','ADMIN 2');</t>
  </si>
  <si>
    <t>Tela</t>
  </si>
  <si>
    <t>INSERT INTO  VALUES (,'Tela','107','Municipio','HND','ADMIN 2');</t>
  </si>
  <si>
    <t>Arizona</t>
  </si>
  <si>
    <t>INSERT INTO  VALUES (,'Arizona','108','Municipio','HND','ADMIN 2');</t>
  </si>
  <si>
    <t>Trujillo</t>
  </si>
  <si>
    <t>INSERT INTO  VALUES (,'Trujillo','201','Municipio','HND','ADMIN 2');</t>
  </si>
  <si>
    <t>Balfate</t>
  </si>
  <si>
    <t>INSERT INTO  VALUES (,'Balfate','202','Municipio','HND','ADMIN 2');</t>
  </si>
  <si>
    <t>Iriona</t>
  </si>
  <si>
    <t>INSERT INTO  VALUES (,'Iriona','203','Municipio','HND','ADMIN 2');</t>
  </si>
  <si>
    <t>INSERT INTO  VALUES (,'Limón','204','Municipio','HND','ADMIN 2');</t>
  </si>
  <si>
    <t>Sabá</t>
  </si>
  <si>
    <t>INSERT INTO  VALUES (,'Sabá','205','Municipio','HND','ADMIN 2');</t>
  </si>
  <si>
    <t>Santa Fe</t>
  </si>
  <si>
    <t>INSERT INTO  VALUES (,'Santa Fe','206','Municipio','HND','ADMIN 2');</t>
  </si>
  <si>
    <t>Santa Rosa de Aguán</t>
  </si>
  <si>
    <t>INSERT INTO  VALUES (,'Santa Rosa de Aguán','207','Municipio','HND','ADMIN 2');</t>
  </si>
  <si>
    <t>Sonaguera</t>
  </si>
  <si>
    <t>INSERT INTO  VALUES (,'Sonaguera','208','Municipio','HND','ADMIN 2');</t>
  </si>
  <si>
    <t>Tocoa</t>
  </si>
  <si>
    <t>209</t>
  </si>
  <si>
    <t>INSERT INTO  VALUES (,'Tocoa','209','Municipio','HND','ADMIN 2');</t>
  </si>
  <si>
    <t>Bonito Oriental</t>
  </si>
  <si>
    <t>210</t>
  </si>
  <si>
    <t>INSERT INTO  VALUES (,'Bonito Oriental','210','Municipio','HND','ADMIN 2');</t>
  </si>
  <si>
    <t>INSERT INTO  VALUES (,'Comayagua','301','Municipio','HND','ADMIN 2');</t>
  </si>
  <si>
    <t>Ajuterique</t>
  </si>
  <si>
    <t>INSERT INTO  VALUES (,'Ajuterique','302','Municipio','HND','ADMIN 2');</t>
  </si>
  <si>
    <t>INSERT INTO  VALUES (,'El Rosario','303','Municipio','HND','ADMIN 2');</t>
  </si>
  <si>
    <t>Esquías</t>
  </si>
  <si>
    <t>INSERT INTO  VALUES (,'Esquías','304','Municipio','HND','ADMIN 2');</t>
  </si>
  <si>
    <t>Humuya</t>
  </si>
  <si>
    <t>INSERT INTO  VALUES (,'Humuya','305','Municipio','HND','ADMIN 2');</t>
  </si>
  <si>
    <t>INSERT INTO  VALUES (,'La Libertad','306','Municipio','HND','ADMIN 2');</t>
  </si>
  <si>
    <t>Lamaní</t>
  </si>
  <si>
    <t>INSERT INTO  VALUES (,'Lamaní','307','Municipio','HND','ADMIN 2');</t>
  </si>
  <si>
    <t>La Trinidad</t>
  </si>
  <si>
    <t>INSERT INTO  VALUES (,'La Trinidad','308','Municipio','HND','ADMIN 2');</t>
  </si>
  <si>
    <t>Lejamani</t>
  </si>
  <si>
    <t>INSERT INTO  VALUES (,'Lejamani','309','Municipio','HND','ADMIN 2');</t>
  </si>
  <si>
    <t>Meambar</t>
  </si>
  <si>
    <t>INSERT INTO  VALUES (,'Meambar','310','Municipio','HND','ADMIN 2');</t>
  </si>
  <si>
    <t>Minas de Oro</t>
  </si>
  <si>
    <t>INSERT INTO  VALUES (,'Minas de Oro','311','Municipio','HND','ADMIN 2');</t>
  </si>
  <si>
    <t>Ojos de Agua</t>
  </si>
  <si>
    <t>INSERT INTO  VALUES (,'Ojos de Agua','312','Municipio','HND','ADMIN 2');</t>
  </si>
  <si>
    <t>INSERT INTO  VALUES (,'San Jerónimo','313','Municipio','HND','ADMIN 2');</t>
  </si>
  <si>
    <t>San José de Comayagua</t>
  </si>
  <si>
    <t>INSERT INTO  VALUES (,'San José de Comayagua','314','Municipio','HND','ADMIN 2');</t>
  </si>
  <si>
    <t>San José del Potrero</t>
  </si>
  <si>
    <t>INSERT INTO  VALUES (,'San José del Potrero','315','Municipio','HND','ADMIN 2');</t>
  </si>
  <si>
    <t>INSERT INTO  VALUES (,'San Luis','316','Municipio','HND','ADMIN 2');</t>
  </si>
  <si>
    <t>317</t>
  </si>
  <si>
    <t>INSERT INTO  VALUES (,'San Sebastián','317','Municipio','HND','ADMIN 2');</t>
  </si>
  <si>
    <t>Siguatepeque</t>
  </si>
  <si>
    <t>318</t>
  </si>
  <si>
    <t>INSERT INTO  VALUES (,'Siguatepeque','318','Municipio','HND','ADMIN 2');</t>
  </si>
  <si>
    <t>Villa de San Antonio</t>
  </si>
  <si>
    <t>319</t>
  </si>
  <si>
    <t>INSERT INTO  VALUES (,'Villa de San Antonio','319','Municipio','HND','ADMIN 2');</t>
  </si>
  <si>
    <t>Las Lajas</t>
  </si>
  <si>
    <t>320</t>
  </si>
  <si>
    <t>INSERT INTO  VALUES (,'Las Lajas','320','Municipio','HND','ADMIN 2');</t>
  </si>
  <si>
    <t>Taulabé</t>
  </si>
  <si>
    <t>321</t>
  </si>
  <si>
    <t>INSERT INTO  VALUES (,'Taulabé','321','Municipio','HND','ADMIN 2');</t>
  </si>
  <si>
    <t>Santa Rosa de Copán</t>
  </si>
  <si>
    <t>INSERT INTO  VALUES (,'Santa Rosa de Copán','401','Municipio','HND','ADMIN 2');</t>
  </si>
  <si>
    <t>INSERT INTO  VALUES (,'Cabañas','402','Municipio','HND','ADMIN 2');</t>
  </si>
  <si>
    <t>INSERT INTO  VALUES (,'Concepción','403','Municipio','HND','ADMIN 2');</t>
  </si>
  <si>
    <t>Copán Ruinas</t>
  </si>
  <si>
    <t>INSERT INTO  VALUES (,'Copán Ruinas','404','Municipio','HND','ADMIN 2');</t>
  </si>
  <si>
    <t>Corquín</t>
  </si>
  <si>
    <t>INSERT INTO  VALUES (,'Corquín','405','Municipio','HND','ADMIN 2');</t>
  </si>
  <si>
    <t>Cucuyagua</t>
  </si>
  <si>
    <t>INSERT INTO  VALUES (,'Cucuyagua','406','Municipio','HND','ADMIN 2');</t>
  </si>
  <si>
    <t>INSERT INTO  VALUES (,'Dolores','407','Municipio','HND','ADMIN 2');</t>
  </si>
  <si>
    <t>Dulce Nombre</t>
  </si>
  <si>
    <t>INSERT INTO  VALUES (,'Dulce Nombre','408','Municipio','HND','ADMIN 2');</t>
  </si>
  <si>
    <t>INSERT INTO  VALUES (,'El Paraíso','409','Municipio','HND','ADMIN 2');</t>
  </si>
  <si>
    <t>INSERT INTO  VALUES (,'Florida','410','Municipio','HND','ADMIN 2');</t>
  </si>
  <si>
    <t>La Jigua</t>
  </si>
  <si>
    <t>INSERT INTO  VALUES (,'La Jigua','411','Municipio','HND','ADMIN 2');</t>
  </si>
  <si>
    <t>INSERT INTO  VALUES (,'La Unión','412','Municipio','HND','ADMIN 2');</t>
  </si>
  <si>
    <t>Nueva Arcadia</t>
  </si>
  <si>
    <t>INSERT INTO  VALUES (,'Nueva Arcadia','413','Municipio','HND','ADMIN 2');</t>
  </si>
  <si>
    <t>San Agustín</t>
  </si>
  <si>
    <t>INSERT INTO  VALUES (,'San Agustín','414','Municipio','HND','ADMIN 2');</t>
  </si>
  <si>
    <t>INSERT INTO  VALUES (,'San Antonio','415','Municipio','HND','ADMIN 2');</t>
  </si>
  <si>
    <t>INSERT INTO  VALUES (,'San Jerónimo','416','Municipio','HND','ADMIN 2');</t>
  </si>
  <si>
    <t>417</t>
  </si>
  <si>
    <t>INSERT INTO  VALUES (,'San José','417','Municipio','HND','ADMIN 2');</t>
  </si>
  <si>
    <t>San Juan de Opoa</t>
  </si>
  <si>
    <t>418</t>
  </si>
  <si>
    <t>INSERT INTO  VALUES (,'San Juan de Opoa','418','Municipio','HND','ADMIN 2');</t>
  </si>
  <si>
    <t>San Nicolas</t>
  </si>
  <si>
    <t>419</t>
  </si>
  <si>
    <t>INSERT INTO  VALUES (,'San Nicolas','419','Municipio','HND','ADMIN 2');</t>
  </si>
  <si>
    <t>420</t>
  </si>
  <si>
    <t>INSERT INTO  VALUES (,'San Pedro','420','Municipio','HND','ADMIN 2');</t>
  </si>
  <si>
    <t>421</t>
  </si>
  <si>
    <t>INSERT INTO  VALUES (,'Santa Rita','421','Municipio','HND','ADMIN 2');</t>
  </si>
  <si>
    <t>Trinidad de Copan</t>
  </si>
  <si>
    <t>422</t>
  </si>
  <si>
    <t>INSERT INTO  VALUES (,'Trinidad de Copan','422','Municipio','HND','ADMIN 2');</t>
  </si>
  <si>
    <t>Veracruz</t>
  </si>
  <si>
    <t>423</t>
  </si>
  <si>
    <t>INSERT INTO  VALUES (,'Veracruz','423','Municipio','HND','ADMIN 2');</t>
  </si>
  <si>
    <t>San Pedro Sula</t>
  </si>
  <si>
    <t>INSERT INTO  VALUES (,'San Pedro Sula','501','Municipio','HND','ADMIN 2');</t>
  </si>
  <si>
    <t>Choloma</t>
  </si>
  <si>
    <t>INSERT INTO  VALUES (,'Choloma','502','Municipio','HND','ADMIN 2');</t>
  </si>
  <si>
    <t>Omoa</t>
  </si>
  <si>
    <t>INSERT INTO  VALUES (,'Omoa','503','Municipio','HND','ADMIN 2');</t>
  </si>
  <si>
    <t>Pimienta</t>
  </si>
  <si>
    <t>INSERT INTO  VALUES (,'Pimienta','504','Municipio','HND','ADMIN 2');</t>
  </si>
  <si>
    <t>Potrerillos</t>
  </si>
  <si>
    <t>INSERT INTO  VALUES (,'Potrerillos','505','Municipio','HND','ADMIN 2');</t>
  </si>
  <si>
    <t>Puerto Cortés</t>
  </si>
  <si>
    <t>INSERT INTO  VALUES (,'Puerto Cortés','506','Municipio','HND','ADMIN 2');</t>
  </si>
  <si>
    <t>San Antonio de Cortés</t>
  </si>
  <si>
    <t>INSERT INTO  VALUES (,'San Antonio de Cortés','507','Municipio','HND','ADMIN 2');</t>
  </si>
  <si>
    <t>San Francisco de Yojoa</t>
  </si>
  <si>
    <t>INSERT INTO  VALUES (,'San Francisco de Yojoa','508','Municipio','HND','ADMIN 2');</t>
  </si>
  <si>
    <t>San Manuel</t>
  </si>
  <si>
    <t>INSERT INTO  VALUES (,'San Manuel','509','Municipio','HND','ADMIN 2');</t>
  </si>
  <si>
    <t>Santa Cruz de Yojoa</t>
  </si>
  <si>
    <t>INSERT INTO  VALUES (,'Santa Cruz de Yojoa','510','Municipio','HND','ADMIN 2');</t>
  </si>
  <si>
    <t>Villanueva</t>
  </si>
  <si>
    <t>INSERT INTO  VALUES (,'Villanueva','511','Municipio','HND','ADMIN 2');</t>
  </si>
  <si>
    <t>La Lima</t>
  </si>
  <si>
    <t>INSERT INTO  VALUES (,'La Lima','512','Municipio','HND','ADMIN 2');</t>
  </si>
  <si>
    <t>INSERT INTO  VALUES (,'Choluteca','601','Municipio','HND','ADMIN 2');</t>
  </si>
  <si>
    <t>Apacilagua</t>
  </si>
  <si>
    <t>INSERT INTO  VALUES (,'Apacilagua','602','Municipio','HND','ADMIN 2');</t>
  </si>
  <si>
    <t>Concepción de María</t>
  </si>
  <si>
    <t>INSERT INTO  VALUES (,'Concepción de María','603','Municipio','HND','ADMIN 2');</t>
  </si>
  <si>
    <t>Duyure</t>
  </si>
  <si>
    <t>INSERT INTO  VALUES (,'Duyure','604','Municipio','HND','ADMIN 2');</t>
  </si>
  <si>
    <t>El Corpus</t>
  </si>
  <si>
    <t>INSERT INTO  VALUES (,'El Corpus','605','Municipio','HND','ADMIN 2');</t>
  </si>
  <si>
    <t>El Triunfo</t>
  </si>
  <si>
    <t>INSERT INTO  VALUES (,'El Triunfo','606','Municipio','HND','ADMIN 2');</t>
  </si>
  <si>
    <t>Marcovia</t>
  </si>
  <si>
    <t>INSERT INTO  VALUES (,'Marcovia','607','Municipio','HND','ADMIN 2');</t>
  </si>
  <si>
    <t>Morolica</t>
  </si>
  <si>
    <t>INSERT INTO  VALUES (,'Morolica','608','Municipio','HND','ADMIN 2');</t>
  </si>
  <si>
    <t>Namasigue</t>
  </si>
  <si>
    <t>INSERT INTO  VALUES (,'Namasigue','609','Municipio','HND','ADMIN 2');</t>
  </si>
  <si>
    <t>Orocuina</t>
  </si>
  <si>
    <t>INSERT INTO  VALUES (,'Orocuina','610','Municipio','HND','ADMIN 2');</t>
  </si>
  <si>
    <t>Pespire</t>
  </si>
  <si>
    <t>INSERT INTO  VALUES (,'Pespire','611','Municipio','HND','ADMIN 2');</t>
  </si>
  <si>
    <t>San Antonio de Flores</t>
  </si>
  <si>
    <t>INSERT INTO  VALUES (,'San Antonio de Flores','612','Municipio','HND','ADMIN 2');</t>
  </si>
  <si>
    <t>INSERT INTO  VALUES (,'San Isidro','613','Municipio','HND','ADMIN 2');</t>
  </si>
  <si>
    <t>INSERT INTO  VALUES (,'San José','614','Municipio','HND','ADMIN 2');</t>
  </si>
  <si>
    <t>San Marcos de Colón</t>
  </si>
  <si>
    <t>615</t>
  </si>
  <si>
    <t>INSERT INTO  VALUES (,'San Marcos de Colón','615','Municipio','HND','ADMIN 2');</t>
  </si>
  <si>
    <t>Santa Ana de Yusguare</t>
  </si>
  <si>
    <t>616</t>
  </si>
  <si>
    <t>INSERT INTO  VALUES (,'Santa Ana de Yusguare','616','Municipio','HND','ADMIN 2');</t>
  </si>
  <si>
    <t>Yuscarán</t>
  </si>
  <si>
    <t>INSERT INTO  VALUES (,'Yuscarán','701','Municipio','HND','ADMIN 2');</t>
  </si>
  <si>
    <t>Alauca</t>
  </si>
  <si>
    <t>INSERT INTO  VALUES (,'Alauca','702','Municipio','HND','ADMIN 2');</t>
  </si>
  <si>
    <t>Danlí</t>
  </si>
  <si>
    <t>INSERT INTO  VALUES (,'Danlí','703','Municipio','HND','ADMIN 2');</t>
  </si>
  <si>
    <t>INSERT INTO  VALUES (,'El Paraíso','704','Municipio','HND','ADMIN 2');</t>
  </si>
  <si>
    <t>Güinope</t>
  </si>
  <si>
    <t>INSERT INTO  VALUES (,'Güinope','705','Municipio','HND','ADMIN 2');</t>
  </si>
  <si>
    <t>Jacaleapa</t>
  </si>
  <si>
    <t>INSERT INTO  VALUES (,'Jacaleapa','706','Municipio','HND','ADMIN 2');</t>
  </si>
  <si>
    <t>Liure</t>
  </si>
  <si>
    <t>INSERT INTO  VALUES (,'Liure','707','Municipio','HND','ADMIN 2');</t>
  </si>
  <si>
    <t>Morocelí</t>
  </si>
  <si>
    <t>INSERT INTO  VALUES (,'Morocelí','708','Municipio','HND','ADMIN 2');</t>
  </si>
  <si>
    <t>Oropolí</t>
  </si>
  <si>
    <t>INSERT INTO  VALUES (,'Oropolí','709','Municipio','HND','ADMIN 2');</t>
  </si>
  <si>
    <t>INSERT INTO  VALUES (,'Potrerillos','710','Municipio','HND','ADMIN 2');</t>
  </si>
  <si>
    <t>INSERT INTO  VALUES (,'San Antonio de Flores','711','Municipio','HND','ADMIN 2');</t>
  </si>
  <si>
    <t>San Lucas</t>
  </si>
  <si>
    <t>INSERT INTO  VALUES (,'San Lucas','712','Municipio','HND','ADMIN 2');</t>
  </si>
  <si>
    <t>San Matías</t>
  </si>
  <si>
    <t>INSERT INTO  VALUES (,'San Matías','713','Municipio','HND','ADMIN 2');</t>
  </si>
  <si>
    <t>Soledad</t>
  </si>
  <si>
    <t>INSERT INTO  VALUES (,'Soledad','714','Municipio','HND','ADMIN 2');</t>
  </si>
  <si>
    <t>Teupasenti</t>
  </si>
  <si>
    <t>INSERT INTO  VALUES (,'Teupasenti','715','Municipio','HND','ADMIN 2');</t>
  </si>
  <si>
    <t>Texiguat</t>
  </si>
  <si>
    <t>INSERT INTO  VALUES (,'Texiguat','716','Municipio','HND','ADMIN 2');</t>
  </si>
  <si>
    <t>Vado Ancho</t>
  </si>
  <si>
    <t>INSERT INTO  VALUES (,'Vado Ancho','717','Municipio','HND','ADMIN 2');</t>
  </si>
  <si>
    <t>Yauyupe</t>
  </si>
  <si>
    <t>INSERT INTO  VALUES (,'Yauyupe','718','Municipio','HND','ADMIN 2');</t>
  </si>
  <si>
    <t>Trojes</t>
  </si>
  <si>
    <t>INSERT INTO  VALUES (,'Trojes','719','Municipio','HND','ADMIN 2');</t>
  </si>
  <si>
    <t>Distrito Central</t>
  </si>
  <si>
    <t>INSERT INTO  VALUES (,'Distrito Central','801','Municipio','HND','ADMIN 2');</t>
  </si>
  <si>
    <t>Alubarén</t>
  </si>
  <si>
    <t>INSERT INTO  VALUES (,'Alubarén','802','Municipio','HND','ADMIN 2');</t>
  </si>
  <si>
    <t>Cedros</t>
  </si>
  <si>
    <t>INSERT INTO  VALUES (,'Cedros','803','Municipio','HND','ADMIN 2');</t>
  </si>
  <si>
    <t>Curarén</t>
  </si>
  <si>
    <t>INSERT INTO  VALUES (,'Curarén','804','Municipio','HND','ADMIN 2');</t>
  </si>
  <si>
    <t>INSERT INTO  VALUES (,'El Porvenir','805','Municipio','HND','ADMIN 2');</t>
  </si>
  <si>
    <t>Guaimaca</t>
  </si>
  <si>
    <t>INSERT INTO  VALUES (,'Guaimaca','806','Municipio','HND','ADMIN 2');</t>
  </si>
  <si>
    <t>INSERT INTO  VALUES (,'La Libertad','807','Municipio','HND','ADMIN 2');</t>
  </si>
  <si>
    <t>La Venta</t>
  </si>
  <si>
    <t>INSERT INTO  VALUES (,'La Venta','808','Municipio','HND','ADMIN 2');</t>
  </si>
  <si>
    <t>Lepaterique</t>
  </si>
  <si>
    <t>809</t>
  </si>
  <si>
    <t>INSERT INTO  VALUES (,'Lepaterique','809','Municipio','HND','ADMIN 2');</t>
  </si>
  <si>
    <t>Maraita</t>
  </si>
  <si>
    <t>810</t>
  </si>
  <si>
    <t>INSERT INTO  VALUES (,'Maraita','810','Municipio','HND','ADMIN 2');</t>
  </si>
  <si>
    <t>Marale</t>
  </si>
  <si>
    <t>811</t>
  </si>
  <si>
    <t>INSERT INTO  VALUES (,'Marale','811','Municipio','HND','ADMIN 2');</t>
  </si>
  <si>
    <t>Nueva Armenia</t>
  </si>
  <si>
    <t>812</t>
  </si>
  <si>
    <t>INSERT INTO  VALUES (,'Nueva Armenia','812','Municipio','HND','ADMIN 2');</t>
  </si>
  <si>
    <t>Ojojona</t>
  </si>
  <si>
    <t>813</t>
  </si>
  <si>
    <t>INSERT INTO  VALUES (,'Ojojona','813','Municipio','HND','ADMIN 2');</t>
  </si>
  <si>
    <t>Orica</t>
  </si>
  <si>
    <t>814</t>
  </si>
  <si>
    <t>INSERT INTO  VALUES (,'Orica','814','Municipio','HND','ADMIN 2');</t>
  </si>
  <si>
    <t>Reitoca</t>
  </si>
  <si>
    <t>815</t>
  </si>
  <si>
    <t>INSERT INTO  VALUES (,'Reitoca','815','Municipio','HND','ADMIN 2');</t>
  </si>
  <si>
    <t>Sabanagrande</t>
  </si>
  <si>
    <t>816</t>
  </si>
  <si>
    <t>INSERT INTO  VALUES (,'Sabanagrande','816','Municipio','HND','ADMIN 2');</t>
  </si>
  <si>
    <t>San Antonio de Oriente</t>
  </si>
  <si>
    <t>817</t>
  </si>
  <si>
    <t>INSERT INTO  VALUES (,'San Antonio de Oriente','817','Municipio','HND','ADMIN 2');</t>
  </si>
  <si>
    <t>San Buenaventura</t>
  </si>
  <si>
    <t>818</t>
  </si>
  <si>
    <t>INSERT INTO  VALUES (,'San Buenaventura','818','Municipio','HND','ADMIN 2');</t>
  </si>
  <si>
    <t>819</t>
  </si>
  <si>
    <t>INSERT INTO  VALUES (,'San Ignacio','819','Municipio','HND','ADMIN 2');</t>
  </si>
  <si>
    <t>San Juan de Flores</t>
  </si>
  <si>
    <t>820</t>
  </si>
  <si>
    <t>INSERT INTO  VALUES (,'San Juan de Flores','820','Municipio','HND','ADMIN 2');</t>
  </si>
  <si>
    <t>San Miguelito</t>
  </si>
  <si>
    <t>821</t>
  </si>
  <si>
    <t>INSERT INTO  VALUES (,'San Miguelito','821','Municipio','HND','ADMIN 2');</t>
  </si>
  <si>
    <t>822</t>
  </si>
  <si>
    <t>INSERT INTO  VALUES (,'Santa Ana','822','Municipio','HND','ADMIN 2');</t>
  </si>
  <si>
    <t>823</t>
  </si>
  <si>
    <t>INSERT INTO  VALUES (,'Santa Lucía','823','Municipio','HND','ADMIN 2');</t>
  </si>
  <si>
    <t>Talanga</t>
  </si>
  <si>
    <t>824</t>
  </si>
  <si>
    <t>INSERT INTO  VALUES (,'Talanga','824','Municipio','HND','ADMIN 2');</t>
  </si>
  <si>
    <t>Tatumbla</t>
  </si>
  <si>
    <t>825</t>
  </si>
  <si>
    <t>INSERT INTO  VALUES (,'Tatumbla','825','Municipio','HND','ADMIN 2');</t>
  </si>
  <si>
    <t>Valle de Ángeles</t>
  </si>
  <si>
    <t>826</t>
  </si>
  <si>
    <t>INSERT INTO  VALUES (,'Valle de Ángeles','826','Municipio','HND','ADMIN 2');</t>
  </si>
  <si>
    <t>Villa de San Francisco</t>
  </si>
  <si>
    <t>827</t>
  </si>
  <si>
    <t>INSERT INTO  VALUES (,'Villa de San Francisco','827','Municipio','HND','ADMIN 2');</t>
  </si>
  <si>
    <t>Vallecillo</t>
  </si>
  <si>
    <t>828</t>
  </si>
  <si>
    <t>INSERT INTO  VALUES (,'Vallecillo','828','Municipio','HND','ADMIN 2');</t>
  </si>
  <si>
    <t>Puerto Lempira</t>
  </si>
  <si>
    <t>INSERT INTO  VALUES (,'Puerto Lempira','901','Municipio','HND','ADMIN 2');</t>
  </si>
  <si>
    <t>Brus Laguna</t>
  </si>
  <si>
    <t>INSERT INTO  VALUES (,'Brus Laguna','902','Municipio','HND','ADMIN 2');</t>
  </si>
  <si>
    <t>Ahuas</t>
  </si>
  <si>
    <t>INSERT INTO  VALUES (,'Ahuas','903','Municipio','HND','ADMIN 2');</t>
  </si>
  <si>
    <t>Juan Francisco Bulnes</t>
  </si>
  <si>
    <t>INSERT INTO  VALUES (,'Juan Francisco Bulnes','904','Municipio','HND','ADMIN 2');</t>
  </si>
  <si>
    <t>Ramón Villeda Morales</t>
  </si>
  <si>
    <t>INSERT INTO  VALUES (,'Ramón Villeda Morales','905','Municipio','HND','ADMIN 2');</t>
  </si>
  <si>
    <t>Wampusirpi</t>
  </si>
  <si>
    <t>INSERT INTO  VALUES (,'Wampusirpi','906','Municipio','HND','ADMIN 2');</t>
  </si>
  <si>
    <t>INSERT INTO  VALUES (,'La Esperanza','1001','Municipio','HND','ADMIN 2');</t>
  </si>
  <si>
    <t>Camasca</t>
  </si>
  <si>
    <t>INSERT INTO  VALUES (,'Camasca','1002','Municipio','HND','ADMIN 2');</t>
  </si>
  <si>
    <t>Colomoncagua</t>
  </si>
  <si>
    <t>INSERT INTO  VALUES (,'Colomoncagua','1003','Municipio','HND','ADMIN 2');</t>
  </si>
  <si>
    <t>INSERT INTO  VALUES (,'Concepción','1004','Municipio','HND','ADMIN 2');</t>
  </si>
  <si>
    <t>INSERT INTO  VALUES (,'Dolores','1005','Municipio','HND','ADMIN 2');</t>
  </si>
  <si>
    <t>INSERT INTO  VALUES (,'Intibucá','1006','Municipio','HND','ADMIN 2');</t>
  </si>
  <si>
    <t>Jesús de Otoro</t>
  </si>
  <si>
    <t>INSERT INTO  VALUES (,'Jesús de Otoro','1007','Municipio','HND','ADMIN 2');</t>
  </si>
  <si>
    <t>Magdalena</t>
  </si>
  <si>
    <t>INSERT INTO  VALUES (,'Magdalena','1008','Municipio','HND','ADMIN 2');</t>
  </si>
  <si>
    <t>Masaguara</t>
  </si>
  <si>
    <t>INSERT INTO  VALUES (,'Masaguara','1009','Municipio','HND','ADMIN 2');</t>
  </si>
  <si>
    <t>INSERT INTO  VALUES (,'San Antonio','1010','Municipio','HND','ADMIN 2');</t>
  </si>
  <si>
    <t>INSERT INTO  VALUES (,'San Isidro','1011','Municipio','HND','ADMIN 2');</t>
  </si>
  <si>
    <t>INSERT INTO  VALUES (,'San Juan','1012','Municipio','HND','ADMIN 2');</t>
  </si>
  <si>
    <t>San Marcos de Sierra</t>
  </si>
  <si>
    <t>INSERT INTO  VALUES (,'San Marcos de Sierra','1013','Municipio','HND','ADMIN 2');</t>
  </si>
  <si>
    <t>INSERT INTO  VALUES (,'San Miguelito','1014','Municipio','HND','ADMIN 2');</t>
  </si>
  <si>
    <t>INSERT INTO  VALUES (,'Santa Lucía','1015','Municipio','HND','ADMIN 2');</t>
  </si>
  <si>
    <t>Yamaranguila</t>
  </si>
  <si>
    <t>INSERT INTO  VALUES (,'Yamaranguila','1016','Municipio','HND','ADMIN 2');</t>
  </si>
  <si>
    <t>San Francisco de Opalaca</t>
  </si>
  <si>
    <t>INSERT INTO  VALUES (,'San Francisco de Opalaca','1017','Municipio','HND','ADMIN 2');</t>
  </si>
  <si>
    <t>Roatán</t>
  </si>
  <si>
    <t>INSERT INTO  VALUES (,'Roatán','1101','Municipio','HND','ADMIN 2');</t>
  </si>
  <si>
    <t>Guanaja</t>
  </si>
  <si>
    <t>INSERT INTO  VALUES (,'Guanaja','1102','Municipio','HND','ADMIN 2');</t>
  </si>
  <si>
    <t>José Santos Guardiola</t>
  </si>
  <si>
    <t>INSERT INTO  VALUES (,'José Santos Guardiola','1103','Municipio','HND','ADMIN 2');</t>
  </si>
  <si>
    <t>Utila</t>
  </si>
  <si>
    <t>INSERT INTO  VALUES (,'Utila','1104','Municipio','HND','ADMIN 2');</t>
  </si>
  <si>
    <t>INSERT INTO  VALUES (,'La Paz','1201','Municipio','HND','ADMIN 2');</t>
  </si>
  <si>
    <t>Aguanqueterique</t>
  </si>
  <si>
    <t>INSERT INTO  VALUES (,'Aguanqueterique','1202','Municipio','HND','ADMIN 2');</t>
  </si>
  <si>
    <t>Cabanas</t>
  </si>
  <si>
    <t>INSERT INTO  VALUES (,'Cabanas','1203','Municipio','HND','ADMIN 2');</t>
  </si>
  <si>
    <t>Cane</t>
  </si>
  <si>
    <t>INSERT INTO  VALUES (,'Cane','1204','Municipio','HND','ADMIN 2');</t>
  </si>
  <si>
    <t>Chinacla</t>
  </si>
  <si>
    <t>INSERT INTO  VALUES (,'Chinacla','1205','Municipio','HND','ADMIN 2');</t>
  </si>
  <si>
    <t>Guajiquiro</t>
  </si>
  <si>
    <t>INSERT INTO  VALUES (,'Guajiquiro','1206','Municipio','HND','ADMIN 2');</t>
  </si>
  <si>
    <t>Lauterique</t>
  </si>
  <si>
    <t>INSERT INTO  VALUES (,'Lauterique','1207','Municipio','HND','ADMIN 2');</t>
  </si>
  <si>
    <t>Marcala</t>
  </si>
  <si>
    <t>INSERT INTO  VALUES (,'Marcala','1208','Municipio','HND','ADMIN 2');</t>
  </si>
  <si>
    <t>Mercedes de Oriente</t>
  </si>
  <si>
    <t>INSERT INTO  VALUES (,'Mercedes de Oriente','1209','Municipio','HND','ADMIN 2');</t>
  </si>
  <si>
    <t>Opatoro</t>
  </si>
  <si>
    <t>INSERT INTO  VALUES (,'Opatoro','1210','Municipio','HND','ADMIN 2');</t>
  </si>
  <si>
    <t>San Antonio del Norte</t>
  </si>
  <si>
    <t>INSERT INTO  VALUES (,'San Antonio del Norte','1211','Municipio','HND','ADMIN 2');</t>
  </si>
  <si>
    <t>INSERT INTO  VALUES (,'San José','1212','Municipio','HND','ADMIN 2');</t>
  </si>
  <si>
    <t>INSERT INTO  VALUES (,'San Juan','1213','Municipio','HND','ADMIN 2');</t>
  </si>
  <si>
    <t>San Pedro de Tutule</t>
  </si>
  <si>
    <t>INSERT INTO  VALUES (,'San Pedro de Tutule','1214','Municipio','HND','ADMIN 2');</t>
  </si>
  <si>
    <t>INSERT INTO  VALUES (,'Santa Ana','1215','Municipio','HND','ADMIN 2');</t>
  </si>
  <si>
    <t>INSERT INTO  VALUES (,'Santa Elena','1216','Municipio','HND','ADMIN 2');</t>
  </si>
  <si>
    <t>INSERT INTO  VALUES (,'Santa María','1217','Municipio','HND','ADMIN 2');</t>
  </si>
  <si>
    <t>Santiago de Puringla</t>
  </si>
  <si>
    <t>INSERT INTO  VALUES (,'Santiago de Puringla','1218','Municipio','HND','ADMIN 2');</t>
  </si>
  <si>
    <t>Yarula</t>
  </si>
  <si>
    <t>INSERT INTO  VALUES (,'Yarula','1219','Municipio','HND','ADMIN 2');</t>
  </si>
  <si>
    <t>Gracias</t>
  </si>
  <si>
    <t>INSERT INTO  VALUES (,'Gracias','1301','Municipio','HND','ADMIN 2');</t>
  </si>
  <si>
    <t>Belén</t>
  </si>
  <si>
    <t>INSERT INTO  VALUES (,'Belén','1302','Municipio','HND','ADMIN 2');</t>
  </si>
  <si>
    <t>Candelaria</t>
  </si>
  <si>
    <t>INSERT INTO  VALUES (,'Candelaria','1303','Municipio','HND','ADMIN 2');</t>
  </si>
  <si>
    <t>Cololaca</t>
  </si>
  <si>
    <t>INSERT INTO  VALUES (,'Cololaca','1304','Municipio','HND','ADMIN 2');</t>
  </si>
  <si>
    <t>Erandique</t>
  </si>
  <si>
    <t>INSERT INTO  VALUES (,'Erandique','1305','Municipio','HND','ADMIN 2');</t>
  </si>
  <si>
    <t>Gualcince</t>
  </si>
  <si>
    <t>INSERT INTO  VALUES (,'Gualcince','1306','Municipio','HND','ADMIN 2');</t>
  </si>
  <si>
    <t>Guarita</t>
  </si>
  <si>
    <t>INSERT INTO  VALUES (,'Guarita','1307','Municipio','HND','ADMIN 2');</t>
  </si>
  <si>
    <t>La Campa</t>
  </si>
  <si>
    <t>INSERT INTO  VALUES (,'La Campa','1308','Municipio','HND','ADMIN 2');</t>
  </si>
  <si>
    <t>La Iguala</t>
  </si>
  <si>
    <t>INSERT INTO  VALUES (,'La Iguala','1309','Municipio','HND','ADMIN 2');</t>
  </si>
  <si>
    <t>INSERT INTO  VALUES (,'Las Flores','1310','Municipio','HND','ADMIN 2');</t>
  </si>
  <si>
    <t>INSERT INTO  VALUES (,'La Unión','1311','Municipio','HND','ADMIN 2');</t>
  </si>
  <si>
    <t>La Virtud</t>
  </si>
  <si>
    <t>INSERT INTO  VALUES (,'La Virtud','1312','Municipio','HND','ADMIN 2');</t>
  </si>
  <si>
    <t>Lepaera</t>
  </si>
  <si>
    <t>INSERT INTO  VALUES (,'Lepaera','1313','Municipio','HND','ADMIN 2');</t>
  </si>
  <si>
    <t>Mapulaca</t>
  </si>
  <si>
    <t>INSERT INTO  VALUES (,'Mapulaca','1314','Municipio','HND','ADMIN 2');</t>
  </si>
  <si>
    <t>Piraera</t>
  </si>
  <si>
    <t>INSERT INTO  VALUES (,'Piraera','1315','Municipio','HND','ADMIN 2');</t>
  </si>
  <si>
    <t>INSERT INTO  VALUES (,'San Andrés','1316','Municipio','HND','ADMIN 2');</t>
  </si>
  <si>
    <t>INSERT INTO  VALUES (,'San Francisco','1317','Municipio','HND','ADMIN 2');</t>
  </si>
  <si>
    <t>San Juan Guarita</t>
  </si>
  <si>
    <t>INSERT INTO  VALUES (,'San Juan Guarita','1318','Municipio','HND','ADMIN 2');</t>
  </si>
  <si>
    <t>San Manuel Colohete</t>
  </si>
  <si>
    <t>INSERT INTO  VALUES (,'San Manuel Colohete','1319','Municipio','HND','ADMIN 2');</t>
  </si>
  <si>
    <t>INSERT INTO  VALUES (,'San Rafael','1320','Municipio','HND','ADMIN 2');</t>
  </si>
  <si>
    <t>INSERT INTO  VALUES (,'San Sebastián','1321','Municipio','HND','ADMIN 2');</t>
  </si>
  <si>
    <t>INSERT INTO  VALUES (,'Santa Cruz','1322','Municipio','HND','ADMIN 2');</t>
  </si>
  <si>
    <t>Talgua</t>
  </si>
  <si>
    <t>INSERT INTO  VALUES (,'Talgua','1323','Municipio','HND','ADMIN 2');</t>
  </si>
  <si>
    <t>Tambla</t>
  </si>
  <si>
    <t>INSERT INTO  VALUES (,'Tambla','1324','Municipio','HND','ADMIN 2');</t>
  </si>
  <si>
    <t>Tomalá</t>
  </si>
  <si>
    <t>INSERT INTO  VALUES (,'Tomalá','1325','Municipio','HND','ADMIN 2');</t>
  </si>
  <si>
    <t>Valladolid</t>
  </si>
  <si>
    <t>INSERT INTO  VALUES (,'Valladolid','1326','Municipio','HND','ADMIN 2');</t>
  </si>
  <si>
    <t>Virginia</t>
  </si>
  <si>
    <t>INSERT INTO  VALUES (,'Virginia','1327','Municipio','HND','ADMIN 2');</t>
  </si>
  <si>
    <t>San Marcos de Caiquín</t>
  </si>
  <si>
    <t>INSERT INTO  VALUES (,'San Marcos de Caiquín','1328','Municipio','HND','ADMIN 2');</t>
  </si>
  <si>
    <t>INSERT INTO  VALUES (,'Ocotepeque','1401','Municipio','HND','ADMIN 2');</t>
  </si>
  <si>
    <t>Belén Gualcho</t>
  </si>
  <si>
    <t>INSERT INTO  VALUES (,'Belén Gualcho','1402','Municipio','HND','ADMIN 2');</t>
  </si>
  <si>
    <t>INSERT INTO  VALUES (,'Concepción','1403','Municipio','HND','ADMIN 2');</t>
  </si>
  <si>
    <t>Dolores Merendón</t>
  </si>
  <si>
    <t>INSERT INTO  VALUES (,'Dolores Merendón','1404','Municipio','HND','ADMIN 2');</t>
  </si>
  <si>
    <t>Fraternidad</t>
  </si>
  <si>
    <t>INSERT INTO  VALUES (,'Fraternidad','1405','Municipio','HND','ADMIN 2');</t>
  </si>
  <si>
    <t>La Encarnación</t>
  </si>
  <si>
    <t>INSERT INTO  VALUES (,'La Encarnación','1406','Municipio','HND','ADMIN 2');</t>
  </si>
  <si>
    <t>La Labor</t>
  </si>
  <si>
    <t>INSERT INTO  VALUES (,'La Labor','1407','Municipio','HND','ADMIN 2');</t>
  </si>
  <si>
    <t>Lucerna</t>
  </si>
  <si>
    <t>INSERT INTO  VALUES (,'Lucerna','1408','Municipio','HND','ADMIN 2');</t>
  </si>
  <si>
    <t>Mercedes</t>
  </si>
  <si>
    <t>INSERT INTO  VALUES (,'Mercedes','1409','Municipio','HND','ADMIN 2');</t>
  </si>
  <si>
    <t>INSERT INTO  VALUES (,'San Fernando','1410','Municipio','HND','ADMIN 2');</t>
  </si>
  <si>
    <t>San Francisco del Valle</t>
  </si>
  <si>
    <t>INSERT INTO  VALUES (,'San Francisco del Valle','1411','Municipio','HND','ADMIN 2');</t>
  </si>
  <si>
    <t>INSERT INTO  VALUES (,'San Jorge','1412','Municipio','HND','ADMIN 2');</t>
  </si>
  <si>
    <t>INSERT INTO  VALUES (,'San Marcos','1413','Municipio','HND','ADMIN 2');</t>
  </si>
  <si>
    <t>INSERT INTO  VALUES (,'Santa Fe','1414','Municipio','HND','ADMIN 2');</t>
  </si>
  <si>
    <t>Sensenti</t>
  </si>
  <si>
    <t>INSERT INTO  VALUES (,'Sensenti','1415','Municipio','HND','ADMIN 2');</t>
  </si>
  <si>
    <t>Sinuapa</t>
  </si>
  <si>
    <t>INSERT INTO  VALUES (,'Sinuapa','1416','Municipio','HND','ADMIN 2');</t>
  </si>
  <si>
    <t>Juticalpa</t>
  </si>
  <si>
    <t>INSERT INTO  VALUES (,'Juticalpa','1501','Municipio','HND','ADMIN 2');</t>
  </si>
  <si>
    <t>Campamento</t>
  </si>
  <si>
    <t>INSERT INTO  VALUES (,'Campamento','1502','Municipio','HND','ADMIN 2');</t>
  </si>
  <si>
    <t>Catacamas</t>
  </si>
  <si>
    <t>INSERT INTO  VALUES (,'Catacamas','1503','Municipio','HND','ADMIN 2');</t>
  </si>
  <si>
    <t>Concordia</t>
  </si>
  <si>
    <t>INSERT INTO  VALUES (,'Concordia','1504','Municipio','HND','ADMIN 2');</t>
  </si>
  <si>
    <t>Dulce Nombre de Culmí</t>
  </si>
  <si>
    <t>INSERT INTO  VALUES (,'Dulce Nombre de Culmí','1505','Municipio','HND','ADMIN 2');</t>
  </si>
  <si>
    <t>INSERT INTO  VALUES (,'El Rosario','1506','Municipio','HND','ADMIN 2');</t>
  </si>
  <si>
    <t>Esquipulas del Norte</t>
  </si>
  <si>
    <t>INSERT INTO  VALUES (,'Esquipulas del Norte','1507','Municipio','HND','ADMIN 2');</t>
  </si>
  <si>
    <t>Gualaco</t>
  </si>
  <si>
    <t>INSERT INTO  VALUES (,'Gualaco','1508','Municipio','HND','ADMIN 2');</t>
  </si>
  <si>
    <t>Guarizama</t>
  </si>
  <si>
    <t>1509</t>
  </si>
  <si>
    <t>INSERT INTO  VALUES (,'Guarizama','1509','Municipio','HND','ADMIN 2');</t>
  </si>
  <si>
    <t>Guata</t>
  </si>
  <si>
    <t>1510</t>
  </si>
  <si>
    <t>INSERT INTO  VALUES (,'Guata','1510','Municipio','HND','ADMIN 2');</t>
  </si>
  <si>
    <t>Guayape</t>
  </si>
  <si>
    <t>1511</t>
  </si>
  <si>
    <t>INSERT INTO  VALUES (,'Guayape','1511','Municipio','HND','ADMIN 2');</t>
  </si>
  <si>
    <t>Jano</t>
  </si>
  <si>
    <t>1512</t>
  </si>
  <si>
    <t>INSERT INTO  VALUES (,'Jano','1512','Municipio','HND','ADMIN 2');</t>
  </si>
  <si>
    <t>1513</t>
  </si>
  <si>
    <t>INSERT INTO  VALUES (,'La Unión','1513','Municipio','HND','ADMIN 2');</t>
  </si>
  <si>
    <t>Mangulile</t>
  </si>
  <si>
    <t>1514</t>
  </si>
  <si>
    <t>INSERT INTO  VALUES (,'Mangulile','1514','Municipio','HND','ADMIN 2');</t>
  </si>
  <si>
    <t>Manto</t>
  </si>
  <si>
    <t>1515</t>
  </si>
  <si>
    <t>INSERT INTO  VALUES (,'Manto','1515','Municipio','HND','ADMIN 2');</t>
  </si>
  <si>
    <t>1516</t>
  </si>
  <si>
    <t>INSERT INTO  VALUES (,'Salamá','1516','Municipio','HND','ADMIN 2');</t>
  </si>
  <si>
    <t>1517</t>
  </si>
  <si>
    <t>INSERT INTO  VALUES (,'San Esteban','1517','Municipio','HND','ADMIN 2');</t>
  </si>
  <si>
    <t>San Francisco de Becerra</t>
  </si>
  <si>
    <t>1518</t>
  </si>
  <si>
    <t>INSERT INTO  VALUES (,'San Francisco de Becerra','1518','Municipio','HND','ADMIN 2');</t>
  </si>
  <si>
    <t>San Francisco de La Paz</t>
  </si>
  <si>
    <t>1519</t>
  </si>
  <si>
    <t>INSERT INTO  VALUES (,'San Francisco de La Paz','1519','Municipio','HND','ADMIN 2');</t>
  </si>
  <si>
    <t>Santa María del Real</t>
  </si>
  <si>
    <t>1520</t>
  </si>
  <si>
    <t>INSERT INTO  VALUES (,'Santa María del Real','1520','Municipio','HND','ADMIN 2');</t>
  </si>
  <si>
    <t>Silca</t>
  </si>
  <si>
    <t>1521</t>
  </si>
  <si>
    <t>INSERT INTO  VALUES (,'Silca','1521','Municipio','HND','ADMIN 2');</t>
  </si>
  <si>
    <t>Yocón</t>
  </si>
  <si>
    <t>1522</t>
  </si>
  <si>
    <t>INSERT INTO  VALUES (,'Yocón','1522','Municipio','HND','ADMIN 2');</t>
  </si>
  <si>
    <t>Patuca</t>
  </si>
  <si>
    <t>1523</t>
  </si>
  <si>
    <t>INSERT INTO  VALUES (,'Patuca','1523','Municipio','HND','ADMIN 2');</t>
  </si>
  <si>
    <t>INSERT INTO  VALUES (,'Santa Bárbara','1601','Municipio','HND','ADMIN 2');</t>
  </si>
  <si>
    <t>Arada</t>
  </si>
  <si>
    <t>INSERT INTO  VALUES (,'Arada','1602','Municipio','HND','ADMIN 2');</t>
  </si>
  <si>
    <t>Atima</t>
  </si>
  <si>
    <t>INSERT INTO  VALUES (,'Atima','1603','Municipio','HND','ADMIN 2');</t>
  </si>
  <si>
    <t>Azacualpa</t>
  </si>
  <si>
    <t>INSERT INTO  VALUES (,'Azacualpa','1604','Municipio','HND','ADMIN 2');</t>
  </si>
  <si>
    <t>Ceguaca</t>
  </si>
  <si>
    <t>INSERT INTO  VALUES (,'Ceguaca','1605','Municipio','HND','ADMIN 2');</t>
  </si>
  <si>
    <t>Concepción del Norte</t>
  </si>
  <si>
    <t>INSERT INTO  VALUES (,'Concepción del Norte','1606','Municipio','HND','ADMIN 2');</t>
  </si>
  <si>
    <t>Concepción del Sur</t>
  </si>
  <si>
    <t>INSERT INTO  VALUES (,'Concepción del Sur','1607','Municipio','HND','ADMIN 2');</t>
  </si>
  <si>
    <t>Chinda</t>
  </si>
  <si>
    <t>INSERT INTO  VALUES (,'Chinda','1608','Municipio','HND','ADMIN 2');</t>
  </si>
  <si>
    <t>El Níspero</t>
  </si>
  <si>
    <t>INSERT INTO  VALUES (,'El Níspero','1609','Municipio','HND','ADMIN 2');</t>
  </si>
  <si>
    <t>Gualala</t>
  </si>
  <si>
    <t>INSERT INTO  VALUES (,'Gualala','1610','Municipio','HND','ADMIN 2');</t>
  </si>
  <si>
    <t>Ilama</t>
  </si>
  <si>
    <t>INSERT INTO  VALUES (,'Ilama','1611','Municipio','HND','ADMIN 2');</t>
  </si>
  <si>
    <t>Macuelizo</t>
  </si>
  <si>
    <t>INSERT INTO  VALUES (,'Macuelizo','1612','Municipio','HND','ADMIN 2');</t>
  </si>
  <si>
    <t>Naranjito</t>
  </si>
  <si>
    <t>INSERT INTO  VALUES (,'Naranjito','1613','Municipio','HND','ADMIN 2');</t>
  </si>
  <si>
    <t>Nuevo Celilac</t>
  </si>
  <si>
    <t>INSERT INTO  VALUES (,'Nuevo Celilac','1614','Municipio','HND','ADMIN 2');</t>
  </si>
  <si>
    <t>Petoa</t>
  </si>
  <si>
    <t>INSERT INTO  VALUES (,'Petoa','1615','Municipio','HND','ADMIN 2');</t>
  </si>
  <si>
    <t>Protección</t>
  </si>
  <si>
    <t>INSERT INTO  VALUES (,'Protección','1616','Municipio','HND','ADMIN 2');</t>
  </si>
  <si>
    <t>Quimistán</t>
  </si>
  <si>
    <t>INSERT INTO  VALUES (,'Quimistán','1617','Municipio','HND','ADMIN 2');</t>
  </si>
  <si>
    <t>San Francisco de Ojuera</t>
  </si>
  <si>
    <t>1618</t>
  </si>
  <si>
    <t>INSERT INTO  VALUES (,'San Francisco de Ojuera','1618','Municipio','HND','ADMIN 2');</t>
  </si>
  <si>
    <t>San José de Colinas</t>
  </si>
  <si>
    <t>1619</t>
  </si>
  <si>
    <t>INSERT INTO  VALUES (,'San José de Colinas','1619','Municipio','HND','ADMIN 2');</t>
  </si>
  <si>
    <t>1620</t>
  </si>
  <si>
    <t>INSERT INTO  VALUES (,'San Luis','1620','Municipio','HND','ADMIN 2');</t>
  </si>
  <si>
    <t>1621</t>
  </si>
  <si>
    <t>INSERT INTO  VALUES (,'San Marcos','1621','Municipio','HND','ADMIN 2');</t>
  </si>
  <si>
    <t>1622</t>
  </si>
  <si>
    <t>INSERT INTO  VALUES (,'San Nicolás','1622','Municipio','HND','ADMIN 2');</t>
  </si>
  <si>
    <t>San Pedro Zacapa</t>
  </si>
  <si>
    <t>1623</t>
  </si>
  <si>
    <t>INSERT INTO  VALUES (,'San Pedro Zacapa','1623','Municipio','HND','ADMIN 2');</t>
  </si>
  <si>
    <t>San Vicente Centenario</t>
  </si>
  <si>
    <t>1624</t>
  </si>
  <si>
    <t>INSERT INTO  VALUES (,'San Vicente Centenario','1624','Municipio','HND','ADMIN 2');</t>
  </si>
  <si>
    <t>1625</t>
  </si>
  <si>
    <t>INSERT INTO  VALUES (,'Santa Rita','1625','Municipio','HND','ADMIN 2');</t>
  </si>
  <si>
    <t>Trinidad</t>
  </si>
  <si>
    <t>1626</t>
  </si>
  <si>
    <t>INSERT INTO  VALUES (,'Trinidad','1626','Municipio','HND','ADMIN 2');</t>
  </si>
  <si>
    <t>Las Vegas</t>
  </si>
  <si>
    <t>1627</t>
  </si>
  <si>
    <t>INSERT INTO  VALUES (,'Las Vegas','1627','Municipio','HND','ADMIN 2');</t>
  </si>
  <si>
    <t>Nueva Frontera</t>
  </si>
  <si>
    <t>1628</t>
  </si>
  <si>
    <t>INSERT INTO  VALUES (,'Nueva Frontera','1628','Municipio','HND','ADMIN 2');</t>
  </si>
  <si>
    <t>Nacaome</t>
  </si>
  <si>
    <t>INSERT INTO  VALUES (,'Nacaome','1701','Municipio','HND','ADMIN 2');</t>
  </si>
  <si>
    <t>Alianza</t>
  </si>
  <si>
    <t>INSERT INTO  VALUES (,'Alianza','1702','Municipio','HND','ADMIN 2');</t>
  </si>
  <si>
    <t>Amapala</t>
  </si>
  <si>
    <t>INSERT INTO  VALUES (,'Amapala','1703','Municipio','HND','ADMIN 2');</t>
  </si>
  <si>
    <t>Aramecina</t>
  </si>
  <si>
    <t>INSERT INTO  VALUES (,'Aramecina','1704','Municipio','HND','ADMIN 2');</t>
  </si>
  <si>
    <t>Caridad</t>
  </si>
  <si>
    <t>INSERT INTO  VALUES (,'Caridad','1705','Municipio','HND','ADMIN 2');</t>
  </si>
  <si>
    <t>Goascorán</t>
  </si>
  <si>
    <t>INSERT INTO  VALUES (,'Goascorán','1706','Municipio','HND','ADMIN 2');</t>
  </si>
  <si>
    <t>Langue</t>
  </si>
  <si>
    <t>INSERT INTO  VALUES (,'Langue','1707','Municipio','HND','ADMIN 2');</t>
  </si>
  <si>
    <t>San Francisco de Coray</t>
  </si>
  <si>
    <t>INSERT INTO  VALUES (,'San Francisco de Coray','1708','Municipio','HND','ADMIN 2');</t>
  </si>
  <si>
    <t>INSERT INTO  VALUES (,'San Lorenzo','1709','Municipio','HND','ADMIN 2');</t>
  </si>
  <si>
    <t>INSERT INTO  VALUES (,'Yoro','1801','Municipio','HND','ADMIN 2');</t>
  </si>
  <si>
    <t>Arenal</t>
  </si>
  <si>
    <t>INSERT INTO  VALUES (,'Arenal','1802','Municipio','HND','ADMIN 2');</t>
  </si>
  <si>
    <t>El Negrito</t>
  </si>
  <si>
    <t>INSERT INTO  VALUES (,'El Negrito','1803','Municipio','HND','ADMIN 2');</t>
  </si>
  <si>
    <t>INSERT INTO  VALUES (,'El Progreso','1804','Municipio','HND','ADMIN 2');</t>
  </si>
  <si>
    <t>Jocón</t>
  </si>
  <si>
    <t>INSERT INTO  VALUES (,'Jocón','1805','Municipio','HND','ADMIN 2');</t>
  </si>
  <si>
    <t>1806</t>
  </si>
  <si>
    <t>INSERT INTO  VALUES (,'Morazán','1806','Municipio','HND','ADMIN 2');</t>
  </si>
  <si>
    <t>Olanchito</t>
  </si>
  <si>
    <t>1807</t>
  </si>
  <si>
    <t>INSERT INTO  VALUES (,'Olanchito','1807','Municipio','HND','ADMIN 2');</t>
  </si>
  <si>
    <t>1808</t>
  </si>
  <si>
    <t>INSERT INTO  VALUES (,'Santa Rita','1808','Municipio','HND','ADMIN 2');</t>
  </si>
  <si>
    <t>Sulaco</t>
  </si>
  <si>
    <t>1809</t>
  </si>
  <si>
    <t>INSERT INTO  VALUES (,'Sulaco','1809','Municipio','HND','ADMIN 2');</t>
  </si>
  <si>
    <t>1810</t>
  </si>
  <si>
    <t>INSERT INTO  VALUES (,'Victoria','1810','Municipio','HND','ADMIN 2');</t>
  </si>
  <si>
    <t>Yorito</t>
  </si>
  <si>
    <t>1811</t>
  </si>
  <si>
    <t>INSERT INTO  VALUES (,'Yorito','1811','Municipio','HND','ADMIN 2');</t>
  </si>
  <si>
    <t>INSERT INTO  VALUES (,'Jalapa','0505','Municipio','NIC','ADMIN 2');</t>
  </si>
  <si>
    <t>INSERT INTO  VALUES (,'El Jícaro','0515','Municipio','NIC','ADMIN 2');</t>
  </si>
  <si>
    <t>INSERT INTO  VALUES (,'San Fernando','0520','Municipio','NIC','ADMIN 2');</t>
  </si>
  <si>
    <t>Mosonte</t>
  </si>
  <si>
    <t>0525</t>
  </si>
  <si>
    <t>INSERT INTO  VALUES (,'Mosonte','0525','Municipio','NIC','ADMIN 2');</t>
  </si>
  <si>
    <t>Dipilto</t>
  </si>
  <si>
    <t>0530</t>
  </si>
  <si>
    <t>INSERT INTO  VALUES (,'Dipilto','0530','Municipio','NIC','ADMIN 2');</t>
  </si>
  <si>
    <t>0535</t>
  </si>
  <si>
    <t>INSERT INTO  VALUES (,'Macuelizo','0535','Municipio','NIC','ADMIN 2');</t>
  </si>
  <si>
    <t>0540</t>
  </si>
  <si>
    <t>INSERT INTO  VALUES (,'Santa María','0540','Municipio','NIC','ADMIN 2');</t>
  </si>
  <si>
    <t>Ocotal</t>
  </si>
  <si>
    <t>0545</t>
  </si>
  <si>
    <t>INSERT INTO  VALUES (,'Ocotal','0545','Municipio','NIC','ADMIN 2');</t>
  </si>
  <si>
    <t>Ciudad Antigua</t>
  </si>
  <si>
    <t>0550</t>
  </si>
  <si>
    <t>INSERT INTO  VALUES (,'Ciudad Antigua','0550','Municipio','NIC','ADMIN 2');</t>
  </si>
  <si>
    <t>Wiwilí de Nueva Segovia</t>
  </si>
  <si>
    <t>0560</t>
  </si>
  <si>
    <t>INSERT INTO  VALUES (,'Wiwilí de Nueva Segovia','0560','Municipio','NIC','ADMIN 2');</t>
  </si>
  <si>
    <t>Wiwilí de Jinotega</t>
  </si>
  <si>
    <t>INSERT INTO  VALUES (,'Wiwilí de Jinotega','1005','Municipio','NIC','ADMIN 2');</t>
  </si>
  <si>
    <t>El Cuá</t>
  </si>
  <si>
    <t>INSERT INTO  VALUES (,'El Cuá','1010','Municipio','NIC','ADMIN 2');</t>
  </si>
  <si>
    <t>San José de Bocay</t>
  </si>
  <si>
    <t>INSERT INTO  VALUES (,'San José de Bocay','1012','Municipio','NIC','ADMIN 2');</t>
  </si>
  <si>
    <t>Santa María de Pantasma</t>
  </si>
  <si>
    <t>INSERT INTO  VALUES (,'Santa María de Pantasma','1015','Municipio','NIC','ADMIN 2');</t>
  </si>
  <si>
    <t>San Rafael del Norte</t>
  </si>
  <si>
    <t>INSERT INTO  VALUES (,'San Rafael del Norte','1020','Municipio','NIC','ADMIN 2');</t>
  </si>
  <si>
    <t>San Sebastián de Yalí</t>
  </si>
  <si>
    <t>1025</t>
  </si>
  <si>
    <t>INSERT INTO  VALUES (,'San Sebastián de Yalí','1025','Municipio','NIC','ADMIN 2');</t>
  </si>
  <si>
    <t>1035</t>
  </si>
  <si>
    <t>INSERT INTO  VALUES (,'Jinotega','1035','Municipio','NIC','ADMIN 2');</t>
  </si>
  <si>
    <t>Somoto</t>
  </si>
  <si>
    <t>INSERT INTO  VALUES (,'Somoto','2005','Municipio','NIC','ADMIN 2');</t>
  </si>
  <si>
    <t>Totogalpa</t>
  </si>
  <si>
    <t>INSERT INTO  VALUES (,'Totogalpa','2010','Municipio','NIC','ADMIN 2');</t>
  </si>
  <si>
    <t>Palacagüina</t>
  </si>
  <si>
    <t>2025</t>
  </si>
  <si>
    <t>INSERT INTO  VALUES (,'Palacagüina','2025','Municipio','NIC','ADMIN 2');</t>
  </si>
  <si>
    <t>Yalagüina</t>
  </si>
  <si>
    <t>2030</t>
  </si>
  <si>
    <t>INSERT INTO  VALUES (,'Yalagüina','2030','Municipio','NIC','ADMIN 2');</t>
  </si>
  <si>
    <t>Las Sabanas</t>
  </si>
  <si>
    <t>2040</t>
  </si>
  <si>
    <t>INSERT INTO  VALUES (,'Las Sabanas','2040','Municipio','NIC','ADMIN 2');</t>
  </si>
  <si>
    <t>San José de Cusmapa</t>
  </si>
  <si>
    <t>2045</t>
  </si>
  <si>
    <t>INSERT INTO  VALUES (,'San José de Cusmapa','2045','Municipio','NIC','ADMIN 2');</t>
  </si>
  <si>
    <t>2505</t>
  </si>
  <si>
    <t>INSERT INTO  VALUES (,'Pueblo Nuevo','2505','Municipio','NIC','ADMIN 2');</t>
  </si>
  <si>
    <t>Condega</t>
  </si>
  <si>
    <t>2510</t>
  </si>
  <si>
    <t>INSERT INTO  VALUES (,'Condega','2510','Municipio','NIC','ADMIN 2');</t>
  </si>
  <si>
    <t>2515</t>
  </si>
  <si>
    <t>INSERT INTO  VALUES (,'Estelí','2515','Municipio','NIC','ADMIN 2');</t>
  </si>
  <si>
    <t>San Juan de Limay</t>
  </si>
  <si>
    <t>2520</t>
  </si>
  <si>
    <t>INSERT INTO  VALUES (,'San Juan de Limay','2520','Municipio','NIC','ADMIN 2');</t>
  </si>
  <si>
    <t>2525</t>
  </si>
  <si>
    <t>INSERT INTO  VALUES (,'La Trinidad','2525','Municipio','NIC','ADMIN 2');</t>
  </si>
  <si>
    <t>2530</t>
  </si>
  <si>
    <t>INSERT INTO  VALUES (,'San Nicolás','2530','Municipio','NIC','ADMIN 2');</t>
  </si>
  <si>
    <t>El Viejo</t>
  </si>
  <si>
    <t>3025</t>
  </si>
  <si>
    <t>INSERT INTO  VALUES (,'El Viejo','3025','Municipio','NIC','ADMIN 2');</t>
  </si>
  <si>
    <t>Puerto Morazán</t>
  </si>
  <si>
    <t>3030</t>
  </si>
  <si>
    <t>INSERT INTO  VALUES (,'Puerto Morazán','3030','Municipio','NIC','ADMIN 2');</t>
  </si>
  <si>
    <t>Somotillo</t>
  </si>
  <si>
    <t>3035</t>
  </si>
  <si>
    <t>INSERT INTO  VALUES (,'Somotillo','3035','Municipio','NIC','ADMIN 2');</t>
  </si>
  <si>
    <t>3040</t>
  </si>
  <si>
    <t>INSERT INTO  VALUES (,'Villanueva','3040','Municipio','NIC','ADMIN 2');</t>
  </si>
  <si>
    <t>3045</t>
  </si>
  <si>
    <t>INSERT INTO  VALUES (,'Chinandega','3045','Municipio','NIC','ADMIN 2');</t>
  </si>
  <si>
    <t>El Realejo</t>
  </si>
  <si>
    <t>3050</t>
  </si>
  <si>
    <t>INSERT INTO  VALUES (,'El Realejo','3050','Municipio','NIC','ADMIN 2');</t>
  </si>
  <si>
    <t>Corinto</t>
  </si>
  <si>
    <t>3055</t>
  </si>
  <si>
    <t>INSERT INTO  VALUES (,'Corinto','3055','Municipio','NIC','ADMIN 2');</t>
  </si>
  <si>
    <t>Chichigalpa</t>
  </si>
  <si>
    <t>3060</t>
  </si>
  <si>
    <t>INSERT INTO  VALUES (,'Chichigalpa','3060','Municipio','NIC','ADMIN 2');</t>
  </si>
  <si>
    <t>Achuapa</t>
  </si>
  <si>
    <t>3505</t>
  </si>
  <si>
    <t>INSERT INTO  VALUES (,'Achuapa','3505','Municipio','NIC','ADMIN 2');</t>
  </si>
  <si>
    <t>3510</t>
  </si>
  <si>
    <t>INSERT INTO  VALUES (,'El Sauce','3510','Municipio','NIC','ADMIN 2');</t>
  </si>
  <si>
    <t>Santa Rosa del Peñón</t>
  </si>
  <si>
    <t>3515</t>
  </si>
  <si>
    <t>INSERT INTO  VALUES (,'Santa Rosa del Peñón','3515','Municipio','NIC','ADMIN 2');</t>
  </si>
  <si>
    <t>El Jicaral</t>
  </si>
  <si>
    <t>3520</t>
  </si>
  <si>
    <t>INSERT INTO  VALUES (,'El Jicaral','3520','Municipio','NIC','ADMIN 2');</t>
  </si>
  <si>
    <t>Larreynaga</t>
  </si>
  <si>
    <t>3525</t>
  </si>
  <si>
    <t>INSERT INTO  VALUES (,'Larreynaga','3525','Municipio','NIC','ADMIN 2');</t>
  </si>
  <si>
    <t>Telica</t>
  </si>
  <si>
    <t>3530</t>
  </si>
  <si>
    <t>INSERT INTO  VALUES (,'Telica','3530','Municipio','NIC','ADMIN 2');</t>
  </si>
  <si>
    <t>Quezalguaque</t>
  </si>
  <si>
    <t>3535</t>
  </si>
  <si>
    <t>INSERT INTO  VALUES (,'Quezalguaque','3535','Municipio','NIC','ADMIN 2');</t>
  </si>
  <si>
    <t>3540</t>
  </si>
  <si>
    <t>INSERT INTO  VALUES (,'León','3540','Municipio','NIC','ADMIN 2');</t>
  </si>
  <si>
    <t>La Paz Centro</t>
  </si>
  <si>
    <t>3545</t>
  </si>
  <si>
    <t>INSERT INTO  VALUES (,'La Paz Centro','3545','Municipio','NIC','ADMIN 2');</t>
  </si>
  <si>
    <t>Nagarote</t>
  </si>
  <si>
    <t>3550</t>
  </si>
  <si>
    <t>INSERT INTO  VALUES (,'Nagarote','3550','Municipio','NIC','ADMIN 2');</t>
  </si>
  <si>
    <t>Rancho Grande</t>
  </si>
  <si>
    <t>4005</t>
  </si>
  <si>
    <t>INSERT INTO  VALUES (,'Rancho Grande','4005','Municipio','NIC','ADMIN 2');</t>
  </si>
  <si>
    <t>4010</t>
  </si>
  <si>
    <t>INSERT INTO  VALUES (,'Río Blanco','4010','Municipio','NIC','ADMIN 2');</t>
  </si>
  <si>
    <t>Tuma - La Dalia</t>
  </si>
  <si>
    <t>4015</t>
  </si>
  <si>
    <t>INSERT INTO  VALUES (,'Tuma - La Dalia','4015','Municipio','NIC','ADMIN 2');</t>
  </si>
  <si>
    <t>4020</t>
  </si>
  <si>
    <t>INSERT INTO  VALUES (,'San Isidro','4020','Municipio','NIC','ADMIN 2');</t>
  </si>
  <si>
    <t>Sébaco</t>
  </si>
  <si>
    <t>4025</t>
  </si>
  <si>
    <t>INSERT INTO  VALUES (,'Sébaco','4025','Municipio','NIC','ADMIN 2');</t>
  </si>
  <si>
    <t>4030</t>
  </si>
  <si>
    <t>INSERT INTO  VALUES (,'Matagalpa','4030','Municipio','NIC','ADMIN 2');</t>
  </si>
  <si>
    <t>4035</t>
  </si>
  <si>
    <t>INSERT INTO  VALUES (,'San Ramón','4035','Municipio','NIC','ADMIN 2');</t>
  </si>
  <si>
    <t>Matiguás</t>
  </si>
  <si>
    <t>4040</t>
  </si>
  <si>
    <t>INSERT INTO  VALUES (,'Matiguás','4040','Municipio','NIC','ADMIN 2');</t>
  </si>
  <si>
    <t>Muy Muy</t>
  </si>
  <si>
    <t>4045</t>
  </si>
  <si>
    <t>INSERT INTO  VALUES (,'Muy Muy','4045','Municipio','NIC','ADMIN 2');</t>
  </si>
  <si>
    <t>4050</t>
  </si>
  <si>
    <t>INSERT INTO  VALUES (,'Esquipulas','4050','Municipio','NIC','ADMIN 2');</t>
  </si>
  <si>
    <t>Terrabona</t>
  </si>
  <si>
    <t>4060</t>
  </si>
  <si>
    <t>INSERT INTO  VALUES (,'Terrabona','4060','Municipio','NIC','ADMIN 2');</t>
  </si>
  <si>
    <t>Ciudad Darío</t>
  </si>
  <si>
    <t>4065</t>
  </si>
  <si>
    <t>INSERT INTO  VALUES (,'Ciudad Darío','4065','Municipio','NIC','ADMIN 2');</t>
  </si>
  <si>
    <t>San José de Los Remates</t>
  </si>
  <si>
    <t>5005</t>
  </si>
  <si>
    <t>INSERT INTO  VALUES (,'San José de Los Remates','5005','Municipio','NIC','ADMIN 2');</t>
  </si>
  <si>
    <t>5010</t>
  </si>
  <si>
    <t>INSERT INTO  VALUES (,'Boaco','5010','Municipio','NIC','ADMIN 2');</t>
  </si>
  <si>
    <t>Camoapa</t>
  </si>
  <si>
    <t>5015</t>
  </si>
  <si>
    <t>INSERT INTO  VALUES (,'Camoapa','5015','Municipio','NIC','ADMIN 2');</t>
  </si>
  <si>
    <t>Teustepe</t>
  </si>
  <si>
    <t>5025</t>
  </si>
  <si>
    <t>INSERT INTO  VALUES (,'Teustepe','5025','Municipio','NIC','ADMIN 2');</t>
  </si>
  <si>
    <t>SAN LORENZO</t>
  </si>
  <si>
    <t>5030</t>
  </si>
  <si>
    <t>INSERT INTO  VALUES (,'SAN LORENZO','5030','Municipio','NIC','ADMIN 2');</t>
  </si>
  <si>
    <t>San Francisco Libre</t>
  </si>
  <si>
    <t>5505</t>
  </si>
  <si>
    <t>INSERT INTO  VALUES (,'San Francisco Libre','5505','Municipio','NIC','ADMIN 2');</t>
  </si>
  <si>
    <t>Tipitapa</t>
  </si>
  <si>
    <t>5510</t>
  </si>
  <si>
    <t>INSERT INTO  VALUES (,'Tipitapa','5510','Municipio','NIC','ADMIN 2');</t>
  </si>
  <si>
    <t>Mateare</t>
  </si>
  <si>
    <t>5515</t>
  </si>
  <si>
    <t>INSERT INTO  VALUES (,'Mateare','5515','Municipio','NIC','ADMIN 2');</t>
  </si>
  <si>
    <t>Villa El Carmen</t>
  </si>
  <si>
    <t>5520</t>
  </si>
  <si>
    <t>INSERT INTO  VALUES (,'Villa El Carmen','5520','Municipio','NIC','ADMIN 2');</t>
  </si>
  <si>
    <t>Ciudad Sandino</t>
  </si>
  <si>
    <t>5522</t>
  </si>
  <si>
    <t>INSERT INTO  VALUES (,'Ciudad Sandino','5522','Municipio','NIC','ADMIN 2');</t>
  </si>
  <si>
    <t>5525</t>
  </si>
  <si>
    <t>INSERT INTO  VALUES (,'Managua','5525','Municipio','NIC','ADMIN 2');</t>
  </si>
  <si>
    <t>Ticuantepe</t>
  </si>
  <si>
    <t>5530</t>
  </si>
  <si>
    <t>INSERT INTO  VALUES (,'Ticuantepe','5530','Municipio','NIC','ADMIN 2');</t>
  </si>
  <si>
    <t>El Crucero</t>
  </si>
  <si>
    <t>5532</t>
  </si>
  <si>
    <t>INSERT INTO  VALUES (,'El Crucero','5532','Municipio','NIC','ADMIN 2');</t>
  </si>
  <si>
    <t>San Rafael del Sur</t>
  </si>
  <si>
    <t>5535</t>
  </si>
  <si>
    <t>INSERT INTO  VALUES (,'San Rafael del Sur','5535','Municipio','NIC','ADMIN 2');</t>
  </si>
  <si>
    <t>Nindirí</t>
  </si>
  <si>
    <t>6005</t>
  </si>
  <si>
    <t>INSERT INTO  VALUES (,'Nindirí','6005','Municipio','NIC','ADMIN 2');</t>
  </si>
  <si>
    <t>6010</t>
  </si>
  <si>
    <t>INSERT INTO  VALUES (,'Masaya','6010','Municipio','NIC','ADMIN 2');</t>
  </si>
  <si>
    <t>La Concepción</t>
  </si>
  <si>
    <t>6020</t>
  </si>
  <si>
    <t>INSERT INTO  VALUES (,'La Concepción','6020','Municipio','NIC','ADMIN 2');</t>
  </si>
  <si>
    <t>Masatepe</t>
  </si>
  <si>
    <t>6025</t>
  </si>
  <si>
    <t>INSERT INTO  VALUES (,'Masatepe','6025','Municipio','NIC','ADMIN 2');</t>
  </si>
  <si>
    <t>Nandasmo</t>
  </si>
  <si>
    <t>6030</t>
  </si>
  <si>
    <t>INSERT INTO  VALUES (,'Nandasmo','6030','Municipio','NIC','ADMIN 2');</t>
  </si>
  <si>
    <t>6035</t>
  </si>
  <si>
    <t>INSERT INTO  VALUES (,'Catarina','6035','Municipio','NIC','ADMIN 2');</t>
  </si>
  <si>
    <t>San Juan de Oriente</t>
  </si>
  <si>
    <t>6040</t>
  </si>
  <si>
    <t>INSERT INTO  VALUES (,'San Juan de Oriente','6040','Municipio','NIC','ADMIN 2');</t>
  </si>
  <si>
    <t>Niquinohomo</t>
  </si>
  <si>
    <t>6045</t>
  </si>
  <si>
    <t>INSERT INTO  VALUES (,'Niquinohomo','6045','Municipio','NIC','ADMIN 2');</t>
  </si>
  <si>
    <t>San Francisco de Cuapa</t>
  </si>
  <si>
    <t>6507</t>
  </si>
  <si>
    <t>INSERT INTO  VALUES (,'San Francisco de Cuapa','6507','Municipio','NIC','ADMIN 2');</t>
  </si>
  <si>
    <t>Juigalpa</t>
  </si>
  <si>
    <t>6510</t>
  </si>
  <si>
    <t>INSERT INTO  VALUES (,'Juigalpa','6510','Municipio','NIC','ADMIN 2');</t>
  </si>
  <si>
    <t>6515</t>
  </si>
  <si>
    <t>INSERT INTO  VALUES (,'La Libertad','6515','Municipio','NIC','ADMIN 2');</t>
  </si>
  <si>
    <t>Santo Tomás</t>
  </si>
  <si>
    <t>6525</t>
  </si>
  <si>
    <t>INSERT INTO  VALUES (,'Santo Tomás','6525','Municipio','NIC','ADMIN 2');</t>
  </si>
  <si>
    <t>San Pedro de Lóvago</t>
  </si>
  <si>
    <t>6530</t>
  </si>
  <si>
    <t>INSERT INTO  VALUES (,'San Pedro de Lóvago','6530','Municipio','NIC','ADMIN 2');</t>
  </si>
  <si>
    <t>Acoyapa</t>
  </si>
  <si>
    <t>6535</t>
  </si>
  <si>
    <t>INSERT INTO  VALUES (,'Acoyapa','6535','Municipio','NIC','ADMIN 2');</t>
  </si>
  <si>
    <t>Villa Sandino</t>
  </si>
  <si>
    <t>6540</t>
  </si>
  <si>
    <t>INSERT INTO  VALUES (,'Villa Sandino','6540','Municipio','NIC','ADMIN 2');</t>
  </si>
  <si>
    <t>El Coral</t>
  </si>
  <si>
    <t>6545</t>
  </si>
  <si>
    <t>INSERT INTO  VALUES (,'El Coral','6545','Municipio','NIC','ADMIN 2');</t>
  </si>
  <si>
    <t>Diriá</t>
  </si>
  <si>
    <t>7005</t>
  </si>
  <si>
    <t>INSERT INTO  VALUES (,'Diriá','7005','Municipio','NIC','ADMIN 2');</t>
  </si>
  <si>
    <t>Diriomo</t>
  </si>
  <si>
    <t>7010</t>
  </si>
  <si>
    <t>INSERT INTO  VALUES (,'Diriomo','7010','Municipio','NIC','ADMIN 2');</t>
  </si>
  <si>
    <t>7015</t>
  </si>
  <si>
    <t>INSERT INTO  VALUES (,'Granada','7015','Municipio','NIC','ADMIN 2');</t>
  </si>
  <si>
    <t>Nandaime</t>
  </si>
  <si>
    <t>7020</t>
  </si>
  <si>
    <t>INSERT INTO  VALUES (,'Nandaime','7020','Municipio','NIC','ADMIN 2');</t>
  </si>
  <si>
    <t>7505</t>
  </si>
  <si>
    <t>INSERT INTO  VALUES (,'San Marcos','7505','Municipio','NIC','ADMIN 2');</t>
  </si>
  <si>
    <t>Jinotepe</t>
  </si>
  <si>
    <t>7510</t>
  </si>
  <si>
    <t>INSERT INTO  VALUES (,'Jinotepe','7510','Municipio','NIC','ADMIN 2');</t>
  </si>
  <si>
    <t>7515</t>
  </si>
  <si>
    <t>INSERT INTO  VALUES (,'Dolores','7515','Municipio','NIC','ADMIN 2');</t>
  </si>
  <si>
    <t>Diriamba</t>
  </si>
  <si>
    <t>7520</t>
  </si>
  <si>
    <t>INSERT INTO  VALUES (,'Diriamba','7520','Municipio','NIC','ADMIN 2');</t>
  </si>
  <si>
    <t>7525</t>
  </si>
  <si>
    <t>INSERT INTO  VALUES (,'El Rosario','7525','Municipio','NIC','ADMIN 2');</t>
  </si>
  <si>
    <t>Santa Teresa</t>
  </si>
  <si>
    <t>7535</t>
  </si>
  <si>
    <t>INSERT INTO  VALUES (,'Santa Teresa','7535','Municipio','NIC','ADMIN 2');</t>
  </si>
  <si>
    <t>La Conquista</t>
  </si>
  <si>
    <t>7540</t>
  </si>
  <si>
    <t>INSERT INTO  VALUES (,'La Conquista','7540','Municipio','NIC','ADMIN 2');</t>
  </si>
  <si>
    <t>Tola</t>
  </si>
  <si>
    <t>8005</t>
  </si>
  <si>
    <t>INSERT INTO  VALUES (,'Tola','8005','Municipio','NIC','ADMIN 2');</t>
  </si>
  <si>
    <t>8010</t>
  </si>
  <si>
    <t>INSERT INTO  VALUES (,'Belén','8010','Municipio','NIC','ADMIN 2');</t>
  </si>
  <si>
    <t>Potosí</t>
  </si>
  <si>
    <t>8015</t>
  </si>
  <si>
    <t>INSERT INTO  VALUES (,'Potosí','8015','Municipio','NIC','ADMIN 2');</t>
  </si>
  <si>
    <t>8020</t>
  </si>
  <si>
    <t>INSERT INTO  VALUES (,'Buenos Aires','8020','Municipio','NIC','ADMIN 2');</t>
  </si>
  <si>
    <t>Moyogalpa</t>
  </si>
  <si>
    <t>8025</t>
  </si>
  <si>
    <t>INSERT INTO  VALUES (,'Moyogalpa','8025','Municipio','NIC','ADMIN 2');</t>
  </si>
  <si>
    <t>Altagracia</t>
  </si>
  <si>
    <t>8030</t>
  </si>
  <si>
    <t>INSERT INTO  VALUES (,'Altagracia','8030','Municipio','NIC','ADMIN 2');</t>
  </si>
  <si>
    <t>SAN JORGE</t>
  </si>
  <si>
    <t>8035</t>
  </si>
  <si>
    <t>INSERT INTO  VALUES (,'SAN JORGE','8035','Municipio','NIC','ADMIN 2');</t>
  </si>
  <si>
    <t>8040</t>
  </si>
  <si>
    <t>INSERT INTO  VALUES (,'Rivas','8040','Municipio','NIC','ADMIN 2');</t>
  </si>
  <si>
    <t>San Juan del Sur</t>
  </si>
  <si>
    <t>8045</t>
  </si>
  <si>
    <t>INSERT INTO  VALUES (,'San Juan del Sur','8045','Municipio','NIC','ADMIN 2');</t>
  </si>
  <si>
    <t>Cárdenas</t>
  </si>
  <si>
    <t>8050</t>
  </si>
  <si>
    <t>INSERT INTO  VALUES (,'Cárdenas','8050','Municipio','NIC','ADMIN 2');</t>
  </si>
  <si>
    <t>El Almendro</t>
  </si>
  <si>
    <t>8510</t>
  </si>
  <si>
    <t>INSERT INTO  VALUES (,'El Almendro','8510','Municipio','NIC','ADMIN 2');</t>
  </si>
  <si>
    <t>8515</t>
  </si>
  <si>
    <t>INSERT INTO  VALUES (,'San Miguelito','8515','Municipio','NIC','ADMIN 2');</t>
  </si>
  <si>
    <t>8520</t>
  </si>
  <si>
    <t>INSERT INTO  VALUES (,'San Carlos','8520','Municipio','NIC','ADMIN 2');</t>
  </si>
  <si>
    <t>El Castillo</t>
  </si>
  <si>
    <t>8525</t>
  </si>
  <si>
    <t>INSERT INTO  VALUES (,'El Castillo','8525','Municipio','NIC','ADMIN 2');</t>
  </si>
  <si>
    <t>San Juan de Nicaragua</t>
  </si>
  <si>
    <t>8530</t>
  </si>
  <si>
    <t>INSERT INTO  VALUES (,'San Juan de Nicaragua','8530','Municipio','NIC','ADMIN 2');</t>
  </si>
  <si>
    <t>Waspam</t>
  </si>
  <si>
    <t>INSERT INTO  VALUES (,'Waspam','9105','Municipio','NIC','ADMIN 2');</t>
  </si>
  <si>
    <t>Puerto Cabezas</t>
  </si>
  <si>
    <t>INSERT INTO  VALUES (,'Puerto Cabezas','9110','Municipio','NIC','ADMIN 2');</t>
  </si>
  <si>
    <t>Rosita</t>
  </si>
  <si>
    <t>INSERT INTO  VALUES (,'Rosita','9115','Municipio','NIC','ADMIN 2');</t>
  </si>
  <si>
    <t>Bonanza</t>
  </si>
  <si>
    <t>INSERT INTO  VALUES (,'Bonanza','9120','Municipio','NIC','ADMIN 2');</t>
  </si>
  <si>
    <t>Mulukukú</t>
  </si>
  <si>
    <t>9125</t>
  </si>
  <si>
    <t>INSERT INTO  VALUES (,'Mulukukú','9125','Municipio','NIC','ADMIN 2');</t>
  </si>
  <si>
    <t>Waslala</t>
  </si>
  <si>
    <t>9127</t>
  </si>
  <si>
    <t>INSERT INTO  VALUES (,'Waslala','9127','Municipio','NIC','ADMIN 2');</t>
  </si>
  <si>
    <t>Siuna</t>
  </si>
  <si>
    <t>9130</t>
  </si>
  <si>
    <t>INSERT INTO  VALUES (,'Siuna','9130','Municipio','NIC','ADMIN 2');</t>
  </si>
  <si>
    <t>Prinzapolka</t>
  </si>
  <si>
    <t>9135</t>
  </si>
  <si>
    <t>INSERT INTO  VALUES (,'Prinzapolka','9135','Municipio','NIC','ADMIN 2');</t>
  </si>
  <si>
    <t>Paiwas</t>
  </si>
  <si>
    <t>9305</t>
  </si>
  <si>
    <t>INSERT INTO  VALUES (,'Paiwas','9305','Municipio','NIC','ADMIN 2');</t>
  </si>
  <si>
    <t>La Cruz de Río Grande</t>
  </si>
  <si>
    <t>9310</t>
  </si>
  <si>
    <t>INSERT INTO  VALUES (,'La Cruz de Río Grande','9310','Municipio','NIC','ADMIN 2');</t>
  </si>
  <si>
    <t>Desembocadura de Río Grande</t>
  </si>
  <si>
    <t>9312</t>
  </si>
  <si>
    <t>INSERT INTO  VALUES (,'Desembocadura de Río Grande','9312','Municipio','NIC','ADMIN 2');</t>
  </si>
  <si>
    <t>Laguna de Perlas</t>
  </si>
  <si>
    <t>9315</t>
  </si>
  <si>
    <t>INSERT INTO  VALUES (,'Laguna de Perlas','9315','Municipio','NIC','ADMIN 2');</t>
  </si>
  <si>
    <t>El Rama</t>
  </si>
  <si>
    <t>9320</t>
  </si>
  <si>
    <t>INSERT INTO  VALUES (,'El Rama','9320','Municipio','NIC','ADMIN 2');</t>
  </si>
  <si>
    <t>El Ayote</t>
  </si>
  <si>
    <t>9323</t>
  </si>
  <si>
    <t>INSERT INTO  VALUES (,'El Ayote','9323','Municipio','NIC','ADMIN 2');</t>
  </si>
  <si>
    <t>Corn Island</t>
  </si>
  <si>
    <t>9335</t>
  </si>
  <si>
    <t>INSERT INTO  VALUES (,'Corn Island','9335','Municipio','NIC','ADMIN 2');</t>
  </si>
  <si>
    <t>Bluefields</t>
  </si>
  <si>
    <t>9340</t>
  </si>
  <si>
    <t>INSERT INTO  VALUES (,'Bluefields','9340','Municipio','NIC','ADMIN 2');</t>
  </si>
  <si>
    <t>Nueva Guinea</t>
  </si>
  <si>
    <t>9345</t>
  </si>
  <si>
    <t>INSERT INTO  VALUES (,'Nueva Guinea','9345','Municipio','NIC','ADMIN 2');</t>
  </si>
  <si>
    <t>INSERT INTO  VALUES (,'Bocas del Toro','101','Distrito','PAN','ADMIN 2');</t>
  </si>
  <si>
    <t>Almirante</t>
  </si>
  <si>
    <t>INSERT INTO  VALUES (,'Almirante','102','Distrito','PAN','ADMIN 2');</t>
  </si>
  <si>
    <t>Changuinola</t>
  </si>
  <si>
    <t>INSERT INTO  VALUES (,'Changuinola','102','Distrito','PAN','ADMIN 2');</t>
  </si>
  <si>
    <t>Chiriquí Grande</t>
  </si>
  <si>
    <t>INSERT INTO  VALUES (,'Chiriquí Grande','103','Distrito','PAN','ADMIN 2');</t>
  </si>
  <si>
    <t>INSERT INTO  VALUES (,'Almirante','104','Distrito','PAN','ADMIN 2');</t>
  </si>
  <si>
    <t>Aguadulce</t>
  </si>
  <si>
    <t>INSERT INTO  VALUES (,'Aguadulce','201','Distrito','PAN','ADMIN 2');</t>
  </si>
  <si>
    <t>Antón</t>
  </si>
  <si>
    <t>INSERT INTO  VALUES (,'Antón','202','Distrito','PAN','ADMIN 2');</t>
  </si>
  <si>
    <t>La Pintada</t>
  </si>
  <si>
    <t>INSERT INTO  VALUES (,'La Pintada','203','Distrito','PAN','ADMIN 2');</t>
  </si>
  <si>
    <t>Natá</t>
  </si>
  <si>
    <t>INSERT INTO  VALUES (,'Natá','204','Distrito','PAN','ADMIN 2');</t>
  </si>
  <si>
    <t>Olá</t>
  </si>
  <si>
    <t>INSERT INTO  VALUES (,'Olá','205','Distrito','PAN','ADMIN 2');</t>
  </si>
  <si>
    <t>Penonomé</t>
  </si>
  <si>
    <t>INSERT INTO  VALUES (,'Penonomé','206','Distrito','PAN','ADMIN 2');</t>
  </si>
  <si>
    <t>INSERT INTO  VALUES (,'Colón','301','Distrito','PAN','ADMIN 2');</t>
  </si>
  <si>
    <t>Chagres</t>
  </si>
  <si>
    <t>INSERT INTO  VALUES (,'Chagres','302','Distrito','PAN','ADMIN 2');</t>
  </si>
  <si>
    <t>Donoso</t>
  </si>
  <si>
    <t>INSERT INTO  VALUES (,'Donoso','303','Distrito','PAN','ADMIN 2');</t>
  </si>
  <si>
    <t>Portobelo</t>
  </si>
  <si>
    <t>INSERT INTO  VALUES (,'Portobelo','304','Distrito','PAN','ADMIN 2');</t>
  </si>
  <si>
    <t>Santa Isabel</t>
  </si>
  <si>
    <t>INSERT INTO  VALUES (,'Santa Isabel','305','Distrito','PAN','ADMIN 2');</t>
  </si>
  <si>
    <t>Omar Torrijos Herrera</t>
  </si>
  <si>
    <t>INSERT INTO  VALUES (,'Omar Torrijos Herrera','306','Distrito','PAN','ADMIN 2');</t>
  </si>
  <si>
    <t>Alanje</t>
  </si>
  <si>
    <t>INSERT INTO  VALUES (,'Alanje','401','Distrito','PAN','ADMIN 2');</t>
  </si>
  <si>
    <t>Barú</t>
  </si>
  <si>
    <t>INSERT INTO  VALUES (,'Barú','402','Distrito','PAN','ADMIN 2');</t>
  </si>
  <si>
    <t>Boquerón</t>
  </si>
  <si>
    <t>INSERT INTO  VALUES (,'Boquerón','403','Distrito','PAN','ADMIN 2');</t>
  </si>
  <si>
    <t>Boquete</t>
  </si>
  <si>
    <t>INSERT INTO  VALUES (,'Boquete','404','Distrito','PAN','ADMIN 2');</t>
  </si>
  <si>
    <t>Bugaba</t>
  </si>
  <si>
    <t>INSERT INTO  VALUES (,'Bugaba','405','Distrito','PAN','ADMIN 2');</t>
  </si>
  <si>
    <t>David</t>
  </si>
  <si>
    <t>INSERT INTO  VALUES (,'David','406','Distrito','PAN','ADMIN 2');</t>
  </si>
  <si>
    <t>Dolega</t>
  </si>
  <si>
    <t>INSERT INTO  VALUES (,'Dolega','407','Distrito','PAN','ADMIN 2');</t>
  </si>
  <si>
    <t>Gualaca</t>
  </si>
  <si>
    <t>INSERT INTO  VALUES (,'Gualaca','408','Distrito','PAN','ADMIN 2');</t>
  </si>
  <si>
    <t>Remedios</t>
  </si>
  <si>
    <t>INSERT INTO  VALUES (,'Remedios','409','Distrito','PAN','ADMIN 2');</t>
  </si>
  <si>
    <t>Renacimiento</t>
  </si>
  <si>
    <t>INSERT INTO  VALUES (,'Renacimiento','410','Distrito','PAN','ADMIN 2');</t>
  </si>
  <si>
    <t>San Félix</t>
  </si>
  <si>
    <t>INSERT INTO  VALUES (,'San Félix','411','Distrito','PAN','ADMIN 2');</t>
  </si>
  <si>
    <t>INSERT INTO  VALUES (,'San Lorenzo','412','Distrito','PAN','ADMIN 2');</t>
  </si>
  <si>
    <t>Tolé</t>
  </si>
  <si>
    <t>INSERT INTO  VALUES (,'Tolé','413','Distrito','PAN','ADMIN 2');</t>
  </si>
  <si>
    <t>Tierras Altas</t>
  </si>
  <si>
    <t>INSERT INTO  VALUES (,'Tierras Altas','414','Distrito','PAN','ADMIN 2');</t>
  </si>
  <si>
    <t>Chepigana</t>
  </si>
  <si>
    <t>INSERT INTO  VALUES (,'Chepigana','501','Distrito','PAN','ADMIN 2');</t>
  </si>
  <si>
    <t>Pinogana</t>
  </si>
  <si>
    <t>INSERT INTO  VALUES (,'Pinogana','502','Distrito','PAN','ADMIN 2');</t>
  </si>
  <si>
    <t>INSERT INTO  VALUES (,'Santa Fe','503','Distrito','PAN','ADMIN 2');</t>
  </si>
  <si>
    <t>Chitré</t>
  </si>
  <si>
    <t>INSERT INTO  VALUES (,'Chitré','601','Distrito','PAN','ADMIN 2');</t>
  </si>
  <si>
    <t>Las Minas</t>
  </si>
  <si>
    <t>INSERT INTO  VALUES (,'Las Minas','602','Distrito','PAN','ADMIN 2');</t>
  </si>
  <si>
    <t>Los Pozos</t>
  </si>
  <si>
    <t>INSERT INTO  VALUES (,'Los Pozos','603','Distrito','PAN','ADMIN 2');</t>
  </si>
  <si>
    <t>Ocú</t>
  </si>
  <si>
    <t>INSERT INTO  VALUES (,'Ocú','604','Distrito','PAN','ADMIN 2');</t>
  </si>
  <si>
    <t>Parita</t>
  </si>
  <si>
    <t>INSERT INTO  VALUES (,'Parita','605','Distrito','PAN','ADMIN 2');</t>
  </si>
  <si>
    <t>Pesé</t>
  </si>
  <si>
    <t>INSERT INTO  VALUES (,'Pesé','606','Distrito','PAN','ADMIN 2');</t>
  </si>
  <si>
    <t>INSERT INTO  VALUES (,'Santa María','607','Distrito','PAN','ADMIN 2');</t>
  </si>
  <si>
    <t>Guararé</t>
  </si>
  <si>
    <t>INSERT INTO  VALUES (,'Guararé','701','Distrito','PAN','ADMIN 2');</t>
  </si>
  <si>
    <t>Las Tablas</t>
  </si>
  <si>
    <t>INSERT INTO  VALUES (,'Las Tablas','702','Distrito','PAN','ADMIN 2');</t>
  </si>
  <si>
    <t>INSERT INTO  VALUES (,'Los Santos','703','Distrito','PAN','ADMIN 2');</t>
  </si>
  <si>
    <t>Macaracas</t>
  </si>
  <si>
    <t>INSERT INTO  VALUES (,'Macaracas','704','Distrito','PAN','ADMIN 2');</t>
  </si>
  <si>
    <t>Pedasí</t>
  </si>
  <si>
    <t>INSERT INTO  VALUES (,'Pedasí','705','Distrito','PAN','ADMIN 2');</t>
  </si>
  <si>
    <t>Pocrí</t>
  </si>
  <si>
    <t>INSERT INTO  VALUES (,'Pocrí','706','Distrito','PAN','ADMIN 2');</t>
  </si>
  <si>
    <t>Tonosí</t>
  </si>
  <si>
    <t>INSERT INTO  VALUES (,'Tonosí','707','Distrito','PAN','ADMIN 2');</t>
  </si>
  <si>
    <t>Balboa</t>
  </si>
  <si>
    <t>INSERT INTO  VALUES (,'Balboa','802','Distrito','PAN','ADMIN 2');</t>
  </si>
  <si>
    <t>Chepo</t>
  </si>
  <si>
    <t>INSERT INTO  VALUES (,'Chepo','805','Distrito','PAN','ADMIN 2');</t>
  </si>
  <si>
    <t>Chimán</t>
  </si>
  <si>
    <t>INSERT INTO  VALUES (,'Chimán','806','Distrito','PAN','ADMIN 2');</t>
  </si>
  <si>
    <t>INSERT INTO  VALUES (,'Panamá','808','Distrito','PAN','ADMIN 2');</t>
  </si>
  <si>
    <t>INSERT INTO  VALUES (,'San Miguelito','810','Distrito','PAN','ADMIN 2');</t>
  </si>
  <si>
    <t>Taboga</t>
  </si>
  <si>
    <t>INSERT INTO  VALUES (,'Taboga','811','Distrito','PAN','ADMIN 2');</t>
  </si>
  <si>
    <t>Atalaya</t>
  </si>
  <si>
    <t>INSERT INTO  VALUES (,'Atalaya','901','Distrito','PAN','ADMIN 2');</t>
  </si>
  <si>
    <t>Calobre</t>
  </si>
  <si>
    <t>INSERT INTO  VALUES (,'Calobre','902','Distrito','PAN','ADMIN 2');</t>
  </si>
  <si>
    <t>Cañazas</t>
  </si>
  <si>
    <t>INSERT INTO  VALUES (,'Cañazas','903','Distrito','PAN','ADMIN 2');</t>
  </si>
  <si>
    <t>La Mesa</t>
  </si>
  <si>
    <t>INSERT INTO  VALUES (,'La Mesa','904','Distrito','PAN','ADMIN 2');</t>
  </si>
  <si>
    <t>Las Palmas</t>
  </si>
  <si>
    <t>INSERT INTO  VALUES (,'Las Palmas','905','Distrito','PAN','ADMIN 2');</t>
  </si>
  <si>
    <t>Montijo</t>
  </si>
  <si>
    <t>INSERT INTO  VALUES (,'Montijo','906','Distrito','PAN','ADMIN 2');</t>
  </si>
  <si>
    <t>Río de Jesús</t>
  </si>
  <si>
    <t>INSERT INTO  VALUES (,'Río de Jesús','907','Distrito','PAN','ADMIN 2');</t>
  </si>
  <si>
    <t>INSERT INTO  VALUES (,'San Francisco','908','Distrito','PAN','ADMIN 2');</t>
  </si>
  <si>
    <t>INSERT INTO  VALUES (,'Santa Fe','909','Distrito','PAN','ADMIN 2');</t>
  </si>
  <si>
    <t>INSERT INTO  VALUES (,'Santiago','910','Distrito','PAN','ADMIN 2');</t>
  </si>
  <si>
    <t>Soná</t>
  </si>
  <si>
    <t>INSERT INTO  VALUES (,'Soná','911','Distrito','PAN','ADMIN 2');</t>
  </si>
  <si>
    <t>Mariato</t>
  </si>
  <si>
    <t>INSERT INTO  VALUES (,'Mariato','912','Distrito','PAN','ADMIN 2');</t>
  </si>
  <si>
    <t>Comarca Kuna Yala</t>
  </si>
  <si>
    <t>INSERT INTO  VALUES (,'Comarca Kuna Yala','1001','Distrito','PAN','ADMIN 2');</t>
  </si>
  <si>
    <t>Cémaco</t>
  </si>
  <si>
    <t>INSERT INTO  VALUES (,'Cémaco','1101','Distrito','PAN','ADMIN 2');</t>
  </si>
  <si>
    <t>Sambú</t>
  </si>
  <si>
    <t>INSERT INTO  VALUES (,'Sambú','1102','Distrito','PAN','ADMIN 2');</t>
  </si>
  <si>
    <t>Besiko</t>
  </si>
  <si>
    <t>INSERT INTO  VALUES (,'Besiko','1201','Distrito','PAN','ADMIN 2');</t>
  </si>
  <si>
    <t>Mironó</t>
  </si>
  <si>
    <t>INSERT INTO  VALUES (,'Mironó','1202','Distrito','PAN','ADMIN 2');</t>
  </si>
  <si>
    <t>Müna</t>
  </si>
  <si>
    <t>INSERT INTO  VALUES (,'Müna','1203','Distrito','PAN','ADMIN 2');</t>
  </si>
  <si>
    <t>Nole Duima</t>
  </si>
  <si>
    <t>INSERT INTO  VALUES (,'Nole Duima','1204','Distrito','PAN','ADMIN 2');</t>
  </si>
  <si>
    <t>Ñürün</t>
  </si>
  <si>
    <t>INSERT INTO  VALUES (,'Ñürün','1205','Distrito','PAN','ADMIN 2');</t>
  </si>
  <si>
    <t>Kankintú</t>
  </si>
  <si>
    <t>INSERT INTO  VALUES (,'Kankintú','1206','Distrito','PAN','ADMIN 2');</t>
  </si>
  <si>
    <t>Kusapín</t>
  </si>
  <si>
    <t>INSERT INTO  VALUES (,'Kusapín','1207','Distrito','PAN','ADMIN 2');</t>
  </si>
  <si>
    <t>Jirondai</t>
  </si>
  <si>
    <t>INSERT INTO  VALUES (,'Jirondai','1208','Distrito','PAN','ADMIN 2');</t>
  </si>
  <si>
    <t>Santa Catalina o Calovébora</t>
  </si>
  <si>
    <t>INSERT INTO  VALUES (,'Santa Catalina o Calovébora','1209','Distrito','PAN','ADMIN 2');</t>
  </si>
  <si>
    <t>Arraiján</t>
  </si>
  <si>
    <t>INSERT INTO  VALUES (,'Arraiján','1301','Distrito','PAN','ADMIN 2');</t>
  </si>
  <si>
    <t>Capira</t>
  </si>
  <si>
    <t>INSERT INTO  VALUES (,'Capira','1303','Distrito','PAN','ADMIN 2');</t>
  </si>
  <si>
    <t>Chame</t>
  </si>
  <si>
    <t>INSERT INTO  VALUES (,'Chame','1304','Distrito','PAN','ADMIN 2');</t>
  </si>
  <si>
    <t>La Chorrera</t>
  </si>
  <si>
    <t>INSERT INTO  VALUES (,'La Chorrera','1307','Distrito','PAN','ADMIN 2');</t>
  </si>
  <si>
    <t>INSERT INTO  VALUES (,'San Carlos','1309','Distrito','PAN','ADMIN 2');</t>
  </si>
  <si>
    <t>Moca</t>
  </si>
  <si>
    <t>010901</t>
  </si>
  <si>
    <t>INSERT INTO  VALUES (,'Moca','010901','Municipio','DOM','ADMIN 2');</t>
  </si>
  <si>
    <t>Cayetano Germosén</t>
  </si>
  <si>
    <t>010902</t>
  </si>
  <si>
    <t>INSERT INTO  VALUES (,'Cayetano Germosén','010902','Municipio','DOM','ADMIN 2');</t>
  </si>
  <si>
    <t>Gaspar Hernández</t>
  </si>
  <si>
    <t>010903</t>
  </si>
  <si>
    <t>INSERT INTO  VALUES (,'Gaspar Hernández','010903','Municipio','DOM','ADMIN 2');</t>
  </si>
  <si>
    <t>Jamao al Norte</t>
  </si>
  <si>
    <t>010904</t>
  </si>
  <si>
    <t>INSERT INTO  VALUES (,'Jamao al Norte','010904','Municipio','DOM','ADMIN 2');</t>
  </si>
  <si>
    <t>011801</t>
  </si>
  <si>
    <t>INSERT INTO  VALUES (,'Puerto Plata','011801','Municipio','DOM','ADMIN 2');</t>
  </si>
  <si>
    <t>Altamira</t>
  </si>
  <si>
    <t>011802</t>
  </si>
  <si>
    <t>INSERT INTO  VALUES (,'Altamira','011802','Municipio','DOM','ADMIN 2');</t>
  </si>
  <si>
    <t>Imbert</t>
  </si>
  <si>
    <t>011804</t>
  </si>
  <si>
    <t>INSERT INTO  VALUES (,'Imbert','011804','Municipio','DOM','ADMIN 2');</t>
  </si>
  <si>
    <t>Los Hidalgos</t>
  </si>
  <si>
    <t>011805</t>
  </si>
  <si>
    <t>INSERT INTO  VALUES (,'Los Hidalgos','011805','Municipio','DOM','ADMIN 2');</t>
  </si>
  <si>
    <t>Luperón</t>
  </si>
  <si>
    <t>011806</t>
  </si>
  <si>
    <t>INSERT INTO  VALUES (,'Luperón','011806','Municipio','DOM','ADMIN 2');</t>
  </si>
  <si>
    <t>Sosúa</t>
  </si>
  <si>
    <t>011807</t>
  </si>
  <si>
    <t>INSERT INTO  VALUES (,'Sosúa','011807','Municipio','DOM','ADMIN 2');</t>
  </si>
  <si>
    <t>Villa Isabela</t>
  </si>
  <si>
    <t>011808</t>
  </si>
  <si>
    <t>INSERT INTO  VALUES (,'Villa Isabela','011808','Municipio','DOM','ADMIN 2');</t>
  </si>
  <si>
    <t>Villa Montellano</t>
  </si>
  <si>
    <t>011809</t>
  </si>
  <si>
    <t>INSERT INTO  VALUES (,'Villa Montellano','011809','Municipio','DOM','ADMIN 2');</t>
  </si>
  <si>
    <t>012501</t>
  </si>
  <si>
    <t>INSERT INTO  VALUES (,'Santiago','012501','Municipio','DOM','ADMIN 2');</t>
  </si>
  <si>
    <t>Bisonó</t>
  </si>
  <si>
    <t>012502</t>
  </si>
  <si>
    <t>INSERT INTO  VALUES (,'Bisonó','012502','Municipio','DOM','ADMIN 2');</t>
  </si>
  <si>
    <t>Jánico</t>
  </si>
  <si>
    <t>012503</t>
  </si>
  <si>
    <t>INSERT INTO  VALUES (,'Jánico','012503','Municipio','DOM','ADMIN 2');</t>
  </si>
  <si>
    <t>Licey al Medio</t>
  </si>
  <si>
    <t>012504</t>
  </si>
  <si>
    <t>INSERT INTO  VALUES (,'Licey al Medio','012504','Municipio','DOM','ADMIN 2');</t>
  </si>
  <si>
    <t>San José de las Matas</t>
  </si>
  <si>
    <t>012505</t>
  </si>
  <si>
    <t>INSERT INTO  VALUES (,'San José de las Matas','012505','Municipio','DOM','ADMIN 2');</t>
  </si>
  <si>
    <t>Tamboril</t>
  </si>
  <si>
    <t>012506</t>
  </si>
  <si>
    <t>INSERT INTO  VALUES (,'Tamboril','012506','Municipio','DOM','ADMIN 2');</t>
  </si>
  <si>
    <t>Villa González</t>
  </si>
  <si>
    <t>012507</t>
  </si>
  <si>
    <t>INSERT INTO  VALUES (,'Villa González','012507','Municipio','DOM','ADMIN 2');</t>
  </si>
  <si>
    <t>Puñal</t>
  </si>
  <si>
    <t>012508</t>
  </si>
  <si>
    <t>INSERT INTO  VALUES (,'Puñal','012508','Municipio','DOM','ADMIN 2');</t>
  </si>
  <si>
    <t>Sabana Iglesia</t>
  </si>
  <si>
    <t>012509</t>
  </si>
  <si>
    <t>INSERT INTO  VALUES (,'Sabana Iglesia','012509','Municipio','DOM','ADMIN 2');</t>
  </si>
  <si>
    <t>021301</t>
  </si>
  <si>
    <t>INSERT INTO  VALUES (,'La Vega','021301','Municipio','DOM','ADMIN 2');</t>
  </si>
  <si>
    <t>Constanza</t>
  </si>
  <si>
    <t>021302</t>
  </si>
  <si>
    <t>INSERT INTO  VALUES (,'Constanza','021302','Municipio','DOM','ADMIN 2');</t>
  </si>
  <si>
    <t>Jarabacoa</t>
  </si>
  <si>
    <t>021303</t>
  </si>
  <si>
    <t>INSERT INTO  VALUES (,'Jarabacoa','021303','Municipio','DOM','ADMIN 2');</t>
  </si>
  <si>
    <t>Jima Abajo</t>
  </si>
  <si>
    <t>021304</t>
  </si>
  <si>
    <t>INSERT INTO  VALUES (,'Jima Abajo','021304','Municipio','DOM','ADMIN 2');</t>
  </si>
  <si>
    <t>Cotuí</t>
  </si>
  <si>
    <t>022401</t>
  </si>
  <si>
    <t>INSERT INTO  VALUES (,'Cotuí','022401','Municipio','DOM','ADMIN 2');</t>
  </si>
  <si>
    <t>Cevicos</t>
  </si>
  <si>
    <t>022402</t>
  </si>
  <si>
    <t>INSERT INTO  VALUES (,'Cevicos','022402','Municipio','DOM','ADMIN 2');</t>
  </si>
  <si>
    <t>Fantino</t>
  </si>
  <si>
    <t>022403</t>
  </si>
  <si>
    <t>INSERT INTO  VALUES (,'Fantino','022403','Municipio','DOM','ADMIN 2');</t>
  </si>
  <si>
    <t>La Mata</t>
  </si>
  <si>
    <t>022404</t>
  </si>
  <si>
    <t>INSERT INTO  VALUES (,'La Mata','022404','Municipio','DOM','ADMIN 2');</t>
  </si>
  <si>
    <t>Bonao</t>
  </si>
  <si>
    <t>022801</t>
  </si>
  <si>
    <t>INSERT INTO  VALUES (,'Bonao','022801','Municipio','DOM','ADMIN 2');</t>
  </si>
  <si>
    <t>Maimón</t>
  </si>
  <si>
    <t>022802</t>
  </si>
  <si>
    <t>INSERT INTO  VALUES (,'Maimón','022802','Municipio','DOM','ADMIN 2');</t>
  </si>
  <si>
    <t>Piedra Blanca</t>
  </si>
  <si>
    <t>022803</t>
  </si>
  <si>
    <t>INSERT INTO  VALUES (,'Piedra Blanca','022803','Municipio','DOM','ADMIN 2');</t>
  </si>
  <si>
    <t>San Francisco de Macorís</t>
  </si>
  <si>
    <t>030601</t>
  </si>
  <si>
    <t>INSERT INTO  VALUES (,'San Francisco de Macorís','030601','Municipio','DOM','ADMIN 2');</t>
  </si>
  <si>
    <t>Arenoso</t>
  </si>
  <si>
    <t>030602</t>
  </si>
  <si>
    <t>INSERT INTO  VALUES (,'Arenoso','030602','Municipio','DOM','ADMIN 2');</t>
  </si>
  <si>
    <t>Castillo</t>
  </si>
  <si>
    <t>030603</t>
  </si>
  <si>
    <t>INSERT INTO  VALUES (,'Castillo','030603','Municipio','DOM','ADMIN 2');</t>
  </si>
  <si>
    <t>Pimentel</t>
  </si>
  <si>
    <t>030604</t>
  </si>
  <si>
    <t>INSERT INTO  VALUES (,'Pimentel','030604','Municipio','DOM','ADMIN 2');</t>
  </si>
  <si>
    <t>Villa Riva</t>
  </si>
  <si>
    <t>030605</t>
  </si>
  <si>
    <t>INSERT INTO  VALUES (,'Villa Riva','030605','Municipio','DOM','ADMIN 2');</t>
  </si>
  <si>
    <t>Las Guáranas</t>
  </si>
  <si>
    <t>030606</t>
  </si>
  <si>
    <t>INSERT INTO  VALUES (,'Las Guáranas','030606','Municipio','DOM','ADMIN 2');</t>
  </si>
  <si>
    <t>Eugenio María de Hostos</t>
  </si>
  <si>
    <t>030607</t>
  </si>
  <si>
    <t>INSERT INTO  VALUES (,'Eugenio María de Hostos','030607','Municipio','DOM','ADMIN 2');</t>
  </si>
  <si>
    <t>Nagua</t>
  </si>
  <si>
    <t>031401</t>
  </si>
  <si>
    <t>INSERT INTO  VALUES (,'Nagua','031401','Municipio','DOM','ADMIN 2');</t>
  </si>
  <si>
    <t>Cabrera</t>
  </si>
  <si>
    <t>031402</t>
  </si>
  <si>
    <t>INSERT INTO  VALUES (,'Cabrera','031402','Municipio','DOM','ADMIN 2');</t>
  </si>
  <si>
    <t>El Factor</t>
  </si>
  <si>
    <t>031403</t>
  </si>
  <si>
    <t>INSERT INTO  VALUES (,'El Factor','031403','Municipio','DOM','ADMIN 2');</t>
  </si>
  <si>
    <t>031404</t>
  </si>
  <si>
    <t>INSERT INTO  VALUES (,'Río San Juan','031404','Municipio','DOM','ADMIN 2');</t>
  </si>
  <si>
    <t>Salcedo</t>
  </si>
  <si>
    <t>031901</t>
  </si>
  <si>
    <t>INSERT INTO  VALUES (,'Salcedo','031901','Municipio','DOM','ADMIN 2');</t>
  </si>
  <si>
    <t>Tenares</t>
  </si>
  <si>
    <t>031902</t>
  </si>
  <si>
    <t>INSERT INTO  VALUES (,'Tenares','031902','Municipio','DOM','ADMIN 2');</t>
  </si>
  <si>
    <t>Villa Tapia</t>
  </si>
  <si>
    <t>031903</t>
  </si>
  <si>
    <t>INSERT INTO  VALUES (,'Villa Tapia','031903','Municipio','DOM','ADMIN 2');</t>
  </si>
  <si>
    <t>032001</t>
  </si>
  <si>
    <t>INSERT INTO  VALUES (,'Samaná','032001','Municipio','DOM','ADMIN 2');</t>
  </si>
  <si>
    <t>Sánchez</t>
  </si>
  <si>
    <t>032002</t>
  </si>
  <si>
    <t>INSERT INTO  VALUES (,'Sánchez','032002','Municipio','DOM','ADMIN 2');</t>
  </si>
  <si>
    <t>Las Terrenas</t>
  </si>
  <si>
    <t>032003</t>
  </si>
  <si>
    <t>INSERT INTO  VALUES (,'Las Terrenas','032003','Municipio','DOM','ADMIN 2');</t>
  </si>
  <si>
    <t>040501</t>
  </si>
  <si>
    <t>INSERT INTO  VALUES (,'Dajabón','040501','Municipio','DOM','ADMIN 2');</t>
  </si>
  <si>
    <t>Loma de Cabrera</t>
  </si>
  <si>
    <t>040502</t>
  </si>
  <si>
    <t>INSERT INTO  VALUES (,'Loma de Cabrera','040502','Municipio','DOM','ADMIN 2');</t>
  </si>
  <si>
    <t>Partido</t>
  </si>
  <si>
    <t>040503</t>
  </si>
  <si>
    <t>INSERT INTO  VALUES (,'Partido','040503','Municipio','DOM','ADMIN 2');</t>
  </si>
  <si>
    <t>Restauración</t>
  </si>
  <si>
    <t>040504</t>
  </si>
  <si>
    <t>INSERT INTO  VALUES (,'Restauración','040504','Municipio','DOM','ADMIN 2');</t>
  </si>
  <si>
    <t>041501</t>
  </si>
  <si>
    <t>INSERT INTO  VALUES (,'Monte Cristi','041501','Municipio','DOM','ADMIN 2');</t>
  </si>
  <si>
    <t>Castañuelas</t>
  </si>
  <si>
    <t>041502</t>
  </si>
  <si>
    <t>INSERT INTO  VALUES (,'Castañuelas','041502','Municipio','DOM','ADMIN 2');</t>
  </si>
  <si>
    <t>Guayubín</t>
  </si>
  <si>
    <t>041503</t>
  </si>
  <si>
    <t>INSERT INTO  VALUES (,'Guayubín','041503','Municipio','DOM','ADMIN 2');</t>
  </si>
  <si>
    <t>Las Matas de Santa Cruz</t>
  </si>
  <si>
    <t>041504</t>
  </si>
  <si>
    <t>INSERT INTO  VALUES (,'Las Matas de Santa Cruz','041504','Municipio','DOM','ADMIN 2');</t>
  </si>
  <si>
    <t>Pepillo Salcedo</t>
  </si>
  <si>
    <t>041505</t>
  </si>
  <si>
    <t>INSERT INTO  VALUES (,'Pepillo Salcedo','041505','Municipio','DOM','ADMIN 2');</t>
  </si>
  <si>
    <t>Villa Vásquez</t>
  </si>
  <si>
    <t>041506</t>
  </si>
  <si>
    <t>INSERT INTO  VALUES (,'Villa Vásquez','041506','Municipio','DOM','ADMIN 2');</t>
  </si>
  <si>
    <t>San Ignacio de Sabaneta</t>
  </si>
  <si>
    <t>042601</t>
  </si>
  <si>
    <t>INSERT INTO  VALUES (,'San Ignacio de Sabaneta','042601','Municipio','DOM','ADMIN 2');</t>
  </si>
  <si>
    <t>Monción</t>
  </si>
  <si>
    <t>042603</t>
  </si>
  <si>
    <t>INSERT INTO  VALUES (,'Monción','042603','Municipio','DOM','ADMIN 2');</t>
  </si>
  <si>
    <t>Mao</t>
  </si>
  <si>
    <t>042701</t>
  </si>
  <si>
    <t>INSERT INTO  VALUES (,'Mao','042701','Municipio','DOM','ADMIN 2');</t>
  </si>
  <si>
    <t>Esperanza</t>
  </si>
  <si>
    <t>042702</t>
  </si>
  <si>
    <t>INSERT INTO  VALUES (,'Esperanza','042702','Municipio','DOM','ADMIN 2');</t>
  </si>
  <si>
    <t>Laguna Salada</t>
  </si>
  <si>
    <t>042703</t>
  </si>
  <si>
    <t>INSERT INTO  VALUES (,'Laguna Salada','042703','Municipio','DOM','ADMIN 2');</t>
  </si>
  <si>
    <t>050201</t>
  </si>
  <si>
    <t>INSERT INTO  VALUES (,'Azua','050201','Municipio','DOM','ADMIN 2');</t>
  </si>
  <si>
    <t>Las Charcas</t>
  </si>
  <si>
    <t>050202</t>
  </si>
  <si>
    <t>INSERT INTO  VALUES (,'Las Charcas','050202','Municipio','DOM','ADMIN 2');</t>
  </si>
  <si>
    <t>Peralta</t>
  </si>
  <si>
    <t>050205</t>
  </si>
  <si>
    <t>INSERT INTO  VALUES (,'Peralta','050205','Municipio','DOM','ADMIN 2');</t>
  </si>
  <si>
    <t>Sabana Yegua</t>
  </si>
  <si>
    <t>050206</t>
  </si>
  <si>
    <t>INSERT INTO  VALUES (,'Sabana Yegua','050206','Municipio','DOM','ADMIN 2');</t>
  </si>
  <si>
    <t>Pueblo Viejo</t>
  </si>
  <si>
    <t>050207</t>
  </si>
  <si>
    <t>INSERT INTO  VALUES (,'Pueblo Viejo','050207','Municipio','DOM','ADMIN 2');</t>
  </si>
  <si>
    <t>Tábara Arriba</t>
  </si>
  <si>
    <t>050208</t>
  </si>
  <si>
    <t>INSERT INTO  VALUES (,'Tábara Arriba','050208','Municipio','DOM','ADMIN 2');</t>
  </si>
  <si>
    <t>Estebania</t>
  </si>
  <si>
    <t>050210</t>
  </si>
  <si>
    <t>INSERT INTO  VALUES (,'Estebania','050210','Municipio','DOM','ADMIN 2');</t>
  </si>
  <si>
    <t>Baní</t>
  </si>
  <si>
    <t>051701</t>
  </si>
  <si>
    <t>INSERT INTO  VALUES (,'Baní','051701','Municipio','DOM','ADMIN 2');</t>
  </si>
  <si>
    <t>052101</t>
  </si>
  <si>
    <t>INSERT INTO  VALUES (,'San Cristóbal','052101','Municipio','DOM','ADMIN 2');</t>
  </si>
  <si>
    <t>Bajos de Haina</t>
  </si>
  <si>
    <t>052103</t>
  </si>
  <si>
    <t>INSERT INTO  VALUES (,'Bajos de Haina','052103','Municipio','DOM','ADMIN 2');</t>
  </si>
  <si>
    <t>Cambita Garabitos</t>
  </si>
  <si>
    <t>052104</t>
  </si>
  <si>
    <t>INSERT INTO  VALUES (,'Cambita Garabitos','052104','Municipio','DOM','ADMIN 2');</t>
  </si>
  <si>
    <t>Villa Altagracia</t>
  </si>
  <si>
    <t>052105</t>
  </si>
  <si>
    <t>INSERT INTO  VALUES (,'Villa Altagracia','052105','Municipio','DOM','ADMIN 2');</t>
  </si>
  <si>
    <t>Yaguate</t>
  </si>
  <si>
    <t>052106</t>
  </si>
  <si>
    <t>INSERT INTO  VALUES (,'Yaguate','052106','Municipio','DOM','ADMIN 2');</t>
  </si>
  <si>
    <t>San Gregorio de Nigua</t>
  </si>
  <si>
    <t>052107</t>
  </si>
  <si>
    <t>INSERT INTO  VALUES (,'San Gregorio de Nigua','052107','Municipio','DOM','ADMIN 2');</t>
  </si>
  <si>
    <t>San José de Ocoa</t>
  </si>
  <si>
    <t>053101</t>
  </si>
  <si>
    <t>INSERT INTO  VALUES (,'San José de Ocoa','053101','Municipio','DOM','ADMIN 2');</t>
  </si>
  <si>
    <t>Sabana Larga</t>
  </si>
  <si>
    <t>053102</t>
  </si>
  <si>
    <t>INSERT INTO  VALUES (,'Sabana Larga','053102','Municipio','DOM','ADMIN 2');</t>
  </si>
  <si>
    <t>Tamayo</t>
  </si>
  <si>
    <t>060303</t>
  </si>
  <si>
    <t>INSERT INTO  VALUES (,'Tamayo','060303','Municipio','DOM','ADMIN 2');</t>
  </si>
  <si>
    <t>060401</t>
  </si>
  <si>
    <t>INSERT INTO  VALUES (,'Barahona','060401','Municipio','DOM','ADMIN 2');</t>
  </si>
  <si>
    <t>Cabral</t>
  </si>
  <si>
    <t>060402</t>
  </si>
  <si>
    <t>INSERT INTO  VALUES (,'Cabral','060402','Municipio','DOM','ADMIN 2');</t>
  </si>
  <si>
    <t>Enriquillo</t>
  </si>
  <si>
    <t>060403</t>
  </si>
  <si>
    <t>INSERT INTO  VALUES (,'Enriquillo','060403','Municipio','DOM','ADMIN 2');</t>
  </si>
  <si>
    <t>Paraíso</t>
  </si>
  <si>
    <t>060404</t>
  </si>
  <si>
    <t>INSERT INTO  VALUES (,'Paraíso','060404','Municipio','DOM','ADMIN 2');</t>
  </si>
  <si>
    <t>La Ciénaga</t>
  </si>
  <si>
    <t>060407</t>
  </si>
  <si>
    <t>INSERT INTO  VALUES (,'La Ciénaga','060407','Municipio','DOM','ADMIN 2');</t>
  </si>
  <si>
    <t>Polo</t>
  </si>
  <si>
    <t>060410</t>
  </si>
  <si>
    <t>INSERT INTO  VALUES (,'Polo','060410','Municipio','DOM','ADMIN 2');</t>
  </si>
  <si>
    <t>Jimaní</t>
  </si>
  <si>
    <t>061001</t>
  </si>
  <si>
    <t>INSERT INTO  VALUES (,'Jimaní','061001','Municipio','DOM','ADMIN 2');</t>
  </si>
  <si>
    <t>Duvergé</t>
  </si>
  <si>
    <t>061002</t>
  </si>
  <si>
    <t>INSERT INTO  VALUES (,'Duvergé','061002','Municipio','DOM','ADMIN 2');</t>
  </si>
  <si>
    <t>Postrer Río</t>
  </si>
  <si>
    <t>061004</t>
  </si>
  <si>
    <t>INSERT INTO  VALUES (,'Postrer Río','061004','Municipio','DOM','ADMIN 2');</t>
  </si>
  <si>
    <t>Cristóbal</t>
  </si>
  <si>
    <t>061005</t>
  </si>
  <si>
    <t>INSERT INTO  VALUES (,'Cristóbal','061005','Municipio','DOM','ADMIN 2');</t>
  </si>
  <si>
    <t>Mella</t>
  </si>
  <si>
    <t>061006</t>
  </si>
  <si>
    <t>INSERT INTO  VALUES (,'Mella','061006','Municipio','DOM','ADMIN 2');</t>
  </si>
  <si>
    <t>061601</t>
  </si>
  <si>
    <t>INSERT INTO  VALUES (,'Pedernales','061601','Municipio','DOM','ADMIN 2');</t>
  </si>
  <si>
    <t>Oviedo</t>
  </si>
  <si>
    <t>061602</t>
  </si>
  <si>
    <t>INSERT INTO  VALUES (,'Oviedo','061602','Municipio','DOM','ADMIN 2');</t>
  </si>
  <si>
    <t>Comendador</t>
  </si>
  <si>
    <t>070701</t>
  </si>
  <si>
    <t>INSERT INTO  VALUES (,'Comendador','070701','Municipio','DOM','ADMIN 2');</t>
  </si>
  <si>
    <t>Bánica</t>
  </si>
  <si>
    <t>070702</t>
  </si>
  <si>
    <t>INSERT INTO  VALUES (,'Bánica','070702','Municipio','DOM','ADMIN 2');</t>
  </si>
  <si>
    <t>El Llano</t>
  </si>
  <si>
    <t>070703</t>
  </si>
  <si>
    <t>INSERT INTO  VALUES (,'El Llano','070703','Municipio','DOM','ADMIN 2');</t>
  </si>
  <si>
    <t>Pedro Santana</t>
  </si>
  <si>
    <t>070705</t>
  </si>
  <si>
    <t>INSERT INTO  VALUES (,'Pedro Santana','070705','Municipio','DOM','ADMIN 2');</t>
  </si>
  <si>
    <t>072201</t>
  </si>
  <si>
    <t>INSERT INTO  VALUES (,'San Juan','072201','Municipio','DOM','ADMIN 2');</t>
  </si>
  <si>
    <t>Bohechío</t>
  </si>
  <si>
    <t>072202</t>
  </si>
  <si>
    <t>INSERT INTO  VALUES (,'Bohechío','072202','Municipio','DOM','ADMIN 2');</t>
  </si>
  <si>
    <t>Las Matas de Farfán</t>
  </si>
  <si>
    <t>072205</t>
  </si>
  <si>
    <t>INSERT INTO  VALUES (,'Las Matas de Farfán','072205','Municipio','DOM','ADMIN 2');</t>
  </si>
  <si>
    <t>Vallejuelo</t>
  </si>
  <si>
    <t>072206</t>
  </si>
  <si>
    <t>INSERT INTO  VALUES (,'Vallejuelo','072206','Municipio','DOM','ADMIN 2');</t>
  </si>
  <si>
    <t>080801</t>
  </si>
  <si>
    <t>INSERT INTO  VALUES (,'El Seibo','080801','Municipio','DOM','ADMIN 2');</t>
  </si>
  <si>
    <t>Miches</t>
  </si>
  <si>
    <t>080802</t>
  </si>
  <si>
    <t>INSERT INTO  VALUES (,'Miches','080802','Municipio','DOM','ADMIN 2');</t>
  </si>
  <si>
    <t>Higüey</t>
  </si>
  <si>
    <t>081101</t>
  </si>
  <si>
    <t>INSERT INTO  VALUES (,'Higüey','081101','Municipio','DOM','ADMIN 2');</t>
  </si>
  <si>
    <t>San Rafael del Yuma</t>
  </si>
  <si>
    <t>081102</t>
  </si>
  <si>
    <t>INSERT INTO  VALUES (,'San Rafael del Yuma','081102','Municipio','DOM','ADMIN 2');</t>
  </si>
  <si>
    <t>081201</t>
  </si>
  <si>
    <t>INSERT INTO  VALUES (,'La Romana','081201','Municipio','DOM','ADMIN 2');</t>
  </si>
  <si>
    <t>Guaymate</t>
  </si>
  <si>
    <t>081202</t>
  </si>
  <si>
    <t>INSERT INTO  VALUES (,'Guaymate','081202','Municipio','DOM','ADMIN 2');</t>
  </si>
  <si>
    <t>Villa Hermosa</t>
  </si>
  <si>
    <t>081203</t>
  </si>
  <si>
    <t>INSERT INTO  VALUES (,'Villa Hermosa','081203','Municipio','DOM','ADMIN 2');</t>
  </si>
  <si>
    <t>092301</t>
  </si>
  <si>
    <t>INSERT INTO  VALUES (,'San Pedro de Macorís','092301','Municipio','DOM','ADMIN 2');</t>
  </si>
  <si>
    <t>Ramón Santana</t>
  </si>
  <si>
    <t>092303</t>
  </si>
  <si>
    <t>INSERT INTO  VALUES (,'Ramón Santana','092303','Municipio','DOM','ADMIN 2');</t>
  </si>
  <si>
    <t>Consuelo</t>
  </si>
  <si>
    <t>092304</t>
  </si>
  <si>
    <t>INSERT INTO  VALUES (,'Consuelo','092304','Municipio','DOM','ADMIN 2');</t>
  </si>
  <si>
    <t>Guayacanes</t>
  </si>
  <si>
    <t>092306</t>
  </si>
  <si>
    <t>INSERT INTO  VALUES (,'Guayacanes','092306','Municipio','DOM','ADMIN 2');</t>
  </si>
  <si>
    <t>Monte Plata</t>
  </si>
  <si>
    <t>092901</t>
  </si>
  <si>
    <t>INSERT INTO  VALUES (,'Monte Plata','092901','Municipio','DOM','ADMIN 2');</t>
  </si>
  <si>
    <t>Bayaguana</t>
  </si>
  <si>
    <t>092902</t>
  </si>
  <si>
    <t>INSERT INTO  VALUES (,'Bayaguana','092902','Municipio','DOM','ADMIN 2');</t>
  </si>
  <si>
    <t>Sabana Grande de Boyá</t>
  </si>
  <si>
    <t>092903</t>
  </si>
  <si>
    <t>INSERT INTO  VALUES (,'Sabana Grande de Boyá','092903','Municipio','DOM','ADMIN 2');</t>
  </si>
  <si>
    <t>Yamasá</t>
  </si>
  <si>
    <t>092904</t>
  </si>
  <si>
    <t>INSERT INTO  VALUES (,'Yamasá','092904','Municipio','DOM','ADMIN 2');</t>
  </si>
  <si>
    <t>Peralvillo</t>
  </si>
  <si>
    <t>092905</t>
  </si>
  <si>
    <t>INSERT INTO  VALUES (,'Peralvillo','092905','Municipio','DOM','ADMIN 2');</t>
  </si>
  <si>
    <t>Hato Mayor</t>
  </si>
  <si>
    <t>093001</t>
  </si>
  <si>
    <t>INSERT INTO  VALUES (,'Hato Mayor','093001','Municipio','DOM','ADMIN 2');</t>
  </si>
  <si>
    <t>Sabana de la Mar</t>
  </si>
  <si>
    <t>093002</t>
  </si>
  <si>
    <t>INSERT INTO  VALUES (,'Sabana de la Mar','093002','Municipio','DOM','ADMIN 2');</t>
  </si>
  <si>
    <t>Santo Domingo de Guzmán</t>
  </si>
  <si>
    <t>100101</t>
  </si>
  <si>
    <t>INSERT INTO  VALUES (,'Santo Domingo de Guzmán','100101','Municipio','DOM','ADMIN 2');</t>
  </si>
  <si>
    <t>Santo Domingo Este</t>
  </si>
  <si>
    <t>103201</t>
  </si>
  <si>
    <t>INSERT INTO  VALUES (,'Santo Domingo Este','103201','Municipio','DOM','ADMIN 2');</t>
  </si>
  <si>
    <t>Santo Domingo Oeste</t>
  </si>
  <si>
    <t>103202</t>
  </si>
  <si>
    <t>INSERT INTO  VALUES (,'Santo Domingo Oeste','103202','Municipio','DOM','ADMIN 2');</t>
  </si>
  <si>
    <t>Santo Domingo Norte</t>
  </si>
  <si>
    <t>103203</t>
  </si>
  <si>
    <t>INSERT INTO  VALUES (,'Santo Domingo Norte','103203','Municipio','DOM','ADMIN 2');</t>
  </si>
  <si>
    <t>Boca Chica</t>
  </si>
  <si>
    <t>103204</t>
  </si>
  <si>
    <t>INSERT INTO  VALUES (,'Boca Chica','103204','Municipio','DOM','ADMIN 2');</t>
  </si>
  <si>
    <t>San Antonio de Guerra</t>
  </si>
  <si>
    <t>103205</t>
  </si>
  <si>
    <t>INSERT INTO  VALUES (,'San Antonio de Guerra','103205','Municipio','DOM','ADMIN 2');</t>
  </si>
  <si>
    <t>Los Alcarrizos</t>
  </si>
  <si>
    <t>103206</t>
  </si>
  <si>
    <t>INSERT INTO  VALUES (,'Los Alcarrizos','103206','Municipio','DOM','ADMIN 2');</t>
  </si>
  <si>
    <t>Pedro Brand</t>
  </si>
  <si>
    <t>103207</t>
  </si>
  <si>
    <t>INSERT INTO  VALUES (,'Pedro Brand','103207','Municipio','DOM','ADMIN 2');</t>
  </si>
  <si>
    <t>Bocas del Toro (Cabecera)</t>
  </si>
  <si>
    <t>Corregimiento</t>
  </si>
  <si>
    <t>INSERT INTO  VALUES (,'Bocas del Toro (Cabecera)','10101','Corregimiento','PAN','ADMIN 3');</t>
  </si>
  <si>
    <t>Bastimentos</t>
  </si>
  <si>
    <t>INSERT INTO  VALUES (,'Bastimentos','10102','Corregimiento','PAN','ADMIN 3');</t>
  </si>
  <si>
    <t>Cauchero</t>
  </si>
  <si>
    <t>INSERT INTO  VALUES (,'Cauchero','10103','Corregimiento','PAN','ADMIN 3');</t>
  </si>
  <si>
    <t>Punta Laurel</t>
  </si>
  <si>
    <t>INSERT INTO  VALUES (,'Punta Laurel','10104','Corregimiento','PAN','ADMIN 3');</t>
  </si>
  <si>
    <t>Tierra Oscura</t>
  </si>
  <si>
    <t>INSERT INTO  VALUES (,'Tierra Oscura','10105','Corregimiento','PAN','ADMIN 3');</t>
  </si>
  <si>
    <t>La Gloria</t>
  </si>
  <si>
    <t>INSERT INTO  VALUES (,'La Gloria','10209','Corregimiento','PAN','ADMIN 3');</t>
  </si>
  <si>
    <t>Changuinola (Cabecera)</t>
  </si>
  <si>
    <t>INSERT INTO  VALUES (,'Changuinola (Cabecera)','10201','Corregimiento','PAN','ADMIN 3');</t>
  </si>
  <si>
    <t>Guabito</t>
  </si>
  <si>
    <t>INSERT INTO  VALUES (,'Guabito','10203','Corregimiento','PAN','ADMIN 3');</t>
  </si>
  <si>
    <t>El Teribe</t>
  </si>
  <si>
    <t>INSERT INTO  VALUES (,'El Teribe','10204','Corregimiento','PAN','ADMIN 3');</t>
  </si>
  <si>
    <t>El Empalme</t>
  </si>
  <si>
    <t>INSERT INTO  VALUES (,'El Empalme','10206','Corregimiento','PAN','ADMIN 3');</t>
  </si>
  <si>
    <t>INSERT INTO  VALUES (,'Las Tablas','10207','Corregimiento','PAN','ADMIN 3');</t>
  </si>
  <si>
    <t>Cochigró</t>
  </si>
  <si>
    <t>INSERT INTO  VALUES (,'Cochigró','10208','Corregimiento','PAN','ADMIN 3');</t>
  </si>
  <si>
    <t>Las Delicias</t>
  </si>
  <si>
    <t>INSERT INTO  VALUES (,'Las Delicias','10210','Corregimiento','PAN','ADMIN 3');</t>
  </si>
  <si>
    <t>Barriada 4 de Abril</t>
  </si>
  <si>
    <t>10213</t>
  </si>
  <si>
    <t>INSERT INTO  VALUES (,'Barriada 4 de Abril','10213','Corregimiento','PAN','ADMIN 3');</t>
  </si>
  <si>
    <t>El Silencio</t>
  </si>
  <si>
    <t>10214</t>
  </si>
  <si>
    <t>INSERT INTO  VALUES (,'El Silencio','10214','Corregimiento','PAN','ADMIN 3');</t>
  </si>
  <si>
    <t>Finca 6</t>
  </si>
  <si>
    <t>10215</t>
  </si>
  <si>
    <t>INSERT INTO  VALUES (,'Finca 6','10215','Corregimiento','PAN','ADMIN 3');</t>
  </si>
  <si>
    <t>Finca 30</t>
  </si>
  <si>
    <t>10216</t>
  </si>
  <si>
    <t>INSERT INTO  VALUES (,'Finca 30','10216','Corregimiento','PAN','ADMIN 3');</t>
  </si>
  <si>
    <t>Finca 60</t>
  </si>
  <si>
    <t>10217</t>
  </si>
  <si>
    <t>INSERT INTO  VALUES (,'Finca 60','10217','Corregimiento','PAN','ADMIN 3');</t>
  </si>
  <si>
    <t>Chiriquí Grande (Cabecera)</t>
  </si>
  <si>
    <t>INSERT INTO  VALUES (,'Chiriquí Grande (Cabecera)','10301','Corregimiento','PAN','ADMIN 3');</t>
  </si>
  <si>
    <t>Miramar</t>
  </si>
  <si>
    <t>INSERT INTO  VALUES (,'Miramar','10302','Corregimiento','PAN','ADMIN 3');</t>
  </si>
  <si>
    <t>Punta Peña</t>
  </si>
  <si>
    <t>INSERT INTO  VALUES (,'Punta Peña','10303','Corregimiento','PAN','ADMIN 3');</t>
  </si>
  <si>
    <t>Punta Róbalo</t>
  </si>
  <si>
    <t>INSERT INTO  VALUES (,'Punta Róbalo','10304','Corregimiento','PAN','ADMIN 3');</t>
  </si>
  <si>
    <t>Rambala</t>
  </si>
  <si>
    <t>INSERT INTO  VALUES (,'Rambala','10305','Corregimiento','PAN','ADMIN 3');</t>
  </si>
  <si>
    <t>Bajo Cedro</t>
  </si>
  <si>
    <t>INSERT INTO  VALUES (,'Bajo Cedro','10306','Corregimiento','PAN','ADMIN 3');</t>
  </si>
  <si>
    <t>Almirante (Cabecera)</t>
  </si>
  <si>
    <t>INSERT INTO  VALUES (,'Almirante (Cabecera)','10401','Corregimiento','PAN','ADMIN 3');</t>
  </si>
  <si>
    <t>Barrio Francés</t>
  </si>
  <si>
    <t>INSERT INTO  VALUES (,'Barrio Francés','10402','Corregimiento','PAN','ADMIN 3');</t>
  </si>
  <si>
    <t>Barriada Guaymí</t>
  </si>
  <si>
    <t>INSERT INTO  VALUES (,'Barriada Guaymí','10403','Corregimiento','PAN','ADMIN 3');</t>
  </si>
  <si>
    <t>Nance de Riscó</t>
  </si>
  <si>
    <t>INSERT INTO  VALUES (,'Nance de Riscó','10404','Corregimiento','PAN','ADMIN 3');</t>
  </si>
  <si>
    <t>Valle de Aguas Arriba</t>
  </si>
  <si>
    <t>10405</t>
  </si>
  <si>
    <t>INSERT INTO  VALUES (,'Valle de Aguas Arriba','10405','Corregimiento','PAN','ADMIN 3');</t>
  </si>
  <si>
    <t>Valle de Riscó</t>
  </si>
  <si>
    <t>10406</t>
  </si>
  <si>
    <t>INSERT INTO  VALUES (,'Valle de Riscó','10406','Corregimiento','PAN','ADMIN 3');</t>
  </si>
  <si>
    <t>Aguadulce (Cabecera)</t>
  </si>
  <si>
    <t>20101</t>
  </si>
  <si>
    <t>INSERT INTO  VALUES (,'Aguadulce (Cabecera)','20101','Corregimiento','PAN','ADMIN 3');</t>
  </si>
  <si>
    <t>El Cristo</t>
  </si>
  <si>
    <t>20102</t>
  </si>
  <si>
    <t>INSERT INTO  VALUES (,'El Cristo','20102','Corregimiento','PAN','ADMIN 3');</t>
  </si>
  <si>
    <t>El Roble</t>
  </si>
  <si>
    <t>20103</t>
  </si>
  <si>
    <t>INSERT INTO  VALUES (,'El Roble','20103','Corregimiento','PAN','ADMIN 3');</t>
  </si>
  <si>
    <t>20104</t>
  </si>
  <si>
    <t>INSERT INTO  VALUES (,'Pocrí','20104','Corregimiento','PAN','ADMIN 3');</t>
  </si>
  <si>
    <t>Barrios Unidos</t>
  </si>
  <si>
    <t>20105</t>
  </si>
  <si>
    <t>INSERT INTO  VALUES (,'Barrios Unidos','20105','Corregimiento','PAN','ADMIN 3');</t>
  </si>
  <si>
    <t>Pueblos Unidos</t>
  </si>
  <si>
    <t>20106</t>
  </si>
  <si>
    <t>INSERT INTO  VALUES (,'Pueblos Unidos','20106','Corregimiento','PAN','ADMIN 3');</t>
  </si>
  <si>
    <t>Virgen del Carmen</t>
  </si>
  <si>
    <t>20107</t>
  </si>
  <si>
    <t>INSERT INTO  VALUES (,'Virgen del Carmen','20107','Corregimiento','PAN','ADMIN 3');</t>
  </si>
  <si>
    <t>El Hato de San Juan de Dios</t>
  </si>
  <si>
    <t>20108</t>
  </si>
  <si>
    <t>INSERT INTO  VALUES (,'El Hato de San Juan de Dios','20108','Corregimiento','PAN','ADMIN 3');</t>
  </si>
  <si>
    <t>Antón (Cabecera)</t>
  </si>
  <si>
    <t>20201</t>
  </si>
  <si>
    <t>INSERT INTO  VALUES (,'Antón (Cabecera)','20201','Corregimiento','PAN','ADMIN 3');</t>
  </si>
  <si>
    <t>Cabuya</t>
  </si>
  <si>
    <t>20202</t>
  </si>
  <si>
    <t>INSERT INTO  VALUES (,'Cabuya','20202','Corregimiento','PAN','ADMIN 3');</t>
  </si>
  <si>
    <t>El Chirú</t>
  </si>
  <si>
    <t>20203</t>
  </si>
  <si>
    <t>INSERT INTO  VALUES (,'El Chirú','20203','Corregimiento','PAN','ADMIN 3');</t>
  </si>
  <si>
    <t>El Retiro</t>
  </si>
  <si>
    <t>20204</t>
  </si>
  <si>
    <t>INSERT INTO  VALUES (,'El Retiro','20204','Corregimiento','PAN','ADMIN 3');</t>
  </si>
  <si>
    <t>El Valle</t>
  </si>
  <si>
    <t>20205</t>
  </si>
  <si>
    <t>INSERT INTO  VALUES (,'El Valle','20205','Corregimiento','PAN','ADMIN 3');</t>
  </si>
  <si>
    <t>Juan Díaz</t>
  </si>
  <si>
    <t>20206</t>
  </si>
  <si>
    <t>INSERT INTO  VALUES (,'Juan Díaz','20206','Corregimiento','PAN','ADMIN 3');</t>
  </si>
  <si>
    <t>Río Hato</t>
  </si>
  <si>
    <t>20207</t>
  </si>
  <si>
    <t>INSERT INTO  VALUES (,'Río Hato','20207','Corregimiento','PAN','ADMIN 3');</t>
  </si>
  <si>
    <t>San Juan de Dios</t>
  </si>
  <si>
    <t>20208</t>
  </si>
  <si>
    <t>INSERT INTO  VALUES (,'San Juan de Dios','20208','Corregimiento','PAN','ADMIN 3');</t>
  </si>
  <si>
    <t>20209</t>
  </si>
  <si>
    <t>INSERT INTO  VALUES (,'Santa Rita','20209','Corregimiento','PAN','ADMIN 3');</t>
  </si>
  <si>
    <t>Caballero</t>
  </si>
  <si>
    <t>20210</t>
  </si>
  <si>
    <t>INSERT INTO  VALUES (,'Caballero','20210','Corregimiento','PAN','ADMIN 3');</t>
  </si>
  <si>
    <t>La Pintada (Cabecera)</t>
  </si>
  <si>
    <t>20301</t>
  </si>
  <si>
    <t>INSERT INTO  VALUES (,'La Pintada (Cabecera)','20301','Corregimiento','PAN','ADMIN 3');</t>
  </si>
  <si>
    <t>El Harino</t>
  </si>
  <si>
    <t>20302</t>
  </si>
  <si>
    <t>INSERT INTO  VALUES (,'El Harino','20302','Corregimiento','PAN','ADMIN 3');</t>
  </si>
  <si>
    <t>El Potrero</t>
  </si>
  <si>
    <t>20303</t>
  </si>
  <si>
    <t>INSERT INTO  VALUES (,'El Potrero','20303','Corregimiento','PAN','ADMIN 3');</t>
  </si>
  <si>
    <t>Llano Grande</t>
  </si>
  <si>
    <t>20304</t>
  </si>
  <si>
    <t>INSERT INTO  VALUES (,'Llano Grande','20304','Corregimiento','PAN','ADMIN 3');</t>
  </si>
  <si>
    <t>Piedras Gordas</t>
  </si>
  <si>
    <t>20305</t>
  </si>
  <si>
    <t>INSERT INTO  VALUES (,'Piedras Gordas','20305','Corregimiento','PAN','ADMIN 3');</t>
  </si>
  <si>
    <t>Las Lomas</t>
  </si>
  <si>
    <t>20306</t>
  </si>
  <si>
    <t>INSERT INTO  VALUES (,'Las Lomas','20306','Corregimiento','PAN','ADMIN 3');</t>
  </si>
  <si>
    <t>Llano Norte</t>
  </si>
  <si>
    <t>20307</t>
  </si>
  <si>
    <t>INSERT INTO  VALUES (,'Llano Norte','20307','Corregimiento','PAN','ADMIN 3');</t>
  </si>
  <si>
    <t>Natá (Cabecera)</t>
  </si>
  <si>
    <t>20401</t>
  </si>
  <si>
    <t>INSERT INTO  VALUES (,'Natá (Cabecera)','20401','Corregimiento','PAN','ADMIN 3');</t>
  </si>
  <si>
    <t>Capellanía</t>
  </si>
  <si>
    <t>20402</t>
  </si>
  <si>
    <t>INSERT INTO  VALUES (,'Capellanía','20402','Corregimiento','PAN','ADMIN 3');</t>
  </si>
  <si>
    <t>El Caño</t>
  </si>
  <si>
    <t>20403</t>
  </si>
  <si>
    <t>INSERT INTO  VALUES (,'El Caño','20403','Corregimiento','PAN','ADMIN 3');</t>
  </si>
  <si>
    <t>Guzmán</t>
  </si>
  <si>
    <t>20404</t>
  </si>
  <si>
    <t>INSERT INTO  VALUES (,'Guzmán','20404','Corregimiento','PAN','ADMIN 3');</t>
  </si>
  <si>
    <t>Las Huacas</t>
  </si>
  <si>
    <t>20405</t>
  </si>
  <si>
    <t>INSERT INTO  VALUES (,'Las Huacas','20405','Corregimiento','PAN','ADMIN 3');</t>
  </si>
  <si>
    <t>Toza</t>
  </si>
  <si>
    <t>20406</t>
  </si>
  <si>
    <t>INSERT INTO  VALUES (,'Toza','20406','Corregimiento','PAN','ADMIN 3');</t>
  </si>
  <si>
    <t>Villarreal</t>
  </si>
  <si>
    <t>20407</t>
  </si>
  <si>
    <t>INSERT INTO  VALUES (,'Villarreal','20407','Corregimiento','PAN','ADMIN 3');</t>
  </si>
  <si>
    <t>Olá (Cabecera)</t>
  </si>
  <si>
    <t>20501</t>
  </si>
  <si>
    <t>INSERT INTO  VALUES (,'Olá (Cabecera)','20501','Corregimiento','PAN','ADMIN 3');</t>
  </si>
  <si>
    <t>El Copé</t>
  </si>
  <si>
    <t>20502</t>
  </si>
  <si>
    <t>INSERT INTO  VALUES (,'El Copé','20502','Corregimiento','PAN','ADMIN 3');</t>
  </si>
  <si>
    <t>20503</t>
  </si>
  <si>
    <t>INSERT INTO  VALUES (,'El Palmar','20503','Corregimiento','PAN','ADMIN 3');</t>
  </si>
  <si>
    <t>El Picacho</t>
  </si>
  <si>
    <t>20504</t>
  </si>
  <si>
    <t>INSERT INTO  VALUES (,'El Picacho','20504','Corregimiento','PAN','ADMIN 3');</t>
  </si>
  <si>
    <t>La Pava</t>
  </si>
  <si>
    <t>20505</t>
  </si>
  <si>
    <t>INSERT INTO  VALUES (,'La Pava','20505','Corregimiento','PAN','ADMIN 3');</t>
  </si>
  <si>
    <t>Penonomé (Cabecera)</t>
  </si>
  <si>
    <t>20601</t>
  </si>
  <si>
    <t>INSERT INTO  VALUES (,'Penonomé (Cabecera)','20601','Corregimiento','PAN','ADMIN 3');</t>
  </si>
  <si>
    <t>Cañaveral</t>
  </si>
  <si>
    <t>20602</t>
  </si>
  <si>
    <t>INSERT INTO  VALUES (,'Cañaveral','20602','Corregimiento','PAN','ADMIN 3');</t>
  </si>
  <si>
    <t>20603</t>
  </si>
  <si>
    <t>INSERT INTO  VALUES (,'Coclé','20603','Corregimiento','PAN','ADMIN 3');</t>
  </si>
  <si>
    <t>Chiguirí Arriba</t>
  </si>
  <si>
    <t>20604</t>
  </si>
  <si>
    <t>INSERT INTO  VALUES (,'Chiguirí Arriba','20604','Corregimiento','PAN','ADMIN 3');</t>
  </si>
  <si>
    <t>El Coco</t>
  </si>
  <si>
    <t>20605</t>
  </si>
  <si>
    <t>INSERT INTO  VALUES (,'El Coco','20605','Corregimiento','PAN','ADMIN 3');</t>
  </si>
  <si>
    <t>Pajonal</t>
  </si>
  <si>
    <t>20606</t>
  </si>
  <si>
    <t>INSERT INTO  VALUES (,'Pajonal','20606','Corregimiento','PAN','ADMIN 3');</t>
  </si>
  <si>
    <t>Río Grande</t>
  </si>
  <si>
    <t>20607</t>
  </si>
  <si>
    <t>INSERT INTO  VALUES (,'Río Grande','20607','Corregimiento','PAN','ADMIN 3');</t>
  </si>
  <si>
    <t>Río Indio</t>
  </si>
  <si>
    <t>20608</t>
  </si>
  <si>
    <t>INSERT INTO  VALUES (,'Río Indio','20608','Corregimiento','PAN','ADMIN 3');</t>
  </si>
  <si>
    <t>Toabré</t>
  </si>
  <si>
    <t>20609</t>
  </si>
  <si>
    <t>INSERT INTO  VALUES (,'Toabré','20609','Corregimiento','PAN','ADMIN 3');</t>
  </si>
  <si>
    <t>Tulú</t>
  </si>
  <si>
    <t>20610</t>
  </si>
  <si>
    <t>INSERT INTO  VALUES (,'Tulú','20610','Corregimiento','PAN','ADMIN 3');</t>
  </si>
  <si>
    <t>Barrio Norte</t>
  </si>
  <si>
    <t>30101</t>
  </si>
  <si>
    <t>INSERT INTO  VALUES (,'Barrio Norte','30101','Corregimiento','PAN','ADMIN 3');</t>
  </si>
  <si>
    <t>Barrio Sur</t>
  </si>
  <si>
    <t>30102</t>
  </si>
  <si>
    <t>INSERT INTO  VALUES (,'Barrio Sur','30102','Corregimiento','PAN','ADMIN 3');</t>
  </si>
  <si>
    <t>Buena Vista</t>
  </si>
  <si>
    <t>30103</t>
  </si>
  <si>
    <t>INSERT INTO  VALUES (,'Buena Vista','30103','Corregimiento','PAN','ADMIN 3');</t>
  </si>
  <si>
    <t>Cativá</t>
  </si>
  <si>
    <t>30104</t>
  </si>
  <si>
    <t>INSERT INTO  VALUES (,'Cativá','30104','Corregimiento','PAN','ADMIN 3');</t>
  </si>
  <si>
    <t>Ciricito</t>
  </si>
  <si>
    <t>30105</t>
  </si>
  <si>
    <t>INSERT INTO  VALUES (,'Ciricito','30105','Corregimiento','PAN','ADMIN 3');</t>
  </si>
  <si>
    <t>30107</t>
  </si>
  <si>
    <t>INSERT INTO  VALUES (,'Cristóbal','30107','Corregimiento','PAN','ADMIN 3');</t>
  </si>
  <si>
    <t>30108</t>
  </si>
  <si>
    <t>INSERT INTO  VALUES (,'Limón','30108','Corregimiento','PAN','ADMIN 3');</t>
  </si>
  <si>
    <t>Nueva Providencia</t>
  </si>
  <si>
    <t>30109</t>
  </si>
  <si>
    <t>INSERT INTO  VALUES (,'Nueva Providencia','30109','Corregimiento','PAN','ADMIN 3');</t>
  </si>
  <si>
    <t>Puerto Pilón</t>
  </si>
  <si>
    <t>30110</t>
  </si>
  <si>
    <t>INSERT INTO  VALUES (,'Puerto Pilón','30110','Corregimiento','PAN','ADMIN 3');</t>
  </si>
  <si>
    <t>Sabanitas</t>
  </si>
  <si>
    <t>30111</t>
  </si>
  <si>
    <t>INSERT INTO  VALUES (,'Sabanitas','30111','Corregimiento','PAN','ADMIN 3');</t>
  </si>
  <si>
    <t>30112</t>
  </si>
  <si>
    <t>INSERT INTO  VALUES (,'Salamanca','30112','Corregimiento','PAN','ADMIN 3');</t>
  </si>
  <si>
    <t>30113</t>
  </si>
  <si>
    <t>INSERT INTO  VALUES (,'San Juan','30113','Corregimiento','PAN','ADMIN 3');</t>
  </si>
  <si>
    <t>30114</t>
  </si>
  <si>
    <t>INSERT INTO  VALUES (,'Santa Rosa','30114','Corregimiento','PAN','ADMIN 3');</t>
  </si>
  <si>
    <t>Cristóbal Este</t>
  </si>
  <si>
    <t>30115</t>
  </si>
  <si>
    <t>INSERT INTO  VALUES (,'Cristóbal Este','30115','Corregimiento','PAN','ADMIN 3');</t>
  </si>
  <si>
    <t>Nuevo Chagres (Cabecera)</t>
  </si>
  <si>
    <t>30201</t>
  </si>
  <si>
    <t>INSERT INTO  VALUES (,'Nuevo Chagres (Cabecera)','30201','Corregimiento','PAN','ADMIN 3');</t>
  </si>
  <si>
    <t>Achiote</t>
  </si>
  <si>
    <t>30202</t>
  </si>
  <si>
    <t>INSERT INTO  VALUES (,'Achiote','30202','Corregimiento','PAN','ADMIN 3');</t>
  </si>
  <si>
    <t>El Guabo</t>
  </si>
  <si>
    <t>30203</t>
  </si>
  <si>
    <t>INSERT INTO  VALUES (,'El Guabo','30203','Corregimiento','PAN','ADMIN 3');</t>
  </si>
  <si>
    <t>La Encantada</t>
  </si>
  <si>
    <t>30204</t>
  </si>
  <si>
    <t>INSERT INTO  VALUES (,'La Encantada','30204','Corregimiento','PAN','ADMIN 3');</t>
  </si>
  <si>
    <t>Palmas Bellas</t>
  </si>
  <si>
    <t>30205</t>
  </si>
  <si>
    <t>INSERT INTO  VALUES (,'Palmas Bellas','30205','Corregimiento','PAN','ADMIN 3');</t>
  </si>
  <si>
    <t>Piña</t>
  </si>
  <si>
    <t>30206</t>
  </si>
  <si>
    <t>INSERT INTO  VALUES (,'Piña','30206','Corregimiento','PAN','ADMIN 3');</t>
  </si>
  <si>
    <t>Salud</t>
  </si>
  <si>
    <t>30207</t>
  </si>
  <si>
    <t>INSERT INTO  VALUES (,'Salud','30207','Corregimiento','PAN','ADMIN 3');</t>
  </si>
  <si>
    <t>Miguel de La Borda (Cabecera)</t>
  </si>
  <si>
    <t>30301</t>
  </si>
  <si>
    <t>INSERT INTO  VALUES (,'Miguel de La Borda (Cabecera)','30301','Corregimiento','PAN','ADMIN 3');</t>
  </si>
  <si>
    <t>Coclé del Norte</t>
  </si>
  <si>
    <t>30302</t>
  </si>
  <si>
    <t>INSERT INTO  VALUES (,'Coclé del Norte','30302','Corregimiento','PAN','ADMIN 3');</t>
  </si>
  <si>
    <t>El Guásimo</t>
  </si>
  <si>
    <t>30303</t>
  </si>
  <si>
    <t>INSERT INTO  VALUES (,'El Guásimo','30303','Corregimiento','PAN','ADMIN 3');</t>
  </si>
  <si>
    <t>Gobea</t>
  </si>
  <si>
    <t>30304</t>
  </si>
  <si>
    <t>INSERT INTO  VALUES (,'Gobea','30304','Corregimiento','PAN','ADMIN 3');</t>
  </si>
  <si>
    <t>30305</t>
  </si>
  <si>
    <t>INSERT INTO  VALUES (,'Río Indio','30305','Corregimiento','PAN','ADMIN 3');</t>
  </si>
  <si>
    <t>Portobelo (Cabecera)</t>
  </si>
  <si>
    <t>30401</t>
  </si>
  <si>
    <t>INSERT INTO  VALUES (,'Portobelo (Cabecera)','30401','Corregimiento','PAN','ADMIN 3');</t>
  </si>
  <si>
    <t>Cacique</t>
  </si>
  <si>
    <t>30402</t>
  </si>
  <si>
    <t>INSERT INTO  VALUES (,'Cacique','30402','Corregimiento','PAN','ADMIN 3');</t>
  </si>
  <si>
    <t>Puerto Lindo o Garrote</t>
  </si>
  <si>
    <t>30403</t>
  </si>
  <si>
    <t>INSERT INTO  VALUES (,'Puerto Lindo o Garrote','30403','Corregimiento','PAN','ADMIN 3');</t>
  </si>
  <si>
    <t>Isla Grande</t>
  </si>
  <si>
    <t>30404</t>
  </si>
  <si>
    <t>INSERT INTO  VALUES (,'Isla Grande','30404','Corregimiento','PAN','ADMIN 3');</t>
  </si>
  <si>
    <t>María Chiquita</t>
  </si>
  <si>
    <t>30405</t>
  </si>
  <si>
    <t>INSERT INTO  VALUES (,'María Chiquita','30405','Corregimiento','PAN','ADMIN 3');</t>
  </si>
  <si>
    <t>Palenque (Cabecera)</t>
  </si>
  <si>
    <t>30501</t>
  </si>
  <si>
    <t>INSERT INTO  VALUES (,'Palenque (Cabecera)','30501','Corregimiento','PAN','ADMIN 3');</t>
  </si>
  <si>
    <t>Cuango</t>
  </si>
  <si>
    <t>30502</t>
  </si>
  <si>
    <t>INSERT INTO  VALUES (,'Cuango','30502','Corregimiento','PAN','ADMIN 3');</t>
  </si>
  <si>
    <t>30503</t>
  </si>
  <si>
    <t>INSERT INTO  VALUES (,'Miramar','30503','Corregimiento','PAN','ADMIN 3');</t>
  </si>
  <si>
    <t>Nombre de Dios</t>
  </si>
  <si>
    <t>30504</t>
  </si>
  <si>
    <t>INSERT INTO  VALUES (,'Nombre de Dios','30504','Corregimiento','PAN','ADMIN 3');</t>
  </si>
  <si>
    <t>Palmira</t>
  </si>
  <si>
    <t>30505</t>
  </si>
  <si>
    <t>INSERT INTO  VALUES (,'Palmira','30505','Corregimiento','PAN','ADMIN 3');</t>
  </si>
  <si>
    <t>Playa Chiquita</t>
  </si>
  <si>
    <t>30506</t>
  </si>
  <si>
    <t>INSERT INTO  VALUES (,'Playa Chiquita','30506','Corregimiento','PAN','ADMIN 3');</t>
  </si>
  <si>
    <t>30507</t>
  </si>
  <si>
    <t>INSERT INTO  VALUES (,'Santa Isabel','30507','Corregimiento','PAN','ADMIN 3');</t>
  </si>
  <si>
    <t>Viento Frío</t>
  </si>
  <si>
    <t>30508</t>
  </si>
  <si>
    <t>INSERT INTO  VALUES (,'Viento Frío','30508','Corregimiento','PAN','ADMIN 3');</t>
  </si>
  <si>
    <t>San José  del General (Cabecera)</t>
  </si>
  <si>
    <t>30601</t>
  </si>
  <si>
    <t>INSERT INTO  VALUES (,'San José  del General (Cabecera)','30601','Corregimiento','PAN','ADMIN 3');</t>
  </si>
  <si>
    <t>Nueva Esperanza</t>
  </si>
  <si>
    <t>30602</t>
  </si>
  <si>
    <t>INSERT INTO  VALUES (,'Nueva Esperanza','30602','Corregimiento','PAN','ADMIN 3');</t>
  </si>
  <si>
    <t>San Juan de Turbe</t>
  </si>
  <si>
    <t>30603</t>
  </si>
  <si>
    <t>INSERT INTO  VALUES (,'San Juan de Turbe','30603','Corregimiento','PAN','ADMIN 3');</t>
  </si>
  <si>
    <t>Alanje (Cabecera)</t>
  </si>
  <si>
    <t>40101</t>
  </si>
  <si>
    <t>INSERT INTO  VALUES (,'Alanje (Cabecera)','40101','Corregimiento','PAN','ADMIN 3');</t>
  </si>
  <si>
    <t>Divalá</t>
  </si>
  <si>
    <t>40102</t>
  </si>
  <si>
    <t>INSERT INTO  VALUES (,'Divalá','40102','Corregimiento','PAN','ADMIN 3');</t>
  </si>
  <si>
    <t>40103</t>
  </si>
  <si>
    <t>INSERT INTO  VALUES (,'El Tejar','40103','Corregimiento','PAN','ADMIN 3');</t>
  </si>
  <si>
    <t>Guarumal</t>
  </si>
  <si>
    <t>40104</t>
  </si>
  <si>
    <t>INSERT INTO  VALUES (,'Guarumal','40104','Corregimiento','PAN','ADMIN 3');</t>
  </si>
  <si>
    <t>Palo Grande</t>
  </si>
  <si>
    <t>40105</t>
  </si>
  <si>
    <t>INSERT INTO  VALUES (,'Palo Grande','40105','Corregimiento','PAN','ADMIN 3');</t>
  </si>
  <si>
    <t>Querévalo</t>
  </si>
  <si>
    <t>40106</t>
  </si>
  <si>
    <t>INSERT INTO  VALUES (,'Querévalo','40106','Corregimiento','PAN','ADMIN 3');</t>
  </si>
  <si>
    <t>40107</t>
  </si>
  <si>
    <t>INSERT INTO  VALUES (,'Santo Tomás','40107','Corregimiento','PAN','ADMIN 3');</t>
  </si>
  <si>
    <t>Canta Gallo</t>
  </si>
  <si>
    <t>40108</t>
  </si>
  <si>
    <t>INSERT INTO  VALUES (,'Canta Gallo','40108','Corregimiento','PAN','ADMIN 3');</t>
  </si>
  <si>
    <t>Nuevo México</t>
  </si>
  <si>
    <t>40109</t>
  </si>
  <si>
    <t>INSERT INTO  VALUES (,'Nuevo México','40109','Corregimiento','PAN','ADMIN 3');</t>
  </si>
  <si>
    <t>Puerto Armuelles (Cabecera)</t>
  </si>
  <si>
    <t>40201</t>
  </si>
  <si>
    <t>INSERT INTO  VALUES (,'Puerto Armuelles (Cabecera)','40201','Corregimiento','PAN','ADMIN 3');</t>
  </si>
  <si>
    <t>Limones</t>
  </si>
  <si>
    <t>40202</t>
  </si>
  <si>
    <t>INSERT INTO  VALUES (,'Limones','40202','Corregimiento','PAN','ADMIN 3');</t>
  </si>
  <si>
    <t>Progreso</t>
  </si>
  <si>
    <t>40203</t>
  </si>
  <si>
    <t>INSERT INTO  VALUES (,'Progreso','40203','Corregimiento','PAN','ADMIN 3');</t>
  </si>
  <si>
    <t>Baco</t>
  </si>
  <si>
    <t>40204</t>
  </si>
  <si>
    <t>INSERT INTO  VALUES (,'Baco','40204','Corregimiento','PAN','ADMIN 3');</t>
  </si>
  <si>
    <t>Rodolfo Aguilar Delgado</t>
  </si>
  <si>
    <t>40205</t>
  </si>
  <si>
    <t>INSERT INTO  VALUES (,'Rodolfo Aguilar Delgado','40205','Corregimiento','PAN','ADMIN 3');</t>
  </si>
  <si>
    <t>Boquerón (Cabecera)</t>
  </si>
  <si>
    <t>40301</t>
  </si>
  <si>
    <t>INSERT INTO  VALUES (,'Boquerón (Cabecera)','40301','Corregimiento','PAN','ADMIN 3');</t>
  </si>
  <si>
    <t>Bágala</t>
  </si>
  <si>
    <t>40302</t>
  </si>
  <si>
    <t>INSERT INTO  VALUES (,'Bágala','40302','Corregimiento','PAN','ADMIN 3');</t>
  </si>
  <si>
    <t>Cordillera</t>
  </si>
  <si>
    <t>40303</t>
  </si>
  <si>
    <t>INSERT INTO  VALUES (,'Cordillera','40303','Corregimiento','PAN','ADMIN 3');</t>
  </si>
  <si>
    <t>Guabal</t>
  </si>
  <si>
    <t>40304</t>
  </si>
  <si>
    <t>INSERT INTO  VALUES (,'Guabal','40304','Corregimiento','PAN','ADMIN 3');</t>
  </si>
  <si>
    <t>Guayabal</t>
  </si>
  <si>
    <t>40305</t>
  </si>
  <si>
    <t>INSERT INTO  VALUES (,'Guayabal','40305','Corregimiento','PAN','ADMIN 3');</t>
  </si>
  <si>
    <t>40306</t>
  </si>
  <si>
    <t>INSERT INTO  VALUES (,'Paraíso','40306','Corregimiento','PAN','ADMIN 3');</t>
  </si>
  <si>
    <t>Pedregal</t>
  </si>
  <si>
    <t>40307</t>
  </si>
  <si>
    <t>INSERT INTO  VALUES (,'Pedregal','40307','Corregimiento','PAN','ADMIN 3');</t>
  </si>
  <si>
    <t>Tijeras</t>
  </si>
  <si>
    <t>40308</t>
  </si>
  <si>
    <t>INSERT INTO  VALUES (,'Tijeras','40308','Corregimiento','PAN','ADMIN 3');</t>
  </si>
  <si>
    <t>Boquete (Cabecera)</t>
  </si>
  <si>
    <t>40401</t>
  </si>
  <si>
    <t>INSERT INTO  VALUES (,'Boquete (Cabecera)','40401','Corregimiento','PAN','ADMIN 3');</t>
  </si>
  <si>
    <t>40402</t>
  </si>
  <si>
    <t>INSERT INTO  VALUES (,'Caldera','40402','Corregimiento','PAN','ADMIN 3');</t>
  </si>
  <si>
    <t>40403</t>
  </si>
  <si>
    <t>INSERT INTO  VALUES (,'Palmira','40403','Corregimiento','PAN','ADMIN 3');</t>
  </si>
  <si>
    <t>Alto Boquete</t>
  </si>
  <si>
    <t>40404</t>
  </si>
  <si>
    <t>INSERT INTO  VALUES (,'Alto Boquete','40404','Corregimiento','PAN','ADMIN 3');</t>
  </si>
  <si>
    <t>Jaramillo</t>
  </si>
  <si>
    <t>40405</t>
  </si>
  <si>
    <t>INSERT INTO  VALUES (,'Jaramillo','40405','Corregimiento','PAN','ADMIN 3');</t>
  </si>
  <si>
    <t>Los Naranjos</t>
  </si>
  <si>
    <t>40406</t>
  </si>
  <si>
    <t>INSERT INTO  VALUES (,'Los Naranjos','40406','Corregimiento','PAN','ADMIN 3');</t>
  </si>
  <si>
    <t>La Concepción (Cabecera)</t>
  </si>
  <si>
    <t>40501</t>
  </si>
  <si>
    <t>INSERT INTO  VALUES (,'La Concepción (Cabecera)','40501','Corregimiento','PAN','ADMIN 3');</t>
  </si>
  <si>
    <t>Aserrío de Gariché</t>
  </si>
  <si>
    <t>40502</t>
  </si>
  <si>
    <t>INSERT INTO  VALUES (,'Aserrío de Gariché','40502','Corregimiento','PAN','ADMIN 3');</t>
  </si>
  <si>
    <t>40503</t>
  </si>
  <si>
    <t>INSERT INTO  VALUES (,'Bugaba','40503','Corregimiento','PAN','ADMIN 3');</t>
  </si>
  <si>
    <t>Gómez</t>
  </si>
  <si>
    <t>40505</t>
  </si>
  <si>
    <t>INSERT INTO  VALUES (,'Gómez','40505','Corregimiento','PAN','ADMIN 3');</t>
  </si>
  <si>
    <t>40506</t>
  </si>
  <si>
    <t>INSERT INTO  VALUES (,'La Estrella','40506','Corregimiento','PAN','ADMIN 3');</t>
  </si>
  <si>
    <t>40507</t>
  </si>
  <si>
    <t>INSERT INTO  VALUES (,'San Andrés','40507','Corregimiento','PAN','ADMIN 3');</t>
  </si>
  <si>
    <t>Santa Marta</t>
  </si>
  <si>
    <t>40508</t>
  </si>
  <si>
    <t>INSERT INTO  VALUES (,'Santa Marta','40508','Corregimiento','PAN','ADMIN 3');</t>
  </si>
  <si>
    <t>40509</t>
  </si>
  <si>
    <t>INSERT INTO  VALUES (,'Santa Rosa','40509','Corregimiento','PAN','ADMIN 3');</t>
  </si>
  <si>
    <t>40510</t>
  </si>
  <si>
    <t>INSERT INTO  VALUES (,'Santo Domingo','40510','Corregimiento','PAN','ADMIN 3');</t>
  </si>
  <si>
    <t>Sortová</t>
  </si>
  <si>
    <t>40511</t>
  </si>
  <si>
    <t>INSERT INTO  VALUES (,'Sortová','40511','Corregimiento','PAN','ADMIN 3');</t>
  </si>
  <si>
    <t>El Bongo</t>
  </si>
  <si>
    <t>40513</t>
  </si>
  <si>
    <t>INSERT INTO  VALUES (,'El Bongo','40513','Corregimiento','PAN','ADMIN 3');</t>
  </si>
  <si>
    <t>Solano</t>
  </si>
  <si>
    <t>40514</t>
  </si>
  <si>
    <t>INSERT INTO  VALUES (,'Solano','40514','Corregimiento','PAN','ADMIN 3');</t>
  </si>
  <si>
    <t>40515</t>
  </si>
  <si>
    <t>INSERT INTO  VALUES (,'San Isidro','40515','Corregimiento','PAN','ADMIN 3');</t>
  </si>
  <si>
    <t>David (Cabecera)</t>
  </si>
  <si>
    <t>40601</t>
  </si>
  <si>
    <t>INSERT INTO  VALUES (,'David (Cabecera)','40601','Corregimiento','PAN','ADMIN 3');</t>
  </si>
  <si>
    <t>Bijagual</t>
  </si>
  <si>
    <t>40602</t>
  </si>
  <si>
    <t>INSERT INTO  VALUES (,'Bijagual','40602','Corregimiento','PAN','ADMIN 3');</t>
  </si>
  <si>
    <t>Cochea</t>
  </si>
  <si>
    <t>40603</t>
  </si>
  <si>
    <t>INSERT INTO  VALUES (,'Cochea','40603','Corregimiento','PAN','ADMIN 3');</t>
  </si>
  <si>
    <t>40604</t>
  </si>
  <si>
    <t>INSERT INTO  VALUES (,'Chiriquí','40604','Corregimiento','PAN','ADMIN 3');</t>
  </si>
  <si>
    <t>Guacá</t>
  </si>
  <si>
    <t>40605</t>
  </si>
  <si>
    <t>INSERT INTO  VALUES (,'Guacá','40605','Corregimiento','PAN','ADMIN 3');</t>
  </si>
  <si>
    <t>40606</t>
  </si>
  <si>
    <t>INSERT INTO  VALUES (,'Las Lomas','40606','Corregimiento','PAN','ADMIN 3');</t>
  </si>
  <si>
    <t>40607</t>
  </si>
  <si>
    <t>INSERT INTO  VALUES (,'Pedregal','40607','Corregimiento','PAN','ADMIN 3');</t>
  </si>
  <si>
    <t>40608</t>
  </si>
  <si>
    <t>INSERT INTO  VALUES (,'San Carlos','40608','Corregimiento','PAN','ADMIN 3');</t>
  </si>
  <si>
    <t>San Pablo Nuevo</t>
  </si>
  <si>
    <t>40609</t>
  </si>
  <si>
    <t>INSERT INTO  VALUES (,'San Pablo Nuevo','40609','Corregimiento','PAN','ADMIN 3');</t>
  </si>
  <si>
    <t>San Pablo Viejo</t>
  </si>
  <si>
    <t>40610</t>
  </si>
  <si>
    <t>INSERT INTO  VALUES (,'San Pablo Viejo','40610','Corregimiento','PAN','ADMIN 3');</t>
  </si>
  <si>
    <t>David Este</t>
  </si>
  <si>
    <t>40611</t>
  </si>
  <si>
    <t>INSERT INTO  VALUES (,'David Este','40611','Corregimiento','PAN','ADMIN 3');</t>
  </si>
  <si>
    <t>David Sur</t>
  </si>
  <si>
    <t>40612</t>
  </si>
  <si>
    <t>INSERT INTO  VALUES (,'David Sur','40612','Corregimiento','PAN','ADMIN 3');</t>
  </si>
  <si>
    <t>Dolega (Cabecera)</t>
  </si>
  <si>
    <t>40701</t>
  </si>
  <si>
    <t>INSERT INTO  VALUES (,'Dolega (Cabecera)','40701','Corregimiento','PAN','ADMIN 3');</t>
  </si>
  <si>
    <t>Dos Ríos</t>
  </si>
  <si>
    <t>40702</t>
  </si>
  <si>
    <t>INSERT INTO  VALUES (,'Dos Ríos','40702','Corregimiento','PAN','ADMIN 3');</t>
  </si>
  <si>
    <t>Los Anastacios</t>
  </si>
  <si>
    <t>40703</t>
  </si>
  <si>
    <t>INSERT INTO  VALUES (,'Los Anastacios','40703','Corregimiento','PAN','ADMIN 3');</t>
  </si>
  <si>
    <t>40704</t>
  </si>
  <si>
    <t>INSERT INTO  VALUES (,'Potrerillos','40704','Corregimiento','PAN','ADMIN 3');</t>
  </si>
  <si>
    <t>Potrerillos Abajo</t>
  </si>
  <si>
    <t>40705</t>
  </si>
  <si>
    <t>INSERT INTO  VALUES (,'Potrerillos Abajo','40705','Corregimiento','PAN','ADMIN 3');</t>
  </si>
  <si>
    <t>Rovira</t>
  </si>
  <si>
    <t>40706</t>
  </si>
  <si>
    <t>INSERT INTO  VALUES (,'Rovira','40706','Corregimiento','PAN','ADMIN 3');</t>
  </si>
  <si>
    <t>Tinajas</t>
  </si>
  <si>
    <t>40707</t>
  </si>
  <si>
    <t>INSERT INTO  VALUES (,'Tinajas','40707','Corregimiento','PAN','ADMIN 3');</t>
  </si>
  <si>
    <t>Los Algarrobos</t>
  </si>
  <si>
    <t>40708</t>
  </si>
  <si>
    <t>INSERT INTO  VALUES (,'Los Algarrobos','40708','Corregimiento','PAN','ADMIN 3');</t>
  </si>
  <si>
    <t>40801</t>
  </si>
  <si>
    <t>INSERT INTO  VALUES (,'Gualaca','40801','Corregimiento','PAN','ADMIN 3');</t>
  </si>
  <si>
    <t>Hornito</t>
  </si>
  <si>
    <t>40802</t>
  </si>
  <si>
    <t>INSERT INTO  VALUES (,'Hornito','40802','Corregimiento','PAN','ADMIN 3');</t>
  </si>
  <si>
    <t>Los Ángeles</t>
  </si>
  <si>
    <t>40803</t>
  </si>
  <si>
    <t>INSERT INTO  VALUES (,'Los Ángeles','40803','Corregimiento','PAN','ADMIN 3');</t>
  </si>
  <si>
    <t>Paja de Sombrero</t>
  </si>
  <si>
    <t>40804</t>
  </si>
  <si>
    <t>INSERT INTO  VALUES (,'Paja de Sombrero','40804','Corregimiento','PAN','ADMIN 3');</t>
  </si>
  <si>
    <t>Rincón</t>
  </si>
  <si>
    <t>40805</t>
  </si>
  <si>
    <t>INSERT INTO  VALUES (,'Rincón','40805','Corregimiento','PAN','ADMIN 3');</t>
  </si>
  <si>
    <t>Remedios (Cabecera)</t>
  </si>
  <si>
    <t>40901</t>
  </si>
  <si>
    <t>INSERT INTO  VALUES (,'Remedios (Cabecera)','40901','Corregimiento','PAN','ADMIN 3');</t>
  </si>
  <si>
    <t>El Nancito</t>
  </si>
  <si>
    <t>40902</t>
  </si>
  <si>
    <t>INSERT INTO  VALUES (,'El Nancito','40902','Corregimiento','PAN','ADMIN 3');</t>
  </si>
  <si>
    <t>40903</t>
  </si>
  <si>
    <t>INSERT INTO  VALUES (,'El Porvenir','40903','Corregimiento','PAN','ADMIN 3');</t>
  </si>
  <si>
    <t>El Puerto</t>
  </si>
  <si>
    <t>40904</t>
  </si>
  <si>
    <t>INSERT INTO  VALUES (,'El Puerto','40904','Corregimiento','PAN','ADMIN 3');</t>
  </si>
  <si>
    <t>40905</t>
  </si>
  <si>
    <t>INSERT INTO  VALUES (,'Santa Lucía','40905','Corregimiento','PAN','ADMIN 3');</t>
  </si>
  <si>
    <t>Río Sereno (Cabecera)</t>
  </si>
  <si>
    <t>41001</t>
  </si>
  <si>
    <t>INSERT INTO  VALUES (,'Río Sereno (Cabecera)','41001','Corregimiento','PAN','ADMIN 3');</t>
  </si>
  <si>
    <t>Breñón</t>
  </si>
  <si>
    <t>41002</t>
  </si>
  <si>
    <t>INSERT INTO  VALUES (,'Breñón','41002','Corregimiento','PAN','ADMIN 3');</t>
  </si>
  <si>
    <t>Cañas Gordas</t>
  </si>
  <si>
    <t>41003</t>
  </si>
  <si>
    <t>INSERT INTO  VALUES (,'Cañas Gordas','41003','Corregimiento','PAN','ADMIN 3');</t>
  </si>
  <si>
    <t>Monte Lirio</t>
  </si>
  <si>
    <t>41004</t>
  </si>
  <si>
    <t>INSERT INTO  VALUES (,'Monte Lirio','41004','Corregimiento','PAN','ADMIN 3');</t>
  </si>
  <si>
    <t>Plaza Caisán</t>
  </si>
  <si>
    <t>41005</t>
  </si>
  <si>
    <t>INSERT INTO  VALUES (,'Plaza Caisán','41005','Corregimiento','PAN','ADMIN 3');</t>
  </si>
  <si>
    <t>41006</t>
  </si>
  <si>
    <t>INSERT INTO  VALUES (,'Santa Cruz','41006','Corregimiento','PAN','ADMIN 3');</t>
  </si>
  <si>
    <t>Dominical</t>
  </si>
  <si>
    <t>41007</t>
  </si>
  <si>
    <t>INSERT INTO  VALUES (,'Dominical','41007','Corregimiento','PAN','ADMIN 3');</t>
  </si>
  <si>
    <t>Santa Clara</t>
  </si>
  <si>
    <t>41008</t>
  </si>
  <si>
    <t>INSERT INTO  VALUES (,'Santa Clara','41008','Corregimiento','PAN','ADMIN 3');</t>
  </si>
  <si>
    <t>41101</t>
  </si>
  <si>
    <t>INSERT INTO  VALUES (,'Las Lajas','41101','Corregimiento','PAN','ADMIN 3');</t>
  </si>
  <si>
    <t>Juay o Las Mareas</t>
  </si>
  <si>
    <t>41102</t>
  </si>
  <si>
    <t>INSERT INTO  VALUES (,'Juay o Las Mareas','41102','Corregimiento','PAN','ADMIN 3');</t>
  </si>
  <si>
    <t>Lajas Adentro</t>
  </si>
  <si>
    <t>41103</t>
  </si>
  <si>
    <t>INSERT INTO  VALUES (,'Lajas Adentro','41103','Corregimiento','PAN','ADMIN 3');</t>
  </si>
  <si>
    <t>41104</t>
  </si>
  <si>
    <t>INSERT INTO  VALUES (,'San Félix','41104','Corregimiento','PAN','ADMIN 3');</t>
  </si>
  <si>
    <t>41105</t>
  </si>
  <si>
    <t>INSERT INTO  VALUES (,'Santa Cruz','41105','Corregimiento','PAN','ADMIN 3');</t>
  </si>
  <si>
    <t>Horconcitos (Cabecera)</t>
  </si>
  <si>
    <t>41201</t>
  </si>
  <si>
    <t>INSERT INTO  VALUES (,'Horconcitos (Cabecera)','41201','Corregimiento','PAN','ADMIN 3');</t>
  </si>
  <si>
    <t>41202</t>
  </si>
  <si>
    <t>INSERT INTO  VALUES (,'Boca Chica','41202','Corregimiento','PAN','ADMIN 3');</t>
  </si>
  <si>
    <t>Boca del Monte</t>
  </si>
  <si>
    <t>41203</t>
  </si>
  <si>
    <t>INSERT INTO  VALUES (,'Boca del Monte','41203','Corregimiento','PAN','ADMIN 3');</t>
  </si>
  <si>
    <t>41204</t>
  </si>
  <si>
    <t>INSERT INTO  VALUES (,'San Juan','41204','Corregimiento','PAN','ADMIN 3');</t>
  </si>
  <si>
    <t>41205</t>
  </si>
  <si>
    <t>INSERT INTO  VALUES (,'San Lorenzo','41205','Corregimiento','PAN','ADMIN 3');</t>
  </si>
  <si>
    <t>Tolé (Cabecera)</t>
  </si>
  <si>
    <t>41301</t>
  </si>
  <si>
    <t>INSERT INTO  VALUES (,'Tolé (Cabecera)','41301','Corregimiento','PAN','ADMIN 3');</t>
  </si>
  <si>
    <t>Bella Vista</t>
  </si>
  <si>
    <t>41302</t>
  </si>
  <si>
    <t>INSERT INTO  VALUES (,'Bella Vista','41302','Corregimiento','PAN','ADMIN 3');</t>
  </si>
  <si>
    <t>Cerro Viejo</t>
  </si>
  <si>
    <t>41303</t>
  </si>
  <si>
    <t>INSERT INTO  VALUES (,'Cerro Viejo','41303','Corregimiento','PAN','ADMIN 3');</t>
  </si>
  <si>
    <t>41304</t>
  </si>
  <si>
    <t>INSERT INTO  VALUES (,'El Cristo','41304','Corregimiento','PAN','ADMIN 3');</t>
  </si>
  <si>
    <t>Justo Fidel Palacios</t>
  </si>
  <si>
    <t>41305</t>
  </si>
  <si>
    <t>INSERT INTO  VALUES (,'Justo Fidel Palacios','41305','Corregimiento','PAN','ADMIN 3');</t>
  </si>
  <si>
    <t>Lajas de Tolé</t>
  </si>
  <si>
    <t>41306</t>
  </si>
  <si>
    <t>INSERT INTO  VALUES (,'Lajas de Tolé','41306','Corregimiento','PAN','ADMIN 3');</t>
  </si>
  <si>
    <t>Potrero de Caña</t>
  </si>
  <si>
    <t>41307</t>
  </si>
  <si>
    <t>INSERT INTO  VALUES (,'Potrero de Caña','41307','Corregimiento','PAN','ADMIN 3');</t>
  </si>
  <si>
    <t>Quebrada de Piedra</t>
  </si>
  <si>
    <t>41308</t>
  </si>
  <si>
    <t>INSERT INTO  VALUES (,'Quebrada de Piedra','41308','Corregimiento','PAN','ADMIN 3');</t>
  </si>
  <si>
    <t>Veladero</t>
  </si>
  <si>
    <t>41309</t>
  </si>
  <si>
    <t>INSERT INTO  VALUES (,'Veladero','41309','Corregimiento','PAN','ADMIN 3');</t>
  </si>
  <si>
    <t>Volcán (Cabecera)</t>
  </si>
  <si>
    <t>41401</t>
  </si>
  <si>
    <t>INSERT INTO  VALUES (,'Volcán (Cabecera)','41401','Corregimiento','PAN','ADMIN 3');</t>
  </si>
  <si>
    <t>Cerro Punta</t>
  </si>
  <si>
    <t>41402</t>
  </si>
  <si>
    <t>INSERT INTO  VALUES (,'Cerro Punta','41402','Corregimiento','PAN','ADMIN 3');</t>
  </si>
  <si>
    <t>Cuesta de Piedra</t>
  </si>
  <si>
    <t>41403</t>
  </si>
  <si>
    <t>INSERT INTO  VALUES (,'Cuesta de Piedra','41403','Corregimiento','PAN','ADMIN 3');</t>
  </si>
  <si>
    <t>Nueva California</t>
  </si>
  <si>
    <t>41404</t>
  </si>
  <si>
    <t>INSERT INTO  VALUES (,'Nueva California','41404','Corregimiento','PAN','ADMIN 3');</t>
  </si>
  <si>
    <t>Paso Ancho</t>
  </si>
  <si>
    <t>41405</t>
  </si>
  <si>
    <t>INSERT INTO  VALUES (,'Paso Ancho','41405','Corregimiento','PAN','ADMIN 3');</t>
  </si>
  <si>
    <t>La Palma (Cabecera)</t>
  </si>
  <si>
    <t>50101</t>
  </si>
  <si>
    <t>INSERT INTO  VALUES (,'La Palma (Cabecera)','50101','Corregimiento','PAN','ADMIN 3');</t>
  </si>
  <si>
    <t>Camogantí</t>
  </si>
  <si>
    <t>50102</t>
  </si>
  <si>
    <t>INSERT INTO  VALUES (,'Camogantí','50102','Corregimiento','PAN','ADMIN 3');</t>
  </si>
  <si>
    <t>50103</t>
  </si>
  <si>
    <t>INSERT INTO  VALUES (,'Chepigana','50103','Corregimiento','PAN','ADMIN 3');</t>
  </si>
  <si>
    <t>Garachiné</t>
  </si>
  <si>
    <t>50104</t>
  </si>
  <si>
    <t>INSERT INTO  VALUES (,'Garachiné','50104','Corregimiento','PAN','ADMIN 3');</t>
  </si>
  <si>
    <t>Jaqué</t>
  </si>
  <si>
    <t>50105</t>
  </si>
  <si>
    <t>INSERT INTO  VALUES (,'Jaqué','50105','Corregimiento','PAN','ADMIN 3');</t>
  </si>
  <si>
    <t>Puerto Piña</t>
  </si>
  <si>
    <t>50106</t>
  </si>
  <si>
    <t>INSERT INTO  VALUES (,'Puerto Piña','50106','Corregimiento','PAN','ADMIN 3');</t>
  </si>
  <si>
    <t>50109</t>
  </si>
  <si>
    <t>INSERT INTO  VALUES (,'Sambú','50109','Corregimiento','PAN','ADMIN 3');</t>
  </si>
  <si>
    <t>Setegantí</t>
  </si>
  <si>
    <t>50110</t>
  </si>
  <si>
    <t>INSERT INTO  VALUES (,'Setegantí','50110','Corregimiento','PAN','ADMIN 3');</t>
  </si>
  <si>
    <t>Taimatí</t>
  </si>
  <si>
    <t>50111</t>
  </si>
  <si>
    <t>INSERT INTO  VALUES (,'Taimatí','50111','Corregimiento','PAN','ADMIN 3');</t>
  </si>
  <si>
    <t>Tucutí</t>
  </si>
  <si>
    <t>50112</t>
  </si>
  <si>
    <t>INSERT INTO  VALUES (,'Tucutí','50112','Corregimiento','PAN','ADMIN 3');</t>
  </si>
  <si>
    <t>El Real de Santa María (Cabecera)</t>
  </si>
  <si>
    <t>50201</t>
  </si>
  <si>
    <t>INSERT INTO  VALUES (,'El Real de Santa María (Cabecera)','50201','Corregimiento','PAN','ADMIN 3');</t>
  </si>
  <si>
    <t>Boca de Cupe</t>
  </si>
  <si>
    <t>50202</t>
  </si>
  <si>
    <t>INSERT INTO  VALUES (,'Boca de Cupe','50202','Corregimiento','PAN','ADMIN 3');</t>
  </si>
  <si>
    <t>Paya</t>
  </si>
  <si>
    <t>50203</t>
  </si>
  <si>
    <t>INSERT INTO  VALUES (,'Paya','50203','Corregimiento','PAN','ADMIN 3');</t>
  </si>
  <si>
    <t>50204</t>
  </si>
  <si>
    <t>INSERT INTO  VALUES (,'Pinogana','50204','Corregimiento','PAN','ADMIN 3');</t>
  </si>
  <si>
    <t>Púcuro</t>
  </si>
  <si>
    <t>50205</t>
  </si>
  <si>
    <t>INSERT INTO  VALUES (,'Púcuro','50205','Corregimiento','PAN','ADMIN 3');</t>
  </si>
  <si>
    <t>Yape</t>
  </si>
  <si>
    <t>50206</t>
  </si>
  <si>
    <t>INSERT INTO  VALUES (,'Yape','50206','Corregimiento','PAN','ADMIN 3');</t>
  </si>
  <si>
    <t>Yaviza</t>
  </si>
  <si>
    <t>50207</t>
  </si>
  <si>
    <t>INSERT INTO  VALUES (,'Yaviza','50207','Corregimiento','PAN','ADMIN 3');</t>
  </si>
  <si>
    <t>Metetí</t>
  </si>
  <si>
    <t>50208</t>
  </si>
  <si>
    <t>INSERT INTO  VALUES (,'Metetí','50208','Corregimiento','PAN','ADMIN 3');</t>
  </si>
  <si>
    <t>Comarca Kuna de Wargandí</t>
  </si>
  <si>
    <t>50209</t>
  </si>
  <si>
    <t>INSERT INTO  VALUES (,'Comarca Kuna de Wargandí','50209','Corregimiento','PAN','ADMIN 3');</t>
  </si>
  <si>
    <t>Río Congo</t>
  </si>
  <si>
    <t>50307</t>
  </si>
  <si>
    <t>INSERT INTO  VALUES (,'Río Congo','50307','Corregimiento','PAN','ADMIN 3');</t>
  </si>
  <si>
    <t>Río Iglesias</t>
  </si>
  <si>
    <t>50308</t>
  </si>
  <si>
    <t>INSERT INTO  VALUES (,'Río Iglesias','50308','Corregimiento','PAN','ADMIN 3');</t>
  </si>
  <si>
    <t>Agua Fría</t>
  </si>
  <si>
    <t>50313</t>
  </si>
  <si>
    <t>INSERT INTO  VALUES (,'Agua Fría','50313','Corregimiento','PAN','ADMIN 3');</t>
  </si>
  <si>
    <t>Cucunatí</t>
  </si>
  <si>
    <t>50314</t>
  </si>
  <si>
    <t>INSERT INTO  VALUES (,'Cucunatí','50314','Corregimiento','PAN','ADMIN 3');</t>
  </si>
  <si>
    <t>Río Congo Arriba</t>
  </si>
  <si>
    <t>50315</t>
  </si>
  <si>
    <t>INSERT INTO  VALUES (,'Río Congo Arriba','50315','Corregimiento','PAN','ADMIN 3');</t>
  </si>
  <si>
    <t>Santa Fe (Cabecera)</t>
  </si>
  <si>
    <t>50316</t>
  </si>
  <si>
    <t>INSERT INTO  VALUES (,'Santa Fe (Cabecera)','50316','Corregimiento','PAN','ADMIN 3');</t>
  </si>
  <si>
    <t>Zapallal</t>
  </si>
  <si>
    <t>50317</t>
  </si>
  <si>
    <t>INSERT INTO  VALUES (,'Zapallal','50317','Corregimiento','PAN','ADMIN 3');</t>
  </si>
  <si>
    <t>Chitré (Cabecera)</t>
  </si>
  <si>
    <t>60101</t>
  </si>
  <si>
    <t>INSERT INTO  VALUES (,'Chitré (Cabecera)','60101','Corregimiento','PAN','ADMIN 3');</t>
  </si>
  <si>
    <t>La Arena</t>
  </si>
  <si>
    <t>60102</t>
  </si>
  <si>
    <t>INSERT INTO  VALUES (,'La Arena','60102','Corregimiento','PAN','ADMIN 3');</t>
  </si>
  <si>
    <t>Monagrillo</t>
  </si>
  <si>
    <t>60103</t>
  </si>
  <si>
    <t>INSERT INTO  VALUES (,'Monagrillo','60103','Corregimiento','PAN','ADMIN 3');</t>
  </si>
  <si>
    <t>Llano Bonito</t>
  </si>
  <si>
    <t>60104</t>
  </si>
  <si>
    <t>INSERT INTO  VALUES (,'Llano Bonito','60104','Corregimiento','PAN','ADMIN 3');</t>
  </si>
  <si>
    <t>60105</t>
  </si>
  <si>
    <t>INSERT INTO  VALUES (,'San Juan Bautista','60105','Corregimiento','PAN','ADMIN 3');</t>
  </si>
  <si>
    <t>Las Minas (Cabecera)</t>
  </si>
  <si>
    <t>60201</t>
  </si>
  <si>
    <t>INSERT INTO  VALUES (,'Las Minas (Cabecera)','60201','Corregimiento','PAN','ADMIN 3');</t>
  </si>
  <si>
    <t>60202</t>
  </si>
  <si>
    <t>INSERT INTO  VALUES (,'Chepo','60202','Corregimiento','PAN','ADMIN 3');</t>
  </si>
  <si>
    <t>Chumical</t>
  </si>
  <si>
    <t>60203</t>
  </si>
  <si>
    <t>INSERT INTO  VALUES (,'Chumical','60203','Corregimiento','PAN','ADMIN 3');</t>
  </si>
  <si>
    <t>El Toro</t>
  </si>
  <si>
    <t>60204</t>
  </si>
  <si>
    <t>INSERT INTO  VALUES (,'El Toro','60204','Corregimiento','PAN','ADMIN 3');</t>
  </si>
  <si>
    <t>Leones</t>
  </si>
  <si>
    <t>60205</t>
  </si>
  <si>
    <t>INSERT INTO  VALUES (,'Leones','60205','Corregimiento','PAN','ADMIN 3');</t>
  </si>
  <si>
    <t>Quebrada del Rosario</t>
  </si>
  <si>
    <t>60206</t>
  </si>
  <si>
    <t>INSERT INTO  VALUES (,'Quebrada del Rosario','60206','Corregimiento','PAN','ADMIN 3');</t>
  </si>
  <si>
    <t>Quebrada El Ciprián</t>
  </si>
  <si>
    <t>60207</t>
  </si>
  <si>
    <t>INSERT INTO  VALUES (,'Quebrada El Ciprián','60207','Corregimiento','PAN','ADMIN 3');</t>
  </si>
  <si>
    <t>Los Pozos (Cabecera)</t>
  </si>
  <si>
    <t>60301</t>
  </si>
  <si>
    <t>INSERT INTO  VALUES (,'Los Pozos (Cabecera)','60301','Corregimiento','PAN','ADMIN 3');</t>
  </si>
  <si>
    <t>El Capurí</t>
  </si>
  <si>
    <t>60302</t>
  </si>
  <si>
    <t>INSERT INTO  VALUES (,'El Capurí','60302','Corregimiento','PAN','ADMIN 3');</t>
  </si>
  <si>
    <t>El Calabacito</t>
  </si>
  <si>
    <t>60303</t>
  </si>
  <si>
    <t>INSERT INTO  VALUES (,'El Calabacito','60303','Corregimiento','PAN','ADMIN 3');</t>
  </si>
  <si>
    <t>El Cedro</t>
  </si>
  <si>
    <t>60304</t>
  </si>
  <si>
    <t>INSERT INTO  VALUES (,'El Cedro','60304','Corregimiento','PAN','ADMIN 3');</t>
  </si>
  <si>
    <t>60305</t>
  </si>
  <si>
    <t>INSERT INTO  VALUES (,'La Arena','60305','Corregimiento','PAN','ADMIN 3');</t>
  </si>
  <si>
    <t>La Pitaloza</t>
  </si>
  <si>
    <t>60306</t>
  </si>
  <si>
    <t>INSERT INTO  VALUES (,'La Pitaloza','60306','Corregimiento','PAN','ADMIN 3');</t>
  </si>
  <si>
    <t>Los Cerritos</t>
  </si>
  <si>
    <t>60307</t>
  </si>
  <si>
    <t>INSERT INTO  VALUES (,'Los Cerritos','60307','Corregimiento','PAN','ADMIN 3');</t>
  </si>
  <si>
    <t>Los Cerros de Paja</t>
  </si>
  <si>
    <t>60308</t>
  </si>
  <si>
    <t>INSERT INTO  VALUES (,'Los Cerros de Paja','60308','Corregimiento','PAN','ADMIN 3');</t>
  </si>
  <si>
    <t>Las Llanas</t>
  </si>
  <si>
    <t>60309</t>
  </si>
  <si>
    <t>INSERT INTO  VALUES (,'Las Llanas','60309','Corregimiento','PAN','ADMIN 3');</t>
  </si>
  <si>
    <t>Ocú (Cabecera)</t>
  </si>
  <si>
    <t>60401</t>
  </si>
  <si>
    <t>INSERT INTO  VALUES (,'Ocú (Cabecera)','60401','Corregimiento','PAN','ADMIN 3');</t>
  </si>
  <si>
    <t>Cerro Largo</t>
  </si>
  <si>
    <t>60402</t>
  </si>
  <si>
    <t>INSERT INTO  VALUES (,'Cerro Largo','60402','Corregimiento','PAN','ADMIN 3');</t>
  </si>
  <si>
    <t>Los Llanos</t>
  </si>
  <si>
    <t>60403</t>
  </si>
  <si>
    <t>INSERT INTO  VALUES (,'Los Llanos','60403','Corregimiento','PAN','ADMIN 3');</t>
  </si>
  <si>
    <t>60404</t>
  </si>
  <si>
    <t>INSERT INTO  VALUES (,'Llano Grande','60404','Corregimiento','PAN','ADMIN 3');</t>
  </si>
  <si>
    <t>Peña Chatas</t>
  </si>
  <si>
    <t>60405</t>
  </si>
  <si>
    <t>INSERT INTO  VALUES (,'Peña Chatas','60405','Corregimiento','PAN','ADMIN 3');</t>
  </si>
  <si>
    <t>El Tijera</t>
  </si>
  <si>
    <t>60406</t>
  </si>
  <si>
    <t>INSERT INTO  VALUES (,'El Tijera','60406','Corregimiento','PAN','ADMIN 3');</t>
  </si>
  <si>
    <t>Menchaca</t>
  </si>
  <si>
    <t>60407</t>
  </si>
  <si>
    <t>INSERT INTO  VALUES (,'Menchaca','60407','Corregimiento','PAN','ADMIN 3');</t>
  </si>
  <si>
    <t>Entradero del Castillo</t>
  </si>
  <si>
    <t>60408</t>
  </si>
  <si>
    <t>INSERT INTO  VALUES (,'Entradero del Castillo','60408','Corregimiento','PAN','ADMIN 3');</t>
  </si>
  <si>
    <t>Parita (Cabecera)</t>
  </si>
  <si>
    <t>60501</t>
  </si>
  <si>
    <t>INSERT INTO  VALUES (,'Parita (Cabecera)','60501','Corregimiento','PAN','ADMIN 3');</t>
  </si>
  <si>
    <t>60502</t>
  </si>
  <si>
    <t>INSERT INTO  VALUES (,'Cabuya','60502','Corregimiento','PAN','ADMIN 3');</t>
  </si>
  <si>
    <t>Los Castillos</t>
  </si>
  <si>
    <t>60503</t>
  </si>
  <si>
    <t>INSERT INTO  VALUES (,'Los Castillos','60503','Corregimiento','PAN','ADMIN 3');</t>
  </si>
  <si>
    <t>Llano de La Cruz</t>
  </si>
  <si>
    <t>60504</t>
  </si>
  <si>
    <t>INSERT INTO  VALUES (,'Llano de La Cruz','60504','Corregimiento','PAN','ADMIN 3');</t>
  </si>
  <si>
    <t>París</t>
  </si>
  <si>
    <t>60505</t>
  </si>
  <si>
    <t>INSERT INTO  VALUES (,'París','60505','Corregimiento','PAN','ADMIN 3');</t>
  </si>
  <si>
    <t>Portobelillo</t>
  </si>
  <si>
    <t>60506</t>
  </si>
  <si>
    <t>INSERT INTO  VALUES (,'Portobelillo','60506','Corregimiento','PAN','ADMIN 3');</t>
  </si>
  <si>
    <t>Potuga</t>
  </si>
  <si>
    <t>60507</t>
  </si>
  <si>
    <t>INSERT INTO  VALUES (,'Potuga','60507','Corregimiento','PAN','ADMIN 3');</t>
  </si>
  <si>
    <t>Pesé (Cabecera)</t>
  </si>
  <si>
    <t>60601</t>
  </si>
  <si>
    <t>INSERT INTO  VALUES (,'Pesé (Cabecera)','60601','Corregimiento','PAN','ADMIN 3');</t>
  </si>
  <si>
    <t>60602</t>
  </si>
  <si>
    <t>INSERT INTO  VALUES (,'Las Cabras','60602','Corregimiento','PAN','ADMIN 3');</t>
  </si>
  <si>
    <t>El Pájaro</t>
  </si>
  <si>
    <t>60603</t>
  </si>
  <si>
    <t>INSERT INTO  VALUES (,'El Pájaro','60603','Corregimiento','PAN','ADMIN 3');</t>
  </si>
  <si>
    <t>El Barrero</t>
  </si>
  <si>
    <t>60604</t>
  </si>
  <si>
    <t>INSERT INTO  VALUES (,'El Barrero','60604','Corregimiento','PAN','ADMIN 3');</t>
  </si>
  <si>
    <t>El Pedregoso</t>
  </si>
  <si>
    <t>60605</t>
  </si>
  <si>
    <t>INSERT INTO  VALUES (,'El Pedregoso','60605','Corregimiento','PAN','ADMIN 3');</t>
  </si>
  <si>
    <t>El Ciruelo</t>
  </si>
  <si>
    <t>60606</t>
  </si>
  <si>
    <t>INSERT INTO  VALUES (,'El Ciruelo','60606','Corregimiento','PAN','ADMIN 3');</t>
  </si>
  <si>
    <t>Sabana Grande</t>
  </si>
  <si>
    <t>60607</t>
  </si>
  <si>
    <t>INSERT INTO  VALUES (,'Sabana Grande','60607','Corregimiento','PAN','ADMIN 3');</t>
  </si>
  <si>
    <t>Rincón Hondo</t>
  </si>
  <si>
    <t>60608</t>
  </si>
  <si>
    <t>INSERT INTO  VALUES (,'Rincón Hondo','60608','Corregimiento','PAN','ADMIN 3');</t>
  </si>
  <si>
    <t>Santa María (Cabecera)</t>
  </si>
  <si>
    <t>60701</t>
  </si>
  <si>
    <t>INSERT INTO  VALUES (,'Santa María (Cabecera)','60701','Corregimiento','PAN','ADMIN 3');</t>
  </si>
  <si>
    <t>Chupampa</t>
  </si>
  <si>
    <t>60702</t>
  </si>
  <si>
    <t>INSERT INTO  VALUES (,'Chupampa','60702','Corregimiento','PAN','ADMIN 3');</t>
  </si>
  <si>
    <t>El Rincón</t>
  </si>
  <si>
    <t>60703</t>
  </si>
  <si>
    <t>INSERT INTO  VALUES (,'El Rincón','60703','Corregimiento','PAN','ADMIN 3');</t>
  </si>
  <si>
    <t>El Limón</t>
  </si>
  <si>
    <t>60704</t>
  </si>
  <si>
    <t>INSERT INTO  VALUES (,'El Limón','60704','Corregimiento','PAN','ADMIN 3');</t>
  </si>
  <si>
    <t>Los Canelos</t>
  </si>
  <si>
    <t>60705</t>
  </si>
  <si>
    <t>INSERT INTO  VALUES (,'Los Canelos','60705','Corregimiento','PAN','ADMIN 3');</t>
  </si>
  <si>
    <t>Guararé (Cabecera)</t>
  </si>
  <si>
    <t>70101</t>
  </si>
  <si>
    <t>INSERT INTO  VALUES (,'Guararé (Cabecera)','70101','Corregimiento','PAN','ADMIN 3');</t>
  </si>
  <si>
    <t>El Espinal</t>
  </si>
  <si>
    <t>70102</t>
  </si>
  <si>
    <t>INSERT INTO  VALUES (,'El Espinal','70102','Corregimiento','PAN','ADMIN 3');</t>
  </si>
  <si>
    <t>El Macano</t>
  </si>
  <si>
    <t>70103</t>
  </si>
  <si>
    <t>INSERT INTO  VALUES (,'El Macano','70103','Corregimiento','PAN','ADMIN 3');</t>
  </si>
  <si>
    <t>Guararé Arriba</t>
  </si>
  <si>
    <t>70104</t>
  </si>
  <si>
    <t>INSERT INTO  VALUES (,'Guararé Arriba','70104','Corregimiento','PAN','ADMIN 3');</t>
  </si>
  <si>
    <t>La Enea</t>
  </si>
  <si>
    <t>70105</t>
  </si>
  <si>
    <t>INSERT INTO  VALUES (,'La Enea','70105','Corregimiento','PAN','ADMIN 3');</t>
  </si>
  <si>
    <t>La Pasera</t>
  </si>
  <si>
    <t>70106</t>
  </si>
  <si>
    <t>INSERT INTO  VALUES (,'La Pasera','70106','Corregimiento','PAN','ADMIN 3');</t>
  </si>
  <si>
    <t>Las Trancas</t>
  </si>
  <si>
    <t>70107</t>
  </si>
  <si>
    <t>INSERT INTO  VALUES (,'Las Trancas','70107','Corregimiento','PAN','ADMIN 3');</t>
  </si>
  <si>
    <t>Llano Abajo</t>
  </si>
  <si>
    <t>70108</t>
  </si>
  <si>
    <t>INSERT INTO  VALUES (,'Llano Abajo','70108','Corregimiento','PAN','ADMIN 3');</t>
  </si>
  <si>
    <t>El Hato</t>
  </si>
  <si>
    <t>70109</t>
  </si>
  <si>
    <t>INSERT INTO  VALUES (,'El Hato','70109','Corregimiento','PAN','ADMIN 3');</t>
  </si>
  <si>
    <t>Perales</t>
  </si>
  <si>
    <t>70110</t>
  </si>
  <si>
    <t>INSERT INTO  VALUES (,'Perales','70110','Corregimiento','PAN','ADMIN 3');</t>
  </si>
  <si>
    <t>Las Tablas (Cabecera)</t>
  </si>
  <si>
    <t>70201</t>
  </si>
  <si>
    <t>INSERT INTO  VALUES (,'Las Tablas (Cabecera)','70201','Corregimiento','PAN','ADMIN 3');</t>
  </si>
  <si>
    <t>Bajo Corral</t>
  </si>
  <si>
    <t>70202</t>
  </si>
  <si>
    <t>INSERT INTO  VALUES (,'Bajo Corral','70202','Corregimiento','PAN','ADMIN 3');</t>
  </si>
  <si>
    <t>Bayano</t>
  </si>
  <si>
    <t>70203</t>
  </si>
  <si>
    <t>INSERT INTO  VALUES (,'Bayano','70203','Corregimiento','PAN','ADMIN 3');</t>
  </si>
  <si>
    <t>El Carate</t>
  </si>
  <si>
    <t>70204</t>
  </si>
  <si>
    <t>INSERT INTO  VALUES (,'El Carate','70204','Corregimiento','PAN','ADMIN 3');</t>
  </si>
  <si>
    <t>El Cocal</t>
  </si>
  <si>
    <t>70205</t>
  </si>
  <si>
    <t>INSERT INTO  VALUES (,'El Cocal','70205','Corregimiento','PAN','ADMIN 3');</t>
  </si>
  <si>
    <t>El Manantial</t>
  </si>
  <si>
    <t>70206</t>
  </si>
  <si>
    <t>INSERT INTO  VALUES (,'El Manantial','70206','Corregimiento','PAN','ADMIN 3');</t>
  </si>
  <si>
    <t>El Muñóz</t>
  </si>
  <si>
    <t>70207</t>
  </si>
  <si>
    <t>INSERT INTO  VALUES (,'El Muñóz','70207','Corregimiento','PAN','ADMIN 3');</t>
  </si>
  <si>
    <t>70208</t>
  </si>
  <si>
    <t>INSERT INTO  VALUES (,'El Pedregoso','70208','Corregimiento','PAN','ADMIN 3');</t>
  </si>
  <si>
    <t>La Laja</t>
  </si>
  <si>
    <t>70209</t>
  </si>
  <si>
    <t>INSERT INTO  VALUES (,'La Laja','70209','Corregimiento','PAN','ADMIN 3');</t>
  </si>
  <si>
    <t>La Miel</t>
  </si>
  <si>
    <t>70210</t>
  </si>
  <si>
    <t>INSERT INTO  VALUES (,'La Miel','70210','Corregimiento','PAN','ADMIN 3');</t>
  </si>
  <si>
    <t>70211</t>
  </si>
  <si>
    <t>INSERT INTO  VALUES (,'La Palma','70211','Corregimiento','PAN','ADMIN 3');</t>
  </si>
  <si>
    <t>La Tiza</t>
  </si>
  <si>
    <t>70212</t>
  </si>
  <si>
    <t>INSERT INTO  VALUES (,'La Tiza','70212','Corregimiento','PAN','ADMIN 3');</t>
  </si>
  <si>
    <t>Las Palmitas</t>
  </si>
  <si>
    <t>70213</t>
  </si>
  <si>
    <t>INSERT INTO  VALUES (,'Las Palmitas','70213','Corregimiento','PAN','ADMIN 3');</t>
  </si>
  <si>
    <t>Las Tablas Abajo</t>
  </si>
  <si>
    <t>70214</t>
  </si>
  <si>
    <t>INSERT INTO  VALUES (,'Las Tablas Abajo','70214','Corregimiento','PAN','ADMIN 3');</t>
  </si>
  <si>
    <t>Nuario</t>
  </si>
  <si>
    <t>70215</t>
  </si>
  <si>
    <t>INSERT INTO  VALUES (,'Nuario','70215','Corregimiento','PAN','ADMIN 3');</t>
  </si>
  <si>
    <t>70216</t>
  </si>
  <si>
    <t>INSERT INTO  VALUES (,'Palmira','70216','Corregimiento','PAN','ADMIN 3');</t>
  </si>
  <si>
    <t>Peña Blanca</t>
  </si>
  <si>
    <t>70217</t>
  </si>
  <si>
    <t>INSERT INTO  VALUES (,'Peña Blanca','70217','Corregimiento','PAN','ADMIN 3');</t>
  </si>
  <si>
    <t>70218</t>
  </si>
  <si>
    <t>INSERT INTO  VALUES (,'Río Hondo','70218','Corregimiento','PAN','ADMIN 3');</t>
  </si>
  <si>
    <t>70219</t>
  </si>
  <si>
    <t>INSERT INTO  VALUES (,'San José','70219','Corregimiento','PAN','ADMIN 3');</t>
  </si>
  <si>
    <t>70220</t>
  </si>
  <si>
    <t>INSERT INTO  VALUES (,'San Miguel','70220','Corregimiento','PAN','ADMIN 3');</t>
  </si>
  <si>
    <t>70221</t>
  </si>
  <si>
    <t>INSERT INTO  VALUES (,'Santo Domingo','70221','Corregimiento','PAN','ADMIN 3');</t>
  </si>
  <si>
    <t>Sesteadero</t>
  </si>
  <si>
    <t>70222</t>
  </si>
  <si>
    <t>INSERT INTO  VALUES (,'Sesteadero','70222','Corregimiento','PAN','ADMIN 3');</t>
  </si>
  <si>
    <t>Valle Rico</t>
  </si>
  <si>
    <t>70223</t>
  </si>
  <si>
    <t>INSERT INTO  VALUES (,'Valle Rico','70223','Corregimiento','PAN','ADMIN 3');</t>
  </si>
  <si>
    <t>Vallerriquito</t>
  </si>
  <si>
    <t>70224</t>
  </si>
  <si>
    <t>INSERT INTO  VALUES (,'Vallerriquito','70224','Corregimiento','PAN','ADMIN 3');</t>
  </si>
  <si>
    <t>La Villa de Los Santos (Cabecera)</t>
  </si>
  <si>
    <t>70301</t>
  </si>
  <si>
    <t>INSERT INTO  VALUES (,'La Villa de Los Santos (Cabecera)','70301','Corregimiento','PAN','ADMIN 3');</t>
  </si>
  <si>
    <t>70302</t>
  </si>
  <si>
    <t>INSERT INTO  VALUES (,'El Guásimo','70302','Corregimiento','PAN','ADMIN 3');</t>
  </si>
  <si>
    <t>La Colorada</t>
  </si>
  <si>
    <t>70303</t>
  </si>
  <si>
    <t>INSERT INTO  VALUES (,'La Colorada','70303','Corregimiento','PAN','ADMIN 3');</t>
  </si>
  <si>
    <t>La Espigadilla</t>
  </si>
  <si>
    <t>70304</t>
  </si>
  <si>
    <t>INSERT INTO  VALUES (,'La Espigadilla','70304','Corregimiento','PAN','ADMIN 3');</t>
  </si>
  <si>
    <t>70305</t>
  </si>
  <si>
    <t>INSERT INTO  VALUES (,'Las Cruces','70305','Corregimiento','PAN','ADMIN 3');</t>
  </si>
  <si>
    <t>Las Guabas</t>
  </si>
  <si>
    <t>70306</t>
  </si>
  <si>
    <t>INSERT INTO  VALUES (,'Las Guabas','70306','Corregimiento','PAN','ADMIN 3');</t>
  </si>
  <si>
    <t>70307</t>
  </si>
  <si>
    <t>INSERT INTO  VALUES (,'Los Ángeles','70307','Corregimiento','PAN','ADMIN 3');</t>
  </si>
  <si>
    <t>Los Olivos</t>
  </si>
  <si>
    <t>70308</t>
  </si>
  <si>
    <t>INSERT INTO  VALUES (,'Los Olivos','70308','Corregimiento','PAN','ADMIN 3');</t>
  </si>
  <si>
    <t>Llano Largo</t>
  </si>
  <si>
    <t>70309</t>
  </si>
  <si>
    <t>INSERT INTO  VALUES (,'Llano Largo','70309','Corregimiento','PAN','ADMIN 3');</t>
  </si>
  <si>
    <t>70310</t>
  </si>
  <si>
    <t>INSERT INTO  VALUES (,'Sabana Grande','70310','Corregimiento','PAN','ADMIN 3');</t>
  </si>
  <si>
    <t>70311</t>
  </si>
  <si>
    <t>INSERT INTO  VALUES (,'Santa Ana','70311','Corregimiento','PAN','ADMIN 3');</t>
  </si>
  <si>
    <t>Tres Quebradas</t>
  </si>
  <si>
    <t>70312</t>
  </si>
  <si>
    <t>INSERT INTO  VALUES (,'Tres Quebradas','70312','Corregimiento','PAN','ADMIN 3');</t>
  </si>
  <si>
    <t>Agua Buena</t>
  </si>
  <si>
    <t>70313</t>
  </si>
  <si>
    <t>INSERT INTO  VALUES (,'Agua Buena','70313','Corregimiento','PAN','ADMIN 3');</t>
  </si>
  <si>
    <t>Villa Lourdes</t>
  </si>
  <si>
    <t>70314</t>
  </si>
  <si>
    <t>INSERT INTO  VALUES (,'Villa Lourdes','70314','Corregimiento','PAN','ADMIN 3');</t>
  </si>
  <si>
    <t>El Ejido</t>
  </si>
  <si>
    <t>70315</t>
  </si>
  <si>
    <t>INSERT INTO  VALUES (,'El Ejido','70315','Corregimiento','PAN','ADMIN 3');</t>
  </si>
  <si>
    <t>Macaracas (Cabecera)</t>
  </si>
  <si>
    <t>70401</t>
  </si>
  <si>
    <t>INSERT INTO  VALUES (,'Macaracas (Cabecera)','70401','Corregimiento','PAN','ADMIN 3');</t>
  </si>
  <si>
    <t>Bahía Honda</t>
  </si>
  <si>
    <t>70402</t>
  </si>
  <si>
    <t>INSERT INTO  VALUES (,'Bahía Honda','70402','Corregimiento','PAN','ADMIN 3');</t>
  </si>
  <si>
    <t>Bajos de Güera</t>
  </si>
  <si>
    <t>70403</t>
  </si>
  <si>
    <t>INSERT INTO  VALUES (,'Bajos de Güera','70403','Corregimiento','PAN','ADMIN 3');</t>
  </si>
  <si>
    <t>70404</t>
  </si>
  <si>
    <t>INSERT INTO  VALUES (,'Corozal','70404','Corregimiento','PAN','ADMIN 3');</t>
  </si>
  <si>
    <t>Chupa</t>
  </si>
  <si>
    <t>70405</t>
  </si>
  <si>
    <t>INSERT INTO  VALUES (,'Chupa','70405','Corregimiento','PAN','ADMIN 3');</t>
  </si>
  <si>
    <t>70406</t>
  </si>
  <si>
    <t>INSERT INTO  VALUES (,'El Cedro','70406','Corregimiento','PAN','ADMIN 3');</t>
  </si>
  <si>
    <t>Espino Amarillo</t>
  </si>
  <si>
    <t>70407</t>
  </si>
  <si>
    <t>INSERT INTO  VALUES (,'Espino Amarillo','70407','Corregimiento','PAN','ADMIN 3');</t>
  </si>
  <si>
    <t>70408</t>
  </si>
  <si>
    <t>INSERT INTO  VALUES (,'La Mesa','70408','Corregimiento','PAN','ADMIN 3');</t>
  </si>
  <si>
    <t>70409</t>
  </si>
  <si>
    <t>INSERT INTO  VALUES (,'Las Palmas','70409','Corregimiento','PAN','ADMIN 3');</t>
  </si>
  <si>
    <t>Llano de Piedra</t>
  </si>
  <si>
    <t>70410</t>
  </si>
  <si>
    <t>INSERT INTO  VALUES (,'Llano de Piedra','70410','Corregimiento','PAN','ADMIN 3');</t>
  </si>
  <si>
    <t>Mogollón</t>
  </si>
  <si>
    <t>70411</t>
  </si>
  <si>
    <t>INSERT INTO  VALUES (,'Mogollón','70411','Corregimiento','PAN','ADMIN 3');</t>
  </si>
  <si>
    <t>Pedasí (Cabecera)</t>
  </si>
  <si>
    <t>70501</t>
  </si>
  <si>
    <t>INSERT INTO  VALUES (,'Pedasí (Cabecera)','70501','Corregimiento','PAN','ADMIN 3');</t>
  </si>
  <si>
    <t>Los Asientos</t>
  </si>
  <si>
    <t>70502</t>
  </si>
  <si>
    <t>INSERT INTO  VALUES (,'Los Asientos','70502','Corregimiento','PAN','ADMIN 3');</t>
  </si>
  <si>
    <t>Mariabé</t>
  </si>
  <si>
    <t>70503</t>
  </si>
  <si>
    <t>INSERT INTO  VALUES (,'Mariabé','70503','Corregimiento','PAN','ADMIN 3');</t>
  </si>
  <si>
    <t>Purio</t>
  </si>
  <si>
    <t>70504</t>
  </si>
  <si>
    <t>INSERT INTO  VALUES (,'Purio','70504','Corregimiento','PAN','ADMIN 3');</t>
  </si>
  <si>
    <t>Oria Arriba</t>
  </si>
  <si>
    <t>70505</t>
  </si>
  <si>
    <t>INSERT INTO  VALUES (,'Oria Arriba','70505','Corregimiento','PAN','ADMIN 3');</t>
  </si>
  <si>
    <t>Pocrí (Cabecera)</t>
  </si>
  <si>
    <t>70601</t>
  </si>
  <si>
    <t>INSERT INTO  VALUES (,'Pocrí (Cabecera)','70601','Corregimiento','PAN','ADMIN 3');</t>
  </si>
  <si>
    <t>El Cañafístulo</t>
  </si>
  <si>
    <t>70602</t>
  </si>
  <si>
    <t>INSERT INTO  VALUES (,'El Cañafístulo','70602','Corregimiento','PAN','ADMIN 3');</t>
  </si>
  <si>
    <t>Lajamina</t>
  </si>
  <si>
    <t>70603</t>
  </si>
  <si>
    <t>INSERT INTO  VALUES (,'Lajamina','70603','Corregimiento','PAN','ADMIN 3');</t>
  </si>
  <si>
    <t>70604</t>
  </si>
  <si>
    <t>INSERT INTO  VALUES (,'Paraíso','70604','Corregimiento','PAN','ADMIN 3');</t>
  </si>
  <si>
    <t>Paritilla</t>
  </si>
  <si>
    <t>70605</t>
  </si>
  <si>
    <t>INSERT INTO  VALUES (,'Paritilla','70605','Corregimiento','PAN','ADMIN 3');</t>
  </si>
  <si>
    <t>Tonosí (Cabecera)</t>
  </si>
  <si>
    <t>70701</t>
  </si>
  <si>
    <t>INSERT INTO  VALUES (,'Tonosí (Cabecera)','70701','Corregimiento','PAN','ADMIN 3');</t>
  </si>
  <si>
    <t>Altos de Güera</t>
  </si>
  <si>
    <t>70702</t>
  </si>
  <si>
    <t>INSERT INTO  VALUES (,'Altos de Güera','70702','Corregimiento','PAN','ADMIN 3');</t>
  </si>
  <si>
    <t>70703</t>
  </si>
  <si>
    <t>INSERT INTO  VALUES (,'Cañas','70703','Corregimiento','PAN','ADMIN 3');</t>
  </si>
  <si>
    <t>El Bebedero</t>
  </si>
  <si>
    <t>70704</t>
  </si>
  <si>
    <t>INSERT INTO  VALUES (,'El Bebedero','70704','Corregimiento','PAN','ADMIN 3');</t>
  </si>
  <si>
    <t>El Cacao</t>
  </si>
  <si>
    <t>70705</t>
  </si>
  <si>
    <t>INSERT INTO  VALUES (,'El Cacao','70705','Corregimiento','PAN','ADMIN 3');</t>
  </si>
  <si>
    <t>El Cortezo</t>
  </si>
  <si>
    <t>70706</t>
  </si>
  <si>
    <t>INSERT INTO  VALUES (,'El Cortezo','70706','Corregimiento','PAN','ADMIN 3');</t>
  </si>
  <si>
    <t>70707</t>
  </si>
  <si>
    <t>INSERT INTO  VALUES (,'Flores','70707','Corregimiento','PAN','ADMIN 3');</t>
  </si>
  <si>
    <t>Guánico</t>
  </si>
  <si>
    <t>70708</t>
  </si>
  <si>
    <t>INSERT INTO  VALUES (,'Guánico','70708','Corregimiento','PAN','ADMIN 3');</t>
  </si>
  <si>
    <t>La Tronosa</t>
  </si>
  <si>
    <t>70709</t>
  </si>
  <si>
    <t>INSERT INTO  VALUES (,'La Tronosa','70709','Corregimiento','PAN','ADMIN 3');</t>
  </si>
  <si>
    <t>Cambutal</t>
  </si>
  <si>
    <t>70710</t>
  </si>
  <si>
    <t>INSERT INTO  VALUES (,'Cambutal','70710','Corregimiento','PAN','ADMIN 3');</t>
  </si>
  <si>
    <t>Isla de Cañas</t>
  </si>
  <si>
    <t>70711</t>
  </si>
  <si>
    <t>INSERT INTO  VALUES (,'Isla de Cañas','70711','Corregimiento','PAN','ADMIN 3');</t>
  </si>
  <si>
    <t>San Miguel (Cabecera)</t>
  </si>
  <si>
    <t>80201</t>
  </si>
  <si>
    <t>INSERT INTO  VALUES (,'San Miguel (Cabecera)','80201','Corregimiento','PAN','ADMIN 3');</t>
  </si>
  <si>
    <t>La Ensenada</t>
  </si>
  <si>
    <t>80202</t>
  </si>
  <si>
    <t>INSERT INTO  VALUES (,'La Ensenada','80202','Corregimiento','PAN','ADMIN 3');</t>
  </si>
  <si>
    <t>La Esmeralda</t>
  </si>
  <si>
    <t>80203</t>
  </si>
  <si>
    <t>INSERT INTO  VALUES (,'La Esmeralda','80203','Corregimiento','PAN','ADMIN 3');</t>
  </si>
  <si>
    <t>La Guinea</t>
  </si>
  <si>
    <t>80204</t>
  </si>
  <si>
    <t>INSERT INTO  VALUES (,'La Guinea','80204','Corregimiento','PAN','ADMIN 3');</t>
  </si>
  <si>
    <t>Pedro González</t>
  </si>
  <si>
    <t>80205</t>
  </si>
  <si>
    <t>INSERT INTO  VALUES (,'Pedro González','80205','Corregimiento','PAN','ADMIN 3');</t>
  </si>
  <si>
    <t>Saboga</t>
  </si>
  <si>
    <t>80206</t>
  </si>
  <si>
    <t>INSERT INTO  VALUES (,'Saboga','80206','Corregimiento','PAN','ADMIN 3');</t>
  </si>
  <si>
    <t>Chepo (Cabecera</t>
  </si>
  <si>
    <t>80501</t>
  </si>
  <si>
    <t>INSERT INTO  VALUES (,'Chepo (Cabecera','80501','Corregimiento','PAN','ADMIN 3');</t>
  </si>
  <si>
    <t>Cañita</t>
  </si>
  <si>
    <t>80502</t>
  </si>
  <si>
    <t>INSERT INTO  VALUES (,'Cañita','80502','Corregimiento','PAN','ADMIN 3');</t>
  </si>
  <si>
    <t>80504</t>
  </si>
  <si>
    <t>INSERT INTO  VALUES (,'El Llano','80504','Corregimiento','PAN','ADMIN 3');</t>
  </si>
  <si>
    <t>Las Margaritas</t>
  </si>
  <si>
    <t>80505</t>
  </si>
  <si>
    <t>INSERT INTO  VALUES (,'Las Margaritas','80505','Corregimiento','PAN','ADMIN 3');</t>
  </si>
  <si>
    <t>Santa Cruz de Chinina</t>
  </si>
  <si>
    <t>80506</t>
  </si>
  <si>
    <t>INSERT INTO  VALUES (,'Santa Cruz de Chinina','80506','Corregimiento','PAN','ADMIN 3');</t>
  </si>
  <si>
    <t>Comarca Kuna de Madugandi</t>
  </si>
  <si>
    <t>80507</t>
  </si>
  <si>
    <t>INSERT INTO  VALUES (,'Comarca Kuna de Madugandi','80507','Corregimiento','PAN','ADMIN 3');</t>
  </si>
  <si>
    <t>Tortí</t>
  </si>
  <si>
    <t>80508</t>
  </si>
  <si>
    <t>INSERT INTO  VALUES (,'Tortí','80508','Corregimiento','PAN','ADMIN 3');</t>
  </si>
  <si>
    <t>Chimán (Cabecera)</t>
  </si>
  <si>
    <t>80601</t>
  </si>
  <si>
    <t>INSERT INTO  VALUES (,'Chimán (Cabecera)','80601','Corregimiento','PAN','ADMIN 3');</t>
  </si>
  <si>
    <t>Brujas</t>
  </si>
  <si>
    <t>80602</t>
  </si>
  <si>
    <t>INSERT INTO  VALUES (,'Brujas','80602','Corregimiento','PAN','ADMIN 3');</t>
  </si>
  <si>
    <t>Gonzalo Vásquez</t>
  </si>
  <si>
    <t>80603</t>
  </si>
  <si>
    <t>INSERT INTO  VALUES (,'Gonzalo Vásquez','80603','Corregimiento','PAN','ADMIN 3');</t>
  </si>
  <si>
    <t>Pásiga</t>
  </si>
  <si>
    <t>80604</t>
  </si>
  <si>
    <t>INSERT INTO  VALUES (,'Pásiga','80604','Corregimiento','PAN','ADMIN 3');</t>
  </si>
  <si>
    <t>Unión Santeña</t>
  </si>
  <si>
    <t>80605</t>
  </si>
  <si>
    <t>INSERT INTO  VALUES (,'Unión Santeña','80605','Corregimiento','PAN','ADMIN 3');</t>
  </si>
  <si>
    <t>80801</t>
  </si>
  <si>
    <t>INSERT INTO  VALUES (,'San Felipe','80801','Corregimiento','PAN','ADMIN 3');</t>
  </si>
  <si>
    <t>El Chorrillo</t>
  </si>
  <si>
    <t>80802</t>
  </si>
  <si>
    <t>INSERT INTO  VALUES (,'El Chorrillo','80802','Corregimiento','PAN','ADMIN 3');</t>
  </si>
  <si>
    <t>80803</t>
  </si>
  <si>
    <t>INSERT INTO  VALUES (,'Santa Ana','80803','Corregimiento','PAN','ADMIN 3');</t>
  </si>
  <si>
    <t>La Exposición o Calidonia</t>
  </si>
  <si>
    <t>80804</t>
  </si>
  <si>
    <t>INSERT INTO  VALUES (,'La Exposición o Calidonia','80804','Corregimiento','PAN','ADMIN 3');</t>
  </si>
  <si>
    <t>Curundú</t>
  </si>
  <si>
    <t>80805</t>
  </si>
  <si>
    <t>INSERT INTO  VALUES (,'Curundú','80805','Corregimiento','PAN','ADMIN 3');</t>
  </si>
  <si>
    <t>Betania</t>
  </si>
  <si>
    <t>80806</t>
  </si>
  <si>
    <t>INSERT INTO  VALUES (,'Betania','80806','Corregimiento','PAN','ADMIN 3');</t>
  </si>
  <si>
    <t>80807</t>
  </si>
  <si>
    <t>INSERT INTO  VALUES (,'Bella Vista','80807','Corregimiento','PAN','ADMIN 3');</t>
  </si>
  <si>
    <t>80808</t>
  </si>
  <si>
    <t>INSERT INTO  VALUES (,'Pueblo Nuevo','80808','Corregimiento','PAN','ADMIN 3');</t>
  </si>
  <si>
    <t>80809</t>
  </si>
  <si>
    <t>INSERT INTO  VALUES (,'San Francisco','80809','Corregimiento','PAN','ADMIN 3');</t>
  </si>
  <si>
    <t>Parque Lefevre</t>
  </si>
  <si>
    <t>80810</t>
  </si>
  <si>
    <t>INSERT INTO  VALUES (,'Parque Lefevre','80810','Corregimiento','PAN','ADMIN 3');</t>
  </si>
  <si>
    <t>Río Abajo</t>
  </si>
  <si>
    <t>80811</t>
  </si>
  <si>
    <t>INSERT INTO  VALUES (,'Río Abajo','80811','Corregimiento','PAN','ADMIN 3');</t>
  </si>
  <si>
    <t>80812</t>
  </si>
  <si>
    <t>INSERT INTO  VALUES (,'Juan Díaz','80812','Corregimiento','PAN','ADMIN 3');</t>
  </si>
  <si>
    <t>80813</t>
  </si>
  <si>
    <t>INSERT INTO  VALUES (,'Pedregal','80813','Corregimiento','PAN','ADMIN 3');</t>
  </si>
  <si>
    <t>Ancón</t>
  </si>
  <si>
    <t>80814</t>
  </si>
  <si>
    <t>INSERT INTO  VALUES (,'Ancón','80814','Corregimiento','PAN','ADMIN 3');</t>
  </si>
  <si>
    <t>Caimitillo</t>
  </si>
  <si>
    <t>80815</t>
  </si>
  <si>
    <t>INSERT INTO  VALUES (,'Caimitillo','80815','Corregimiento','PAN','ADMIN 3');</t>
  </si>
  <si>
    <t>Las Cumbres</t>
  </si>
  <si>
    <t>80816</t>
  </si>
  <si>
    <t>INSERT INTO  VALUES (,'Las Cumbres','80816','Corregimiento','PAN','ADMIN 3');</t>
  </si>
  <si>
    <t>Pacora</t>
  </si>
  <si>
    <t>80817</t>
  </si>
  <si>
    <t>INSERT INTO  VALUES (,'Pacora','80817','Corregimiento','PAN','ADMIN 3');</t>
  </si>
  <si>
    <t>San Martín</t>
  </si>
  <si>
    <t>80818</t>
  </si>
  <si>
    <t>INSERT INTO  VALUES (,'San Martín','80818','Corregimiento','PAN','ADMIN 3');</t>
  </si>
  <si>
    <t>Tocumen</t>
  </si>
  <si>
    <t>80819</t>
  </si>
  <si>
    <t>INSERT INTO  VALUES (,'Tocumen','80819','Corregimiento','PAN','ADMIN 3');</t>
  </si>
  <si>
    <t>Las Mañanitas</t>
  </si>
  <si>
    <t>80820</t>
  </si>
  <si>
    <t>INSERT INTO  VALUES (,'Las Mañanitas','80820','Corregimiento','PAN','ADMIN 3');</t>
  </si>
  <si>
    <t>24 de Diciembre</t>
  </si>
  <si>
    <t>80821</t>
  </si>
  <si>
    <t>INSERT INTO  VALUES (,'24 de Diciembre','80821','Corregimiento','PAN','ADMIN 3');</t>
  </si>
  <si>
    <t>Alcalde Díaz</t>
  </si>
  <si>
    <t>80822</t>
  </si>
  <si>
    <t>INSERT INTO  VALUES (,'Alcalde Díaz','80822','Corregimiento','PAN','ADMIN 3');</t>
  </si>
  <si>
    <t>Ernesto Córdoba Campos</t>
  </si>
  <si>
    <t>80823</t>
  </si>
  <si>
    <t>INSERT INTO  VALUES (,'Ernesto Córdoba Campos','80823','Corregimiento','PAN','ADMIN 3');</t>
  </si>
  <si>
    <t>Don Bosco</t>
  </si>
  <si>
    <t>80826</t>
  </si>
  <si>
    <t>INSERT INTO  VALUES (,'Don Bosco','80826','Corregimiento','PAN','ADMIN 3');</t>
  </si>
  <si>
    <t>Penitenciario</t>
  </si>
  <si>
    <t>99999</t>
  </si>
  <si>
    <t>INSERT INTO  VALUES (,'Penitenciario','99999','Corregimiento','PAN','ADMIN 3');</t>
  </si>
  <si>
    <t>Amelia Denis de Icaza</t>
  </si>
  <si>
    <t>81001</t>
  </si>
  <si>
    <t>INSERT INTO  VALUES (,'Amelia Denis de Icaza','81001','Corregimiento','PAN','ADMIN 3');</t>
  </si>
  <si>
    <t>Belisario Porras</t>
  </si>
  <si>
    <t>81002</t>
  </si>
  <si>
    <t>INSERT INTO  VALUES (,'Belisario Porras','81002','Corregimiento','PAN','ADMIN 3');</t>
  </si>
  <si>
    <t>José Domingo Espinar</t>
  </si>
  <si>
    <t>81003</t>
  </si>
  <si>
    <t>INSERT INTO  VALUES (,'José Domingo Espinar','81003','Corregimiento','PAN','ADMIN 3');</t>
  </si>
  <si>
    <t>Mateo Iturralde</t>
  </si>
  <si>
    <t>81004</t>
  </si>
  <si>
    <t>INSERT INTO  VALUES (,'Mateo Iturralde','81004','Corregimiento','PAN','ADMIN 3');</t>
  </si>
  <si>
    <t>Victoriano Lorenzo</t>
  </si>
  <si>
    <t>81005</t>
  </si>
  <si>
    <t>INSERT INTO  VALUES (,'Victoriano Lorenzo','81005','Corregimiento','PAN','ADMIN 3');</t>
  </si>
  <si>
    <t>Arnulfo Arias</t>
  </si>
  <si>
    <t>81006</t>
  </si>
  <si>
    <t>INSERT INTO  VALUES (,'Arnulfo Arias','81006','Corregimiento','PAN','ADMIN 3');</t>
  </si>
  <si>
    <t>Belisario Frías</t>
  </si>
  <si>
    <t>81007</t>
  </si>
  <si>
    <t>INSERT INTO  VALUES (,'Belisario Frías','81007','Corregimiento','PAN','ADMIN 3');</t>
  </si>
  <si>
    <t>Omar Torrijos</t>
  </si>
  <si>
    <t>81008</t>
  </si>
  <si>
    <t>INSERT INTO  VALUES (,'Omar Torrijos','81008','Corregimiento','PAN','ADMIN 3');</t>
  </si>
  <si>
    <t>Rufina Alfaro</t>
  </si>
  <si>
    <t>81009</t>
  </si>
  <si>
    <t>INSERT INTO  VALUES (,'Rufina Alfaro','81009','Corregimiento','PAN','ADMIN 3');</t>
  </si>
  <si>
    <t>Taboga (Cabecera)</t>
  </si>
  <si>
    <t>81101</t>
  </si>
  <si>
    <t>INSERT INTO  VALUES (,'Taboga (Cabecera)','81101','Corregimiento','PAN','ADMIN 3');</t>
  </si>
  <si>
    <t>Otoque Occidente</t>
  </si>
  <si>
    <t>81102</t>
  </si>
  <si>
    <t>INSERT INTO  VALUES (,'Otoque Occidente','81102','Corregimiento','PAN','ADMIN 3');</t>
  </si>
  <si>
    <t>Otoque Oriente</t>
  </si>
  <si>
    <t>81103</t>
  </si>
  <si>
    <t>INSERT INTO  VALUES (,'Otoque Oriente','81103','Corregimiento','PAN','ADMIN 3');</t>
  </si>
  <si>
    <t>Atalaya (Cabecera)</t>
  </si>
  <si>
    <t>90101</t>
  </si>
  <si>
    <t>INSERT INTO  VALUES (,'Atalaya (Cabecera)','90101','Corregimiento','PAN','ADMIN 3');</t>
  </si>
  <si>
    <t>El Barrito</t>
  </si>
  <si>
    <t>90102</t>
  </si>
  <si>
    <t>INSERT INTO  VALUES (,'El Barrito','90102','Corregimiento','PAN','ADMIN 3');</t>
  </si>
  <si>
    <t>La Montañuela</t>
  </si>
  <si>
    <t>90103</t>
  </si>
  <si>
    <t>INSERT INTO  VALUES (,'La Montañuela','90103','Corregimiento','PAN','ADMIN 3');</t>
  </si>
  <si>
    <t>La Carrillo</t>
  </si>
  <si>
    <t>90104</t>
  </si>
  <si>
    <t>INSERT INTO  VALUES (,'La Carrillo','90104','Corregimiento','PAN','ADMIN 3');</t>
  </si>
  <si>
    <t>90105</t>
  </si>
  <si>
    <t>INSERT INTO  VALUES (,'San Antonio','90105','Corregimiento','PAN','ADMIN 3');</t>
  </si>
  <si>
    <t>Calobre (Cabecera)</t>
  </si>
  <si>
    <t>90201</t>
  </si>
  <si>
    <t>INSERT INTO  VALUES (,'Calobre (Cabecera)','90201','Corregimiento','PAN','ADMIN 3');</t>
  </si>
  <si>
    <t>Barnizal</t>
  </si>
  <si>
    <t>90202</t>
  </si>
  <si>
    <t>INSERT INTO  VALUES (,'Barnizal','90202','Corregimiento','PAN','ADMIN 3');</t>
  </si>
  <si>
    <t>Chitra</t>
  </si>
  <si>
    <t>90203</t>
  </si>
  <si>
    <t>INSERT INTO  VALUES (,'Chitra','90203','Corregimiento','PAN','ADMIN 3');</t>
  </si>
  <si>
    <t>El Cocla</t>
  </si>
  <si>
    <t>90204</t>
  </si>
  <si>
    <t>INSERT INTO  VALUES (,'El Cocla','90204','Corregimiento','PAN','ADMIN 3');</t>
  </si>
  <si>
    <t>90205</t>
  </si>
  <si>
    <t>INSERT INTO  VALUES (,'El Potrero','90205','Corregimiento','PAN','ADMIN 3');</t>
  </si>
  <si>
    <t>90206</t>
  </si>
  <si>
    <t>INSERT INTO  VALUES (,'La Laguna','90206','Corregimiento','PAN','ADMIN 3');</t>
  </si>
  <si>
    <t>La Raya de Calobre</t>
  </si>
  <si>
    <t>90207</t>
  </si>
  <si>
    <t>INSERT INTO  VALUES (,'La Raya de Calobre','90207','Corregimiento','PAN','ADMIN 3');</t>
  </si>
  <si>
    <t>La Tetilla</t>
  </si>
  <si>
    <t>90208</t>
  </si>
  <si>
    <t>INSERT INTO  VALUES (,'La Tetilla','90208','Corregimiento','PAN','ADMIN 3');</t>
  </si>
  <si>
    <t>La Yeguada</t>
  </si>
  <si>
    <t>90209</t>
  </si>
  <si>
    <t>INSERT INTO  VALUES (,'La Yeguada','90209','Corregimiento','PAN','ADMIN 3');</t>
  </si>
  <si>
    <t>Las Guías</t>
  </si>
  <si>
    <t>90210</t>
  </si>
  <si>
    <t>INSERT INTO  VALUES (,'Las Guías','90210','Corregimiento','PAN','ADMIN 3');</t>
  </si>
  <si>
    <t>Monjarás</t>
  </si>
  <si>
    <t>90211</t>
  </si>
  <si>
    <t>INSERT INTO  VALUES (,'Monjarás','90211','Corregimiento','PAN','ADMIN 3');</t>
  </si>
  <si>
    <t>90212</t>
  </si>
  <si>
    <t>INSERT INTO  VALUES (,'San José','90212','Corregimiento','PAN','ADMIN 3');</t>
  </si>
  <si>
    <t>Cañazas (Cabecera)</t>
  </si>
  <si>
    <t>90301</t>
  </si>
  <si>
    <t>INSERT INTO  VALUES (,'Cañazas (Cabecera)','90301','Corregimiento','PAN','ADMIN 3');</t>
  </si>
  <si>
    <t>Cerro Plata</t>
  </si>
  <si>
    <t>90302</t>
  </si>
  <si>
    <t>INSERT INTO  VALUES (,'Cerro Plata','90302','Corregimiento','PAN','ADMIN 3');</t>
  </si>
  <si>
    <t>El Picador</t>
  </si>
  <si>
    <t>90303</t>
  </si>
  <si>
    <t>INSERT INTO  VALUES (,'El Picador','90303','Corregimiento','PAN','ADMIN 3');</t>
  </si>
  <si>
    <t>Los Valles</t>
  </si>
  <si>
    <t>90304</t>
  </si>
  <si>
    <t>INSERT INTO  VALUES (,'Los Valles','90304','Corregimiento','PAN','ADMIN 3');</t>
  </si>
  <si>
    <t>90305</t>
  </si>
  <si>
    <t>INSERT INTO  VALUES (,'San José','90305','Corregimiento','PAN','ADMIN 3');</t>
  </si>
  <si>
    <t>San Marcelo</t>
  </si>
  <si>
    <t>90306</t>
  </si>
  <si>
    <t>INSERT INTO  VALUES (,'San Marcelo','90306','Corregimiento','PAN','ADMIN 3');</t>
  </si>
  <si>
    <t>El Aromillo</t>
  </si>
  <si>
    <t>90307</t>
  </si>
  <si>
    <t>INSERT INTO  VALUES (,'El Aromillo','90307','Corregimiento','PAN','ADMIN 3');</t>
  </si>
  <si>
    <t>90308</t>
  </si>
  <si>
    <t>INSERT INTO  VALUES (,'Las Cruces','90308','Corregimiento','PAN','ADMIN 3');</t>
  </si>
  <si>
    <t>La Mesa (Cabecera)</t>
  </si>
  <si>
    <t>90401</t>
  </si>
  <si>
    <t>INSERT INTO  VALUES (,'La Mesa (Cabecera)','90401','Corregimiento','PAN','ADMIN 3');</t>
  </si>
  <si>
    <t>Bisvalles</t>
  </si>
  <si>
    <t>90402</t>
  </si>
  <si>
    <t>INSERT INTO  VALUES (,'Bisvalles','90402','Corregimiento','PAN','ADMIN 3');</t>
  </si>
  <si>
    <t>Boró</t>
  </si>
  <si>
    <t>90403</t>
  </si>
  <si>
    <t>INSERT INTO  VALUES (,'Boró','90403','Corregimiento','PAN','ADMIN 3');</t>
  </si>
  <si>
    <t>90404</t>
  </si>
  <si>
    <t>INSERT INTO  VALUES (,'Llano Grande','90404','Corregimiento','PAN','ADMIN 3');</t>
  </si>
  <si>
    <t>90405</t>
  </si>
  <si>
    <t>INSERT INTO  VALUES (,'San Bartolo','90405','Corregimiento','PAN','ADMIN 3');</t>
  </si>
  <si>
    <t>Los Milagros</t>
  </si>
  <si>
    <t>90406</t>
  </si>
  <si>
    <t>INSERT INTO  VALUES (,'Los Milagros','90406','Corregimiento','PAN','ADMIN 3');</t>
  </si>
  <si>
    <t>El Higo</t>
  </si>
  <si>
    <t>90407</t>
  </si>
  <si>
    <t>INSERT INTO  VALUES (,'El Higo','90407','Corregimiento','PAN','ADMIN 3');</t>
  </si>
  <si>
    <t>Las Palmas (Cabecera)</t>
  </si>
  <si>
    <t>90501</t>
  </si>
  <si>
    <t>INSERT INTO  VALUES (,'Las Palmas (Cabecera)','90501','Corregimiento','PAN','ADMIN 3');</t>
  </si>
  <si>
    <t>Cerro de Casa</t>
  </si>
  <si>
    <t>90502</t>
  </si>
  <si>
    <t>INSERT INTO  VALUES (,'Cerro de Casa','90502','Corregimiento','PAN','ADMIN 3');</t>
  </si>
  <si>
    <t>90503</t>
  </si>
  <si>
    <t>INSERT INTO  VALUES (,'Corozal','90503','Corregimiento','PAN','ADMIN 3');</t>
  </si>
  <si>
    <t>El María</t>
  </si>
  <si>
    <t>90504</t>
  </si>
  <si>
    <t>INSERT INTO  VALUES (,'El María','90504','Corregimiento','PAN','ADMIN 3');</t>
  </si>
  <si>
    <t>El Prado</t>
  </si>
  <si>
    <t>90505</t>
  </si>
  <si>
    <t>INSERT INTO  VALUES (,'El Prado','90505','Corregimiento','PAN','ADMIN 3');</t>
  </si>
  <si>
    <t>90506</t>
  </si>
  <si>
    <t>INSERT INTO  VALUES (,'El Rincón','90506','Corregimiento','PAN','ADMIN 3');</t>
  </si>
  <si>
    <t>Lolá</t>
  </si>
  <si>
    <t>90507</t>
  </si>
  <si>
    <t>INSERT INTO  VALUES (,'Lolá','90507','Corregimiento','PAN','ADMIN 3');</t>
  </si>
  <si>
    <t>Pixvae</t>
  </si>
  <si>
    <t>90508</t>
  </si>
  <si>
    <t>INSERT INTO  VALUES (,'Pixvae','90508','Corregimiento','PAN','ADMIN 3');</t>
  </si>
  <si>
    <t>Puerto Vidal</t>
  </si>
  <si>
    <t>90509</t>
  </si>
  <si>
    <t>INSERT INTO  VALUES (,'Puerto Vidal','90509','Corregimiento','PAN','ADMIN 3');</t>
  </si>
  <si>
    <t>San Martín de Porres</t>
  </si>
  <si>
    <t>90510</t>
  </si>
  <si>
    <t>INSERT INTO  VALUES (,'San Martín de Porres','90510','Corregimiento','PAN','ADMIN 3');</t>
  </si>
  <si>
    <t>Viguí</t>
  </si>
  <si>
    <t>90511</t>
  </si>
  <si>
    <t>INSERT INTO  VALUES (,'Viguí','90511','Corregimiento','PAN','ADMIN 3');</t>
  </si>
  <si>
    <t>Zapotillo</t>
  </si>
  <si>
    <t>90512</t>
  </si>
  <si>
    <t>INSERT INTO  VALUES (,'Zapotillo','90512','Corregimiento','PAN','ADMIN 3');</t>
  </si>
  <si>
    <t>Manuel E. Amador Terrero</t>
  </si>
  <si>
    <t>90513</t>
  </si>
  <si>
    <t>INSERT INTO  VALUES (,'Manuel E. Amador Terrero','90513','Corregimiento','PAN','ADMIN 3');</t>
  </si>
  <si>
    <t>Montijo (Cabecera)</t>
  </si>
  <si>
    <t>90601</t>
  </si>
  <si>
    <t>INSERT INTO  VALUES (,'Montijo (Cabecera)','90601','Corregimiento','PAN','ADMIN 3');</t>
  </si>
  <si>
    <t>Gobernadora</t>
  </si>
  <si>
    <t>90602</t>
  </si>
  <si>
    <t>INSERT INTO  VALUES (,'Gobernadora','90602','Corregimiento','PAN','ADMIN 3');</t>
  </si>
  <si>
    <t>La Garceana</t>
  </si>
  <si>
    <t>90603</t>
  </si>
  <si>
    <t>INSERT INTO  VALUES (,'La Garceana','90603','Corregimiento','PAN','ADMIN 3');</t>
  </si>
  <si>
    <t>90604</t>
  </si>
  <si>
    <t>INSERT INTO  VALUES (,'Leones','90604','Corregimiento','PAN','ADMIN 3');</t>
  </si>
  <si>
    <t>Pilón</t>
  </si>
  <si>
    <t>90605</t>
  </si>
  <si>
    <t>INSERT INTO  VALUES (,'Pilón','90605','Corregimiento','PAN','ADMIN 3');</t>
  </si>
  <si>
    <t>Cébaco</t>
  </si>
  <si>
    <t>90606</t>
  </si>
  <si>
    <t>INSERT INTO  VALUES (,'Cébaco','90606','Corregimiento','PAN','ADMIN 3');</t>
  </si>
  <si>
    <t>Costa Hermosa</t>
  </si>
  <si>
    <t>90607</t>
  </si>
  <si>
    <t>INSERT INTO  VALUES (,'Costa Hermosa','90607','Corregimiento','PAN','ADMIN 3');</t>
  </si>
  <si>
    <t>Unión del Norte</t>
  </si>
  <si>
    <t>90608</t>
  </si>
  <si>
    <t>INSERT INTO  VALUES (,'Unión del Norte','90608','Corregimiento','PAN','ADMIN 3');</t>
  </si>
  <si>
    <t>Río de Jesús (Cabecera)</t>
  </si>
  <si>
    <t>90701</t>
  </si>
  <si>
    <t>INSERT INTO  VALUES (,'Río de Jesús (Cabecera)','90701','Corregimiento','PAN','ADMIN 3');</t>
  </si>
  <si>
    <t>90702</t>
  </si>
  <si>
    <t>INSERT INTO  VALUES (,'Las Huacas','90702','Corregimiento','PAN','ADMIN 3');</t>
  </si>
  <si>
    <t>90703</t>
  </si>
  <si>
    <t>INSERT INTO  VALUES (,'Los Castillos','90703','Corregimiento','PAN','ADMIN 3');</t>
  </si>
  <si>
    <t>Utirá</t>
  </si>
  <si>
    <t>90704</t>
  </si>
  <si>
    <t>INSERT INTO  VALUES (,'Utirá','90704','Corregimiento','PAN','ADMIN 3');</t>
  </si>
  <si>
    <t>Catorce de Noviembre</t>
  </si>
  <si>
    <t>90705</t>
  </si>
  <si>
    <t>INSERT INTO  VALUES (,'Catorce de Noviembre','90705','Corregimiento','PAN','ADMIN 3');</t>
  </si>
  <si>
    <t>San Francisco (Cabecera)</t>
  </si>
  <si>
    <t>90801</t>
  </si>
  <si>
    <t>INSERT INTO  VALUES (,'San Francisco (Cabecera)','90801','Corregimiento','PAN','ADMIN 3');</t>
  </si>
  <si>
    <t>Corral Falso</t>
  </si>
  <si>
    <t>90802</t>
  </si>
  <si>
    <t>INSERT INTO  VALUES (,'Corral Falso','90802','Corregimiento','PAN','ADMIN 3');</t>
  </si>
  <si>
    <t>Los Hatillos</t>
  </si>
  <si>
    <t>90803</t>
  </si>
  <si>
    <t>INSERT INTO  VALUES (,'Los Hatillos','90803','Corregimiento','PAN','ADMIN 3');</t>
  </si>
  <si>
    <t>Remance</t>
  </si>
  <si>
    <t>90804</t>
  </si>
  <si>
    <t>INSERT INTO  VALUES (,'Remance','90804','Corregimiento','PAN','ADMIN 3');</t>
  </si>
  <si>
    <t>90805</t>
  </si>
  <si>
    <t>INSERT INTO  VALUES (,'San Juan','90805','Corregimiento','PAN','ADMIN 3');</t>
  </si>
  <si>
    <t>90806</t>
  </si>
  <si>
    <t>INSERT INTO  VALUES (,'San José','90806','Corregimiento','PAN','ADMIN 3');</t>
  </si>
  <si>
    <t>90901</t>
  </si>
  <si>
    <t>INSERT INTO  VALUES (,'Santa Fe (Cabecera)','90901','Corregimiento','PAN','ADMIN 3');</t>
  </si>
  <si>
    <t>Calovébora</t>
  </si>
  <si>
    <t>90902</t>
  </si>
  <si>
    <t>INSERT INTO  VALUES (,'Calovébora','90902','Corregimiento','PAN','ADMIN 3');</t>
  </si>
  <si>
    <t>El Alto</t>
  </si>
  <si>
    <t>90903</t>
  </si>
  <si>
    <t>INSERT INTO  VALUES (,'El Alto','90903','Corregimiento','PAN','ADMIN 3');</t>
  </si>
  <si>
    <t>El Cuay</t>
  </si>
  <si>
    <t>90904</t>
  </si>
  <si>
    <t>INSERT INTO  VALUES (,'El Cuay','90904','Corregimiento','PAN','ADMIN 3');</t>
  </si>
  <si>
    <t>El Pantano</t>
  </si>
  <si>
    <t>90905</t>
  </si>
  <si>
    <t>INSERT INTO  VALUES (,'El Pantano','90905','Corregimiento','PAN','ADMIN 3');</t>
  </si>
  <si>
    <t>Gatú o Gatucito</t>
  </si>
  <si>
    <t>90906</t>
  </si>
  <si>
    <t>INSERT INTO  VALUES (,'Gatú o Gatucito','90906','Corregimiento','PAN','ADMIN 3');</t>
  </si>
  <si>
    <t>Río Luis</t>
  </si>
  <si>
    <t>90907</t>
  </si>
  <si>
    <t>INSERT INTO  VALUES (,'Río Luis','90907','Corregimiento','PAN','ADMIN 3');</t>
  </si>
  <si>
    <t>Rubén Cantú</t>
  </si>
  <si>
    <t>90908</t>
  </si>
  <si>
    <t>INSERT INTO  VALUES (,'Rubén Cantú','90908','Corregimiento','PAN','ADMIN 3');</t>
  </si>
  <si>
    <t>Santiago (Cabecera)</t>
  </si>
  <si>
    <t>91001</t>
  </si>
  <si>
    <t>INSERT INTO  VALUES (,'Santiago (Cabecera)','91001','Corregimiento','PAN','ADMIN 3');</t>
  </si>
  <si>
    <t>91002</t>
  </si>
  <si>
    <t>INSERT INTO  VALUES (,'La Colorada','91002','Corregimiento','PAN','ADMIN 3');</t>
  </si>
  <si>
    <t>La Peña</t>
  </si>
  <si>
    <t>91003</t>
  </si>
  <si>
    <t>INSERT INTO  VALUES (,'La Peña','91003','Corregimiento','PAN','ADMIN 3');</t>
  </si>
  <si>
    <t>La Raya de Santa María</t>
  </si>
  <si>
    <t>91004</t>
  </si>
  <si>
    <t>INSERT INTO  VALUES (,'La Raya de Santa María','91004','Corregimiento','PAN','ADMIN 3');</t>
  </si>
  <si>
    <t>Ponuga</t>
  </si>
  <si>
    <t>91005</t>
  </si>
  <si>
    <t>INSERT INTO  VALUES (,'Ponuga','91005','Corregimiento','PAN','ADMIN 3');</t>
  </si>
  <si>
    <t>San Pedro del Espino</t>
  </si>
  <si>
    <t>91006</t>
  </si>
  <si>
    <t>INSERT INTO  VALUES (,'San Pedro del Espino','91006','Corregimiento','PAN','ADMIN 3');</t>
  </si>
  <si>
    <t>Canto del Llano</t>
  </si>
  <si>
    <t>91007</t>
  </si>
  <si>
    <t>INSERT INTO  VALUES (,'Canto del Llano','91007','Corregimiento','PAN','ADMIN 3');</t>
  </si>
  <si>
    <t>91008</t>
  </si>
  <si>
    <t>INSERT INTO  VALUES (,'Los Algarrobos','91008','Corregimiento','PAN','ADMIN 3');</t>
  </si>
  <si>
    <t>Carlos Santana Ávila</t>
  </si>
  <si>
    <t>91009</t>
  </si>
  <si>
    <t>INSERT INTO  VALUES (,'Carlos Santana Ávila','91009','Corregimiento','PAN','ADMIN 3');</t>
  </si>
  <si>
    <t>Edwin Fábrega</t>
  </si>
  <si>
    <t>91010</t>
  </si>
  <si>
    <t>INSERT INTO  VALUES (,'Edwin Fábrega','91010','Corregimiento','PAN','ADMIN 3');</t>
  </si>
  <si>
    <t>91011</t>
  </si>
  <si>
    <t>INSERT INTO  VALUES (,'San Martín de Porres','91011','Corregimiento','PAN','ADMIN 3');</t>
  </si>
  <si>
    <t>Urracá</t>
  </si>
  <si>
    <t>91012</t>
  </si>
  <si>
    <t>INSERT INTO  VALUES (,'Urracá','91012','Corregimiento','PAN','ADMIN 3');</t>
  </si>
  <si>
    <t>Rodrigo Luque</t>
  </si>
  <si>
    <t>91013</t>
  </si>
  <si>
    <t>INSERT INTO  VALUES (,'Rodrigo Luque','91013','Corregimiento','PAN','ADMIN 3');</t>
  </si>
  <si>
    <t>Nuevo Santiago</t>
  </si>
  <si>
    <t>91014</t>
  </si>
  <si>
    <t>INSERT INTO  VALUES (,'Nuevo Santiago','91014','Corregimiento','PAN','ADMIN 3');</t>
  </si>
  <si>
    <t>Santiago Este</t>
  </si>
  <si>
    <t>91015</t>
  </si>
  <si>
    <t>INSERT INTO  VALUES (,'Santiago Este','91015','Corregimiento','PAN','ADMIN 3');</t>
  </si>
  <si>
    <t>Santiago Sur</t>
  </si>
  <si>
    <t>91016</t>
  </si>
  <si>
    <t>INSERT INTO  VALUES (,'Santiago Sur','91016','Corregimiento','PAN','ADMIN 3');</t>
  </si>
  <si>
    <t>Soná (Cabecera)</t>
  </si>
  <si>
    <t>91101</t>
  </si>
  <si>
    <t>INSERT INTO  VALUES (,'Soná (Cabecera)','91101','Corregimiento','PAN','ADMIN 3');</t>
  </si>
  <si>
    <t>91102</t>
  </si>
  <si>
    <t>INSERT INTO  VALUES (,'Bahía Honda','91102','Corregimiento','PAN','ADMIN 3');</t>
  </si>
  <si>
    <t>Calidonia</t>
  </si>
  <si>
    <t>91103</t>
  </si>
  <si>
    <t>INSERT INTO  VALUES (,'Calidonia','91103','Corregimiento','PAN','ADMIN 3');</t>
  </si>
  <si>
    <t>Cativé</t>
  </si>
  <si>
    <t>91104</t>
  </si>
  <si>
    <t>INSERT INTO  VALUES (,'Cativé','91104','Corregimiento','PAN','ADMIN 3');</t>
  </si>
  <si>
    <t>El Marañón</t>
  </si>
  <si>
    <t>91105</t>
  </si>
  <si>
    <t>INSERT INTO  VALUES (,'El Marañón','91105','Corregimiento','PAN','ADMIN 3');</t>
  </si>
  <si>
    <t>91106</t>
  </si>
  <si>
    <t>INSERT INTO  VALUES (,'Guarumal','91106','Corregimiento','PAN','ADMIN 3');</t>
  </si>
  <si>
    <t>La Soledad</t>
  </si>
  <si>
    <t>91107</t>
  </si>
  <si>
    <t>INSERT INTO  VALUES (,'La Soledad','91107','Corregimiento','PAN','ADMIN 3');</t>
  </si>
  <si>
    <t>Quebrada de Oro</t>
  </si>
  <si>
    <t>91108</t>
  </si>
  <si>
    <t>INSERT INTO  VALUES (,'Quebrada de Oro','91108','Corregimiento','PAN','ADMIN 3');</t>
  </si>
  <si>
    <t>91109</t>
  </si>
  <si>
    <t>INSERT INTO  VALUES (,'Río Grande','91109','Corregimiento','PAN','ADMIN 3');</t>
  </si>
  <si>
    <t>Rodeo Viejo</t>
  </si>
  <si>
    <t>91110</t>
  </si>
  <si>
    <t>INSERT INTO  VALUES (,'Rodeo Viejo','91110','Corregimiento','PAN','ADMIN 3');</t>
  </si>
  <si>
    <t>Hicaco</t>
  </si>
  <si>
    <t>91111</t>
  </si>
  <si>
    <t>INSERT INTO  VALUES (,'Hicaco','91111','Corregimiento','PAN','ADMIN 3');</t>
  </si>
  <si>
    <t>La Trinchera</t>
  </si>
  <si>
    <t>91112</t>
  </si>
  <si>
    <t>INSERT INTO  VALUES (,'La Trinchera','91112','Corregimiento','PAN','ADMIN 3');</t>
  </si>
  <si>
    <t>Llano de Catival o Mariato (Cabecera)</t>
  </si>
  <si>
    <t>91201</t>
  </si>
  <si>
    <t>INSERT INTO  VALUES (,'Llano de Catival o Mariato (Cabecera)','91201','Corregimiento','PAN','ADMIN 3');</t>
  </si>
  <si>
    <t>Arenas</t>
  </si>
  <si>
    <t>91202</t>
  </si>
  <si>
    <t>INSERT INTO  VALUES (,'Arenas','91202','Corregimiento','PAN','ADMIN 3');</t>
  </si>
  <si>
    <t>91203</t>
  </si>
  <si>
    <t>INSERT INTO  VALUES (,'El Cacao','91203','Corregimiento','PAN','ADMIN 3');</t>
  </si>
  <si>
    <t>Quebro</t>
  </si>
  <si>
    <t>91204</t>
  </si>
  <si>
    <t>INSERT INTO  VALUES (,'Quebro','91204','Corregimiento','PAN','ADMIN 3');</t>
  </si>
  <si>
    <t>Tebario</t>
  </si>
  <si>
    <t>91205</t>
  </si>
  <si>
    <t>INSERT INTO  VALUES (,'Tebario','91205','Corregimiento','PAN','ADMIN 3');</t>
  </si>
  <si>
    <t>Narganá (Cabecera)</t>
  </si>
  <si>
    <t>INSERT INTO  VALUES (,'Narganá (Cabecera)','100101','Corregimiento','PAN','ADMIN 3');</t>
  </si>
  <si>
    <t>Ailigandí</t>
  </si>
  <si>
    <t>100102</t>
  </si>
  <si>
    <t>INSERT INTO  VALUES (,'Ailigandí','100102','Corregimiento','PAN','ADMIN 3');</t>
  </si>
  <si>
    <t>Puerto Obaldía</t>
  </si>
  <si>
    <t>100103</t>
  </si>
  <si>
    <t>INSERT INTO  VALUES (,'Puerto Obaldía','100103','Corregimiento','PAN','ADMIN 3');</t>
  </si>
  <si>
    <t>Tubualá</t>
  </si>
  <si>
    <t>100104</t>
  </si>
  <si>
    <t>INSERT INTO  VALUES (,'Tubualá','100104','Corregimiento','PAN','ADMIN 3');</t>
  </si>
  <si>
    <t>Cirilo Guaynora (Cabecera)</t>
  </si>
  <si>
    <t>110101</t>
  </si>
  <si>
    <t>INSERT INTO  VALUES (,'Cirilo Guaynora (Cabecera)','110101','Corregimiento','PAN','ADMIN 3');</t>
  </si>
  <si>
    <t>Lajas Blancas</t>
  </si>
  <si>
    <t>110102</t>
  </si>
  <si>
    <t>INSERT INTO  VALUES (,'Lajas Blancas','110102','Corregimiento','PAN','ADMIN 3');</t>
  </si>
  <si>
    <t>Manuel Ortega</t>
  </si>
  <si>
    <t>110103</t>
  </si>
  <si>
    <t>INSERT INTO  VALUES (,'Manuel Ortega','110103','Corregimiento','PAN','ADMIN 3');</t>
  </si>
  <si>
    <t>Río Sábalo (Cabecera)</t>
  </si>
  <si>
    <t>110201</t>
  </si>
  <si>
    <t>INSERT INTO  VALUES (,'Río Sábalo (Cabecera)','110201','Corregimiento','PAN','ADMIN 3');</t>
  </si>
  <si>
    <t>Jingurudó</t>
  </si>
  <si>
    <t>110202</t>
  </si>
  <si>
    <t>INSERT INTO  VALUES (,'Jingurudó','110202','Corregimiento','PAN','ADMIN 3');</t>
  </si>
  <si>
    <t>Soloy</t>
  </si>
  <si>
    <t>120101</t>
  </si>
  <si>
    <t>INSERT INTO  VALUES (,'Soloy','120101','Corregimiento','PAN','ADMIN 3');</t>
  </si>
  <si>
    <t>Boca de Balsa</t>
  </si>
  <si>
    <t>120102</t>
  </si>
  <si>
    <t>INSERT INTO  VALUES (,'Boca de Balsa','120102','Corregimiento','PAN','ADMIN 3');</t>
  </si>
  <si>
    <t>Camarón Arriba</t>
  </si>
  <si>
    <t>120103</t>
  </si>
  <si>
    <t>INSERT INTO  VALUES (,'Camarón Arriba','120103','Corregimiento','PAN','ADMIN 3');</t>
  </si>
  <si>
    <t>Cerro Banco</t>
  </si>
  <si>
    <t>120104</t>
  </si>
  <si>
    <t>INSERT INTO  VALUES (,'Cerro Banco','120104','Corregimiento','PAN','ADMIN 3');</t>
  </si>
  <si>
    <t>Cerro de Patena</t>
  </si>
  <si>
    <t>120105</t>
  </si>
  <si>
    <t>INSERT INTO  VALUES (,'Cerro de Patena','120105','Corregimiento','PAN','ADMIN 3');</t>
  </si>
  <si>
    <t>Emplanada de Chorcha</t>
  </si>
  <si>
    <t>120106</t>
  </si>
  <si>
    <t>INSERT INTO  VALUES (,'Emplanada de Chorcha','120106','Corregimiento','PAN','ADMIN 3');</t>
  </si>
  <si>
    <t>Nämnoni</t>
  </si>
  <si>
    <t>120107</t>
  </si>
  <si>
    <t>INSERT INTO  VALUES (,'Nämnoni','120107','Corregimiento','PAN','ADMIN 3');</t>
  </si>
  <si>
    <t>Niba</t>
  </si>
  <si>
    <t>120108</t>
  </si>
  <si>
    <t>INSERT INTO  VALUES (,'Niba','120108','Corregimiento','PAN','ADMIN 3');</t>
  </si>
  <si>
    <t>Hato Pilón (Cabecera)</t>
  </si>
  <si>
    <t>120201</t>
  </si>
  <si>
    <t>INSERT INTO  VALUES (,'Hato Pilón (Cabecera)','120201','Corregimiento','PAN','ADMIN 3');</t>
  </si>
  <si>
    <t>Cascabel</t>
  </si>
  <si>
    <t>120202</t>
  </si>
  <si>
    <t>INSERT INTO  VALUES (,'Cascabel','120202','Corregimiento','PAN','ADMIN 3');</t>
  </si>
  <si>
    <t>Hato Corotú</t>
  </si>
  <si>
    <t>120203</t>
  </si>
  <si>
    <t>INSERT INTO  VALUES (,'Hato Corotú','120203','Corregimiento','PAN','ADMIN 3');</t>
  </si>
  <si>
    <t>Hato Culantro</t>
  </si>
  <si>
    <t>120204</t>
  </si>
  <si>
    <t>INSERT INTO  VALUES (,'Hato Culantro','120204','Corregimiento','PAN','ADMIN 3');</t>
  </si>
  <si>
    <t>Hato Jobo</t>
  </si>
  <si>
    <t>120205</t>
  </si>
  <si>
    <t>INSERT INTO  VALUES (,'Hato Jobo','120205','Corregimiento','PAN','ADMIN 3');</t>
  </si>
  <si>
    <t>Hato Julí</t>
  </si>
  <si>
    <t>120206</t>
  </si>
  <si>
    <t>INSERT INTO  VALUES (,'Hato Julí','120206','Corregimiento','PAN','ADMIN 3');</t>
  </si>
  <si>
    <t>Quebrada de Loro</t>
  </si>
  <si>
    <t>120207</t>
  </si>
  <si>
    <t>INSERT INTO  VALUES (,'Quebrada de Loro','120207','Corregimiento','PAN','ADMIN 3');</t>
  </si>
  <si>
    <t>Salto Dupí</t>
  </si>
  <si>
    <t>120208</t>
  </si>
  <si>
    <t>INSERT INTO  VALUES (,'Salto Dupí','120208','Corregimiento','PAN','ADMIN 3');</t>
  </si>
  <si>
    <t>Chichica (Cabecera)</t>
  </si>
  <si>
    <t>120301</t>
  </si>
  <si>
    <t>INSERT INTO  VALUES (,'Chichica (Cabecera)','120301','Corregimiento','PAN','ADMIN 3');</t>
  </si>
  <si>
    <t>Alto Caballero</t>
  </si>
  <si>
    <t>120302</t>
  </si>
  <si>
    <t>INSERT INTO  VALUES (,'Alto Caballero','120302','Corregimiento','PAN','ADMIN 3');</t>
  </si>
  <si>
    <t>Bakama</t>
  </si>
  <si>
    <t>120303</t>
  </si>
  <si>
    <t>INSERT INTO  VALUES (,'Bakama','120303','Corregimiento','PAN','ADMIN 3');</t>
  </si>
  <si>
    <t>Cerro Caña</t>
  </si>
  <si>
    <t>120304</t>
  </si>
  <si>
    <t>INSERT INTO  VALUES (,'Cerro Caña','120304','Corregimiento','PAN','ADMIN 3');</t>
  </si>
  <si>
    <t>Cerro Puerco</t>
  </si>
  <si>
    <t>120305</t>
  </si>
  <si>
    <t>INSERT INTO  VALUES (,'Cerro Puerco','120305','Corregimiento','PAN','ADMIN 3');</t>
  </si>
  <si>
    <t>Krüa</t>
  </si>
  <si>
    <t>120306</t>
  </si>
  <si>
    <t>INSERT INTO  VALUES (,'Krüa','120306','Corregimiento','PAN','ADMIN 3');</t>
  </si>
  <si>
    <t>Maraca</t>
  </si>
  <si>
    <t>120307</t>
  </si>
  <si>
    <t>INSERT INTO  VALUES (,'Maraca','120307','Corregimiento','PAN','ADMIN 3');</t>
  </si>
  <si>
    <t>Nibra</t>
  </si>
  <si>
    <t>120308</t>
  </si>
  <si>
    <t>INSERT INTO  VALUES (,'Nibra','120308','Corregimiento','PAN','ADMIN 3');</t>
  </si>
  <si>
    <t>120309</t>
  </si>
  <si>
    <t>INSERT INTO  VALUES (,'Peña Blanca','120309','Corregimiento','PAN','ADMIN 3');</t>
  </si>
  <si>
    <t>Roka o Rokari</t>
  </si>
  <si>
    <t>120310</t>
  </si>
  <si>
    <t>INSERT INTO  VALUES (,'Roka o Rokari','120310','Corregimiento','PAN','ADMIN 3');</t>
  </si>
  <si>
    <t>Sitio Prado</t>
  </si>
  <si>
    <t>120311</t>
  </si>
  <si>
    <t>INSERT INTO  VALUES (,'Sitio Prado','120311','Corregimiento','PAN','ADMIN 3');</t>
  </si>
  <si>
    <t>Ümani</t>
  </si>
  <si>
    <t>120312</t>
  </si>
  <si>
    <t>INSERT INTO  VALUES (,'Ümani','120312','Corregimiento','PAN','ADMIN 3');</t>
  </si>
  <si>
    <t>Dikeri</t>
  </si>
  <si>
    <t>120313</t>
  </si>
  <si>
    <t>INSERT INTO  VALUES (,'Dikeri','120313','Corregimiento','PAN','ADMIN 3');</t>
  </si>
  <si>
    <t>Diko</t>
  </si>
  <si>
    <t>120315</t>
  </si>
  <si>
    <t>INSERT INTO  VALUES (,'Diko','120315','Corregimiento','PAN','ADMIN 3');</t>
  </si>
  <si>
    <t>Mreeni</t>
  </si>
  <si>
    <t>120316</t>
  </si>
  <si>
    <t>INSERT INTO  VALUES (,'Mreeni','120316','Corregimiento','PAN','ADMIN 3');</t>
  </si>
  <si>
    <t>Cerro Iglesias (Cabecera)</t>
  </si>
  <si>
    <t>120401</t>
  </si>
  <si>
    <t>INSERT INTO  VALUES (,'Cerro Iglesias (Cabecera)','120401','Corregimiento','PAN','ADMIN 3');</t>
  </si>
  <si>
    <t>Hato Chamí</t>
  </si>
  <si>
    <t>120402</t>
  </si>
  <si>
    <t>INSERT INTO  VALUES (,'Hato Chamí','120402','Corregimiento','PAN','ADMIN 3');</t>
  </si>
  <si>
    <t>Jädeberi</t>
  </si>
  <si>
    <t>120403</t>
  </si>
  <si>
    <t>INSERT INTO  VALUES (,'Jädeberi','120403','Corregimiento','PAN','ADMIN 3');</t>
  </si>
  <si>
    <t>Lajero</t>
  </si>
  <si>
    <t>120404</t>
  </si>
  <si>
    <t>INSERT INTO  VALUES (,'Lajero','120404','Corregimiento','PAN','ADMIN 3');</t>
  </si>
  <si>
    <t>Susama</t>
  </si>
  <si>
    <t>120405</t>
  </si>
  <si>
    <t>INSERT INTO  VALUES (,'Susama','120405','Corregimiento','PAN','ADMIN 3');</t>
  </si>
  <si>
    <t>Buenos Aires (Cabecera)</t>
  </si>
  <si>
    <t>120501</t>
  </si>
  <si>
    <t>INSERT INTO  VALUES (,'Buenos Aires (Cabecera)','120501','Corregimiento','PAN','ADMIN 3');</t>
  </si>
  <si>
    <t>Agua de Salud</t>
  </si>
  <si>
    <t>120502</t>
  </si>
  <si>
    <t>INSERT INTO  VALUES (,'Agua de Salud','120502','Corregimiento','PAN','ADMIN 3');</t>
  </si>
  <si>
    <t>Alto de Jesús</t>
  </si>
  <si>
    <t>120503</t>
  </si>
  <si>
    <t>INSERT INTO  VALUES (,'Alto de Jesús','120503','Corregimiento','PAN','ADMIN 3');</t>
  </si>
  <si>
    <t>Cerro Pelado</t>
  </si>
  <si>
    <t>120504</t>
  </si>
  <si>
    <t>INSERT INTO  VALUES (,'Cerro Pelado','120504','Corregimiento','PAN','ADMIN 3');</t>
  </si>
  <si>
    <t>El Bale</t>
  </si>
  <si>
    <t>120505</t>
  </si>
  <si>
    <t>INSERT INTO  VALUES (,'El Bale','120505','Corregimiento','PAN','ADMIN 3');</t>
  </si>
  <si>
    <t>El Paredón</t>
  </si>
  <si>
    <t>120506</t>
  </si>
  <si>
    <t>INSERT INTO  VALUES (,'El Paredón','120506','Corregimiento','PAN','ADMIN 3');</t>
  </si>
  <si>
    <t>El Piro</t>
  </si>
  <si>
    <t>120507</t>
  </si>
  <si>
    <t>INSERT INTO  VALUES (,'El Piro','120507','Corregimiento','PAN','ADMIN 3');</t>
  </si>
  <si>
    <t>Guayabito</t>
  </si>
  <si>
    <t>120508</t>
  </si>
  <si>
    <t>INSERT INTO  VALUES (,'Guayabito','120508','Corregimiento','PAN','ADMIN 3');</t>
  </si>
  <si>
    <t>Güibale</t>
  </si>
  <si>
    <t>120509</t>
  </si>
  <si>
    <t>INSERT INTO  VALUES (,'Güibale','120509','Corregimiento','PAN','ADMIN 3');</t>
  </si>
  <si>
    <t>El Peñón</t>
  </si>
  <si>
    <t>120510</t>
  </si>
  <si>
    <t>INSERT INTO  VALUES (,'El Peñón','120510','Corregimiento','PAN','ADMIN 3');</t>
  </si>
  <si>
    <t>El Piro N°2 (Muakwata Kubu)</t>
  </si>
  <si>
    <t>120511</t>
  </si>
  <si>
    <t>INSERT INTO  VALUES (,'El Piro N°2 (Muakwata Kubu)','120511','Corregimiento','PAN','ADMIN 3');</t>
  </si>
  <si>
    <t>Bisira (Cabecera)</t>
  </si>
  <si>
    <t>120601</t>
  </si>
  <si>
    <t>INSERT INTO  VALUES (,'Bisira (Cabecera)','120601','Corregimiento','PAN','ADMIN 3');</t>
  </si>
  <si>
    <t>Gworoni</t>
  </si>
  <si>
    <t>120604</t>
  </si>
  <si>
    <t>INSERT INTO  VALUES (,'Gworoni','120604','Corregimiento','PAN','ADMIN 3');</t>
  </si>
  <si>
    <t>120605</t>
  </si>
  <si>
    <t>INSERT INTO  VALUES (,'Kankintú','120605','Corregimiento','PAN','ADMIN 3');</t>
  </si>
  <si>
    <t>Mününi</t>
  </si>
  <si>
    <t>120606</t>
  </si>
  <si>
    <t>INSERT INTO  VALUES (,'Mününi','120606','Corregimiento','PAN','ADMIN 3');</t>
  </si>
  <si>
    <t>Piedra Roja</t>
  </si>
  <si>
    <t>120607</t>
  </si>
  <si>
    <t>INSERT INTO  VALUES (,'Piedra Roja','120607','Corregimiento','PAN','ADMIN 3');</t>
  </si>
  <si>
    <t>Calante</t>
  </si>
  <si>
    <t>120610</t>
  </si>
  <si>
    <t>INSERT INTO  VALUES (,'Calante','120610','Corregimiento','PAN','ADMIN 3');</t>
  </si>
  <si>
    <t>Tolote</t>
  </si>
  <si>
    <t>120611</t>
  </si>
  <si>
    <t>INSERT INTO  VALUES (,'Tolote','120611','Corregimiento','PAN','ADMIN 3');</t>
  </si>
  <si>
    <t>120701</t>
  </si>
  <si>
    <t>INSERT INTO  VALUES (,'Kusapín','120701','Corregimiento','PAN','ADMIN 3');</t>
  </si>
  <si>
    <t>Bahía Azul</t>
  </si>
  <si>
    <t>120702</t>
  </si>
  <si>
    <t>INSERT INTO  VALUES (,'Bahía Azul','120702','Corregimiento','PAN','ADMIN 3');</t>
  </si>
  <si>
    <t>Río Chiriquí</t>
  </si>
  <si>
    <t>120705</t>
  </si>
  <si>
    <t>INSERT INTO  VALUES (,'Río Chiriquí','120705','Corregimiento','PAN','ADMIN 3');</t>
  </si>
  <si>
    <t>Tobobe</t>
  </si>
  <si>
    <t>120706</t>
  </si>
  <si>
    <t>INSERT INTO  VALUES (,'Tobobe','120706','Corregimiento','PAN','ADMIN 3');</t>
  </si>
  <si>
    <t>120708</t>
  </si>
  <si>
    <t>INSERT INTO  VALUES (,'Cañaveral','120708','Corregimiento','PAN','ADMIN 3');</t>
  </si>
  <si>
    <t>Samboa (Cabecera)</t>
  </si>
  <si>
    <t>120801</t>
  </si>
  <si>
    <t>INSERT INTO  VALUES (,'Samboa (Cabecera)','120801','Corregimiento','PAN','ADMIN 3');</t>
  </si>
  <si>
    <t>Büri</t>
  </si>
  <si>
    <t>120802</t>
  </si>
  <si>
    <t>INSERT INTO  VALUES (,'Büri','120802','Corregimiento','PAN','ADMIN 3');</t>
  </si>
  <si>
    <t>Gwaribiara</t>
  </si>
  <si>
    <t>120803</t>
  </si>
  <si>
    <t>INSERT INTO  VALUES (,'Gwaribiara','120803','Corregimiento','PAN','ADMIN 3');</t>
  </si>
  <si>
    <t>Man Creek</t>
  </si>
  <si>
    <t>120804</t>
  </si>
  <si>
    <t>INSERT INTO  VALUES (,'Man Creek','120804','Corregimiento','PAN','ADMIN 3');</t>
  </si>
  <si>
    <t>Tu Gwai (Tuwai)</t>
  </si>
  <si>
    <t>120805</t>
  </si>
  <si>
    <t>INSERT INTO  VALUES (,'Tu Gwai (Tuwai)','120805','Corregimiento','PAN','ADMIN 3');</t>
  </si>
  <si>
    <t>Santa Catalina o Calovébora o Bledeshia (Cabecera</t>
  </si>
  <si>
    <t>120901</t>
  </si>
  <si>
    <t>INSERT INTO  VALUES (,'Santa Catalina o Calovébora o Bledeshia (Cabecera','120901','Corregimiento','PAN','ADMIN 3');</t>
  </si>
  <si>
    <t>Alto Bilingüe o Gdogüeshia</t>
  </si>
  <si>
    <t>120902</t>
  </si>
  <si>
    <t>INSERT INTO  VALUES (,'Alto Bilingüe o Gdogüeshia','120902','Corregimiento','PAN','ADMIN 3');</t>
  </si>
  <si>
    <t>Loma Yuca o Ijuicho</t>
  </si>
  <si>
    <t>120903</t>
  </si>
  <si>
    <t>INSERT INTO  VALUES (,'Loma Yuca o Ijuicho','120903','Corregimiento','PAN','ADMIN 3');</t>
  </si>
  <si>
    <t>San Pedrito o Jiküi</t>
  </si>
  <si>
    <t>120904</t>
  </si>
  <si>
    <t>INSERT INTO  VALUES (,'San Pedrito o Jiküi','120904','Corregimiento','PAN','ADMIN 3');</t>
  </si>
  <si>
    <t>Valle Bonito o Dogata</t>
  </si>
  <si>
    <t>120905</t>
  </si>
  <si>
    <t>INSERT INTO  VALUES (,'Valle Bonito o Dogata','120905','Corregimiento','PAN','ADMIN 3');</t>
  </si>
  <si>
    <t>Arraiján (Cabecera)</t>
  </si>
  <si>
    <t>130101</t>
  </si>
  <si>
    <t>INSERT INTO  VALUES (,'Arraiján (Cabecera)','130101','Corregimiento','PAN','ADMIN 3');</t>
  </si>
  <si>
    <t>Juan Demóstenes Arosemena</t>
  </si>
  <si>
    <t>130102</t>
  </si>
  <si>
    <t>INSERT INTO  VALUES (,'Juan Demóstenes Arosemena','130102','Corregimiento','PAN','ADMIN 3');</t>
  </si>
  <si>
    <t>Nuevo Emperador</t>
  </si>
  <si>
    <t>130103</t>
  </si>
  <si>
    <t>INSERT INTO  VALUES (,'Nuevo Emperador','130103','Corregimiento','PAN','ADMIN 3');</t>
  </si>
  <si>
    <t>130104</t>
  </si>
  <si>
    <t>INSERT INTO  VALUES (,'Santa Clara','130104','Corregimiento','PAN','ADMIN 3');</t>
  </si>
  <si>
    <t>130105</t>
  </si>
  <si>
    <t>INSERT INTO  VALUES (,'Veracruz','130105','Corregimiento','PAN','ADMIN 3');</t>
  </si>
  <si>
    <t>Vista Alegre</t>
  </si>
  <si>
    <t>130106</t>
  </si>
  <si>
    <t>INSERT INTO  VALUES (,'Vista Alegre','130106','Corregimiento','PAN','ADMIN 3');</t>
  </si>
  <si>
    <t>Burunga</t>
  </si>
  <si>
    <t>130107</t>
  </si>
  <si>
    <t>INSERT INTO  VALUES (,'Burunga','130107','Corregimiento','PAN','ADMIN 3');</t>
  </si>
  <si>
    <t>Cerro Silvestre</t>
  </si>
  <si>
    <t>130108</t>
  </si>
  <si>
    <t>INSERT INTO  VALUES (,'Cerro Silvestre','130108','Corregimiento','PAN','ADMIN 3');</t>
  </si>
  <si>
    <t>Capira (Cabecera)</t>
  </si>
  <si>
    <t>130301</t>
  </si>
  <si>
    <t>INSERT INTO  VALUES (,'Capira (Cabecera)','130301','Corregimiento','PAN','ADMIN 3');</t>
  </si>
  <si>
    <t>Caimito</t>
  </si>
  <si>
    <t>130302</t>
  </si>
  <si>
    <t>INSERT INTO  VALUES (,'Caimito','130302','Corregimiento','PAN','ADMIN 3');</t>
  </si>
  <si>
    <t>Campana</t>
  </si>
  <si>
    <t>130303</t>
  </si>
  <si>
    <t>INSERT INTO  VALUES (,'Campana','130303','Corregimiento','PAN','ADMIN 3');</t>
  </si>
  <si>
    <t>Cermeño</t>
  </si>
  <si>
    <t>130304</t>
  </si>
  <si>
    <t>INSERT INTO  VALUES (,'Cermeño','130304','Corregimiento','PAN','ADMIN 3');</t>
  </si>
  <si>
    <t>Cirí de Los Sotos</t>
  </si>
  <si>
    <t>130305</t>
  </si>
  <si>
    <t>INSERT INTO  VALUES (,'Cirí de Los Sotos','130305','Corregimiento','PAN','ADMIN 3');</t>
  </si>
  <si>
    <t>Cirí Grande</t>
  </si>
  <si>
    <t>130306</t>
  </si>
  <si>
    <t>INSERT INTO  VALUES (,'Cirí Grande','130306','Corregimiento','PAN','ADMIN 3');</t>
  </si>
  <si>
    <t>130307</t>
  </si>
  <si>
    <t>INSERT INTO  VALUES (,'El Cacao','130307','Corregimiento','PAN','ADMIN 3');</t>
  </si>
  <si>
    <t>130308</t>
  </si>
  <si>
    <t>INSERT INTO  VALUES (,'La Trinidad','130308','Corregimiento','PAN','ADMIN 3');</t>
  </si>
  <si>
    <t>Las Ollas Arriba</t>
  </si>
  <si>
    <t>130309</t>
  </si>
  <si>
    <t>INSERT INTO  VALUES (,'Las Ollas Arriba','130309','Corregimiento','PAN','ADMIN 3');</t>
  </si>
  <si>
    <t>Lídice</t>
  </si>
  <si>
    <t>130310</t>
  </si>
  <si>
    <t>INSERT INTO  VALUES (,'Lídice','130310','Corregimiento','PAN','ADMIN 3');</t>
  </si>
  <si>
    <t>Villa Carmen</t>
  </si>
  <si>
    <t>130311</t>
  </si>
  <si>
    <t>INSERT INTO  VALUES (,'Villa Carmen','130311','Corregimiento','PAN','ADMIN 3');</t>
  </si>
  <si>
    <t>Villa Rosario</t>
  </si>
  <si>
    <t>130312</t>
  </si>
  <si>
    <t>INSERT INTO  VALUES (,'Villa Rosario','130312','Corregimiento','PAN','ADMIN 3');</t>
  </si>
  <si>
    <t>130313</t>
  </si>
  <si>
    <t>INSERT INTO  VALUES (,'Santa Rosa','130313','Corregimiento','PAN','ADMIN 3');</t>
  </si>
  <si>
    <t>Chame (Cabecera)</t>
  </si>
  <si>
    <t>130401</t>
  </si>
  <si>
    <t>INSERT INTO  VALUES (,'Chame (Cabecera)','130401','Corregimiento','PAN','ADMIN 3');</t>
  </si>
  <si>
    <t>Bejuco</t>
  </si>
  <si>
    <t>130402</t>
  </si>
  <si>
    <t>INSERT INTO  VALUES (,'Bejuco','130402','Corregimiento','PAN','ADMIN 3');</t>
  </si>
  <si>
    <t>130403</t>
  </si>
  <si>
    <t>INSERT INTO  VALUES (,'Buenos Aires','130403','Corregimiento','PAN','ADMIN 3');</t>
  </si>
  <si>
    <t>130404</t>
  </si>
  <si>
    <t>INSERT INTO  VALUES (,'Cabuya','130404','Corregimiento','PAN','ADMIN 3');</t>
  </si>
  <si>
    <t>Chicá</t>
  </si>
  <si>
    <t>130405</t>
  </si>
  <si>
    <t>INSERT INTO  VALUES (,'Chicá','130405','Corregimiento','PAN','ADMIN 3');</t>
  </si>
  <si>
    <t>El Líbano</t>
  </si>
  <si>
    <t>130406</t>
  </si>
  <si>
    <t>INSERT INTO  VALUES (,'El Líbano','130406','Corregimiento','PAN','ADMIN 3');</t>
  </si>
  <si>
    <t>130407</t>
  </si>
  <si>
    <t>INSERT INTO  VALUES (,'Las Lajas','130407','Corregimiento','PAN','ADMIN 3');</t>
  </si>
  <si>
    <t>Nueva Gorgona</t>
  </si>
  <si>
    <t>130408</t>
  </si>
  <si>
    <t>INSERT INTO  VALUES (,'Nueva Gorgona','130408','Corregimiento','PAN','ADMIN 3');</t>
  </si>
  <si>
    <t>Punta Chame</t>
  </si>
  <si>
    <t>130409</t>
  </si>
  <si>
    <t>INSERT INTO  VALUES (,'Punta Chame','130409','Corregimiento','PAN','ADMIN 3');</t>
  </si>
  <si>
    <t>Sajalices</t>
  </si>
  <si>
    <t>130410</t>
  </si>
  <si>
    <t>INSERT INTO  VALUES (,'Sajalices','130410','Corregimiento','PAN','ADMIN 3');</t>
  </si>
  <si>
    <t>Sorá</t>
  </si>
  <si>
    <t>130411</t>
  </si>
  <si>
    <t>INSERT INTO  VALUES (,'Sorá','130411','Corregimiento','PAN','ADMIN 3');</t>
  </si>
  <si>
    <t>Barrio Balboa</t>
  </si>
  <si>
    <t>130701</t>
  </si>
  <si>
    <t>INSERT INTO  VALUES (,'Barrio Balboa','130701','Corregimiento','PAN','ADMIN 3');</t>
  </si>
  <si>
    <t>Barrio Colón</t>
  </si>
  <si>
    <t>130702</t>
  </si>
  <si>
    <t>INSERT INTO  VALUES (,'Barrio Colón','130702','Corregimiento','PAN','ADMIN 3');</t>
  </si>
  <si>
    <t>Amador</t>
  </si>
  <si>
    <t>130703</t>
  </si>
  <si>
    <t>INSERT INTO  VALUES (,'Amador','130703','Corregimiento','PAN','ADMIN 3');</t>
  </si>
  <si>
    <t>Arosemena</t>
  </si>
  <si>
    <t>130704</t>
  </si>
  <si>
    <t>INSERT INTO  VALUES (,'Arosemena','130704','Corregimiento','PAN','ADMIN 3');</t>
  </si>
  <si>
    <t>El Arado</t>
  </si>
  <si>
    <t>130705</t>
  </si>
  <si>
    <t>INSERT INTO  VALUES (,'El Arado','130705','Corregimiento','PAN','ADMIN 3');</t>
  </si>
  <si>
    <t>130706</t>
  </si>
  <si>
    <t>INSERT INTO  VALUES (,'El Coco','130706','Corregimiento','PAN','ADMIN 3');</t>
  </si>
  <si>
    <t>Feuillet</t>
  </si>
  <si>
    <t>130707</t>
  </si>
  <si>
    <t>INSERT INTO  VALUES (,'Feuillet','130707','Corregimiento','PAN','ADMIN 3');</t>
  </si>
  <si>
    <t>130708</t>
  </si>
  <si>
    <t>INSERT INTO  VALUES (,'Guadalupe','130708','Corregimiento','PAN','ADMIN 3');</t>
  </si>
  <si>
    <t>130709</t>
  </si>
  <si>
    <t>INSERT INTO  VALUES (,'Herrera','130709','Corregimiento','PAN','ADMIN 3');</t>
  </si>
  <si>
    <t>Hurtado</t>
  </si>
  <si>
    <t>130710</t>
  </si>
  <si>
    <t>INSERT INTO  VALUES (,'Hurtado','130710','Corregimiento','PAN','ADMIN 3');</t>
  </si>
  <si>
    <t>Iturralde</t>
  </si>
  <si>
    <t>130711</t>
  </si>
  <si>
    <t>INSERT INTO  VALUES (,'Iturralde','130711','Corregimiento','PAN','ADMIN 3');</t>
  </si>
  <si>
    <t>La Represa</t>
  </si>
  <si>
    <t>130712</t>
  </si>
  <si>
    <t>INSERT INTO  VALUES (,'La Represa','130712','Corregimiento','PAN','ADMIN 3');</t>
  </si>
  <si>
    <t>Los Díaz</t>
  </si>
  <si>
    <t>130713</t>
  </si>
  <si>
    <t>INSERT INTO  VALUES (,'Los Díaz','130713','Corregimiento','PAN','ADMIN 3');</t>
  </si>
  <si>
    <t>Mendoza</t>
  </si>
  <si>
    <t>130714</t>
  </si>
  <si>
    <t>INSERT INTO  VALUES (,'Mendoza','130714','Corregimiento','PAN','ADMIN 3');</t>
  </si>
  <si>
    <t>Obaldía</t>
  </si>
  <si>
    <t>130715</t>
  </si>
  <si>
    <t>INSERT INTO  VALUES (,'Obaldía','130715','Corregimiento','PAN','ADMIN 3');</t>
  </si>
  <si>
    <t>Playa Leona</t>
  </si>
  <si>
    <t>130716</t>
  </si>
  <si>
    <t>INSERT INTO  VALUES (,'Playa Leona','130716','Corregimiento','PAN','ADMIN 3');</t>
  </si>
  <si>
    <t>Puerto Caimito</t>
  </si>
  <si>
    <t>130717</t>
  </si>
  <si>
    <t>INSERT INTO  VALUES (,'Puerto Caimito','130717','Corregimiento','PAN','ADMIN 3');</t>
  </si>
  <si>
    <t>130718</t>
  </si>
  <si>
    <t>INSERT INTO  VALUES (,'Santa Rita','130718','Corregimiento','PAN','ADMIN 3');</t>
  </si>
  <si>
    <t>San Carlos (Cabecera)</t>
  </si>
  <si>
    <t>130901</t>
  </si>
  <si>
    <t>INSERT INTO  VALUES (,'San Carlos (Cabecera)','130901','Corregimiento','PAN','ADMIN 3');</t>
  </si>
  <si>
    <t>El Espino</t>
  </si>
  <si>
    <t>130902</t>
  </si>
  <si>
    <t>INSERT INTO  VALUES (,'El Espino','130902','Corregimiento','PAN','ADMIN 3');</t>
  </si>
  <si>
    <t>130903</t>
  </si>
  <si>
    <t>INSERT INTO  VALUES (,'El Higo','130903','Corregimiento','PAN','ADMIN 3');</t>
  </si>
  <si>
    <t>130904</t>
  </si>
  <si>
    <t>INSERT INTO  VALUES (,'Guayabito','130904','Corregimiento','PAN','ADMIN 3');</t>
  </si>
  <si>
    <t>La Ermita</t>
  </si>
  <si>
    <t>130905</t>
  </si>
  <si>
    <t>INSERT INTO  VALUES (,'La Ermita','130905','Corregimiento','PAN','ADMIN 3');</t>
  </si>
  <si>
    <t>130906</t>
  </si>
  <si>
    <t>INSERT INTO  VALUES (,'La Laguna','130906','Corregimiento','PAN','ADMIN 3');</t>
  </si>
  <si>
    <t>Las Uvas</t>
  </si>
  <si>
    <t>130907</t>
  </si>
  <si>
    <t>INSERT INTO  VALUES (,'Las Uvas','130907','Corregimiento','PAN','ADMIN 3');</t>
  </si>
  <si>
    <t>Los Llanitos</t>
  </si>
  <si>
    <t>130908</t>
  </si>
  <si>
    <t>INSERT INTO  VALUES (,'Los Llanitos','130908','Corregimiento','PAN','ADMIN 3');</t>
  </si>
  <si>
    <t>130909</t>
  </si>
  <si>
    <t>INSERT INTO  VALUES (,'San José','130909','Corregimiento','PAN','ADMIN 3');</t>
  </si>
  <si>
    <t>010101</t>
  </si>
  <si>
    <t>INSERT INTO  VALUES (,'El Carmen','010101','Distrito','CRI','ADMIN 3');</t>
  </si>
  <si>
    <t>Merced</t>
  </si>
  <si>
    <t>010102</t>
  </si>
  <si>
    <t>INSERT INTO  VALUES (,'Merced','010102','Distrito','CRI','ADMIN 3');</t>
  </si>
  <si>
    <t>Hospital</t>
  </si>
  <si>
    <t>010103</t>
  </si>
  <si>
    <t>INSERT INTO  VALUES (,'Hospital','010103','Distrito','CRI','ADMIN 3');</t>
  </si>
  <si>
    <t>Catedral</t>
  </si>
  <si>
    <t>010104</t>
  </si>
  <si>
    <t>INSERT INTO  VALUES (,'Catedral','010104','Distrito','CRI','ADMIN 3');</t>
  </si>
  <si>
    <t>Zapote</t>
  </si>
  <si>
    <t>010105</t>
  </si>
  <si>
    <t>INSERT INTO  VALUES (,'Zapote','010105','Distrito','CRI','ADMIN 3');</t>
  </si>
  <si>
    <t>San Francisco de Dos Rnos</t>
  </si>
  <si>
    <t>010106</t>
  </si>
  <si>
    <t>INSERT INTO  VALUES (,'San Francisco de Dos Rnos','010106','Distrito','CRI','ADMIN 3');</t>
  </si>
  <si>
    <t>Uruca</t>
  </si>
  <si>
    <t>010107</t>
  </si>
  <si>
    <t>INSERT INTO  VALUES (,'Uruca','010107','Distrito','CRI','ADMIN 3');</t>
  </si>
  <si>
    <t>Mata Redonda</t>
  </si>
  <si>
    <t>010108</t>
  </si>
  <si>
    <t>INSERT INTO  VALUES (,'Mata Redonda','010108','Distrito','CRI','ADMIN 3');</t>
  </si>
  <si>
    <t>Pavas</t>
  </si>
  <si>
    <t>010109</t>
  </si>
  <si>
    <t>INSERT INTO  VALUES (,'Pavas','010109','Distrito','CRI','ADMIN 3');</t>
  </si>
  <si>
    <t>Hatillo</t>
  </si>
  <si>
    <t>010110</t>
  </si>
  <si>
    <t>INSERT INTO  VALUES (,'Hatillo','010110','Distrito','CRI','ADMIN 3');</t>
  </si>
  <si>
    <t>San Sebasti</t>
  </si>
  <si>
    <t>010111</t>
  </si>
  <si>
    <t>INSERT INTO  VALUES (,'San Sebasti','010111','Distrito','CRI','ADMIN 3');</t>
  </si>
  <si>
    <t>010201</t>
  </si>
  <si>
    <t>INSERT INTO  VALUES (,'Escazo','010201','Distrito','CRI','ADMIN 3');</t>
  </si>
  <si>
    <t>010202</t>
  </si>
  <si>
    <t>INSERT INTO  VALUES (,'San Antonio','010202','Distrito','CRI','ADMIN 3');</t>
  </si>
  <si>
    <t>010203</t>
  </si>
  <si>
    <t>INSERT INTO  VALUES (,'San Rafael','010203','Distrito','CRI','ADMIN 3');</t>
  </si>
  <si>
    <t>010301</t>
  </si>
  <si>
    <t>INSERT INTO  VALUES (,'Desamparados','010301','Distrito','CRI','ADMIN 3');</t>
  </si>
  <si>
    <t>010302</t>
  </si>
  <si>
    <t>INSERT INTO  VALUES (,'San Miguel','010302','Distrito','CRI','ADMIN 3');</t>
  </si>
  <si>
    <t>010303</t>
  </si>
  <si>
    <t>INSERT INTO  VALUES (,'San Juan de Dios','010303','Distrito','CRI','ADMIN 3');</t>
  </si>
  <si>
    <t>San Rafael Arriba</t>
  </si>
  <si>
    <t>010304</t>
  </si>
  <si>
    <t>INSERT INTO  VALUES (,'San Rafael Arriba','010304','Distrito','CRI','ADMIN 3');</t>
  </si>
  <si>
    <t>010305</t>
  </si>
  <si>
    <t>INSERT INTO  VALUES (,'San Antonio','010305','Distrito','CRI','ADMIN 3');</t>
  </si>
  <si>
    <t>Frailes</t>
  </si>
  <si>
    <t>010306</t>
  </si>
  <si>
    <t>INSERT INTO  VALUES (,'Frailes','010306','Distrito','CRI','ADMIN 3');</t>
  </si>
  <si>
    <t>Patarra</t>
  </si>
  <si>
    <t>010307</t>
  </si>
  <si>
    <t>INSERT INTO  VALUES (,'Patarra','010307','Distrito','CRI','ADMIN 3');</t>
  </si>
  <si>
    <t>San Cristobal</t>
  </si>
  <si>
    <t>010308</t>
  </si>
  <si>
    <t>INSERT INTO  VALUES (,'San Cristobal','010308','Distrito','CRI','ADMIN 3');</t>
  </si>
  <si>
    <t>Rosario</t>
  </si>
  <si>
    <t>010309</t>
  </si>
  <si>
    <t>INSERT INTO  VALUES (,'Rosario','010309','Distrito','CRI','ADMIN 3');</t>
  </si>
  <si>
    <t>Damas</t>
  </si>
  <si>
    <t>010310</t>
  </si>
  <si>
    <t>INSERT INTO  VALUES (,'Damas','010310','Distrito','CRI','ADMIN 3');</t>
  </si>
  <si>
    <t>San Rafael Abajo</t>
  </si>
  <si>
    <t>010311</t>
  </si>
  <si>
    <t>INSERT INTO  VALUES (,'San Rafael Abajo','010311','Distrito','CRI','ADMIN 3');</t>
  </si>
  <si>
    <t>Gravilias</t>
  </si>
  <si>
    <t>010312</t>
  </si>
  <si>
    <t>INSERT INTO  VALUES (,'Gravilias','010312','Distrito','CRI','ADMIN 3');</t>
  </si>
  <si>
    <t>010401</t>
  </si>
  <si>
    <t>INSERT INTO  VALUES (,'Santiago','010401','Distrito','CRI','ADMIN 3');</t>
  </si>
  <si>
    <t>Mercedes Sur</t>
  </si>
  <si>
    <t>010402</t>
  </si>
  <si>
    <t>INSERT INTO  VALUES (,'Mercedes Sur','010402','Distrito','CRI','ADMIN 3');</t>
  </si>
  <si>
    <t>Barbacoas</t>
  </si>
  <si>
    <t>010403</t>
  </si>
  <si>
    <t>INSERT INTO  VALUES (,'Barbacoas','010403','Distrito','CRI','ADMIN 3');</t>
  </si>
  <si>
    <t>Grifo Alto</t>
  </si>
  <si>
    <t>010404</t>
  </si>
  <si>
    <t>INSERT INTO  VALUES (,'Grifo Alto','010404','Distrito','CRI','ADMIN 3');</t>
  </si>
  <si>
    <t>010405</t>
  </si>
  <si>
    <t>INSERT INTO  VALUES (,'San Rafael','010405','Distrito','CRI','ADMIN 3');</t>
  </si>
  <si>
    <t>Candelarita</t>
  </si>
  <si>
    <t>010406</t>
  </si>
  <si>
    <t>INSERT INTO  VALUES (,'Candelarita','010406','Distrito','CRI','ADMIN 3');</t>
  </si>
  <si>
    <t>010408</t>
  </si>
  <si>
    <t>INSERT INTO  VALUES (,'San Antonio','010408','Distrito','CRI','ADMIN 3');</t>
  </si>
  <si>
    <t>Chires</t>
  </si>
  <si>
    <t>010409</t>
  </si>
  <si>
    <t>INSERT INTO  VALUES (,'Chires','010409','Distrito','CRI','ADMIN 3');</t>
  </si>
  <si>
    <t>010501</t>
  </si>
  <si>
    <t>INSERT INTO  VALUES (,'San Marcos','010501','Distrito','CRI','ADMIN 3');</t>
  </si>
  <si>
    <t>010502</t>
  </si>
  <si>
    <t>INSERT INTO  VALUES (,'San Lorenzo','010502','Distrito','CRI','ADMIN 3');</t>
  </si>
  <si>
    <t>010503</t>
  </si>
  <si>
    <t>INSERT INTO  VALUES (,'San Carlos','010503','Distrito','CRI','ADMIN 3');</t>
  </si>
  <si>
    <t>010601</t>
  </si>
  <si>
    <t>INSERT INTO  VALUES (,'Aserro','010601','Distrito','CRI','ADMIN 3');</t>
  </si>
  <si>
    <t>Tarbaca</t>
  </si>
  <si>
    <t>010602</t>
  </si>
  <si>
    <t>INSERT INTO  VALUES (,'Tarbaca','010602','Distrito','CRI','ADMIN 3');</t>
  </si>
  <si>
    <t>Vuelta de Jorco</t>
  </si>
  <si>
    <t>010603</t>
  </si>
  <si>
    <t>INSERT INTO  VALUES (,'Vuelta de Jorco','010603','Distrito','CRI','ADMIN 3');</t>
  </si>
  <si>
    <t>010604</t>
  </si>
  <si>
    <t>INSERT INTO  VALUES (,'San Gabriel','010604','Distrito','CRI','ADMIN 3');</t>
  </si>
  <si>
    <t>Salitrillos</t>
  </si>
  <si>
    <t>010607</t>
  </si>
  <si>
    <t>INSERT INTO  VALUES (,'Salitrillos','010607','Distrito','CRI','ADMIN 3');</t>
  </si>
  <si>
    <t>Colan</t>
  </si>
  <si>
    <t>010701</t>
  </si>
  <si>
    <t>INSERT INTO  VALUES (,'Colan','010701','Distrito','CRI','ADMIN 3');</t>
  </si>
  <si>
    <t>Guayabo</t>
  </si>
  <si>
    <t>010702</t>
  </si>
  <si>
    <t>INSERT INTO  VALUES (,'Guayabo','010702','Distrito','CRI','ADMIN 3');</t>
  </si>
  <si>
    <t>Tabarcia</t>
  </si>
  <si>
    <t>010703</t>
  </si>
  <si>
    <t>INSERT INTO  VALUES (,'Tabarcia','010703','Distrito','CRI','ADMIN 3');</t>
  </si>
  <si>
    <t>Piedras Negras</t>
  </si>
  <si>
    <t>010704</t>
  </si>
  <si>
    <t>INSERT INTO  VALUES (,'Piedras Negras','010704','Distrito','CRI','ADMIN 3');</t>
  </si>
  <si>
    <t>Picagres</t>
  </si>
  <si>
    <t>010705</t>
  </si>
  <si>
    <t>INSERT INTO  VALUES (,'Picagres','010705','Distrito','CRI','ADMIN 3');</t>
  </si>
  <si>
    <t>Jaris</t>
  </si>
  <si>
    <t>010706</t>
  </si>
  <si>
    <t>INSERT INTO  VALUES (,'Jaris','010706','Distrito','CRI','ADMIN 3');</t>
  </si>
  <si>
    <t>Quitirrisr</t>
  </si>
  <si>
    <t>010707</t>
  </si>
  <si>
    <t>INSERT INTO  VALUES (,'Quitirrisr','010707','Distrito','CRI','ADMIN 3');</t>
  </si>
  <si>
    <t>010801</t>
  </si>
  <si>
    <t>INSERT INTO  VALUES (,'Guadalupe','010801','Distrito','CRI','ADMIN 3');</t>
  </si>
  <si>
    <t>010802</t>
  </si>
  <si>
    <t>INSERT INTO  VALUES (,'San Francisco','010802','Distrito','CRI','ADMIN 3');</t>
  </si>
  <si>
    <t>Calle Blancos</t>
  </si>
  <si>
    <t>010803</t>
  </si>
  <si>
    <t>INSERT INTO  VALUES (,'Calle Blancos','010803','Distrito','CRI','ADMIN 3');</t>
  </si>
  <si>
    <t>Mata de Pl</t>
  </si>
  <si>
    <t>010804</t>
  </si>
  <si>
    <t>INSERT INTO  VALUES (,'Mata de Pl','010804','Distrito','CRI','ADMIN 3');</t>
  </si>
  <si>
    <t>Ipis</t>
  </si>
  <si>
    <t>010805</t>
  </si>
  <si>
    <t>INSERT INTO  VALUES (,'Ipis','010805','Distrito','CRI','ADMIN 3');</t>
  </si>
  <si>
    <t>Rancho Redondo</t>
  </si>
  <si>
    <t>010806</t>
  </si>
  <si>
    <t>INSERT INTO  VALUES (,'Rancho Redondo','010806','Distrito','CRI','ADMIN 3');</t>
  </si>
  <si>
    <t>Purral</t>
  </si>
  <si>
    <t>010807</t>
  </si>
  <si>
    <t>INSERT INTO  VALUES (,'Purral','010807','Distrito','CRI','ADMIN 3');</t>
  </si>
  <si>
    <t>INSERT INTO  VALUES (,'Santa Ana','010901','Distrito','CRI','ADMIN 3');</t>
  </si>
  <si>
    <t>Salitral</t>
  </si>
  <si>
    <t>INSERT INTO  VALUES (,'Salitral','010902','Distrito','CRI','ADMIN 3');</t>
  </si>
  <si>
    <t>Pozos</t>
  </si>
  <si>
    <t>INSERT INTO  VALUES (,'Pozos','010903','Distrito','CRI','ADMIN 3');</t>
  </si>
  <si>
    <t>INSERT INTO  VALUES (,'Uruca','010904','Distrito','CRI','ADMIN 3');</t>
  </si>
  <si>
    <t>Piedades</t>
  </si>
  <si>
    <t>010905</t>
  </si>
  <si>
    <t>INSERT INTO  VALUES (,'Piedades','010905','Distrito','CRI','ADMIN 3');</t>
  </si>
  <si>
    <t>010906</t>
  </si>
  <si>
    <t>INSERT INTO  VALUES (,'Brasil','010906','Distrito','CRI','ADMIN 3');</t>
  </si>
  <si>
    <t>011001</t>
  </si>
  <si>
    <t>INSERT INTO  VALUES (,'Alajuelita','011001','Distrito','CRI','ADMIN 3');</t>
  </si>
  <si>
    <t>San Josecito</t>
  </si>
  <si>
    <t>011002</t>
  </si>
  <si>
    <t>INSERT INTO  VALUES (,'San Josecito','011002','Distrito','CRI','ADMIN 3');</t>
  </si>
  <si>
    <t>011003</t>
  </si>
  <si>
    <t>INSERT INTO  VALUES (,'San Antonio','011003','Distrito','CRI','ADMIN 3');</t>
  </si>
  <si>
    <t>Concepcitn</t>
  </si>
  <si>
    <t>011004</t>
  </si>
  <si>
    <t>INSERT INTO  VALUES (,'Concepcitn','011004','Distrito','CRI','ADMIN 3');</t>
  </si>
  <si>
    <t>011005</t>
  </si>
  <si>
    <t>INSERT INTO  VALUES (,'San Felipe','011005','Distrito','CRI','ADMIN 3');</t>
  </si>
  <si>
    <t>011101</t>
  </si>
  <si>
    <t>INSERT INTO  VALUES (,'San Isidro','011101','Distrito','CRI','ADMIN 3');</t>
  </si>
  <si>
    <t>011102</t>
  </si>
  <si>
    <t>INSERT INTO  VALUES (,'San Rafael','011102','Distrito','CRI','ADMIN 3');</t>
  </si>
  <si>
    <t>Dulce Nombre de Jes</t>
  </si>
  <si>
    <t>011103</t>
  </si>
  <si>
    <t>INSERT INTO  VALUES (,'Dulce Nombre de Jes','011103','Distrito','CRI','ADMIN 3');</t>
  </si>
  <si>
    <t>Patalillo</t>
  </si>
  <si>
    <t>011104</t>
  </si>
  <si>
    <t>INSERT INTO  VALUES (,'Patalillo','011104','Distrito','CRI','ADMIN 3');</t>
  </si>
  <si>
    <t>Cascajal</t>
  </si>
  <si>
    <t>011105</t>
  </si>
  <si>
    <t>INSERT INTO  VALUES (,'Cascajal','011105','Distrito','CRI','ADMIN 3');</t>
  </si>
  <si>
    <t>011201</t>
  </si>
  <si>
    <t>INSERT INTO  VALUES (,'San Ignacio','011201','Distrito','CRI','ADMIN 3');</t>
  </si>
  <si>
    <t>Guaitil</t>
  </si>
  <si>
    <t>011202</t>
  </si>
  <si>
    <t>INSERT INTO  VALUES (,'Guaitil','011202','Distrito','CRI','ADMIN 3');</t>
  </si>
  <si>
    <t>Palmichal</t>
  </si>
  <si>
    <t>011203</t>
  </si>
  <si>
    <t>INSERT INTO  VALUES (,'Palmichal','011203','Distrito','CRI','ADMIN 3');</t>
  </si>
  <si>
    <t>Cangrejal</t>
  </si>
  <si>
    <t>011204</t>
  </si>
  <si>
    <t>INSERT INTO  VALUES (,'Cangrejal','011204','Distrito','CRI','ADMIN 3');</t>
  </si>
  <si>
    <t>Sabanillas</t>
  </si>
  <si>
    <t>011205</t>
  </si>
  <si>
    <t>INSERT INTO  VALUES (,'Sabanillas','011205','Distrito','CRI','ADMIN 3');</t>
  </si>
  <si>
    <t>011301</t>
  </si>
  <si>
    <t>INSERT INTO  VALUES (,'San Juan','011301','Distrito','CRI','ADMIN 3');</t>
  </si>
  <si>
    <t>Cinco Esquinas</t>
  </si>
  <si>
    <t>011302</t>
  </si>
  <si>
    <t>INSERT INTO  VALUES (,'Cinco Esquinas','011302','Distrito','CRI','ADMIN 3');</t>
  </si>
  <si>
    <t>Anselmo Llorente</t>
  </si>
  <si>
    <t>011303</t>
  </si>
  <si>
    <t>INSERT INTO  VALUES (,'Anselmo Llorente','011303','Distrito','CRI','ADMIN 3');</t>
  </si>
  <si>
    <t>Lebn XIII</t>
  </si>
  <si>
    <t>011304</t>
  </si>
  <si>
    <t>INSERT INTO  VALUES (,'Lebn XIII','011304','Distrito','CRI','ADMIN 3');</t>
  </si>
  <si>
    <t>Colima</t>
  </si>
  <si>
    <t>011305</t>
  </si>
  <si>
    <t>INSERT INTO  VALUES (,'Colima','011305','Distrito','CRI','ADMIN 3');</t>
  </si>
  <si>
    <t>011401</t>
  </si>
  <si>
    <t>INSERT INTO  VALUES (,'San Vicente','011401','Distrito','CRI','ADMIN 3');</t>
  </si>
  <si>
    <t>San Jer</t>
  </si>
  <si>
    <t>011402</t>
  </si>
  <si>
    <t>INSERT INTO  VALUES (,'San Jer','011402','Distrito','CRI','ADMIN 3');</t>
  </si>
  <si>
    <t>011403</t>
  </si>
  <si>
    <t>INSERT INTO  VALUES (,'La Trinidad','011403','Distrito','CRI','ADMIN 3');</t>
  </si>
  <si>
    <t>011501</t>
  </si>
  <si>
    <t>INSERT INTO  VALUES (,'San Pedro','011501','Distrito','CRI','ADMIN 3');</t>
  </si>
  <si>
    <t>Sabanilla</t>
  </si>
  <si>
    <t>011502</t>
  </si>
  <si>
    <t>INSERT INTO  VALUES (,'Sabanilla','011502','Distrito','CRI','ADMIN 3');</t>
  </si>
  <si>
    <t>011503</t>
  </si>
  <si>
    <t>INSERT INTO  VALUES (,'Mercedes','011503','Distrito','CRI','ADMIN 3');</t>
  </si>
  <si>
    <t>011504</t>
  </si>
  <si>
    <t>INSERT INTO  VALUES (,'San Rafael','011504','Distrito','CRI','ADMIN 3');</t>
  </si>
  <si>
    <t>011601</t>
  </si>
  <si>
    <t>INSERT INTO  VALUES (,'San Pablo','011601','Distrito','CRI','ADMIN 3');</t>
  </si>
  <si>
    <t>011602</t>
  </si>
  <si>
    <t>INSERT INTO  VALUES (,'San Pedro','011602','Distrito','CRI','ADMIN 3');</t>
  </si>
  <si>
    <t>San Juan de Mata</t>
  </si>
  <si>
    <t>011603</t>
  </si>
  <si>
    <t>INSERT INTO  VALUES (,'San Juan de Mata','011603','Distrito','CRI','ADMIN 3');</t>
  </si>
  <si>
    <t>011604</t>
  </si>
  <si>
    <t>INSERT INTO  VALUES (,'San Luis','011604','Distrito','CRI','ADMIN 3');</t>
  </si>
  <si>
    <t>Carara</t>
  </si>
  <si>
    <t>011605</t>
  </si>
  <si>
    <t>INSERT INTO  VALUES (,'Carara','011605','Distrito','CRI','ADMIN 3');</t>
  </si>
  <si>
    <t>Santa Mar</t>
  </si>
  <si>
    <t>011701</t>
  </si>
  <si>
    <t>INSERT INTO  VALUES (,'Santa Mar','011701','Distrito','CRI','ADMIN 3');</t>
  </si>
  <si>
    <t>Copey</t>
  </si>
  <si>
    <t>011703</t>
  </si>
  <si>
    <t>INSERT INTO  VALUES (,'Copey','011703','Distrito','CRI','ADMIN 3');</t>
  </si>
  <si>
    <t>INSERT INTO  VALUES (,'Curridabat','011801','Distrito','CRI','ADMIN 3');</t>
  </si>
  <si>
    <t>Granadilla</t>
  </si>
  <si>
    <t>INSERT INTO  VALUES (,'Granadilla','011802','Distrito','CRI','ADMIN 3');</t>
  </si>
  <si>
    <t>Sunchez</t>
  </si>
  <si>
    <t>011803</t>
  </si>
  <si>
    <t>INSERT INTO  VALUES (,'Sunchez','011803','Distrito','CRI','ADMIN 3');</t>
  </si>
  <si>
    <t>Tirrases</t>
  </si>
  <si>
    <t>INSERT INTO  VALUES (,'Tirrases','011804','Distrito','CRI','ADMIN 3');</t>
  </si>
  <si>
    <t>San Isidro de El General</t>
  </si>
  <si>
    <t>011901</t>
  </si>
  <si>
    <t>INSERT INTO  VALUES (,'San Isidro de El General','011901','Distrito','CRI','ADMIN 3');</t>
  </si>
  <si>
    <t>El General</t>
  </si>
  <si>
    <t>011902</t>
  </si>
  <si>
    <t>INSERT INTO  VALUES (,'El General','011902','Distrito','CRI','ADMIN 3');</t>
  </si>
  <si>
    <t>Daniel Flores</t>
  </si>
  <si>
    <t>011903</t>
  </si>
  <si>
    <t>INSERT INTO  VALUES (,'Daniel Flores','011903','Distrito','CRI','ADMIN 3');</t>
  </si>
  <si>
    <t>011904</t>
  </si>
  <si>
    <t>INSERT INTO  VALUES (,'Rivas','011904','Distrito','CRI','ADMIN 3');</t>
  </si>
  <si>
    <t>011905</t>
  </si>
  <si>
    <t>INSERT INTO  VALUES (,'San Pedro','011905','Distrito','CRI','ADMIN 3');</t>
  </si>
  <si>
    <t>Platanares</t>
  </si>
  <si>
    <t>011906</t>
  </si>
  <si>
    <t>INSERT INTO  VALUES (,'Platanares','011906','Distrito','CRI','ADMIN 3');</t>
  </si>
  <si>
    <t>Cajen</t>
  </si>
  <si>
    <t>011908</t>
  </si>
  <si>
    <t>INSERT INTO  VALUES (,'Cajen','011908','Distrito','CRI','ADMIN 3');</t>
  </si>
  <si>
    <t>Bare</t>
  </si>
  <si>
    <t>011909</t>
  </si>
  <si>
    <t>INSERT INTO  VALUES (,'Bare','011909','Distrito','CRI','ADMIN 3');</t>
  </si>
  <si>
    <t>Rao Nuevo</t>
  </si>
  <si>
    <t>011910</t>
  </si>
  <si>
    <t>INSERT INTO  VALUES (,'Rao Nuevo','011910','Distrito','CRI','ADMIN 3');</t>
  </si>
  <si>
    <t>Paramo</t>
  </si>
  <si>
    <t>011911</t>
  </si>
  <si>
    <t>INSERT INTO  VALUES (,'Paramo','011911','Distrito','CRI','ADMIN 3');</t>
  </si>
  <si>
    <t>012001</t>
  </si>
  <si>
    <t>INSERT INTO  VALUES (,'San Pablo','012001','Distrito','CRI','ADMIN 3');</t>
  </si>
  <si>
    <t>San Andrts</t>
  </si>
  <si>
    <t>012002</t>
  </si>
  <si>
    <t>INSERT INTO  VALUES (,'San Andrts','012002','Distrito','CRI','ADMIN 3');</t>
  </si>
  <si>
    <t>012003</t>
  </si>
  <si>
    <t>INSERT INTO  VALUES (,'Llano Bonito','012003','Distrito','CRI','ADMIN 3');</t>
  </si>
  <si>
    <t>012005</t>
  </si>
  <si>
    <t>INSERT INTO  VALUES (,'Santa Cruz','012005','Distrito','CRI','ADMIN 3');</t>
  </si>
  <si>
    <t>012006</t>
  </si>
  <si>
    <t>INSERT INTO  VALUES (,'San Antonio','012006','Distrito','CRI','ADMIN 3');</t>
  </si>
  <si>
    <t>020101</t>
  </si>
  <si>
    <t>INSERT INTO  VALUES (,'Alajuela','020101','Distrito','CRI','ADMIN 3');</t>
  </si>
  <si>
    <t>San Josa</t>
  </si>
  <si>
    <t>020102</t>
  </si>
  <si>
    <t>INSERT INTO  VALUES (,'San Josa','020102','Distrito','CRI','ADMIN 3');</t>
  </si>
  <si>
    <t>Carrizal</t>
  </si>
  <si>
    <t>020103</t>
  </si>
  <si>
    <t>INSERT INTO  VALUES (,'Carrizal','020103','Distrito','CRI','ADMIN 3');</t>
  </si>
  <si>
    <t>020104</t>
  </si>
  <si>
    <t>INSERT INTO  VALUES (,'San Antonio','020104','Distrito','CRI','ADMIN 3');</t>
  </si>
  <si>
    <t>Guacima</t>
  </si>
  <si>
    <t>020105</t>
  </si>
  <si>
    <t>INSERT INTO  VALUES (,'Guacima','020105','Distrito','CRI','ADMIN 3');</t>
  </si>
  <si>
    <t>020106</t>
  </si>
  <si>
    <t>INSERT INTO  VALUES (,'San Isidro','020106','Distrito','CRI','ADMIN 3');</t>
  </si>
  <si>
    <t>020107</t>
  </si>
  <si>
    <t>INSERT INTO  VALUES (,'Sabanilla','020107','Distrito','CRI','ADMIN 3');</t>
  </si>
  <si>
    <t>020108</t>
  </si>
  <si>
    <t>INSERT INTO  VALUES (,'San Rafael','020108','Distrito','CRI','ADMIN 3');</t>
  </si>
  <si>
    <t>Rlo Segundo</t>
  </si>
  <si>
    <t>020109</t>
  </si>
  <si>
    <t>INSERT INTO  VALUES (,'Rlo Segundo','020109','Distrito','CRI','ADMIN 3');</t>
  </si>
  <si>
    <t>020110</t>
  </si>
  <si>
    <t>INSERT INTO  VALUES (,'Desamparados','020110','Distrito','CRI','ADMIN 3');</t>
  </si>
  <si>
    <t>Turrucares</t>
  </si>
  <si>
    <t>020111</t>
  </si>
  <si>
    <t>INSERT INTO  VALUES (,'Turrucares','020111','Distrito','CRI','ADMIN 3');</t>
  </si>
  <si>
    <t>Tambor</t>
  </si>
  <si>
    <t>020112</t>
  </si>
  <si>
    <t>INSERT INTO  VALUES (,'Tambor','020112','Distrito','CRI','ADMIN 3');</t>
  </si>
  <si>
    <t>Garita</t>
  </si>
  <si>
    <t>020113</t>
  </si>
  <si>
    <t>INSERT INTO  VALUES (,'Garita','020113','Distrito','CRI','ADMIN 3');</t>
  </si>
  <si>
    <t>020114</t>
  </si>
  <si>
    <t>INSERT INTO  VALUES (,'Sarapiquí','020114','Distrito','CRI','ADMIN 3');</t>
  </si>
  <si>
    <t>020201</t>
  </si>
  <si>
    <t>INSERT INTO  VALUES (,'San Raman','020201','Distrito','CRI','ADMIN 3');</t>
  </si>
  <si>
    <t>020202</t>
  </si>
  <si>
    <t>INSERT INTO  VALUES (,'Santiago','020202','Distrito','CRI','ADMIN 3');</t>
  </si>
  <si>
    <t>020203</t>
  </si>
  <si>
    <t>INSERT INTO  VALUES (,'San Juan','020203','Distrito','CRI','ADMIN 3');</t>
  </si>
  <si>
    <t>Piedades Norte</t>
  </si>
  <si>
    <t>020204</t>
  </si>
  <si>
    <t>INSERT INTO  VALUES (,'Piedades Norte','020204','Distrito','CRI','ADMIN 3');</t>
  </si>
  <si>
    <t>Piedades Sur</t>
  </si>
  <si>
    <t>020205</t>
  </si>
  <si>
    <t>INSERT INTO  VALUES (,'Piedades Sur','020205','Distrito','CRI','ADMIN 3');</t>
  </si>
  <si>
    <t>020206</t>
  </si>
  <si>
    <t>INSERT INTO  VALUES (,'San Rafael','020206','Distrito','CRI','ADMIN 3');</t>
  </si>
  <si>
    <t>020207</t>
  </si>
  <si>
    <t>INSERT INTO  VALUES (,'San Isidro','020207','Distrito','CRI','ADMIN 3');</t>
  </si>
  <si>
    <t>Sngeles</t>
  </si>
  <si>
    <t>020208</t>
  </si>
  <si>
    <t>INSERT INTO  VALUES (,'Sngeles','020208','Distrito','CRI','ADMIN 3');</t>
  </si>
  <si>
    <t>Alfaro</t>
  </si>
  <si>
    <t>020209</t>
  </si>
  <si>
    <t>INSERT INTO  VALUES (,'Alfaro','020209','Distrito','CRI','ADMIN 3');</t>
  </si>
  <si>
    <t>Volio</t>
  </si>
  <si>
    <t>020210</t>
  </si>
  <si>
    <t>INSERT INTO  VALUES (,'Volio','020210','Distrito','CRI','ADMIN 3');</t>
  </si>
  <si>
    <t>Concepcinn</t>
  </si>
  <si>
    <t>020211</t>
  </si>
  <si>
    <t>INSERT INTO  VALUES (,'Concepcinn','020211','Distrito','CRI','ADMIN 3');</t>
  </si>
  <si>
    <t>Zapotal</t>
  </si>
  <si>
    <t>020212</t>
  </si>
  <si>
    <t>INSERT INTO  VALUES (,'Zapotal','020212','Distrito','CRI','ADMIN 3');</t>
  </si>
  <si>
    <t>Penas Blancas</t>
  </si>
  <si>
    <t>020213</t>
  </si>
  <si>
    <t>INSERT INTO  VALUES (,'Penas Blancas','020213','Distrito','CRI','ADMIN 3');</t>
  </si>
  <si>
    <t>020214</t>
  </si>
  <si>
    <t>INSERT INTO  VALUES (,'San Lorenzo','020214','Distrito','CRI','ADMIN 3');</t>
  </si>
  <si>
    <t>020301</t>
  </si>
  <si>
    <t>INSERT INTO  VALUES (,'Grecia','020301','Distrito','CRI','ADMIN 3');</t>
  </si>
  <si>
    <t>020302</t>
  </si>
  <si>
    <t>INSERT INTO  VALUES (,'San Isidro','020302','Distrito','CRI','ADMIN 3');</t>
  </si>
  <si>
    <t>020303</t>
  </si>
  <si>
    <t>INSERT INTO  VALUES (,'San Josa','020303','Distrito','CRI','ADMIN 3');</t>
  </si>
  <si>
    <t>San Roque</t>
  </si>
  <si>
    <t>020304</t>
  </si>
  <si>
    <t>INSERT INTO  VALUES (,'San Roque','020304','Distrito','CRI','ADMIN 3');</t>
  </si>
  <si>
    <t>Tacares</t>
  </si>
  <si>
    <t>020305</t>
  </si>
  <si>
    <t>INSERT INTO  VALUES (,'Tacares','020305','Distrito','CRI','ADMIN 3');</t>
  </si>
  <si>
    <t>Puente de Piedra</t>
  </si>
  <si>
    <t>020307</t>
  </si>
  <si>
    <t>INSERT INTO  VALUES (,'Puente de Piedra','020307','Distrito','CRI','ADMIN 3');</t>
  </si>
  <si>
    <t>020308</t>
  </si>
  <si>
    <t>INSERT INTO  VALUES (,'Bolivar','020308','Distrito','CRI','ADMIN 3');</t>
  </si>
  <si>
    <t>020401</t>
  </si>
  <si>
    <t>INSERT INTO  VALUES (,'San Mateo','020401','Distrito','CRI','ADMIN 3');</t>
  </si>
  <si>
    <t>Desmonte</t>
  </si>
  <si>
    <t>020402</t>
  </si>
  <si>
    <t>INSERT INTO  VALUES (,'Desmonte','020402','Distrito','CRI','ADMIN 3');</t>
  </si>
  <si>
    <t>020501</t>
  </si>
  <si>
    <t>INSERT INTO  VALUES (,'Atenas','020501','Distrito','CRI','ADMIN 3');</t>
  </si>
  <si>
    <t>Jesns</t>
  </si>
  <si>
    <t>020502</t>
  </si>
  <si>
    <t>INSERT INTO  VALUES (,'Jesns','020502','Distrito','CRI','ADMIN 3');</t>
  </si>
  <si>
    <t>020503</t>
  </si>
  <si>
    <t>INSERT INTO  VALUES (,'Mercedes','020503','Distrito','CRI','ADMIN 3');</t>
  </si>
  <si>
    <t>020504</t>
  </si>
  <si>
    <t>INSERT INTO  VALUES (,'San Isidro','020504','Distrito','CRI','ADMIN 3');</t>
  </si>
  <si>
    <t>Concepci</t>
  </si>
  <si>
    <t>020505</t>
  </si>
  <si>
    <t>INSERT INTO  VALUES (,'Concepci','020505','Distrito','CRI','ADMIN 3');</t>
  </si>
  <si>
    <t>020506</t>
  </si>
  <si>
    <t>INSERT INTO  VALUES (,'San Josa','020506','Distrito','CRI','ADMIN 3');</t>
  </si>
  <si>
    <t>020507</t>
  </si>
  <si>
    <t>INSERT INTO  VALUES (,'Santa Eulalia','020507','Distrito','CRI','ADMIN 3');</t>
  </si>
  <si>
    <t>Escobal</t>
  </si>
  <si>
    <t>020508</t>
  </si>
  <si>
    <t>INSERT INTO  VALUES (,'Escobal','020508','Distrito','CRI','ADMIN 3');</t>
  </si>
  <si>
    <t>020601</t>
  </si>
  <si>
    <t>INSERT INTO  VALUES (,'Naranjo','020601','Distrito','CRI','ADMIN 3');</t>
  </si>
  <si>
    <t>020602</t>
  </si>
  <si>
    <t>INSERT INTO  VALUES (,'San Miguel','020602','Distrito','CRI','ADMIN 3');</t>
  </si>
  <si>
    <t>San Jos</t>
  </si>
  <si>
    <t>020603</t>
  </si>
  <si>
    <t>INSERT INTO  VALUES (,'San Jos','020603','Distrito','CRI','ADMIN 3');</t>
  </si>
  <si>
    <t>Cirrn Sur</t>
  </si>
  <si>
    <t>020604</t>
  </si>
  <si>
    <t>INSERT INTO  VALUES (,'Cirrn Sur','020604','Distrito','CRI','ADMIN 3');</t>
  </si>
  <si>
    <t>020605</t>
  </si>
  <si>
    <t>INSERT INTO  VALUES (,'San Jer','020605','Distrito','CRI','ADMIN 3');</t>
  </si>
  <si>
    <t>020606</t>
  </si>
  <si>
    <t>INSERT INTO  VALUES (,'San Juan','020606','Distrito','CRI','ADMIN 3');</t>
  </si>
  <si>
    <t>020607</t>
  </si>
  <si>
    <t>INSERT INTO  VALUES (,'El Rosario','020607','Distrito','CRI','ADMIN 3');</t>
  </si>
  <si>
    <t>Palmitos</t>
  </si>
  <si>
    <t>020608</t>
  </si>
  <si>
    <t>INSERT INTO  VALUES (,'Palmitos','020608','Distrito','CRI','ADMIN 3');</t>
  </si>
  <si>
    <t>020701</t>
  </si>
  <si>
    <t>INSERT INTO  VALUES (,'Palmares','020701','Distrito','CRI','ADMIN 3');</t>
  </si>
  <si>
    <t>020702</t>
  </si>
  <si>
    <t>INSERT INTO  VALUES (,'Zaragoza','020702','Distrito','CRI','ADMIN 3');</t>
  </si>
  <si>
    <t>020703</t>
  </si>
  <si>
    <t>INSERT INTO  VALUES (,'Buenos Aires','020703','Distrito','CRI','ADMIN 3');</t>
  </si>
  <si>
    <t>020704</t>
  </si>
  <si>
    <t>INSERT INTO  VALUES (,'Santiago','020704','Distrito','CRI','ADMIN 3');</t>
  </si>
  <si>
    <t>020705</t>
  </si>
  <si>
    <t>INSERT INTO  VALUES (,'Candelaria','020705','Distrito','CRI','ADMIN 3');</t>
  </si>
  <si>
    <t>020706</t>
  </si>
  <si>
    <t>INSERT INTO  VALUES (,'Esquipulas','020706','Distrito','CRI','ADMIN 3');</t>
  </si>
  <si>
    <t>020707</t>
  </si>
  <si>
    <t>INSERT INTO  VALUES (,'La Granja','020707','Distrito','CRI','ADMIN 3');</t>
  </si>
  <si>
    <t>020801</t>
  </si>
  <si>
    <t>INSERT INTO  VALUES (,'San Pedro','020801','Distrito','CRI','ADMIN 3');</t>
  </si>
  <si>
    <t>020802</t>
  </si>
  <si>
    <t>INSERT INTO  VALUES (,'San Juan','020802','Distrito','CRI','ADMIN 3');</t>
  </si>
  <si>
    <t>020803</t>
  </si>
  <si>
    <t>INSERT INTO  VALUES (,'San Rafael','020803','Distrito','CRI','ADMIN 3');</t>
  </si>
  <si>
    <t>Carrillos</t>
  </si>
  <si>
    <t>020804</t>
  </si>
  <si>
    <t>INSERT INTO  VALUES (,'Carrillos','020804','Distrito','CRI','ADMIN 3');</t>
  </si>
  <si>
    <t>Sabana Redonda</t>
  </si>
  <si>
    <t>020805</t>
  </si>
  <si>
    <t>INSERT INTO  VALUES (,'Sabana Redonda','020805','Distrito','CRI','ADMIN 3');</t>
  </si>
  <si>
    <t>020901</t>
  </si>
  <si>
    <t>INSERT INTO  VALUES (,'Orotina','020901','Distrito','CRI','ADMIN 3');</t>
  </si>
  <si>
    <t>El Mastate</t>
  </si>
  <si>
    <t>020902</t>
  </si>
  <si>
    <t>INSERT INTO  VALUES (,'El Mastate','020902','Distrito','CRI','ADMIN 3');</t>
  </si>
  <si>
    <t>Hacienda Vieja</t>
  </si>
  <si>
    <t>020903</t>
  </si>
  <si>
    <t>INSERT INTO  VALUES (,'Hacienda Vieja','020903','Distrito','CRI','ADMIN 3');</t>
  </si>
  <si>
    <t>Coyolar</t>
  </si>
  <si>
    <t>020904</t>
  </si>
  <si>
    <t>INSERT INTO  VALUES (,'Coyolar','020904','Distrito','CRI','ADMIN 3');</t>
  </si>
  <si>
    <t>020905</t>
  </si>
  <si>
    <t>INSERT INTO  VALUES (,'La Ceiba','020905','Distrito','CRI','ADMIN 3');</t>
  </si>
  <si>
    <t>021001</t>
  </si>
  <si>
    <t>INSERT INTO  VALUES (,'Quesada','021001','Distrito','CRI','ADMIN 3');</t>
  </si>
  <si>
    <t>Florencia</t>
  </si>
  <si>
    <t>021002</t>
  </si>
  <si>
    <t>INSERT INTO  VALUES (,'Florencia','021002','Distrito','CRI','ADMIN 3');</t>
  </si>
  <si>
    <t>Aguas Zarcas</t>
  </si>
  <si>
    <t>021004</t>
  </si>
  <si>
    <t>INSERT INTO  VALUES (,'Aguas Zarcas','021004','Distrito','CRI','ADMIN 3');</t>
  </si>
  <si>
    <t>Venecia</t>
  </si>
  <si>
    <t>021005</t>
  </si>
  <si>
    <t>INSERT INTO  VALUES (,'Venecia','021005','Distrito','CRI','ADMIN 3');</t>
  </si>
  <si>
    <t>Pital</t>
  </si>
  <si>
    <t>021006</t>
  </si>
  <si>
    <t>INSERT INTO  VALUES (,'Pital','021006','Distrito','CRI','ADMIN 3');</t>
  </si>
  <si>
    <t>La Fortuna</t>
  </si>
  <si>
    <t>021007</t>
  </si>
  <si>
    <t>INSERT INTO  VALUES (,'La Fortuna','021007','Distrito','CRI','ADMIN 3');</t>
  </si>
  <si>
    <t>La Tigra</t>
  </si>
  <si>
    <t>021008</t>
  </si>
  <si>
    <t>INSERT INTO  VALUES (,'La Tigra','021008','Distrito','CRI','ADMIN 3');</t>
  </si>
  <si>
    <t>La Palmera</t>
  </si>
  <si>
    <t>021009</t>
  </si>
  <si>
    <t>INSERT INTO  VALUES (,'La Palmera','021009','Distrito','CRI','ADMIN 3');</t>
  </si>
  <si>
    <t>Cutris</t>
  </si>
  <si>
    <t>021011</t>
  </si>
  <si>
    <t>INSERT INTO  VALUES (,'Cutris','021011','Distrito','CRI','ADMIN 3');</t>
  </si>
  <si>
    <t>Monterrey</t>
  </si>
  <si>
    <t>021012</t>
  </si>
  <si>
    <t>INSERT INTO  VALUES (,'Monterrey','021012','Distrito','CRI','ADMIN 3');</t>
  </si>
  <si>
    <t>Pocosol</t>
  </si>
  <si>
    <t>021013</t>
  </si>
  <si>
    <t>INSERT INTO  VALUES (,'Pocosol','021013','Distrito','CRI','ADMIN 3');</t>
  </si>
  <si>
    <t>021101</t>
  </si>
  <si>
    <t>INSERT INTO  VALUES (,'Zarcero','021101','Distrito','CRI','ADMIN 3');</t>
  </si>
  <si>
    <t>Laguna</t>
  </si>
  <si>
    <t>021102</t>
  </si>
  <si>
    <t>INSERT INTO  VALUES (,'Laguna','021102','Distrito','CRI','ADMIN 3');</t>
  </si>
  <si>
    <t>Tapesco</t>
  </si>
  <si>
    <t>021103</t>
  </si>
  <si>
    <t>INSERT INTO  VALUES (,'Tapesco','021103','Distrito','CRI','ADMIN 3');</t>
  </si>
  <si>
    <t>021106</t>
  </si>
  <si>
    <t>INSERT INTO  VALUES (,'Zapote','021106','Distrito','CRI','ADMIN 3');</t>
  </si>
  <si>
    <t>Brisas</t>
  </si>
  <si>
    <t>021107</t>
  </si>
  <si>
    <t>INSERT INTO  VALUES (,'Brisas','021107','Distrito','CRI','ADMIN 3');</t>
  </si>
  <si>
    <t>Sarche Norte</t>
  </si>
  <si>
    <t>021201</t>
  </si>
  <si>
    <t>INSERT INTO  VALUES (,'Sarche Norte','021201','Distrito','CRI','ADMIN 3');</t>
  </si>
  <si>
    <t>Sarche Sur</t>
  </si>
  <si>
    <t>021202</t>
  </si>
  <si>
    <t>INSERT INTO  VALUES (,'Sarche Sur','021202','Distrito','CRI','ADMIN 3');</t>
  </si>
  <si>
    <t>Toro Amarillo</t>
  </si>
  <si>
    <t>021203</t>
  </si>
  <si>
    <t>INSERT INTO  VALUES (,'Toro Amarillo','021203','Distrito','CRI','ADMIN 3');</t>
  </si>
  <si>
    <t>Rodrhguez</t>
  </si>
  <si>
    <t>021205</t>
  </si>
  <si>
    <t>INSERT INTO  VALUES (,'Rodrhguez','021205','Distrito','CRI','ADMIN 3');</t>
  </si>
  <si>
    <t>INSERT INTO  VALUES (,'Upala','021301','Distrito','CRI','ADMIN 3');</t>
  </si>
  <si>
    <t>Aguas Claras</t>
  </si>
  <si>
    <t>INSERT INTO  VALUES (,'Aguas Claras','021302','Distrito','CRI','ADMIN 3');</t>
  </si>
  <si>
    <t>San Josa O Pizote</t>
  </si>
  <si>
    <t>INSERT INTO  VALUES (,'San Josa O Pizote','021303','Distrito','CRI','ADMIN 3');</t>
  </si>
  <si>
    <t>Bijagua</t>
  </si>
  <si>
    <t>INSERT INTO  VALUES (,'Bijagua','021304','Distrito','CRI','ADMIN 3');</t>
  </si>
  <si>
    <t>Delicias</t>
  </si>
  <si>
    <t>021305</t>
  </si>
  <si>
    <t>INSERT INTO  VALUES (,'Delicias','021305','Distrito','CRI','ADMIN 3');</t>
  </si>
  <si>
    <t>Dos R</t>
  </si>
  <si>
    <t>021306</t>
  </si>
  <si>
    <t>INSERT INTO  VALUES (,'Dos R','021306','Distrito','CRI','ADMIN 3');</t>
  </si>
  <si>
    <t>Yolillal</t>
  </si>
  <si>
    <t>021307</t>
  </si>
  <si>
    <t>INSERT INTO  VALUES (,'Yolillal','021307','Distrito','CRI','ADMIN 3');</t>
  </si>
  <si>
    <t>Canalete</t>
  </si>
  <si>
    <t>021308</t>
  </si>
  <si>
    <t>INSERT INTO  VALUES (,'Canalete','021308','Distrito','CRI','ADMIN 3');</t>
  </si>
  <si>
    <t>021401</t>
  </si>
  <si>
    <t>INSERT INTO  VALUES (,'Los Chiles','021401','Distrito','CRI','ADMIN 3');</t>
  </si>
  <si>
    <t>Caso Negro</t>
  </si>
  <si>
    <t>021402</t>
  </si>
  <si>
    <t>INSERT INTO  VALUES (,'Caso Negro','021402','Distrito','CRI','ADMIN 3');</t>
  </si>
  <si>
    <t>El Amparo</t>
  </si>
  <si>
    <t>021403</t>
  </si>
  <si>
    <t>INSERT INTO  VALUES (,'El Amparo','021403','Distrito','CRI','ADMIN 3');</t>
  </si>
  <si>
    <t>021404</t>
  </si>
  <si>
    <t>INSERT INTO  VALUES (,'San Jorge','021404','Distrito','CRI','ADMIN 3');</t>
  </si>
  <si>
    <t>021501</t>
  </si>
  <si>
    <t>INSERT INTO  VALUES (,'San Rafael','021501','Distrito','CRI','ADMIN 3');</t>
  </si>
  <si>
    <t>Buenavista</t>
  </si>
  <si>
    <t>021502</t>
  </si>
  <si>
    <t>INSERT INTO  VALUES (,'Buenavista','021502','Distrito','CRI','ADMIN 3');</t>
  </si>
  <si>
    <t>Katira</t>
  </si>
  <si>
    <t>021504</t>
  </si>
  <si>
    <t>INSERT INTO  VALUES (,'Katira','021504','Distrito','CRI','ADMIN 3');</t>
  </si>
  <si>
    <t>021601</t>
  </si>
  <si>
    <t>INSERT INTO  VALUES (,'Río Cuarto','021601','Distrito','CRI','ADMIN 3');</t>
  </si>
  <si>
    <t>021602</t>
  </si>
  <si>
    <t>INSERT INTO  VALUES (,'Santa Rita','021602','Distrito','CRI','ADMIN 3');</t>
  </si>
  <si>
    <t>021603</t>
  </si>
  <si>
    <t>INSERT INTO  VALUES (,'Santa Isabel','021603','Distrito','CRI','ADMIN 3');</t>
  </si>
  <si>
    <t>Oriental</t>
  </si>
  <si>
    <t>030101</t>
  </si>
  <si>
    <t>INSERT INTO  VALUES (,'Oriental','030101','Distrito','CRI','ADMIN 3');</t>
  </si>
  <si>
    <t>Occidental</t>
  </si>
  <si>
    <t>030102</t>
  </si>
  <si>
    <t>INSERT INTO  VALUES (,'Occidental','030102','Distrito','CRI','ADMIN 3');</t>
  </si>
  <si>
    <t>Carmen</t>
  </si>
  <si>
    <t>030103</t>
  </si>
  <si>
    <t>INSERT INTO  VALUES (,'Carmen','030103','Distrito','CRI','ADMIN 3');</t>
  </si>
  <si>
    <t>San Nicol</t>
  </si>
  <si>
    <t>030104</t>
  </si>
  <si>
    <t>INSERT INTO  VALUES (,'San Nicol','030104','Distrito','CRI','ADMIN 3');</t>
  </si>
  <si>
    <t>Aguacaliente o San Francisco</t>
  </si>
  <si>
    <t>030105</t>
  </si>
  <si>
    <t>INSERT INTO  VALUES (,'Aguacaliente o San Francisco','030105','Distrito','CRI','ADMIN 3');</t>
  </si>
  <si>
    <t>Guadalupe o Arenilla</t>
  </si>
  <si>
    <t>030106</t>
  </si>
  <si>
    <t>INSERT INTO  VALUES (,'Guadalupe o Arenilla','030106','Distrito','CRI','ADMIN 3');</t>
  </si>
  <si>
    <t>Corralillo</t>
  </si>
  <si>
    <t>030107</t>
  </si>
  <si>
    <t>INSERT INTO  VALUES (,'Corralillo','030107','Distrito','CRI','ADMIN 3');</t>
  </si>
  <si>
    <t>Tierra Blanca</t>
  </si>
  <si>
    <t>030108</t>
  </si>
  <si>
    <t>INSERT INTO  VALUES (,'Tierra Blanca','030108','Distrito','CRI','ADMIN 3');</t>
  </si>
  <si>
    <t>030109</t>
  </si>
  <si>
    <t>INSERT INTO  VALUES (,'Dulce Nombre','030109','Distrito','CRI','ADMIN 3');</t>
  </si>
  <si>
    <t>030110</t>
  </si>
  <si>
    <t>INSERT INTO  VALUES (,'Llano Grande','030110','Distrito','CRI','ADMIN 3');</t>
  </si>
  <si>
    <t>Quebradilla</t>
  </si>
  <si>
    <t>030111</t>
  </si>
  <si>
    <t>INSERT INTO  VALUES (,'Quebradilla','030111','Distrito','CRI','ADMIN 3');</t>
  </si>
  <si>
    <t>030201</t>
  </si>
  <si>
    <t>INSERT INTO  VALUES (,'Paraaso','030201','Distrito','CRI','ADMIN 3');</t>
  </si>
  <si>
    <t>030202</t>
  </si>
  <si>
    <t>INSERT INTO  VALUES (,'Santiago','030202','Distrito','CRI','ADMIN 3');</t>
  </si>
  <si>
    <t>Orosi</t>
  </si>
  <si>
    <t>030203</t>
  </si>
  <si>
    <t>INSERT INTO  VALUES (,'Orosi','030203','Distrito','CRI','ADMIN 3');</t>
  </si>
  <si>
    <t>Cacha</t>
  </si>
  <si>
    <t>030204</t>
  </si>
  <si>
    <t>INSERT INTO  VALUES (,'Cacha','030204','Distrito','CRI','ADMIN 3');</t>
  </si>
  <si>
    <t>Llanos de Santa LucFa</t>
  </si>
  <si>
    <t>030205</t>
  </si>
  <si>
    <t>INSERT INTO  VALUES (,'Llanos de Santa LucFa','030205','Distrito','CRI','ADMIN 3');</t>
  </si>
  <si>
    <t>Tres Roos</t>
  </si>
  <si>
    <t>030301</t>
  </si>
  <si>
    <t>INSERT INTO  VALUES (,'Tres Roos','030301','Distrito','CRI','ADMIN 3');</t>
  </si>
  <si>
    <t>030302</t>
  </si>
  <si>
    <t>INSERT INTO  VALUES (,'San Diego','030302','Distrito','CRI','ADMIN 3');</t>
  </si>
  <si>
    <t>030303</t>
  </si>
  <si>
    <t>INSERT INTO  VALUES (,'San Juan','030303','Distrito','CRI','ADMIN 3');</t>
  </si>
  <si>
    <t>030304</t>
  </si>
  <si>
    <t>INSERT INTO  VALUES (,'San Rafael','030304','Distrito','CRI','ADMIN 3');</t>
  </si>
  <si>
    <t>030305</t>
  </si>
  <si>
    <t>INSERT INTO  VALUES (,'Concepci','030305','Distrito','CRI','ADMIN 3');</t>
  </si>
  <si>
    <t>030306</t>
  </si>
  <si>
    <t>INSERT INTO  VALUES (,'Dulce Nombre','030306','Distrito','CRI','ADMIN 3');</t>
  </si>
  <si>
    <t>San Ramnn</t>
  </si>
  <si>
    <t>030307</t>
  </si>
  <si>
    <t>INSERT INTO  VALUES (,'San Ramnn','030307','Distrito','CRI','ADMIN 3');</t>
  </si>
  <si>
    <t>Rao Azul</t>
  </si>
  <si>
    <t>030308</t>
  </si>
  <si>
    <t>INSERT INTO  VALUES (,'Rao Azul','030308','Distrito','CRI','ADMIN 3');</t>
  </si>
  <si>
    <t>Juan Vi</t>
  </si>
  <si>
    <t>030401</t>
  </si>
  <si>
    <t>INSERT INTO  VALUES (,'Juan Vi','030401','Distrito','CRI','ADMIN 3');</t>
  </si>
  <si>
    <t>Tucurrique</t>
  </si>
  <si>
    <t>030402</t>
  </si>
  <si>
    <t>INSERT INTO  VALUES (,'Tucurrique','030402','Distrito','CRI','ADMIN 3');</t>
  </si>
  <si>
    <t>Pejibaye</t>
  </si>
  <si>
    <t>030403</t>
  </si>
  <si>
    <t>INSERT INTO  VALUES (,'Pejibaye','030403','Distrito','CRI','ADMIN 3');</t>
  </si>
  <si>
    <t>030501</t>
  </si>
  <si>
    <t>INSERT INTO  VALUES (,'Turrialba','030501','Distrito','CRI','ADMIN 3');</t>
  </si>
  <si>
    <t>La Suiza</t>
  </si>
  <si>
    <t>030502</t>
  </si>
  <si>
    <t>INSERT INTO  VALUES (,'La Suiza','030502','Distrito','CRI','ADMIN 3');</t>
  </si>
  <si>
    <t>030504</t>
  </si>
  <si>
    <t>INSERT INTO  VALUES (,'Santa Cruz','030504','Distrito','CRI','ADMIN 3');</t>
  </si>
  <si>
    <t>Santa Teresita</t>
  </si>
  <si>
    <t>030505</t>
  </si>
  <si>
    <t>INSERT INTO  VALUES (,'Santa Teresita','030505','Distrito','CRI','ADMIN 3');</t>
  </si>
  <si>
    <t>Pavones</t>
  </si>
  <si>
    <t>030506</t>
  </si>
  <si>
    <t>INSERT INTO  VALUES (,'Pavones','030506','Distrito','CRI','ADMIN 3');</t>
  </si>
  <si>
    <t>Tuis</t>
  </si>
  <si>
    <t>030507</t>
  </si>
  <si>
    <t>INSERT INTO  VALUES (,'Tuis','030507','Distrito','CRI','ADMIN 3');</t>
  </si>
  <si>
    <t>Tayutic</t>
  </si>
  <si>
    <t>030508</t>
  </si>
  <si>
    <t>INSERT INTO  VALUES (,'Tayutic','030508','Distrito','CRI','ADMIN 3');</t>
  </si>
  <si>
    <t>030509</t>
  </si>
  <si>
    <t>INSERT INTO  VALUES (,'Santa Rosa','030509','Distrito','CRI','ADMIN 3');</t>
  </si>
  <si>
    <t>Tres Equis</t>
  </si>
  <si>
    <t>030510</t>
  </si>
  <si>
    <t>INSERT INTO  VALUES (,'Tres Equis','030510','Distrito','CRI','ADMIN 3');</t>
  </si>
  <si>
    <t>La Isabel</t>
  </si>
  <si>
    <t>030511</t>
  </si>
  <si>
    <t>INSERT INTO  VALUES (,'La Isabel','030511','Distrito','CRI','ADMIN 3');</t>
  </si>
  <si>
    <t>Pacayas</t>
  </si>
  <si>
    <t>INSERT INTO  VALUES (,'Pacayas','030601','Distrito','CRI','ADMIN 3');</t>
  </si>
  <si>
    <t>Cervantes</t>
  </si>
  <si>
    <t>INSERT INTO  VALUES (,'Cervantes','030602','Distrito','CRI','ADMIN 3');</t>
  </si>
  <si>
    <t>Capellades</t>
  </si>
  <si>
    <t>INSERT INTO  VALUES (,'Capellades','030603','Distrito','CRI','ADMIN 3');</t>
  </si>
  <si>
    <t>030701</t>
  </si>
  <si>
    <t>INSERT INTO  VALUES (,'San Rafael','030701','Distrito','CRI','ADMIN 3');</t>
  </si>
  <si>
    <t>Cot</t>
  </si>
  <si>
    <t>030702</t>
  </si>
  <si>
    <t>INSERT INTO  VALUES (,'Cot','030702','Distrito','CRI','ADMIN 3');</t>
  </si>
  <si>
    <t>Potrero Cerrado</t>
  </si>
  <si>
    <t>030703</t>
  </si>
  <si>
    <t>INSERT INTO  VALUES (,'Potrero Cerrado','030703','Distrito','CRI','ADMIN 3');</t>
  </si>
  <si>
    <t>Cipreses</t>
  </si>
  <si>
    <t>030704</t>
  </si>
  <si>
    <t>INSERT INTO  VALUES (,'Cipreses','030704','Distrito','CRI','ADMIN 3');</t>
  </si>
  <si>
    <t>030705</t>
  </si>
  <si>
    <t>INSERT INTO  VALUES (,'Santa Rosa','030705','Distrito','CRI','ADMIN 3');</t>
  </si>
  <si>
    <t>030801</t>
  </si>
  <si>
    <t>INSERT INTO  VALUES (,'El Tejar','030801','Distrito','CRI','ADMIN 3');</t>
  </si>
  <si>
    <t>030802</t>
  </si>
  <si>
    <t>INSERT INTO  VALUES (,'San Isidro','030802','Distrito','CRI','ADMIN 3');</t>
  </si>
  <si>
    <t>040101</t>
  </si>
  <si>
    <t>INSERT INTO  VALUES (,'Heredia','040101','Distrito','CRI','ADMIN 3');</t>
  </si>
  <si>
    <t>040102</t>
  </si>
  <si>
    <t>INSERT INTO  VALUES (,'Mercedes','040102','Distrito','CRI','ADMIN 3');</t>
  </si>
  <si>
    <t>040103</t>
  </si>
  <si>
    <t>INSERT INTO  VALUES (,'San Francisco','040103','Distrito','CRI','ADMIN 3');</t>
  </si>
  <si>
    <t>Ulloa</t>
  </si>
  <si>
    <t>040104</t>
  </si>
  <si>
    <t>INSERT INTO  VALUES (,'Ulloa','040104','Distrito','CRI','ADMIN 3');</t>
  </si>
  <si>
    <t>Varablanca</t>
  </si>
  <si>
    <t>040105</t>
  </si>
  <si>
    <t>INSERT INTO  VALUES (,'Varablanca','040105','Distrito','CRI','ADMIN 3');</t>
  </si>
  <si>
    <t>040201</t>
  </si>
  <si>
    <t>INSERT INTO  VALUES (,'Barva','040201','Distrito','CRI','ADMIN 3');</t>
  </si>
  <si>
    <t>040202</t>
  </si>
  <si>
    <t>INSERT INTO  VALUES (,'San Pedro','040202','Distrito','CRI','ADMIN 3');</t>
  </si>
  <si>
    <t>040203</t>
  </si>
  <si>
    <t>INSERT INTO  VALUES (,'San Pablo','040203','Distrito','CRI','ADMIN 3');</t>
  </si>
  <si>
    <t>040204</t>
  </si>
  <si>
    <t>INSERT INTO  VALUES (,'San Roque','040204','Distrito','CRI','ADMIN 3');</t>
  </si>
  <si>
    <t>Santa Lucaa</t>
  </si>
  <si>
    <t>040205</t>
  </si>
  <si>
    <t>INSERT INTO  VALUES (,'Santa Lucaa','040205','Distrito','CRI','ADMIN 3');</t>
  </si>
  <si>
    <t>040206</t>
  </si>
  <si>
    <t>INSERT INTO  VALUES (,'San Jos','040206','Distrito','CRI','ADMIN 3');</t>
  </si>
  <si>
    <t>040301</t>
  </si>
  <si>
    <t>INSERT INTO  VALUES (,'Santo Domingo','040301','Distrito','CRI','ADMIN 3');</t>
  </si>
  <si>
    <t>040302</t>
  </si>
  <si>
    <t>INSERT INTO  VALUES (,'San Vicente','040302','Distrito','CRI','ADMIN 3');</t>
  </si>
  <si>
    <t>040303</t>
  </si>
  <si>
    <t>INSERT INTO  VALUES (,'San Miguel','040303','Distrito','CRI','ADMIN 3');</t>
  </si>
  <si>
    <t>Paracito</t>
  </si>
  <si>
    <t>040304</t>
  </si>
  <si>
    <t>INSERT INTO  VALUES (,'Paracito','040304','Distrito','CRI','ADMIN 3');</t>
  </si>
  <si>
    <t>Santo Tomis</t>
  </si>
  <si>
    <t>040305</t>
  </si>
  <si>
    <t>INSERT INTO  VALUES (,'Santo Tomis','040305','Distrito','CRI','ADMIN 3');</t>
  </si>
  <si>
    <t>040306</t>
  </si>
  <si>
    <t>INSERT INTO  VALUES (,'Santa Rosa','040306','Distrito','CRI','ADMIN 3');</t>
  </si>
  <si>
    <t>Part</t>
  </si>
  <si>
    <t>040308</t>
  </si>
  <si>
    <t>INSERT INTO  VALUES (,'Part','040308','Distrito','CRI','ADMIN 3');</t>
  </si>
  <si>
    <t>040401</t>
  </si>
  <si>
    <t>INSERT INTO  VALUES (,'Santa Bárbara','040401','Distrito','CRI','ADMIN 3');</t>
  </si>
  <si>
    <t>040403</t>
  </si>
  <si>
    <t>INSERT INTO  VALUES (,'San Juan','040403','Distrito','CRI','ADMIN 3');</t>
  </si>
  <si>
    <t>Jests</t>
  </si>
  <si>
    <t>040404</t>
  </si>
  <si>
    <t>INSERT INTO  VALUES (,'Jests','040404','Distrito','CRI','ADMIN 3');</t>
  </si>
  <si>
    <t>040405</t>
  </si>
  <si>
    <t>INSERT INTO  VALUES (,'Santo Domingo','040405','Distrito','CRI','ADMIN 3');</t>
  </si>
  <si>
    <t>Purab</t>
  </si>
  <si>
    <t>040406</t>
  </si>
  <si>
    <t>INSERT INTO  VALUES (,'Purab','040406','Distrito','CRI','ADMIN 3');</t>
  </si>
  <si>
    <t>INSERT INTO  VALUES (,'San Rafael','040501','Distrito','CRI','ADMIN 3');</t>
  </si>
  <si>
    <t>INSERT INTO  VALUES (,'San Josecito','040502','Distrito','CRI','ADMIN 3');</t>
  </si>
  <si>
    <t>INSERT INTO  VALUES (,'Santiago','040503','Distrito','CRI','ADMIN 3');</t>
  </si>
  <si>
    <t>INSERT INTO  VALUES (,'Sngeles','040504','Distrito','CRI','ADMIN 3');</t>
  </si>
  <si>
    <t>Concepcien</t>
  </si>
  <si>
    <t>040505</t>
  </si>
  <si>
    <t>INSERT INTO  VALUES (,'Concepcien','040505','Distrito','CRI','ADMIN 3');</t>
  </si>
  <si>
    <t>040601</t>
  </si>
  <si>
    <t>INSERT INTO  VALUES (,'San Isidro','040601','Distrito','CRI','ADMIN 3');</t>
  </si>
  <si>
    <t>San Josd</t>
  </si>
  <si>
    <t>040602</t>
  </si>
  <si>
    <t>INSERT INTO  VALUES (,'San Josd','040602','Distrito','CRI','ADMIN 3');</t>
  </si>
  <si>
    <t>040604</t>
  </si>
  <si>
    <t>INSERT INTO  VALUES (,'San Francisco','040604','Distrito','CRI','ADMIN 3');</t>
  </si>
  <si>
    <t>040701</t>
  </si>
  <si>
    <t>INSERT INTO  VALUES (,'San Antonio','040701','Distrito','CRI','ADMIN 3');</t>
  </si>
  <si>
    <t>La Ribera</t>
  </si>
  <si>
    <t>040702</t>
  </si>
  <si>
    <t>INSERT INTO  VALUES (,'La Ribera','040702','Distrito','CRI','ADMIN 3');</t>
  </si>
  <si>
    <t>La Asunciln</t>
  </si>
  <si>
    <t>040703</t>
  </si>
  <si>
    <t>INSERT INTO  VALUES (,'La Asunciln','040703','Distrito','CRI','ADMIN 3');</t>
  </si>
  <si>
    <t>San Joaquin</t>
  </si>
  <si>
    <t>040801</t>
  </si>
  <si>
    <t>INSERT INTO  VALUES (,'San Joaquin','040801','Distrito','CRI','ADMIN 3');</t>
  </si>
  <si>
    <t>Barrantes</t>
  </si>
  <si>
    <t>040802</t>
  </si>
  <si>
    <t>INSERT INTO  VALUES (,'Barrantes','040802','Distrito','CRI','ADMIN 3');</t>
  </si>
  <si>
    <t>Llorente</t>
  </si>
  <si>
    <t>040803</t>
  </si>
  <si>
    <t>INSERT INTO  VALUES (,'Llorente','040803','Distrito','CRI','ADMIN 3');</t>
  </si>
  <si>
    <t>040901</t>
  </si>
  <si>
    <t>INSERT INTO  VALUES (,'San Pablo','040901','Distrito','CRI','ADMIN 3');</t>
  </si>
  <si>
    <t>RincPn de Sabanilla</t>
  </si>
  <si>
    <t>040902</t>
  </si>
  <si>
    <t>INSERT INTO  VALUES (,'RincPn de Sabanilla','040902','Distrito','CRI','ADMIN 3');</t>
  </si>
  <si>
    <t>Puerto Viejo</t>
  </si>
  <si>
    <t>041001</t>
  </si>
  <si>
    <t>INSERT INTO  VALUES (,'Puerto Viejo','041001','Distrito','CRI','ADMIN 3');</t>
  </si>
  <si>
    <t>La Virgen</t>
  </si>
  <si>
    <t>041002</t>
  </si>
  <si>
    <t>INSERT INTO  VALUES (,'La Virgen','041002','Distrito','CRI','ADMIN 3');</t>
  </si>
  <si>
    <t>Las Horquetas</t>
  </si>
  <si>
    <t>041003</t>
  </si>
  <si>
    <t>INSERT INTO  VALUES (,'Las Horquetas','041003','Distrito','CRI','ADMIN 3');</t>
  </si>
  <si>
    <t>Llanuras del Gaspar</t>
  </si>
  <si>
    <t>041004</t>
  </si>
  <si>
    <t>INSERT INTO  VALUES (,'Llanuras del Gaspar','041004','Distrito','CRI','ADMIN 3');</t>
  </si>
  <si>
    <t>Curepa</t>
  </si>
  <si>
    <t>041005</t>
  </si>
  <si>
    <t>INSERT INTO  VALUES (,'Curepa','041005','Distrito','CRI','ADMIN 3');</t>
  </si>
  <si>
    <t>050101</t>
  </si>
  <si>
    <t>INSERT INTO  VALUES (,'Liberia','050101','Distrito','CRI','ADMIN 3');</t>
  </si>
  <si>
    <t>Cabas Dulces</t>
  </si>
  <si>
    <t>050102</t>
  </si>
  <si>
    <t>INSERT INTO  VALUES (,'Cabas Dulces','050102','Distrito','CRI','ADMIN 3');</t>
  </si>
  <si>
    <t>Mayorga</t>
  </si>
  <si>
    <t>050103</t>
  </si>
  <si>
    <t>INSERT INTO  VALUES (,'Mayorga','050103','Distrito','CRI','ADMIN 3');</t>
  </si>
  <si>
    <t>Nacascolo</t>
  </si>
  <si>
    <t>050104</t>
  </si>
  <si>
    <t>INSERT INTO  VALUES (,'Nacascolo','050104','Distrito','CRI','ADMIN 3');</t>
  </si>
  <si>
    <t>Curubandt</t>
  </si>
  <si>
    <t>050105</t>
  </si>
  <si>
    <t>INSERT INTO  VALUES (,'Curubandt','050105','Distrito','CRI','ADMIN 3');</t>
  </si>
  <si>
    <t>INSERT INTO  VALUES (,'Nicoya','050201','Distrito','CRI','ADMIN 3');</t>
  </si>
  <si>
    <t>Mansian</t>
  </si>
  <si>
    <t>INSERT INTO  VALUES (,'Mansian','050202','Distrito','CRI','ADMIN 3');</t>
  </si>
  <si>
    <t>050203</t>
  </si>
  <si>
    <t>INSERT INTO  VALUES (,'San Antonio','050203','Distrito','CRI','ADMIN 3');</t>
  </si>
  <si>
    <t>Quebrada Honda</t>
  </si>
  <si>
    <t>050204</t>
  </si>
  <si>
    <t>INSERT INTO  VALUES (,'Quebrada Honda','050204','Distrito','CRI','ADMIN 3');</t>
  </si>
  <si>
    <t>Simara</t>
  </si>
  <si>
    <t>INSERT INTO  VALUES (,'Simara','050205','Distrito','CRI','ADMIN 3');</t>
  </si>
  <si>
    <t>Nosara</t>
  </si>
  <si>
    <t>INSERT INTO  VALUES (,'Nosara','050206','Distrito','CRI','ADMIN 3');</t>
  </si>
  <si>
    <t>Belon de Nosarita</t>
  </si>
  <si>
    <t>INSERT INTO  VALUES (,'Belon de Nosarita','050207','Distrito','CRI','ADMIN 3');</t>
  </si>
  <si>
    <t>050301</t>
  </si>
  <si>
    <t>INSERT INTO  VALUES (,'Santa Cruz','050301','Distrito','CRI','ADMIN 3');</t>
  </si>
  <si>
    <t>Bolsan</t>
  </si>
  <si>
    <t>050302</t>
  </si>
  <si>
    <t>INSERT INTO  VALUES (,'Bolsan','050302','Distrito','CRI','ADMIN 3');</t>
  </si>
  <si>
    <t>Veintisiete de Abril</t>
  </si>
  <si>
    <t>050303</t>
  </si>
  <si>
    <t>INSERT INTO  VALUES (,'Veintisiete de Abril','050303','Distrito','CRI','ADMIN 3');</t>
  </si>
  <si>
    <t>Tempate</t>
  </si>
  <si>
    <t>050304</t>
  </si>
  <si>
    <t>INSERT INTO  VALUES (,'Tempate','050304','Distrito','CRI','ADMIN 3');</t>
  </si>
  <si>
    <t>050305</t>
  </si>
  <si>
    <t>INSERT INTO  VALUES (,'Cartagena','050305','Distrito','CRI','ADMIN 3');</t>
  </si>
  <si>
    <t>Cuajiniquil</t>
  </si>
  <si>
    <t>050306</t>
  </si>
  <si>
    <t>INSERT INTO  VALUES (,'Cuajiniquil','050306','Distrito','CRI','ADMIN 3');</t>
  </si>
  <si>
    <t>Diria</t>
  </si>
  <si>
    <t>050307</t>
  </si>
  <si>
    <t>INSERT INTO  VALUES (,'Diria','050307','Distrito','CRI','ADMIN 3');</t>
  </si>
  <si>
    <t>Cabo Velas</t>
  </si>
  <si>
    <t>050308</t>
  </si>
  <si>
    <t>INSERT INTO  VALUES (,'Cabo Velas','050308','Distrito','CRI','ADMIN 3');</t>
  </si>
  <si>
    <t>Tamarindo</t>
  </si>
  <si>
    <t>050309</t>
  </si>
  <si>
    <t>INSERT INTO  VALUES (,'Tamarindo','050309','Distrito','CRI','ADMIN 3');</t>
  </si>
  <si>
    <t>050401</t>
  </si>
  <si>
    <t>INSERT INTO  VALUES (,'Bagaces','050401','Distrito','CRI','ADMIN 3');</t>
  </si>
  <si>
    <t>050402</t>
  </si>
  <si>
    <t>INSERT INTO  VALUES (,'La Fortuna','050402','Distrito','CRI','ADMIN 3');</t>
  </si>
  <si>
    <t>Mogote</t>
  </si>
  <si>
    <t>050403</t>
  </si>
  <si>
    <t>INSERT INTO  VALUES (,'Mogote','050403','Distrito','CRI','ADMIN 3');</t>
  </si>
  <si>
    <t>Rao Naranjo</t>
  </si>
  <si>
    <t>050404</t>
  </si>
  <si>
    <t>INSERT INTO  VALUES (,'Rao Naranjo','050404','Distrito','CRI','ADMIN 3');</t>
  </si>
  <si>
    <t>Filadelfia</t>
  </si>
  <si>
    <t>050501</t>
  </si>
  <si>
    <t>INSERT INTO  VALUES (,'Filadelfia','050501','Distrito','CRI','ADMIN 3');</t>
  </si>
  <si>
    <t>050502</t>
  </si>
  <si>
    <t>INSERT INTO  VALUES (,'Palmira','050502','Distrito','CRI','ADMIN 3');</t>
  </si>
  <si>
    <t>Sardinal</t>
  </si>
  <si>
    <t>050503</t>
  </si>
  <si>
    <t>INSERT INTO  VALUES (,'Sardinal','050503','Distrito','CRI','ADMIN 3');</t>
  </si>
  <si>
    <t>Belrn</t>
  </si>
  <si>
    <t>050504</t>
  </si>
  <si>
    <t>INSERT INTO  VALUES (,'Belrn','050504','Distrito','CRI','ADMIN 3');</t>
  </si>
  <si>
    <t>050601</t>
  </si>
  <si>
    <t>INSERT INTO  VALUES (,'Cañas','050601','Distrito','CRI','ADMIN 3');</t>
  </si>
  <si>
    <t>050602</t>
  </si>
  <si>
    <t>INSERT INTO  VALUES (,'Palmira','050602','Distrito','CRI','ADMIN 3');</t>
  </si>
  <si>
    <t>050603</t>
  </si>
  <si>
    <t>INSERT INTO  VALUES (,'San Miguel','050603','Distrito','CRI','ADMIN 3');</t>
  </si>
  <si>
    <t>Bebedero</t>
  </si>
  <si>
    <t>050604</t>
  </si>
  <si>
    <t>INSERT INTO  VALUES (,'Bebedero','050604','Distrito','CRI','ADMIN 3');</t>
  </si>
  <si>
    <t>Porozal</t>
  </si>
  <si>
    <t>050605</t>
  </si>
  <si>
    <t>INSERT INTO  VALUES (,'Porozal','050605','Distrito','CRI','ADMIN 3');</t>
  </si>
  <si>
    <t>Las Juntas</t>
  </si>
  <si>
    <t>050701</t>
  </si>
  <si>
    <t>INSERT INTO  VALUES (,'Las Juntas','050701','Distrito','CRI','ADMIN 3');</t>
  </si>
  <si>
    <t>Sierra</t>
  </si>
  <si>
    <t>050702</t>
  </si>
  <si>
    <t>INSERT INTO  VALUES (,'Sierra','050702','Distrito','CRI','ADMIN 3');</t>
  </si>
  <si>
    <t>050703</t>
  </si>
  <si>
    <t>INSERT INTO  VALUES (,'San Juan','050703','Distrito','CRI','ADMIN 3');</t>
  </si>
  <si>
    <t>Colorado</t>
  </si>
  <si>
    <t>050704</t>
  </si>
  <si>
    <t>INSERT INTO  VALUES (,'Colorado','050704','Distrito','CRI','ADMIN 3');</t>
  </si>
  <si>
    <t>050801</t>
  </si>
  <si>
    <t>INSERT INTO  VALUES (,'Tilarán','050801','Distrito','CRI','ADMIN 3');</t>
  </si>
  <si>
    <t>Quebrada Grande</t>
  </si>
  <si>
    <t>050802</t>
  </si>
  <si>
    <t>INSERT INTO  VALUES (,'Quebrada Grande','050802','Distrito','CRI','ADMIN 3');</t>
  </si>
  <si>
    <t>Tronadora</t>
  </si>
  <si>
    <t>050803</t>
  </si>
  <si>
    <t>INSERT INTO  VALUES (,'Tronadora','050803','Distrito','CRI','ADMIN 3');</t>
  </si>
  <si>
    <t>050804</t>
  </si>
  <si>
    <t>INSERT INTO  VALUES (,'Santa Rosa','050804','Distrito','CRI','ADMIN 3');</t>
  </si>
  <si>
    <t>Libano</t>
  </si>
  <si>
    <t>050805</t>
  </si>
  <si>
    <t>INSERT INTO  VALUES (,'Libano','050805','Distrito','CRI','ADMIN 3');</t>
  </si>
  <si>
    <t>Tierras Morenas</t>
  </si>
  <si>
    <t>050806</t>
  </si>
  <si>
    <t>INSERT INTO  VALUES (,'Tierras Morenas','050806','Distrito','CRI','ADMIN 3');</t>
  </si>
  <si>
    <t>050807</t>
  </si>
  <si>
    <t>INSERT INTO  VALUES (,'Arenal','050807','Distrito','CRI','ADMIN 3');</t>
  </si>
  <si>
    <t>Carmona</t>
  </si>
  <si>
    <t>050901</t>
  </si>
  <si>
    <t>INSERT INTO  VALUES (,'Carmona','050901','Distrito','CRI','ADMIN 3');</t>
  </si>
  <si>
    <t>050902</t>
  </si>
  <si>
    <t>INSERT INTO  VALUES (,'Santa Rita','050902','Distrito','CRI','ADMIN 3');</t>
  </si>
  <si>
    <t>050903</t>
  </si>
  <si>
    <t>INSERT INTO  VALUES (,'Zapotal','050903','Distrito','CRI','ADMIN 3');</t>
  </si>
  <si>
    <t>050904</t>
  </si>
  <si>
    <t>INSERT INTO  VALUES (,'San Pablo','050904','Distrito','CRI','ADMIN 3');</t>
  </si>
  <si>
    <t>050905</t>
  </si>
  <si>
    <t>INSERT INTO  VALUES (,'Porvenir','050905','Distrito','CRI','ADMIN 3');</t>
  </si>
  <si>
    <t>050906</t>
  </si>
  <si>
    <t>INSERT INTO  VALUES (,'Bejuco','050906','Distrito','CRI','ADMIN 3');</t>
  </si>
  <si>
    <t>051001</t>
  </si>
  <si>
    <t>INSERT INTO  VALUES (,'La Cruz','051001','Distrito','CRI','ADMIN 3');</t>
  </si>
  <si>
    <t>Santa Cecilia</t>
  </si>
  <si>
    <t>051002</t>
  </si>
  <si>
    <t>INSERT INTO  VALUES (,'Santa Cecilia','051002','Distrito','CRI','ADMIN 3');</t>
  </si>
  <si>
    <t>La Garita</t>
  </si>
  <si>
    <t>051003</t>
  </si>
  <si>
    <t>INSERT INTO  VALUES (,'La Garita','051003','Distrito','CRI','ADMIN 3');</t>
  </si>
  <si>
    <t>051004</t>
  </si>
  <si>
    <t>INSERT INTO  VALUES (,'Santa Elena','051004','Distrito','CRI','ADMIN 3');</t>
  </si>
  <si>
    <t>051101</t>
  </si>
  <si>
    <t>INSERT INTO  VALUES (,'Hojancha','051101','Distrito','CRI','ADMIN 3');</t>
  </si>
  <si>
    <t>Monte Romo</t>
  </si>
  <si>
    <t>051102</t>
  </si>
  <si>
    <t>INSERT INTO  VALUES (,'Monte Romo','051102','Distrito','CRI','ADMIN 3');</t>
  </si>
  <si>
    <t>Puerto Carrillo</t>
  </si>
  <si>
    <t>051103</t>
  </si>
  <si>
    <t>INSERT INTO  VALUES (,'Puerto Carrillo','051103','Distrito','CRI','ADMIN 3');</t>
  </si>
  <si>
    <t>Matambh</t>
  </si>
  <si>
    <t>051105</t>
  </si>
  <si>
    <t>INSERT INTO  VALUES (,'Matambh','051105','Distrito','CRI','ADMIN 3');</t>
  </si>
  <si>
    <t>060101</t>
  </si>
  <si>
    <t>INSERT INTO  VALUES (,'Puntarenas','060101','Distrito','CRI','ADMIN 3');</t>
  </si>
  <si>
    <t>Pitahaya</t>
  </si>
  <si>
    <t>060102</t>
  </si>
  <si>
    <t>INSERT INTO  VALUES (,'Pitahaya','060102','Distrito','CRI','ADMIN 3');</t>
  </si>
  <si>
    <t>Chomes</t>
  </si>
  <si>
    <t>060103</t>
  </si>
  <si>
    <t>INSERT INTO  VALUES (,'Chomes','060103','Distrito','CRI','ADMIN 3');</t>
  </si>
  <si>
    <t>Lepanto</t>
  </si>
  <si>
    <t>060104</t>
  </si>
  <si>
    <t>INSERT INTO  VALUES (,'Lepanto','060104','Distrito','CRI','ADMIN 3');</t>
  </si>
  <si>
    <t>Paquera</t>
  </si>
  <si>
    <t>060105</t>
  </si>
  <si>
    <t>INSERT INTO  VALUES (,'Paquera','060105','Distrito','CRI','ADMIN 3');</t>
  </si>
  <si>
    <t>Manzanillo</t>
  </si>
  <si>
    <t>060106</t>
  </si>
  <si>
    <t>INSERT INTO  VALUES (,'Manzanillo','060106','Distrito','CRI','ADMIN 3');</t>
  </si>
  <si>
    <t>Guacimal</t>
  </si>
  <si>
    <t>060107</t>
  </si>
  <si>
    <t>INSERT INTO  VALUES (,'Guacimal','060107','Distrito','CRI','ADMIN 3');</t>
  </si>
  <si>
    <t>Barranca</t>
  </si>
  <si>
    <t>060108</t>
  </si>
  <si>
    <t>INSERT INTO  VALUES (,'Barranca','060108','Distrito','CRI','ADMIN 3');</t>
  </si>
  <si>
    <t>Monte Verde</t>
  </si>
  <si>
    <t>060109</t>
  </si>
  <si>
    <t>INSERT INTO  VALUES (,'Monte Verde','060109','Distrito','CRI','ADMIN 3');</t>
  </si>
  <si>
    <t>Cubano</t>
  </si>
  <si>
    <t>060111</t>
  </si>
  <si>
    <t>INSERT INTO  VALUES (,'Cubano','060111','Distrito','CRI','ADMIN 3');</t>
  </si>
  <si>
    <t>Chacarita</t>
  </si>
  <si>
    <t>060112</t>
  </si>
  <si>
    <t>INSERT INTO  VALUES (,'Chacarita','060112','Distrito','CRI','ADMIN 3');</t>
  </si>
  <si>
    <t>Chira</t>
  </si>
  <si>
    <t>060113</t>
  </si>
  <si>
    <t>INSERT INTO  VALUES (,'Chira','060113','Distrito','CRI','ADMIN 3');</t>
  </si>
  <si>
    <t>Acapulco</t>
  </si>
  <si>
    <t>060114</t>
  </si>
  <si>
    <t>INSERT INTO  VALUES (,'Acapulco','060114','Distrito','CRI','ADMIN 3');</t>
  </si>
  <si>
    <t>060115</t>
  </si>
  <si>
    <t>INSERT INTO  VALUES (,'El Roble','060115','Distrito','CRI','ADMIN 3');</t>
  </si>
  <si>
    <t>Arancibia</t>
  </si>
  <si>
    <t>060116</t>
  </si>
  <si>
    <t>INSERT INTO  VALUES (,'Arancibia','060116','Distrito','CRI','ADMIN 3');</t>
  </si>
  <si>
    <t>Esparitu Santo</t>
  </si>
  <si>
    <t>060201</t>
  </si>
  <si>
    <t>INSERT INTO  VALUES (,'Esparitu Santo','060201','Distrito','CRI','ADMIN 3');</t>
  </si>
  <si>
    <t>San Juan Grande</t>
  </si>
  <si>
    <t>060202</t>
  </si>
  <si>
    <t>INSERT INTO  VALUES (,'San Juan Grande','060202','Distrito','CRI','ADMIN 3');</t>
  </si>
  <si>
    <t>Macacona</t>
  </si>
  <si>
    <t>060203</t>
  </si>
  <si>
    <t>INSERT INTO  VALUES (,'Macacona','060203','Distrito','CRI','ADMIN 3');</t>
  </si>
  <si>
    <t>060204</t>
  </si>
  <si>
    <t>INSERT INTO  VALUES (,'San Rafael','060204','Distrito','CRI','ADMIN 3');</t>
  </si>
  <si>
    <t>060205</t>
  </si>
  <si>
    <t>INSERT INTO  VALUES (,'San Jer','060205','Distrito','CRI','ADMIN 3');</t>
  </si>
  <si>
    <t>060206</t>
  </si>
  <si>
    <t>INSERT INTO  VALUES (,'Caldera','060206','Distrito','CRI','ADMIN 3');</t>
  </si>
  <si>
    <t>060301</t>
  </si>
  <si>
    <t>INSERT INTO  VALUES (,'Buenos Aires','060301','Distrito','CRI','ADMIN 3');</t>
  </si>
  <si>
    <t>Potrero Grande</t>
  </si>
  <si>
    <t>INSERT INTO  VALUES (,'Potrero Grande','060303','Distrito','CRI','ADMIN 3');</t>
  </si>
  <si>
    <t>Boruca</t>
  </si>
  <si>
    <t>060304</t>
  </si>
  <si>
    <t>INSERT INTO  VALUES (,'Boruca','060304','Distrito','CRI','ADMIN 3');</t>
  </si>
  <si>
    <t>Pilas</t>
  </si>
  <si>
    <t>060305</t>
  </si>
  <si>
    <t>INSERT INTO  VALUES (,'Pilas','060305','Distrito','CRI','ADMIN 3');</t>
  </si>
  <si>
    <t>Colinas</t>
  </si>
  <si>
    <t>060306</t>
  </si>
  <si>
    <t>INSERT INTO  VALUES (,'Colinas','060306','Distrito','CRI','ADMIN 3');</t>
  </si>
  <si>
    <t>Chenguena</t>
  </si>
  <si>
    <t>060307</t>
  </si>
  <si>
    <t>INSERT INTO  VALUES (,'Chenguena','060307','Distrito','CRI','ADMIN 3');</t>
  </si>
  <si>
    <t>Biolley</t>
  </si>
  <si>
    <t>060308</t>
  </si>
  <si>
    <t>INSERT INTO  VALUES (,'Biolley','060308','Distrito','CRI','ADMIN 3');</t>
  </si>
  <si>
    <t>Brunka</t>
  </si>
  <si>
    <t>060309</t>
  </si>
  <si>
    <t>INSERT INTO  VALUES (,'Brunka','060309','Distrito','CRI','ADMIN 3');</t>
  </si>
  <si>
    <t>INSERT INTO  VALUES (,'Miramar','060401','Distrito','CRI','ADMIN 3');</t>
  </si>
  <si>
    <t>La Uni n</t>
  </si>
  <si>
    <t>INSERT INTO  VALUES (,'La Uni n','060402','Distrito','CRI','ADMIN 3');</t>
  </si>
  <si>
    <t>INSERT INTO  VALUES (,'San Isidro','060403','Distrito','CRI','ADMIN 3');</t>
  </si>
  <si>
    <t>Puerto Cortrs</t>
  </si>
  <si>
    <t>060501</t>
  </si>
  <si>
    <t>INSERT INTO  VALUES (,'Puerto Cortrs','060501','Distrito','CRI','ADMIN 3');</t>
  </si>
  <si>
    <t>Palmar</t>
  </si>
  <si>
    <t>060502</t>
  </si>
  <si>
    <t>INSERT INTO  VALUES (,'Palmar','060502','Distrito','CRI','ADMIN 3');</t>
  </si>
  <si>
    <t>Sierpe</t>
  </si>
  <si>
    <t>060503</t>
  </si>
  <si>
    <t>INSERT INTO  VALUES (,'Sierpe','060503','Distrito','CRI','ADMIN 3');</t>
  </si>
  <si>
    <t>Bah</t>
  </si>
  <si>
    <t>060504</t>
  </si>
  <si>
    <t>INSERT INTO  VALUES (,'Bah','060504','Distrito','CRI','ADMIN 3');</t>
  </si>
  <si>
    <t>Piedras Blancas</t>
  </si>
  <si>
    <t>060505</t>
  </si>
  <si>
    <t>INSERT INTO  VALUES (,'Piedras Blancas','060505','Distrito','CRI','ADMIN 3');</t>
  </si>
  <si>
    <t>060506</t>
  </si>
  <si>
    <t>INSERT INTO  VALUES (,'Bah','060506','Distrito','CRI','ADMIN 3');</t>
  </si>
  <si>
    <t>060601</t>
  </si>
  <si>
    <t>INSERT INTO  VALUES (,'Quepos','060601','Distrito','CRI','ADMIN 3');</t>
  </si>
  <si>
    <t>Savegre</t>
  </si>
  <si>
    <t>060602</t>
  </si>
  <si>
    <t>INSERT INTO  VALUES (,'Savegre','060602','Distrito','CRI','ADMIN 3');</t>
  </si>
  <si>
    <t>060603</t>
  </si>
  <si>
    <t>INSERT INTO  VALUES (,'Naranjito','060603','Distrito','CRI','ADMIN 3');</t>
  </si>
  <si>
    <t>060701</t>
  </si>
  <si>
    <t>INSERT INTO  VALUES (,'Golfito','060701','Distrito','CRI','ADMIN 3');</t>
  </si>
  <si>
    <t>Puerto Jim</t>
  </si>
  <si>
    <t>060702</t>
  </si>
  <si>
    <t>INSERT INTO  VALUES (,'Puerto Jim','060702','Distrito','CRI','ADMIN 3');</t>
  </si>
  <si>
    <t>Guaycar</t>
  </si>
  <si>
    <t>060703</t>
  </si>
  <si>
    <t>INSERT INTO  VALUES (,'Guaycar','060703','Distrito','CRI','ADMIN 3');</t>
  </si>
  <si>
    <t>Pavfn</t>
  </si>
  <si>
    <t>060704</t>
  </si>
  <si>
    <t>INSERT INTO  VALUES (,'Pavfn','060704','Distrito','CRI','ADMIN 3');</t>
  </si>
  <si>
    <t>San Vito</t>
  </si>
  <si>
    <t>060801</t>
  </si>
  <si>
    <t>INSERT INTO  VALUES (,'San Vito','060801','Distrito','CRI','ADMIN 3');</t>
  </si>
  <si>
    <t>Sabalito</t>
  </si>
  <si>
    <t>060802</t>
  </si>
  <si>
    <t>INSERT INTO  VALUES (,'Sabalito','060802','Distrito','CRI','ADMIN 3');</t>
  </si>
  <si>
    <t>Pittier</t>
  </si>
  <si>
    <t>060805</t>
  </si>
  <si>
    <t>INSERT INTO  VALUES (,'Pittier','060805','Distrito','CRI','ADMIN 3');</t>
  </si>
  <si>
    <t>Guti rrez Braun</t>
  </si>
  <si>
    <t>060806</t>
  </si>
  <si>
    <t>INSERT INTO  VALUES (,'Guti rrez Braun','060806','Distrito','CRI','ADMIN 3');</t>
  </si>
  <si>
    <t>060901</t>
  </si>
  <si>
    <t>INSERT INTO  VALUES (,'Parrita','060901','Distrito','CRI','ADMIN 3');</t>
  </si>
  <si>
    <t>Corredor</t>
  </si>
  <si>
    <t>INSERT INTO  VALUES (,'Corredor','061001','Distrito','CRI','ADMIN 3');</t>
  </si>
  <si>
    <t>La Cuesta</t>
  </si>
  <si>
    <t>INSERT INTO  VALUES (,'La Cuesta','061002','Distrito','CRI','ADMIN 3');</t>
  </si>
  <si>
    <t>Canoas</t>
  </si>
  <si>
    <t>061003</t>
  </si>
  <si>
    <t>INSERT INTO  VALUES (,'Canoas','061003','Distrito','CRI','ADMIN 3');</t>
  </si>
  <si>
    <t>Laurel</t>
  </si>
  <si>
    <t>INSERT INTO  VALUES (,'Laurel','061004','Distrito','CRI','ADMIN 3');</t>
  </si>
  <si>
    <t>Jaca</t>
  </si>
  <si>
    <t>061101</t>
  </si>
  <si>
    <t>INSERT INTO  VALUES (,'Jaca','061101','Distrito','CRI','ADMIN 3');</t>
  </si>
  <si>
    <t>Tarcoles</t>
  </si>
  <si>
    <t>061102</t>
  </si>
  <si>
    <t>INSERT INTO  VALUES (,'Tarcoles','061102','Distrito','CRI','ADMIN 3');</t>
  </si>
  <si>
    <t>Gucpiles</t>
  </si>
  <si>
    <t>070201</t>
  </si>
  <si>
    <t>INSERT INTO  VALUES (,'Gucpiles','070201','Distrito','CRI','ADMIN 3');</t>
  </si>
  <si>
    <t>Jimonez</t>
  </si>
  <si>
    <t>070202</t>
  </si>
  <si>
    <t>INSERT INTO  VALUES (,'Jimonez','070202','Distrito','CRI','ADMIN 3');</t>
  </si>
  <si>
    <t>Rita</t>
  </si>
  <si>
    <t>070203</t>
  </si>
  <si>
    <t>INSERT INTO  VALUES (,'Rita','070203','Distrito','CRI','ADMIN 3');</t>
  </si>
  <si>
    <t>Roxana</t>
  </si>
  <si>
    <t>070204</t>
  </si>
  <si>
    <t>INSERT INTO  VALUES (,'Roxana','070204','Distrito','CRI','ADMIN 3');</t>
  </si>
  <si>
    <t>Cariari</t>
  </si>
  <si>
    <t>070205</t>
  </si>
  <si>
    <t>INSERT INTO  VALUES (,'Cariari','070205','Distrito','CRI','ADMIN 3');</t>
  </si>
  <si>
    <t>070206</t>
  </si>
  <si>
    <t>INSERT INTO  VALUES (,'Colorado','070206','Distrito','CRI','ADMIN 3');</t>
  </si>
  <si>
    <t>La Colonia</t>
  </si>
  <si>
    <t>070207</t>
  </si>
  <si>
    <t>INSERT INTO  VALUES (,'La Colonia','070207','Distrito','CRI','ADMIN 3');</t>
  </si>
  <si>
    <t>070301</t>
  </si>
  <si>
    <t>INSERT INTO  VALUES (,'Siquirres','070301','Distrito','CRI','ADMIN 3');</t>
  </si>
  <si>
    <t>Pacuarito</t>
  </si>
  <si>
    <t>070302</t>
  </si>
  <si>
    <t>INSERT INTO  VALUES (,'Pacuarito','070302','Distrito','CRI','ADMIN 3');</t>
  </si>
  <si>
    <t>070303</t>
  </si>
  <si>
    <t>INSERT INTO  VALUES (,'Florida','070303','Distrito','CRI','ADMIN 3');</t>
  </si>
  <si>
    <t>Germania</t>
  </si>
  <si>
    <t>070304</t>
  </si>
  <si>
    <t>INSERT INTO  VALUES (,'Germania','070304','Distrito','CRI','ADMIN 3');</t>
  </si>
  <si>
    <t>La Alegrsa</t>
  </si>
  <si>
    <t>070306</t>
  </si>
  <si>
    <t>INSERT INTO  VALUES (,'La Alegrsa','070306','Distrito','CRI','ADMIN 3');</t>
  </si>
  <si>
    <t>Reventazsn</t>
  </si>
  <si>
    <t>070307</t>
  </si>
  <si>
    <t>INSERT INTO  VALUES (,'Reventazsn','070307','Distrito','CRI','ADMIN 3');</t>
  </si>
  <si>
    <t>Bratsi</t>
  </si>
  <si>
    <t>070401</t>
  </si>
  <si>
    <t>INSERT INTO  VALUES (,'Bratsi','070401','Distrito','CRI','ADMIN 3');</t>
  </si>
  <si>
    <t>Sixaola</t>
  </si>
  <si>
    <t>070402</t>
  </si>
  <si>
    <t>INSERT INTO  VALUES (,'Sixaola','070402','Distrito','CRI','ADMIN 3');</t>
  </si>
  <si>
    <t>Cahuita</t>
  </si>
  <si>
    <t>070403</t>
  </si>
  <si>
    <t>INSERT INTO  VALUES (,'Cahuita','070403','Distrito','CRI','ADMIN 3');</t>
  </si>
  <si>
    <t>Telire</t>
  </si>
  <si>
    <t>070404</t>
  </si>
  <si>
    <t>INSERT INTO  VALUES (,'Telire','070404','Distrito','CRI','ADMIN 3');</t>
  </si>
  <si>
    <t>070501</t>
  </si>
  <si>
    <t>INSERT INTO  VALUES (,'Matina','070501','Distrito','CRI','ADMIN 3');</t>
  </si>
  <si>
    <t>Batin</t>
  </si>
  <si>
    <t>070502</t>
  </si>
  <si>
    <t>INSERT INTO  VALUES (,'Batin','070502','Distrito','CRI','ADMIN 3');</t>
  </si>
  <si>
    <t>Carrand0</t>
  </si>
  <si>
    <t>070503</t>
  </si>
  <si>
    <t>INSERT INTO  VALUES (,'Carrand0','070503','Distrito','CRI','ADMIN 3');</t>
  </si>
  <si>
    <t>070601</t>
  </si>
  <si>
    <t>INSERT INTO  VALUES (,'Guácimo','070601','Distrito','CRI','ADMIN 3');</t>
  </si>
  <si>
    <t>070602</t>
  </si>
  <si>
    <t>INSERT INTO  VALUES (,'Mercedes','070602','Distrito','CRI','ADMIN 3');</t>
  </si>
  <si>
    <t>Pocora</t>
  </si>
  <si>
    <t>070603</t>
  </si>
  <si>
    <t>INSERT INTO  VALUES (,'Pocora','070603','Distrito','CRI','ADMIN 3');</t>
  </si>
  <si>
    <t>Ruo Jim</t>
  </si>
  <si>
    <t>070604</t>
  </si>
  <si>
    <t>INSERT INTO  VALUES (,'Ruo Jim','070604','Distrito','CRI','ADMIN 3');</t>
  </si>
  <si>
    <t>Duacaro</t>
  </si>
  <si>
    <t>070605</t>
  </si>
  <si>
    <t>INSERT INTO  VALUES (,'Duacaro','070605','Distrito','CRI','ADMIN 3');</t>
  </si>
  <si>
    <t>070101</t>
  </si>
  <si>
    <t>INSERT INTO  VALUES (,'Limón','070101','Distrito','CRI','ADMIN 3');</t>
  </si>
  <si>
    <t>Valle de La Estrella</t>
  </si>
  <si>
    <t>070102</t>
  </si>
  <si>
    <t>INSERT INTO  VALUES (,'Valle de La Estrella','070102','Distrito','CRI','ADMIN 3');</t>
  </si>
  <si>
    <t>Rio Blanco</t>
  </si>
  <si>
    <t>070103</t>
  </si>
  <si>
    <t>INSERT INTO  VALUES (,'Rio Blanco','070103','Distrito','CRI','ADMIN 3');</t>
  </si>
  <si>
    <t>Matama</t>
  </si>
  <si>
    <t>070104</t>
  </si>
  <si>
    <t>INSERT INTO  VALUES (,'Matama','070104','Distrito','CRI','ADMIN 3');</t>
  </si>
  <si>
    <t>África</t>
  </si>
  <si>
    <t>Continente</t>
  </si>
  <si>
    <t> AF</t>
  </si>
  <si>
    <t>INSERT INTO  VALUES (,'África','','Continente',' AF','NA');</t>
  </si>
  <si>
    <t>Antártida</t>
  </si>
  <si>
    <t>AN</t>
  </si>
  <si>
    <t>INSERT INTO  VALUES (,'Antártida','','Continente','AN','NA');</t>
  </si>
  <si>
    <t>Asia</t>
  </si>
  <si>
    <t>AS</t>
  </si>
  <si>
    <t>INSERT INTO  VALUES (,'Asia','','Continente','AS','NA');</t>
  </si>
  <si>
    <t>Oceanía</t>
  </si>
  <si>
    <t>OC</t>
  </si>
  <si>
    <t>INSERT INTO  VALUES (,'Oceanía','','Continente','OC','NA');</t>
  </si>
  <si>
    <t>Europa</t>
  </si>
  <si>
    <t>EU</t>
  </si>
  <si>
    <t>INSERT INTO  VALUES (,'Europa','','Continente','EU','NA');</t>
  </si>
  <si>
    <t>América del Norte</t>
  </si>
  <si>
    <t>INSERT INTO  VALUES (,'América del Norte','','Continente','NA','NA');</t>
  </si>
  <si>
    <t>América del Sur</t>
  </si>
  <si>
    <t>SA</t>
  </si>
  <si>
    <t>INSERT INTO  VALUES (,'América del Sur','','Continente','SA','NA');</t>
  </si>
  <si>
    <t>Centroamérica</t>
  </si>
  <si>
    <t>CA</t>
  </si>
  <si>
    <t>INSERT INTO  VALUES (,'Centroamérica','','Continente','CA','NA');</t>
  </si>
  <si>
    <t>Belize City</t>
  </si>
  <si>
    <t>BZE</t>
  </si>
  <si>
    <t>Ciudad</t>
  </si>
  <si>
    <t>CITY</t>
  </si>
  <si>
    <t>INSERT INTO  VALUES (,'Belize City','BZE','Ciudad','BLZ','CITY');</t>
  </si>
  <si>
    <t>CJC</t>
  </si>
  <si>
    <t>INSERT INTO  VALUES (,'Calama','CJC','Ciudad','CHL','CITY');</t>
  </si>
  <si>
    <t>Ipc</t>
  </si>
  <si>
    <t>INSERT INTO  VALUES (,'Isla de Pascua','Ipc','Ciudad','CHL','CITY');</t>
  </si>
  <si>
    <t>PUQ</t>
  </si>
  <si>
    <t>INSERT INTO  VALUES (,'Punta Arenas','PUQ','Ciudad','CHL','CITY');</t>
  </si>
  <si>
    <t>SCL</t>
  </si>
  <si>
    <t>INSERT INTO  VALUES (,'Santiago','SCL','Ciudad','CHL','CITY');</t>
  </si>
  <si>
    <t>Vap</t>
  </si>
  <si>
    <t>INSERT INTO  VALUES (,'Valparaíso','Vap','Ciudad','CHL','CITY');</t>
  </si>
  <si>
    <t>SJO</t>
  </si>
  <si>
    <t>INSERT INTO  VALUES (,'San José','SJO','Ciudad','CRI','CITY');</t>
  </si>
  <si>
    <t>UPL</t>
  </si>
  <si>
    <t>INSERT INTO  VALUES (,'Upala','UPL','Ciudad','CRI','CITY');</t>
  </si>
  <si>
    <t>Casa de Campo</t>
  </si>
  <si>
    <t>LRM</t>
  </si>
  <si>
    <t>INSERT INTO  VALUES (,'Casa de Campo','LRM','Ciudad','DOM','CITY');</t>
  </si>
  <si>
    <t>POP</t>
  </si>
  <si>
    <t>INSERT INTO  VALUES (,'Puerto Plata','POP','Ciudad','DOM','CITY');</t>
  </si>
  <si>
    <t>Punta Cana</t>
  </si>
  <si>
    <t>PUJ</t>
  </si>
  <si>
    <t>INSERT INTO  VALUES (,'Punta Cana','PUJ','Ciudad','DOM','CITY');</t>
  </si>
  <si>
    <t>SDQ</t>
  </si>
  <si>
    <t>INSERT INTO  VALUES (,'Santo Domingo','SDQ','Ciudad','DOM','CITY');</t>
  </si>
  <si>
    <t>SAL</t>
  </si>
  <si>
    <t>INSERT INTO  VALUES (,'San Salvador','SAL','Ciudad','SLV','CITY');</t>
  </si>
  <si>
    <t>Ciudad de Guatemala</t>
  </si>
  <si>
    <t>GUA</t>
  </si>
  <si>
    <t>INSERT INTO  VALUES (,'Ciudad de Guatemala','GUA','Ciudad','GTM','CITY');</t>
  </si>
  <si>
    <t>JUT</t>
  </si>
  <si>
    <t>INSERT INTO  VALUES (,'Juticalpa','JUT','Ciudad','HND','CITY');</t>
  </si>
  <si>
    <t>RTB</t>
  </si>
  <si>
    <t>INSERT INTO  VALUES (,'Roatán','RTB','Ciudad','HND','CITY');</t>
  </si>
  <si>
    <t>SAP</t>
  </si>
  <si>
    <t>INSERT INTO  VALUES (,'San Pedro Sula','SAP','Ciudad','HND','CITY');</t>
  </si>
  <si>
    <t>SDH</t>
  </si>
  <si>
    <t>INSERT INTO  VALUES (,'Santa Rosa','SDH','Ciudad','HND','CITY');</t>
  </si>
  <si>
    <t>Tegucigalpa</t>
  </si>
  <si>
    <t>TGU</t>
  </si>
  <si>
    <t>INSERT INTO  VALUES (,'Tegucigalpa','TGU','Ciudad','HND','CITY');</t>
  </si>
  <si>
    <t>UII</t>
  </si>
  <si>
    <t>INSERT INTO  VALUES (,'Utila','UII','Ciudad','HND','CITY');</t>
  </si>
  <si>
    <t>MGA</t>
  </si>
  <si>
    <t>INSERT INTO  VALUES (,'Managua','MGA','Ciudad','NIC','CITY');</t>
  </si>
  <si>
    <t>Jaque   </t>
  </si>
  <si>
    <t>JQE</t>
  </si>
  <si>
    <t>INSERT INTO  VALUES (,'Jaque   ','JQE','Ciudad','PAN','CITY');</t>
  </si>
  <si>
    <t>Ciudad de Panamá</t>
  </si>
  <si>
    <t>PTY</t>
  </si>
  <si>
    <t>INSERT INTO  VALUES (,'Ciudad de Panamá','PTY','Ciudad','PAN','CITY');</t>
  </si>
  <si>
    <t>ID</t>
  </si>
  <si>
    <t>fecha_inicio</t>
  </si>
  <si>
    <t>fecha_termino</t>
  </si>
  <si>
    <t>temporalidad</t>
  </si>
  <si>
    <t>Año 1990</t>
  </si>
  <si>
    <t>Año</t>
  </si>
  <si>
    <t>Anual</t>
  </si>
  <si>
    <t>Año 1991</t>
  </si>
  <si>
    <t>Año 1992</t>
  </si>
  <si>
    <t>Año 1993</t>
  </si>
  <si>
    <t>Año 1994</t>
  </si>
  <si>
    <t>Año 1995</t>
  </si>
  <si>
    <t>Año 1996</t>
  </si>
  <si>
    <t>Año 1997</t>
  </si>
  <si>
    <t>Año 1998</t>
  </si>
  <si>
    <t>Año 1999</t>
  </si>
  <si>
    <t>Año 2000</t>
  </si>
  <si>
    <t>Año 2001</t>
  </si>
  <si>
    <t>Año 2002</t>
  </si>
  <si>
    <t>Año 2003</t>
  </si>
  <si>
    <t>Año 2004</t>
  </si>
  <si>
    <t>Año 2005</t>
  </si>
  <si>
    <t>Año 2006</t>
  </si>
  <si>
    <t>Año 2007</t>
  </si>
  <si>
    <t>Año 2008</t>
  </si>
  <si>
    <t>Año 2009</t>
  </si>
  <si>
    <t>Año 2010</t>
  </si>
  <si>
    <t>Año 2011</t>
  </si>
  <si>
    <t>Año 2012</t>
  </si>
  <si>
    <t>Año 2013</t>
  </si>
  <si>
    <t>Año 2014</t>
  </si>
  <si>
    <t>Año 2015</t>
  </si>
  <si>
    <t>Año 2016</t>
  </si>
  <si>
    <t>Año 2017</t>
  </si>
  <si>
    <t>Año 2018</t>
  </si>
  <si>
    <t>Año 2019</t>
  </si>
  <si>
    <t>Año 2020</t>
  </si>
  <si>
    <t>Año 2021</t>
  </si>
  <si>
    <t>Año 2022</t>
  </si>
  <si>
    <t>Año 2023</t>
  </si>
  <si>
    <t>Año 2024</t>
  </si>
  <si>
    <t>Año 2025</t>
  </si>
  <si>
    <t>Año 2026</t>
  </si>
  <si>
    <t>Año 2027</t>
  </si>
  <si>
    <t>Año 2028</t>
  </si>
  <si>
    <t>Año 2029</t>
  </si>
  <si>
    <t>Año 2030</t>
  </si>
  <si>
    <t>Año 2031</t>
  </si>
  <si>
    <t>Año 2032</t>
  </si>
  <si>
    <t>Año 2033</t>
  </si>
  <si>
    <t>Año 2034</t>
  </si>
  <si>
    <t>Año 2035</t>
  </si>
  <si>
    <t>Año 2036</t>
  </si>
  <si>
    <t>Año 2037</t>
  </si>
  <si>
    <t>Año 2038</t>
  </si>
  <si>
    <t>Año 2039</t>
  </si>
  <si>
    <t>Año 2040</t>
  </si>
  <si>
    <t>Año 2041</t>
  </si>
  <si>
    <t>Año 2042</t>
  </si>
  <si>
    <t>Año 2043</t>
  </si>
  <si>
    <t>Año 2044</t>
  </si>
  <si>
    <t>Año 2045</t>
  </si>
  <si>
    <t>Año 2046</t>
  </si>
  <si>
    <t>Año 2047</t>
  </si>
  <si>
    <t>Año 2048</t>
  </si>
  <si>
    <t>Año 2049</t>
  </si>
  <si>
    <t>Año 2050</t>
  </si>
  <si>
    <t>Mes</t>
  </si>
  <si>
    <t>Mensual</t>
  </si>
  <si>
    <t>1er semestre 1990</t>
  </si>
  <si>
    <t>Semestral</t>
  </si>
  <si>
    <t>Semestre</t>
  </si>
  <si>
    <t>1er semestre 1991</t>
  </si>
  <si>
    <t>1er semestre 1992</t>
  </si>
  <si>
    <t>1er semestre 1993</t>
  </si>
  <si>
    <t>1er semestre 1994</t>
  </si>
  <si>
    <t>1er semestre 1995</t>
  </si>
  <si>
    <t>1er semestre 1996</t>
  </si>
  <si>
    <t>1er semestre 1997</t>
  </si>
  <si>
    <t>1er semestre 1998</t>
  </si>
  <si>
    <t>1er semestre 1999</t>
  </si>
  <si>
    <t>1er semestre 2000</t>
  </si>
  <si>
    <t>1er semestre 2001</t>
  </si>
  <si>
    <t>1er semestre 2002</t>
  </si>
  <si>
    <t>1er semestre 2003</t>
  </si>
  <si>
    <t>1er semestre 2004</t>
  </si>
  <si>
    <t>1er semestre 2005</t>
  </si>
  <si>
    <t>1er semestre 2006</t>
  </si>
  <si>
    <t>1er semestre 2007</t>
  </si>
  <si>
    <t>1er semestre 2008</t>
  </si>
  <si>
    <t>1er semestre 2009</t>
  </si>
  <si>
    <t>1er semestre 2010</t>
  </si>
  <si>
    <t>1er semestre 2011</t>
  </si>
  <si>
    <t>1er semestre 2012</t>
  </si>
  <si>
    <t>1er semestre 2013</t>
  </si>
  <si>
    <t>1er semestre 2014</t>
  </si>
  <si>
    <t>1er semestre 2015</t>
  </si>
  <si>
    <t>1er semestre 2016</t>
  </si>
  <si>
    <t>1er semestre 2017</t>
  </si>
  <si>
    <t>1er semestre 2018</t>
  </si>
  <si>
    <t>1er semestre 2019</t>
  </si>
  <si>
    <t>1er semestre 2020</t>
  </si>
  <si>
    <t>1er semestre 2021</t>
  </si>
  <si>
    <t>1er semestre 2022</t>
  </si>
  <si>
    <t>1er semestre 2023</t>
  </si>
  <si>
    <t>1er semestre 2024</t>
  </si>
  <si>
    <t>1er semestre 2025</t>
  </si>
  <si>
    <t>1er semestre 2026</t>
  </si>
  <si>
    <t>1er semestre 2027</t>
  </si>
  <si>
    <t>1er semestre 2028</t>
  </si>
  <si>
    <t>1er semestre 2029</t>
  </si>
  <si>
    <t>1er semestre 2030</t>
  </si>
  <si>
    <t>1er semestre 2031</t>
  </si>
  <si>
    <t>1er semestre 2032</t>
  </si>
  <si>
    <t>1er semestre 2033</t>
  </si>
  <si>
    <t>1er semestre 2034</t>
  </si>
  <si>
    <t>1er semestre 2035</t>
  </si>
  <si>
    <t>1er semestre 2036</t>
  </si>
  <si>
    <t>1er semestre 2037</t>
  </si>
  <si>
    <t>1er semestre 2038</t>
  </si>
  <si>
    <t>1er semestre 2039</t>
  </si>
  <si>
    <t>1er semestre 2040</t>
  </si>
  <si>
    <t>1er semestre 2041</t>
  </si>
  <si>
    <t>1er semestre 2042</t>
  </si>
  <si>
    <t>1er semestre 2043</t>
  </si>
  <si>
    <t>1er semestre 2044</t>
  </si>
  <si>
    <t>1er semestre 2045</t>
  </si>
  <si>
    <t>1er semestre 2046</t>
  </si>
  <si>
    <t>1er semestre 2047</t>
  </si>
  <si>
    <t>1er semestre 2048</t>
  </si>
  <si>
    <t>1er semestre 2049</t>
  </si>
  <si>
    <t>1er semestre 2050</t>
  </si>
  <si>
    <t>2do semestre 1990</t>
  </si>
  <si>
    <t>2do semestre 1991</t>
  </si>
  <si>
    <t>2do semestre 1992</t>
  </si>
  <si>
    <t>2do semestre 1993</t>
  </si>
  <si>
    <t>2do semestre 1994</t>
  </si>
  <si>
    <t>2do semestre 1995</t>
  </si>
  <si>
    <t>2do semestre 1996</t>
  </si>
  <si>
    <t>2do semestre 1997</t>
  </si>
  <si>
    <t>2do semestre 1998</t>
  </si>
  <si>
    <t>2do semestre 1999</t>
  </si>
  <si>
    <t>2do semestre 2000</t>
  </si>
  <si>
    <t>2do semestre 2001</t>
  </si>
  <si>
    <t>2do semestre 2002</t>
  </si>
  <si>
    <t>2do semestre 2003</t>
  </si>
  <si>
    <t>2do semestre 2004</t>
  </si>
  <si>
    <t>2do semestre 2005</t>
  </si>
  <si>
    <t>2do semestre 2006</t>
  </si>
  <si>
    <t>2do semestre 2007</t>
  </si>
  <si>
    <t>2do semestre 2008</t>
  </si>
  <si>
    <t>2do semestre 2009</t>
  </si>
  <si>
    <t>2do semestre 2010</t>
  </si>
  <si>
    <t>2do semestre 2011</t>
  </si>
  <si>
    <t>2do semestre 2012</t>
  </si>
  <si>
    <t>2do semestre 2013</t>
  </si>
  <si>
    <t>2do semestre 2014</t>
  </si>
  <si>
    <t>2do semestre 2015</t>
  </si>
  <si>
    <t>2do semestre 2016</t>
  </si>
  <si>
    <t>2do semestre 2017</t>
  </si>
  <si>
    <t>2do semestre 2018</t>
  </si>
  <si>
    <t>2do semestre 2019</t>
  </si>
  <si>
    <t>2do semestre 2020</t>
  </si>
  <si>
    <t>2do semestre 2021</t>
  </si>
  <si>
    <t>2do semestre 2022</t>
  </si>
  <si>
    <t>2do semestre 2023</t>
  </si>
  <si>
    <t>2do semestre 2024</t>
  </si>
  <si>
    <t>2do semestre 2025</t>
  </si>
  <si>
    <t>2do semestre 2026</t>
  </si>
  <si>
    <t>2do semestre 2027</t>
  </si>
  <si>
    <t>2do semestre 2028</t>
  </si>
  <si>
    <t>2do semestre 2029</t>
  </si>
  <si>
    <t>2do semestre 2030</t>
  </si>
  <si>
    <t>2do semestre 2031</t>
  </si>
  <si>
    <t>2do semestre 2032</t>
  </si>
  <si>
    <t>2do semestre 2033</t>
  </si>
  <si>
    <t>2do semestre 2034</t>
  </si>
  <si>
    <t>2do semestre 2035</t>
  </si>
  <si>
    <t>2do semestre 2036</t>
  </si>
  <si>
    <t>2do semestre 2037</t>
  </si>
  <si>
    <t>2do semestre 2038</t>
  </si>
  <si>
    <t>2do semestre 2039</t>
  </si>
  <si>
    <t>2do semestre 2040</t>
  </si>
  <si>
    <t>2do semestre 2041</t>
  </si>
  <si>
    <t>2do semestre 2042</t>
  </si>
  <si>
    <t>2do semestre 2043</t>
  </si>
  <si>
    <t>2do semestre 2044</t>
  </si>
  <si>
    <t>2do semestre 2045</t>
  </si>
  <si>
    <t>2do semestre 2046</t>
  </si>
  <si>
    <t>2do semestre 2047</t>
  </si>
  <si>
    <t>2do semestre 2048</t>
  </si>
  <si>
    <t>2do semestre 2049</t>
  </si>
  <si>
    <t>2do semestre 2050</t>
  </si>
  <si>
    <t>1er trimestre 1990</t>
  </si>
  <si>
    <t>Trimestral</t>
  </si>
  <si>
    <t>Trimestre</t>
  </si>
  <si>
    <t>1er trimestre 1991</t>
  </si>
  <si>
    <t>1er trimestre 1992</t>
  </si>
  <si>
    <t>1er trimestre 1993</t>
  </si>
  <si>
    <t>1er trimestre 1994</t>
  </si>
  <si>
    <t>1er trimestre 1995</t>
  </si>
  <si>
    <t>1er trimestre 1996</t>
  </si>
  <si>
    <t>1er trimestre 1997</t>
  </si>
  <si>
    <t>1er trimestre 1998</t>
  </si>
  <si>
    <t>1er trimestre 1999</t>
  </si>
  <si>
    <t>1er trimestre 2000</t>
  </si>
  <si>
    <t>1er trimestre 2001</t>
  </si>
  <si>
    <t>1er trimestre 2002</t>
  </si>
  <si>
    <t>1er trimestre 2003</t>
  </si>
  <si>
    <t>1er trimestre 2004</t>
  </si>
  <si>
    <t>1er trimestre 2005</t>
  </si>
  <si>
    <t>1er trimestre 2006</t>
  </si>
  <si>
    <t>1er trimestre 2007</t>
  </si>
  <si>
    <t>1er trimestre 2008</t>
  </si>
  <si>
    <t>1er trimestre 2009</t>
  </si>
  <si>
    <t>1er trimestre 2010</t>
  </si>
  <si>
    <t>1er trimestre 2011</t>
  </si>
  <si>
    <t>1er trimestre 2012</t>
  </si>
  <si>
    <t>1er trimestre 2013</t>
  </si>
  <si>
    <t>1er trimestre 2014</t>
  </si>
  <si>
    <t>1er trimestre 2015</t>
  </si>
  <si>
    <t>1er trimestre 2016</t>
  </si>
  <si>
    <t>1er trimestre 2017</t>
  </si>
  <si>
    <t>1er trimestre 2018</t>
  </si>
  <si>
    <t>1er trimestre 2019</t>
  </si>
  <si>
    <t>1er trimestre 2020</t>
  </si>
  <si>
    <t>1er trimestre 2021</t>
  </si>
  <si>
    <t>1er trimestre 2022</t>
  </si>
  <si>
    <t>1er trimestre 2023</t>
  </si>
  <si>
    <t>1er trimestre 2024</t>
  </si>
  <si>
    <t>1er trimestre 2025</t>
  </si>
  <si>
    <t>1er trimestre 2026</t>
  </si>
  <si>
    <t>1er trimestre 2027</t>
  </si>
  <si>
    <t>1er trimestre 2028</t>
  </si>
  <si>
    <t>1er trimestre 2029</t>
  </si>
  <si>
    <t>1er trimestre 2030</t>
  </si>
  <si>
    <t>1er trimestre 2031</t>
  </si>
  <si>
    <t>1er trimestre 2032</t>
  </si>
  <si>
    <t>1er trimestre 2033</t>
  </si>
  <si>
    <t>1er trimestre 2034</t>
  </si>
  <si>
    <t>1er trimestre 2035</t>
  </si>
  <si>
    <t>1er trimestre 2036</t>
  </si>
  <si>
    <t>1er trimestre 2037</t>
  </si>
  <si>
    <t>1er trimestre 2038</t>
  </si>
  <si>
    <t>1er trimestre 2039</t>
  </si>
  <si>
    <t>1er trimestre 2040</t>
  </si>
  <si>
    <t>1er trimestre 2041</t>
  </si>
  <si>
    <t>1er trimestre 2042</t>
  </si>
  <si>
    <t>1er trimestre 2043</t>
  </si>
  <si>
    <t>1er trimestre 2044</t>
  </si>
  <si>
    <t>1er trimestre 2045</t>
  </si>
  <si>
    <t>1er trimestre 2046</t>
  </si>
  <si>
    <t>1er trimestre 2047</t>
  </si>
  <si>
    <t>1er trimestre 2048</t>
  </si>
  <si>
    <t>1er trimestre 2049</t>
  </si>
  <si>
    <t>1er trimestre 2050</t>
  </si>
  <si>
    <t>2do trimestre 1990</t>
  </si>
  <si>
    <t>2do trimestre 1991</t>
  </si>
  <si>
    <t>2do trimestre 1992</t>
  </si>
  <si>
    <t>2do trimestre 1993</t>
  </si>
  <si>
    <t>2do trimestre 1994</t>
  </si>
  <si>
    <t>2do trimestre 1995</t>
  </si>
  <si>
    <t>2do trimestre 1996</t>
  </si>
  <si>
    <t>2do trimestre 1997</t>
  </si>
  <si>
    <t>2do trimestre 1998</t>
  </si>
  <si>
    <t>2do trimestre 1999</t>
  </si>
  <si>
    <t>2do trimestre 2000</t>
  </si>
  <si>
    <t>2do trimestre 2001</t>
  </si>
  <si>
    <t>2do trimestre 2002</t>
  </si>
  <si>
    <t>2do trimestre 2003</t>
  </si>
  <si>
    <t>2do trimestre 2004</t>
  </si>
  <si>
    <t>2do trimestre 2005</t>
  </si>
  <si>
    <t>2do trimestre 2006</t>
  </si>
  <si>
    <t>2do trimestre 2007</t>
  </si>
  <si>
    <t>2do trimestre 2008</t>
  </si>
  <si>
    <t>2do trimestre 2009</t>
  </si>
  <si>
    <t>2do trimestre 2010</t>
  </si>
  <si>
    <t>2do trimestre 2011</t>
  </si>
  <si>
    <t>2do trimestre 2012</t>
  </si>
  <si>
    <t>2do trimestre 2013</t>
  </si>
  <si>
    <t>2do trimestre 2014</t>
  </si>
  <si>
    <t>2do trimestre 2015</t>
  </si>
  <si>
    <t>2do trimestre 2016</t>
  </si>
  <si>
    <t>2do trimestre 2017</t>
  </si>
  <si>
    <t>2do trimestre 2018</t>
  </si>
  <si>
    <t>2do trimestre 2019</t>
  </si>
  <si>
    <t>2do trimestre 2020</t>
  </si>
  <si>
    <t>2do trimestre 2021</t>
  </si>
  <si>
    <t>2do trimestre 2022</t>
  </si>
  <si>
    <t>2do trimestre 2023</t>
  </si>
  <si>
    <t>2do trimestre 2024</t>
  </si>
  <si>
    <t>2do trimestre 2025</t>
  </si>
  <si>
    <t>2do trimestre 2026</t>
  </si>
  <si>
    <t>2do trimestre 2027</t>
  </si>
  <si>
    <t>2do trimestre 2028</t>
  </si>
  <si>
    <t>2do trimestre 2029</t>
  </si>
  <si>
    <t>2do trimestre 2030</t>
  </si>
  <si>
    <t>2do trimestre 2031</t>
  </si>
  <si>
    <t>2do trimestre 2032</t>
  </si>
  <si>
    <t>2do trimestre 2033</t>
  </si>
  <si>
    <t>2do trimestre 2034</t>
  </si>
  <si>
    <t>2do trimestre 2035</t>
  </si>
  <si>
    <t>2do trimestre 2036</t>
  </si>
  <si>
    <t>2do trimestre 2037</t>
  </si>
  <si>
    <t>2do trimestre 2038</t>
  </si>
  <si>
    <t>2do trimestre 2039</t>
  </si>
  <si>
    <t>2do trimestre 2040</t>
  </si>
  <si>
    <t>2do trimestre 2041</t>
  </si>
  <si>
    <t>2do trimestre 2042</t>
  </si>
  <si>
    <t>2do trimestre 2043</t>
  </si>
  <si>
    <t>2do trimestre 2044</t>
  </si>
  <si>
    <t>2do trimestre 2045</t>
  </si>
  <si>
    <t>2do trimestre 2046</t>
  </si>
  <si>
    <t>2do trimestre 2047</t>
  </si>
  <si>
    <t>2do trimestre 2048</t>
  </si>
  <si>
    <t>2do trimestre 2049</t>
  </si>
  <si>
    <t>2do trimestre 2050</t>
  </si>
  <si>
    <t>3er trimestre 1990</t>
  </si>
  <si>
    <t>3er trimestre 1991</t>
  </si>
  <si>
    <t>3er trimestre 1992</t>
  </si>
  <si>
    <t>3er trimestre 1993</t>
  </si>
  <si>
    <t>3er trimestre 1994</t>
  </si>
  <si>
    <t>3er trimestre 1995</t>
  </si>
  <si>
    <t>3er trimestre 1996</t>
  </si>
  <si>
    <t>3er trimestre 1997</t>
  </si>
  <si>
    <t>3er trimestre 1998</t>
  </si>
  <si>
    <t>3er trimestre 1999</t>
  </si>
  <si>
    <t>3er trimestre 2000</t>
  </si>
  <si>
    <t>3er trimestre 2001</t>
  </si>
  <si>
    <t>3er trimestre 2002</t>
  </si>
  <si>
    <t>3er trimestre 2003</t>
  </si>
  <si>
    <t>3er trimestre 2004</t>
  </si>
  <si>
    <t>3er trimestre 2005</t>
  </si>
  <si>
    <t>3er trimestre 2006</t>
  </si>
  <si>
    <t>3er trimestre 2007</t>
  </si>
  <si>
    <t>3er trimestre 2008</t>
  </si>
  <si>
    <t>3er trimestre 2009</t>
  </si>
  <si>
    <t>3er trimestre 2010</t>
  </si>
  <si>
    <t>3er trimestre 2011</t>
  </si>
  <si>
    <t>3er trimestre 2012</t>
  </si>
  <si>
    <t>3er trimestre 2013</t>
  </si>
  <si>
    <t>3er trimestre 2014</t>
  </si>
  <si>
    <t>3er trimestre 2015</t>
  </si>
  <si>
    <t>3er trimestre 2016</t>
  </si>
  <si>
    <t>3er trimestre 2017</t>
  </si>
  <si>
    <t>3er trimestre 2018</t>
  </si>
  <si>
    <t>3er trimestre 2019</t>
  </si>
  <si>
    <t>3er trimestre 2020</t>
  </si>
  <si>
    <t>3er trimestre 2021</t>
  </si>
  <si>
    <t>3er trimestre 2022</t>
  </si>
  <si>
    <t>3er trimestre 2023</t>
  </si>
  <si>
    <t>3er trimestre 2024</t>
  </si>
  <si>
    <t>3er trimestre 2025</t>
  </si>
  <si>
    <t>3er trimestre 2026</t>
  </si>
  <si>
    <t>3er trimestre 2027</t>
  </si>
  <si>
    <t>3er trimestre 2028</t>
  </si>
  <si>
    <t>3er trimestre 2029</t>
  </si>
  <si>
    <t>3er trimestre 2030</t>
  </si>
  <si>
    <t>3er trimestre 2031</t>
  </si>
  <si>
    <t>3er trimestre 2032</t>
  </si>
  <si>
    <t>3er trimestre 2033</t>
  </si>
  <si>
    <t>3er trimestre 2034</t>
  </si>
  <si>
    <t>3er trimestre 2035</t>
  </si>
  <si>
    <t>3er trimestre 2036</t>
  </si>
  <si>
    <t>3er trimestre 2037</t>
  </si>
  <si>
    <t>3er trimestre 2038</t>
  </si>
  <si>
    <t>3er trimestre 2039</t>
  </si>
  <si>
    <t>3er trimestre 2040</t>
  </si>
  <si>
    <t>3er trimestre 2041</t>
  </si>
  <si>
    <t>3er trimestre 2042</t>
  </si>
  <si>
    <t>3er trimestre 2043</t>
  </si>
  <si>
    <t>3er trimestre 2044</t>
  </si>
  <si>
    <t>3er trimestre 2045</t>
  </si>
  <si>
    <t>3er trimestre 2046</t>
  </si>
  <si>
    <t>3er trimestre 2047</t>
  </si>
  <si>
    <t>3er trimestre 2048</t>
  </si>
  <si>
    <t>3er trimestre 2049</t>
  </si>
  <si>
    <t>3er trimestre 2050</t>
  </si>
  <si>
    <t>4to trimestre 1990</t>
  </si>
  <si>
    <t>4to trimestre 1991</t>
  </si>
  <si>
    <t>4to trimestre 1992</t>
  </si>
  <si>
    <t>4to trimestre 1993</t>
  </si>
  <si>
    <t>4to trimestre 1994</t>
  </si>
  <si>
    <t>4to trimestre 1995</t>
  </si>
  <si>
    <t>4to trimestre 1996</t>
  </si>
  <si>
    <t>4to trimestre 1997</t>
  </si>
  <si>
    <t>4to trimestre 1998</t>
  </si>
  <si>
    <t>4to trimestre 1999</t>
  </si>
  <si>
    <t>4to trimestre 2000</t>
  </si>
  <si>
    <t>4to trimestre 2001</t>
  </si>
  <si>
    <t>4to trimestre 2002</t>
  </si>
  <si>
    <t>4to trimestre 2003</t>
  </si>
  <si>
    <t>4to trimestre 2004</t>
  </si>
  <si>
    <t>4to trimestre 2005</t>
  </si>
  <si>
    <t>4to trimestre 2006</t>
  </si>
  <si>
    <t>4to trimestre 2007</t>
  </si>
  <si>
    <t>4to trimestre 2008</t>
  </si>
  <si>
    <t>4to trimestre 2009</t>
  </si>
  <si>
    <t>4to trimestre 2010</t>
  </si>
  <si>
    <t>4to trimestre 2011</t>
  </si>
  <si>
    <t>4to trimestre 2012</t>
  </si>
  <si>
    <t>4to trimestre 2013</t>
  </si>
  <si>
    <t>4to trimestre 2014</t>
  </si>
  <si>
    <t>4to trimestre 2015</t>
  </si>
  <si>
    <t>4to trimestre 2016</t>
  </si>
  <si>
    <t>4to trimestre 2017</t>
  </si>
  <si>
    <t>4to trimestre 2018</t>
  </si>
  <si>
    <t>4to trimestre 2019</t>
  </si>
  <si>
    <t>4to trimestre 2020</t>
  </si>
  <si>
    <t>4to trimestre 2021</t>
  </si>
  <si>
    <t>4to trimestre 2022</t>
  </si>
  <si>
    <t>4to trimestre 2023</t>
  </si>
  <si>
    <t>4to trimestre 2024</t>
  </si>
  <si>
    <t>4to trimestre 2025</t>
  </si>
  <si>
    <t>4to trimestre 2026</t>
  </si>
  <si>
    <t>4to trimestre 2027</t>
  </si>
  <si>
    <t>4to trimestre 2028</t>
  </si>
  <si>
    <t>4to trimestre 2029</t>
  </si>
  <si>
    <t>4to trimestre 2030</t>
  </si>
  <si>
    <t>4to trimestre 2031</t>
  </si>
  <si>
    <t>4to trimestre 2032</t>
  </si>
  <si>
    <t>4to trimestre 2033</t>
  </si>
  <si>
    <t>4to trimestre 2034</t>
  </si>
  <si>
    <t>4to trimestre 2035</t>
  </si>
  <si>
    <t>4to trimestre 2036</t>
  </si>
  <si>
    <t>4to trimestre 2037</t>
  </si>
  <si>
    <t>4to trimestre 2038</t>
  </si>
  <si>
    <t>4to trimestre 2039</t>
  </si>
  <si>
    <t>4to trimestre 2040</t>
  </si>
  <si>
    <t>4to trimestre 2041</t>
  </si>
  <si>
    <t>4to trimestre 2042</t>
  </si>
  <si>
    <t>4to trimestre 2043</t>
  </si>
  <si>
    <t>4to trimestre 2044</t>
  </si>
  <si>
    <t>4to trimestre 2045</t>
  </si>
  <si>
    <t>4to trimestre 2046</t>
  </si>
  <si>
    <t>4to trimestre 2047</t>
  </si>
  <si>
    <t>4to trimestre 2048</t>
  </si>
  <si>
    <t>4to trimestre 2049</t>
  </si>
  <si>
    <t>4to trimestre 2050</t>
  </si>
  <si>
    <t>1er cuatrimestre 1990</t>
  </si>
  <si>
    <t>Cuatrimestral</t>
  </si>
  <si>
    <t>Cuatrimestre</t>
  </si>
  <si>
    <t>1er cuatrimestre 1991</t>
  </si>
  <si>
    <t>1er cuatrimestre 1992</t>
  </si>
  <si>
    <t>1er cuatrimestre 1993</t>
  </si>
  <si>
    <t>1er cuatrimestre 1994</t>
  </si>
  <si>
    <t>1er cuatrimestre 1995</t>
  </si>
  <si>
    <t>1er cuatrimestre 1996</t>
  </si>
  <si>
    <t>1er cuatrimestre 1997</t>
  </si>
  <si>
    <t>1er cuatrimestre 1998</t>
  </si>
  <si>
    <t>1er cuatrimestre 1999</t>
  </si>
  <si>
    <t>1er cuatrimestre 2000</t>
  </si>
  <si>
    <t>1er cuatrimestre 2001</t>
  </si>
  <si>
    <t>1er cuatrimestre 2002</t>
  </si>
  <si>
    <t>1er cuatrimestre 2003</t>
  </si>
  <si>
    <t>1er cuatrimestre 2004</t>
  </si>
  <si>
    <t>1er cuatrimestre 2005</t>
  </si>
  <si>
    <t>1er cuatrimestre 2006</t>
  </si>
  <si>
    <t>1er cuatrimestre 2007</t>
  </si>
  <si>
    <t>1er cuatrimestre 2008</t>
  </si>
  <si>
    <t>1er cuatrimestre 2009</t>
  </si>
  <si>
    <t>1er cuatrimestre 2010</t>
  </si>
  <si>
    <t>1er cuatrimestre 2011</t>
  </si>
  <si>
    <t>1er cuatrimestre 2012</t>
  </si>
  <si>
    <t>1er cuatrimestre 2013</t>
  </si>
  <si>
    <t>1er cuatrimestre 2014</t>
  </si>
  <si>
    <t>1er cuatrimestre 2015</t>
  </si>
  <si>
    <t>1er cuatrimestre 2016</t>
  </si>
  <si>
    <t>1er cuatrimestre 2017</t>
  </si>
  <si>
    <t>1er cuatrimestre 2018</t>
  </si>
  <si>
    <t>1er cuatrimestre 2019</t>
  </si>
  <si>
    <t>1er cuatrimestre 2020</t>
  </si>
  <si>
    <t>1er cuatrimestre 2021</t>
  </si>
  <si>
    <t>1er cuatrimestre 2022</t>
  </si>
  <si>
    <t>1er cuatrimestre 2023</t>
  </si>
  <si>
    <t>1er cuatrimestre 2024</t>
  </si>
  <si>
    <t>1er cuatrimestre 2025</t>
  </si>
  <si>
    <t>1er cuatrimestre 2026</t>
  </si>
  <si>
    <t>1er cuatrimestre 2027</t>
  </si>
  <si>
    <t>1er cuatrimestre 2028</t>
  </si>
  <si>
    <t>1er cuatrimestre 2029</t>
  </si>
  <si>
    <t>1er cuatrimestre 2030</t>
  </si>
  <si>
    <t>1er cuatrimestre 2031</t>
  </si>
  <si>
    <t>1er cuatrimestre 2032</t>
  </si>
  <si>
    <t>1er cuatrimestre 2033</t>
  </si>
  <si>
    <t>1er cuatrimestre 2034</t>
  </si>
  <si>
    <t>1er cuatrimestre 2035</t>
  </si>
  <si>
    <t>1er cuatrimestre 2036</t>
  </si>
  <si>
    <t>1er cuatrimestre 2037</t>
  </si>
  <si>
    <t>1er cuatrimestre 2038</t>
  </si>
  <si>
    <t>1er cuatrimestre 2039</t>
  </si>
  <si>
    <t>1er cuatrimestre 2040</t>
  </si>
  <si>
    <t>1er cuatrimestre 2041</t>
  </si>
  <si>
    <t>1er cuatrimestre 2042</t>
  </si>
  <si>
    <t>1er cuatrimestre 2043</t>
  </si>
  <si>
    <t>1er cuatrimestre 2044</t>
  </si>
  <si>
    <t>1er cuatrimestre 2045</t>
  </si>
  <si>
    <t>1er cuatrimestre 2046</t>
  </si>
  <si>
    <t>1er cuatrimestre 2047</t>
  </si>
  <si>
    <t>1er cuatrimestre 2048</t>
  </si>
  <si>
    <t>1er cuatrimestre 2049</t>
  </si>
  <si>
    <t>1er cuatrimestre 2050</t>
  </si>
  <si>
    <t>2do cuatrimestre 1990</t>
  </si>
  <si>
    <t>2do cuatrimestre 1991</t>
  </si>
  <si>
    <t>2do cuatrimestre 1992</t>
  </si>
  <si>
    <t>2do cuatrimestre 1993</t>
  </si>
  <si>
    <t>2do cuatrimestre 1994</t>
  </si>
  <si>
    <t>2do cuatrimestre 1995</t>
  </si>
  <si>
    <t>2do cuatrimestre 1996</t>
  </si>
  <si>
    <t>2do cuatrimestre 1997</t>
  </si>
  <si>
    <t>2do cuatrimestre 1998</t>
  </si>
  <si>
    <t>2do cuatrimestre 1999</t>
  </si>
  <si>
    <t>2do cuatrimestre 2000</t>
  </si>
  <si>
    <t>2do cuatrimestre 2001</t>
  </si>
  <si>
    <t>2do cuatrimestre 2002</t>
  </si>
  <si>
    <t>2do cuatrimestre 2003</t>
  </si>
  <si>
    <t>2do cuatrimestre 2004</t>
  </si>
  <si>
    <t>2do cuatrimestre 2005</t>
  </si>
  <si>
    <t>2do cuatrimestre 2006</t>
  </si>
  <si>
    <t>2do cuatrimestre 2007</t>
  </si>
  <si>
    <t>2do cuatrimestre 2008</t>
  </si>
  <si>
    <t>2do cuatrimestre 2009</t>
  </si>
  <si>
    <t>2do cuatrimestre 2010</t>
  </si>
  <si>
    <t>2do cuatrimestre 2011</t>
  </si>
  <si>
    <t>2do cuatrimestre 2012</t>
  </si>
  <si>
    <t>2do cuatrimestre 2013</t>
  </si>
  <si>
    <t>2do cuatrimestre 2014</t>
  </si>
  <si>
    <t>2do cuatrimestre 2015</t>
  </si>
  <si>
    <t>2do cuatrimestre 2016</t>
  </si>
  <si>
    <t>2do cuatrimestre 2017</t>
  </si>
  <si>
    <t>2do cuatrimestre 2018</t>
  </si>
  <si>
    <t>2do cuatrimestre 2019</t>
  </si>
  <si>
    <t>2do cuatrimestre 2020</t>
  </si>
  <si>
    <t>2do cuatrimestre 2021</t>
  </si>
  <si>
    <t>2do cuatrimestre 2022</t>
  </si>
  <si>
    <t>2do cuatrimestre 2023</t>
  </si>
  <si>
    <t>2do cuatrimestre 2024</t>
  </si>
  <si>
    <t>2do cuatrimestre 2025</t>
  </si>
  <si>
    <t>2do cuatrimestre 2026</t>
  </si>
  <si>
    <t>2do cuatrimestre 2027</t>
  </si>
  <si>
    <t>2do cuatrimestre 2028</t>
  </si>
  <si>
    <t>2do cuatrimestre 2029</t>
  </si>
  <si>
    <t>2do cuatrimestre 2030</t>
  </si>
  <si>
    <t>2do cuatrimestre 2031</t>
  </si>
  <si>
    <t>2do cuatrimestre 2032</t>
  </si>
  <si>
    <t>2do cuatrimestre 2033</t>
  </si>
  <si>
    <t>2do cuatrimestre 2034</t>
  </si>
  <si>
    <t>2do cuatrimestre 2035</t>
  </si>
  <si>
    <t>2do cuatrimestre 2036</t>
  </si>
  <si>
    <t>2do cuatrimestre 2037</t>
  </si>
  <si>
    <t>2do cuatrimestre 2038</t>
  </si>
  <si>
    <t>2do cuatrimestre 2039</t>
  </si>
  <si>
    <t>2do cuatrimestre 2040</t>
  </si>
  <si>
    <t>2do cuatrimestre 2041</t>
  </si>
  <si>
    <t>2do cuatrimestre 2042</t>
  </si>
  <si>
    <t>2do cuatrimestre 2043</t>
  </si>
  <si>
    <t>2do cuatrimestre 2044</t>
  </si>
  <si>
    <t>2do cuatrimestre 2045</t>
  </si>
  <si>
    <t>2do cuatrimestre 2046</t>
  </si>
  <si>
    <t>2do cuatrimestre 2047</t>
  </si>
  <si>
    <t>2do cuatrimestre 2048</t>
  </si>
  <si>
    <t>2do cuatrimestre 2049</t>
  </si>
  <si>
    <t>2do cuatrimestre 2050</t>
  </si>
  <si>
    <t>3er cuatrimestre 1990</t>
  </si>
  <si>
    <t>3er cuatrimestre 1991</t>
  </si>
  <si>
    <t>3er cuatrimestre 1992</t>
  </si>
  <si>
    <t>3er cuatrimestre 1993</t>
  </si>
  <si>
    <t>3er cuatrimestre 1994</t>
  </si>
  <si>
    <t>3er cuatrimestre 1995</t>
  </si>
  <si>
    <t>3er cuatrimestre 1996</t>
  </si>
  <si>
    <t>3er cuatrimestre 1997</t>
  </si>
  <si>
    <t>3er cuatrimestre 1998</t>
  </si>
  <si>
    <t>3er cuatrimestre 1999</t>
  </si>
  <si>
    <t>3er cuatrimestre 2000</t>
  </si>
  <si>
    <t>3er cuatrimestre 2001</t>
  </si>
  <si>
    <t>3er cuatrimestre 2002</t>
  </si>
  <si>
    <t>3er cuatrimestre 2003</t>
  </si>
  <si>
    <t>3er cuatrimestre 2004</t>
  </si>
  <si>
    <t>3er cuatrimestre 2005</t>
  </si>
  <si>
    <t>3er cuatrimestre 2006</t>
  </si>
  <si>
    <t>3er cuatrimestre 2007</t>
  </si>
  <si>
    <t>3er cuatrimestre 2008</t>
  </si>
  <si>
    <t>3er cuatrimestre 2009</t>
  </si>
  <si>
    <t>3er cuatrimestre 2010</t>
  </si>
  <si>
    <t>3er cuatrimestre 2011</t>
  </si>
  <si>
    <t>3er cuatrimestre 2012</t>
  </si>
  <si>
    <t>3er cuatrimestre 2013</t>
  </si>
  <si>
    <t>3er cuatrimestre 2014</t>
  </si>
  <si>
    <t>3er cuatrimestre 2015</t>
  </si>
  <si>
    <t>3er cuatrimestre 2016</t>
  </si>
  <si>
    <t>3er cuatrimestre 2017</t>
  </si>
  <si>
    <t>3er cuatrimestre 2018</t>
  </si>
  <si>
    <t>3er cuatrimestre 2019</t>
  </si>
  <si>
    <t>3er cuatrimestre 2020</t>
  </si>
  <si>
    <t>3er cuatrimestre 2021</t>
  </si>
  <si>
    <t>3er cuatrimestre 2022</t>
  </si>
  <si>
    <t>3er cuatrimestre 2023</t>
  </si>
  <si>
    <t>3er cuatrimestre 2024</t>
  </si>
  <si>
    <t>3er cuatrimestre 2025</t>
  </si>
  <si>
    <t>3er cuatrimestre 2026</t>
  </si>
  <si>
    <t>3er cuatrimestre 2027</t>
  </si>
  <si>
    <t>3er cuatrimestre 2028</t>
  </si>
  <si>
    <t>3er cuatrimestre 2029</t>
  </si>
  <si>
    <t>3er cuatrimestre 2030</t>
  </si>
  <si>
    <t>3er cuatrimestre 2031</t>
  </si>
  <si>
    <t>3er cuatrimestre 2032</t>
  </si>
  <si>
    <t>3er cuatrimestre 2033</t>
  </si>
  <si>
    <t>3er cuatrimestre 2034</t>
  </si>
  <si>
    <t>3er cuatrimestre 2035</t>
  </si>
  <si>
    <t>3er cuatrimestre 2036</t>
  </si>
  <si>
    <t>3er cuatrimestre 2037</t>
  </si>
  <si>
    <t>3er cuatrimestre 2038</t>
  </si>
  <si>
    <t>3er cuatrimestre 2039</t>
  </si>
  <si>
    <t>3er cuatrimestre 2040</t>
  </si>
  <si>
    <t>3er cuatrimestre 2041</t>
  </si>
  <si>
    <t>3er cuatrimestre 2042</t>
  </si>
  <si>
    <t>3er cuatrimestre 2043</t>
  </si>
  <si>
    <t>3er cuatrimestre 2044</t>
  </si>
  <si>
    <t>3er cuatrimestre 2045</t>
  </si>
  <si>
    <t>3er cuatrimestre 2046</t>
  </si>
  <si>
    <t>3er cuatrimestre 2047</t>
  </si>
  <si>
    <t>3er cuatrimestre 2048</t>
  </si>
  <si>
    <t>3er cuatrimestre 2049</t>
  </si>
  <si>
    <t>3er cuatrimestre 2050</t>
  </si>
  <si>
    <t>década 1990</t>
  </si>
  <si>
    <t>Década</t>
  </si>
  <si>
    <t>década 2000</t>
  </si>
  <si>
    <t>década 2010</t>
  </si>
  <si>
    <t>década 2020</t>
  </si>
  <si>
    <t>década 2030</t>
  </si>
  <si>
    <t>década 2040</t>
  </si>
  <si>
    <t>quinquenio 1990-1995</t>
  </si>
  <si>
    <t>Quinquenal</t>
  </si>
  <si>
    <t>Quinquenio</t>
  </si>
  <si>
    <t>quinquenio 1995-2000</t>
  </si>
  <si>
    <t>quinquenio 2000-2005</t>
  </si>
  <si>
    <t>quinquenio 2005-2010</t>
  </si>
  <si>
    <t>quinquenio 2010-2015</t>
  </si>
  <si>
    <t>quinquenio 2015-2020</t>
  </si>
  <si>
    <t>quinquenio 2020-2025</t>
  </si>
  <si>
    <t>quinquenio 2025-2030</t>
  </si>
  <si>
    <t>quinquenio 2030-2035</t>
  </si>
  <si>
    <t>quinquenio 2035-2040</t>
  </si>
  <si>
    <t>quinquenio 2040-2045</t>
  </si>
  <si>
    <t>quinquenio 2045-2050</t>
  </si>
  <si>
    <t>bienio 1990-1992</t>
  </si>
  <si>
    <t>Bienio</t>
  </si>
  <si>
    <t>Bianual</t>
  </si>
  <si>
    <t>bienio 1992-1994</t>
  </si>
  <si>
    <t>bienio 1994-1996</t>
  </si>
  <si>
    <t>bienio 1996-1998</t>
  </si>
  <si>
    <t>bienio 1998-2000</t>
  </si>
  <si>
    <t>bienio 2000-2002</t>
  </si>
  <si>
    <t>bienio 2002-2004</t>
  </si>
  <si>
    <t>bienio 2004-2006</t>
  </si>
  <si>
    <t>bienio 2006-2008</t>
  </si>
  <si>
    <t>bienio 2008-2010</t>
  </si>
  <si>
    <t>bienio 2010-2012</t>
  </si>
  <si>
    <t>bienio 2012-2014</t>
  </si>
  <si>
    <t>bienio 2014-2016</t>
  </si>
  <si>
    <t>bienio 2016-2018</t>
  </si>
  <si>
    <t>bienio 2018-2020</t>
  </si>
  <si>
    <t>bienio 2020-2022</t>
  </si>
  <si>
    <t>bienio 2022-2024</t>
  </si>
  <si>
    <t>bienio 2024-2026</t>
  </si>
  <si>
    <t>bienio 2026-2028</t>
  </si>
  <si>
    <t>bienio 2028-2030</t>
  </si>
  <si>
    <t>bienio 2030-2032</t>
  </si>
  <si>
    <t>bienio 2032-2034</t>
  </si>
  <si>
    <t>bienio 2034-2036</t>
  </si>
  <si>
    <t>bienio 2036-2038</t>
  </si>
  <si>
    <t>bienio 2038-2040</t>
  </si>
  <si>
    <t>bienio 2040-2042</t>
  </si>
  <si>
    <t>bienio 2042-2044</t>
  </si>
  <si>
    <t>bienio 2044-2046</t>
  </si>
  <si>
    <t>bienio 2046-2048</t>
  </si>
  <si>
    <t>bienio 2048-2050</t>
  </si>
  <si>
    <t>enero-febrero 1990</t>
  </si>
  <si>
    <t>Bimensual</t>
  </si>
  <si>
    <t>enero-febrero 1991</t>
  </si>
  <si>
    <t>enero-febrero 1992</t>
  </si>
  <si>
    <t>enero-febrero 1993</t>
  </si>
  <si>
    <t>enero-febrero 1994</t>
  </si>
  <si>
    <t>enero-febrero 1995</t>
  </si>
  <si>
    <t>enero-febrero 1996</t>
  </si>
  <si>
    <t>enero-febrero 1997</t>
  </si>
  <si>
    <t>enero-febrero 1998</t>
  </si>
  <si>
    <t>enero-febrero 1999</t>
  </si>
  <si>
    <t>enero-febrero 2000</t>
  </si>
  <si>
    <t>enero-febrero 2001</t>
  </si>
  <si>
    <t>enero-febrero 2002</t>
  </si>
  <si>
    <t>enero-febrero 2003</t>
  </si>
  <si>
    <t>enero-febrero 2004</t>
  </si>
  <si>
    <t>enero-febrero 2005</t>
  </si>
  <si>
    <t>enero-febrero 2006</t>
  </si>
  <si>
    <t>enero-febrero 2007</t>
  </si>
  <si>
    <t>enero-febrero 2008</t>
  </si>
  <si>
    <t>enero-febrero 2009</t>
  </si>
  <si>
    <t>enero-febrero 2010</t>
  </si>
  <si>
    <t>enero-febrero 2011</t>
  </si>
  <si>
    <t>enero-febrero 2012</t>
  </si>
  <si>
    <t>enero-febrero 2013</t>
  </si>
  <si>
    <t>enero-febrero 2014</t>
  </si>
  <si>
    <t>enero-febrero 2015</t>
  </si>
  <si>
    <t>enero-febrero 2016</t>
  </si>
  <si>
    <t>enero-febrero 2017</t>
  </si>
  <si>
    <t>enero-febrero 2018</t>
  </si>
  <si>
    <t>enero-febrero 2019</t>
  </si>
  <si>
    <t>enero-febrero 2020</t>
  </si>
  <si>
    <t>enero-febrero 2021</t>
  </si>
  <si>
    <t>enero-febrero 2022</t>
  </si>
  <si>
    <t>enero-febrero 2023</t>
  </si>
  <si>
    <t>enero-febrero 2024</t>
  </si>
  <si>
    <t>enero-febrero 2025</t>
  </si>
  <si>
    <t>enero-febrero 2026</t>
  </si>
  <si>
    <t>enero-febrero 2027</t>
  </si>
  <si>
    <t>enero-febrero 2028</t>
  </si>
  <si>
    <t>enero-febrero 2029</t>
  </si>
  <si>
    <t>enero-febrero 2030</t>
  </si>
  <si>
    <t>enero-febrero 2031</t>
  </si>
  <si>
    <t>enero-febrero 2032</t>
  </si>
  <si>
    <t>enero-febrero 2033</t>
  </si>
  <si>
    <t>enero-febrero 2034</t>
  </si>
  <si>
    <t>enero-febrero 2035</t>
  </si>
  <si>
    <t>enero-febrero 2036</t>
  </si>
  <si>
    <t>enero-febrero 2037</t>
  </si>
  <si>
    <t>enero-febrero 2038</t>
  </si>
  <si>
    <t>enero-febrero 2039</t>
  </si>
  <si>
    <t>enero-febrero 2040</t>
  </si>
  <si>
    <t>enero-febrero 2041</t>
  </si>
  <si>
    <t>enero-febrero 2042</t>
  </si>
  <si>
    <t>enero-febrero 2043</t>
  </si>
  <si>
    <t>enero-febrero 2044</t>
  </si>
  <si>
    <t>enero-febrero 2045</t>
  </si>
  <si>
    <t>enero-febrero 2046</t>
  </si>
  <si>
    <t>enero-febrero 2047</t>
  </si>
  <si>
    <t>enero-febrero 2048</t>
  </si>
  <si>
    <t>enero-febrero 2049</t>
  </si>
  <si>
    <t>enero-febrero 2050</t>
  </si>
  <si>
    <t>marzo-abril 1990</t>
  </si>
  <si>
    <t>marzo-abril 1991</t>
  </si>
  <si>
    <t>marzo-abril 1992</t>
  </si>
  <si>
    <t>marzo-abril 1993</t>
  </si>
  <si>
    <t>marzo-abril 1994</t>
  </si>
  <si>
    <t>marzo-abril 1995</t>
  </si>
  <si>
    <t>marzo-abril 1996</t>
  </si>
  <si>
    <t>marzo-abril 1997</t>
  </si>
  <si>
    <t>marzo-abril 1998</t>
  </si>
  <si>
    <t>marzo-abril 1999</t>
  </si>
  <si>
    <t>marzo-abril 2000</t>
  </si>
  <si>
    <t>marzo-abril 2001</t>
  </si>
  <si>
    <t>marzo-abril 2002</t>
  </si>
  <si>
    <t>marzo-abril 2003</t>
  </si>
  <si>
    <t>marzo-abril 2004</t>
  </si>
  <si>
    <t>marzo-abril 2005</t>
  </si>
  <si>
    <t>marzo-abril 2006</t>
  </si>
  <si>
    <t>marzo-abril 2007</t>
  </si>
  <si>
    <t>marzo-abril 2008</t>
  </si>
  <si>
    <t>marzo-abril 2009</t>
  </si>
  <si>
    <t>marzo-abril 2010</t>
  </si>
  <si>
    <t>marzo-abril 2011</t>
  </si>
  <si>
    <t>marzo-abril 2012</t>
  </si>
  <si>
    <t>marzo-abril 2013</t>
  </si>
  <si>
    <t>marzo-abril 2014</t>
  </si>
  <si>
    <t>marzo-abril 2015</t>
  </si>
  <si>
    <t>marzo-abril 2016</t>
  </si>
  <si>
    <t>marzo-abril 2017</t>
  </si>
  <si>
    <t>marzo-abril 2018</t>
  </si>
  <si>
    <t>marzo-abril 2019</t>
  </si>
  <si>
    <t>marzo-abril 2020</t>
  </si>
  <si>
    <t>marzo-abril 2021</t>
  </si>
  <si>
    <t>marzo-abril 2022</t>
  </si>
  <si>
    <t>marzo-abril 2023</t>
  </si>
  <si>
    <t>marzo-abril 2024</t>
  </si>
  <si>
    <t>marzo-abril 2025</t>
  </si>
  <si>
    <t>marzo-abril 2026</t>
  </si>
  <si>
    <t>marzo-abril 2027</t>
  </si>
  <si>
    <t>marzo-abril 2028</t>
  </si>
  <si>
    <t>marzo-abril 2029</t>
  </si>
  <si>
    <t>marzo-abril 2030</t>
  </si>
  <si>
    <t>marzo-abril 2031</t>
  </si>
  <si>
    <t>marzo-abril 2032</t>
  </si>
  <si>
    <t>marzo-abril 2033</t>
  </si>
  <si>
    <t>marzo-abril 2034</t>
  </si>
  <si>
    <t>marzo-abril 2035</t>
  </si>
  <si>
    <t>marzo-abril 2036</t>
  </si>
  <si>
    <t>marzo-abril 2037</t>
  </si>
  <si>
    <t>marzo-abril 2038</t>
  </si>
  <si>
    <t>marzo-abril 2039</t>
  </si>
  <si>
    <t>marzo-abril 2040</t>
  </si>
  <si>
    <t>marzo-abril 2041</t>
  </si>
  <si>
    <t>marzo-abril 2042</t>
  </si>
  <si>
    <t>marzo-abril 2043</t>
  </si>
  <si>
    <t>marzo-abril 2044</t>
  </si>
  <si>
    <t>marzo-abril 2045</t>
  </si>
  <si>
    <t>marzo-abril 2046</t>
  </si>
  <si>
    <t>marzo-abril 2047</t>
  </si>
  <si>
    <t>marzo-abril 2048</t>
  </si>
  <si>
    <t>marzo-abril 2049</t>
  </si>
  <si>
    <t>marzo-abril 2050</t>
  </si>
  <si>
    <t>mayo-junio 1990</t>
  </si>
  <si>
    <t>mayo-junio 1991</t>
  </si>
  <si>
    <t>mayo-junio 1992</t>
  </si>
  <si>
    <t>mayo-junio 1993</t>
  </si>
  <si>
    <t>mayo-junio 1994</t>
  </si>
  <si>
    <t>mayo-junio 1995</t>
  </si>
  <si>
    <t>mayo-junio 1996</t>
  </si>
  <si>
    <t>mayo-junio 1997</t>
  </si>
  <si>
    <t>mayo-junio 1998</t>
  </si>
  <si>
    <t>mayo-junio 1999</t>
  </si>
  <si>
    <t>mayo-junio 2000</t>
  </si>
  <si>
    <t>mayo-junio 2001</t>
  </si>
  <si>
    <t>mayo-junio 2002</t>
  </si>
  <si>
    <t>mayo-junio 2003</t>
  </si>
  <si>
    <t>mayo-junio 2004</t>
  </si>
  <si>
    <t>mayo-junio 2005</t>
  </si>
  <si>
    <t>mayo-junio 2006</t>
  </si>
  <si>
    <t>mayo-junio 2007</t>
  </si>
  <si>
    <t>mayo-junio 2008</t>
  </si>
  <si>
    <t>mayo-junio 2009</t>
  </si>
  <si>
    <t>mayo-junio 2010</t>
  </si>
  <si>
    <t>mayo-junio 2011</t>
  </si>
  <si>
    <t>mayo-junio 2012</t>
  </si>
  <si>
    <t>mayo-junio 2013</t>
  </si>
  <si>
    <t>mayo-junio 2014</t>
  </si>
  <si>
    <t>mayo-junio 2015</t>
  </si>
  <si>
    <t>mayo-junio 2016</t>
  </si>
  <si>
    <t>mayo-junio 2017</t>
  </si>
  <si>
    <t>mayo-junio 2018</t>
  </si>
  <si>
    <t>mayo-junio 2019</t>
  </si>
  <si>
    <t>mayo-junio 2020</t>
  </si>
  <si>
    <t>mayo-junio 2021</t>
  </si>
  <si>
    <t>mayo-junio 2022</t>
  </si>
  <si>
    <t>mayo-junio 2023</t>
  </si>
  <si>
    <t>mayo-junio 2024</t>
  </si>
  <si>
    <t>mayo-junio 2025</t>
  </si>
  <si>
    <t>mayo-junio 2026</t>
  </si>
  <si>
    <t>mayo-junio 2027</t>
  </si>
  <si>
    <t>mayo-junio 2028</t>
  </si>
  <si>
    <t>mayo-junio 2029</t>
  </si>
  <si>
    <t>mayo-junio 2030</t>
  </si>
  <si>
    <t>mayo-junio 2031</t>
  </si>
  <si>
    <t>mayo-junio 2032</t>
  </si>
  <si>
    <t>mayo-junio 2033</t>
  </si>
  <si>
    <t>mayo-junio 2034</t>
  </si>
  <si>
    <t>mayo-junio 2035</t>
  </si>
  <si>
    <t>mayo-junio 2036</t>
  </si>
  <si>
    <t>mayo-junio 2037</t>
  </si>
  <si>
    <t>mayo-junio 2038</t>
  </si>
  <si>
    <t>mayo-junio 2039</t>
  </si>
  <si>
    <t>mayo-junio 2040</t>
  </si>
  <si>
    <t>mayo-junio 2041</t>
  </si>
  <si>
    <t>mayo-junio 2042</t>
  </si>
  <si>
    <t>mayo-junio 2043</t>
  </si>
  <si>
    <t>mayo-junio 2044</t>
  </si>
  <si>
    <t>mayo-junio 2045</t>
  </si>
  <si>
    <t>mayo-junio 2046</t>
  </si>
  <si>
    <t>mayo-junio 2047</t>
  </si>
  <si>
    <t>mayo-junio 2048</t>
  </si>
  <si>
    <t>mayo-junio 2049</t>
  </si>
  <si>
    <t>mayo-junio 2050</t>
  </si>
  <si>
    <t>julio-agosto 1990</t>
  </si>
  <si>
    <t>julio-agosto 1991</t>
  </si>
  <si>
    <t>julio-agosto 1992</t>
  </si>
  <si>
    <t>julio-agosto 1993</t>
  </si>
  <si>
    <t>julio-agosto 1994</t>
  </si>
  <si>
    <t>julio-agosto 1995</t>
  </si>
  <si>
    <t>julio-agosto 1996</t>
  </si>
  <si>
    <t>julio-agosto 1997</t>
  </si>
  <si>
    <t>julio-agosto 1998</t>
  </si>
  <si>
    <t>julio-agosto 1999</t>
  </si>
  <si>
    <t>julio-agosto 2000</t>
  </si>
  <si>
    <t>julio-agosto 2001</t>
  </si>
  <si>
    <t>julio-agosto 2002</t>
  </si>
  <si>
    <t>julio-agosto 2003</t>
  </si>
  <si>
    <t>julio-agosto 2004</t>
  </si>
  <si>
    <t>julio-agosto 2005</t>
  </si>
  <si>
    <t>julio-agosto 2006</t>
  </si>
  <si>
    <t>julio-agosto 2007</t>
  </si>
  <si>
    <t>julio-agosto 2008</t>
  </si>
  <si>
    <t>julio-agosto 2009</t>
  </si>
  <si>
    <t>julio-agosto 2010</t>
  </si>
  <si>
    <t>julio-agosto 2011</t>
  </si>
  <si>
    <t>julio-agosto 2012</t>
  </si>
  <si>
    <t>julio-agosto 2013</t>
  </si>
  <si>
    <t>julio-agosto 2014</t>
  </si>
  <si>
    <t>julio-agosto 2015</t>
  </si>
  <si>
    <t>julio-agosto 2016</t>
  </si>
  <si>
    <t>julio-agosto 2017</t>
  </si>
  <si>
    <t>julio-agosto 2018</t>
  </si>
  <si>
    <t>julio-agosto 2019</t>
  </si>
  <si>
    <t>julio-agosto 2020</t>
  </si>
  <si>
    <t>julio-agosto 2021</t>
  </si>
  <si>
    <t>julio-agosto 2022</t>
  </si>
  <si>
    <t>julio-agosto 2023</t>
  </si>
  <si>
    <t>julio-agosto 2024</t>
  </si>
  <si>
    <t>julio-agosto 2025</t>
  </si>
  <si>
    <t>julio-agosto 2026</t>
  </si>
  <si>
    <t>julio-agosto 2027</t>
  </si>
  <si>
    <t>julio-agosto 2028</t>
  </si>
  <si>
    <t>julio-agosto 2029</t>
  </si>
  <si>
    <t>julio-agosto 2030</t>
  </si>
  <si>
    <t>julio-agosto 2031</t>
  </si>
  <si>
    <t>julio-agosto 2032</t>
  </si>
  <si>
    <t>julio-agosto 2033</t>
  </si>
  <si>
    <t>julio-agosto 2034</t>
  </si>
  <si>
    <t>julio-agosto 2035</t>
  </si>
  <si>
    <t>julio-agosto 2036</t>
  </si>
  <si>
    <t>julio-agosto 2037</t>
  </si>
  <si>
    <t>julio-agosto 2038</t>
  </si>
  <si>
    <t>julio-agosto 2039</t>
  </si>
  <si>
    <t>julio-agosto 2040</t>
  </si>
  <si>
    <t>julio-agosto 2041</t>
  </si>
  <si>
    <t>julio-agosto 2042</t>
  </si>
  <si>
    <t>julio-agosto 2043</t>
  </si>
  <si>
    <t>julio-agosto 2044</t>
  </si>
  <si>
    <t>julio-agosto 2045</t>
  </si>
  <si>
    <t>julio-agosto 2046</t>
  </si>
  <si>
    <t>julio-agosto 2047</t>
  </si>
  <si>
    <t>julio-agosto 2048</t>
  </si>
  <si>
    <t>julio-agosto 2049</t>
  </si>
  <si>
    <t>julio-agosto 2050</t>
  </si>
  <si>
    <t>septiembre-octubre 1990</t>
  </si>
  <si>
    <t>septiembre-octubre 1991</t>
  </si>
  <si>
    <t>septiembre-octubre 1992</t>
  </si>
  <si>
    <t>septiembre-octubre 1993</t>
  </si>
  <si>
    <t>septiembre-octubre 1994</t>
  </si>
  <si>
    <t>septiembre-octubre 1995</t>
  </si>
  <si>
    <t>septiembre-octubre 1996</t>
  </si>
  <si>
    <t>septiembre-octubre 1997</t>
  </si>
  <si>
    <t>septiembre-octubre 1998</t>
  </si>
  <si>
    <t>septiembre-octubre 1999</t>
  </si>
  <si>
    <t>septiembre-octubre 2000</t>
  </si>
  <si>
    <t>septiembre-octubre 2001</t>
  </si>
  <si>
    <t>septiembre-octubre 2002</t>
  </si>
  <si>
    <t>septiembre-octubre 2003</t>
  </si>
  <si>
    <t>septiembre-octubre 2004</t>
  </si>
  <si>
    <t>septiembre-octubre 2005</t>
  </si>
  <si>
    <t>septiembre-octubre 2006</t>
  </si>
  <si>
    <t>septiembre-octubre 2007</t>
  </si>
  <si>
    <t>septiembre-octubre 2008</t>
  </si>
  <si>
    <t>septiembre-octubre 2009</t>
  </si>
  <si>
    <t>septiembre-octubre 2010</t>
  </si>
  <si>
    <t>septiembre-octubre 2011</t>
  </si>
  <si>
    <t>septiembre-octubre 2012</t>
  </si>
  <si>
    <t>septiembre-octubre 2013</t>
  </si>
  <si>
    <t>septiembre-octubre 2014</t>
  </si>
  <si>
    <t>septiembre-octubre 2015</t>
  </si>
  <si>
    <t>septiembre-octubre 2016</t>
  </si>
  <si>
    <t>septiembre-octubre 2017</t>
  </si>
  <si>
    <t>septiembre-octubre 2018</t>
  </si>
  <si>
    <t>septiembre-octubre 2019</t>
  </si>
  <si>
    <t>septiembre-octubre 2020</t>
  </si>
  <si>
    <t>septiembre-octubre 2021</t>
  </si>
  <si>
    <t>septiembre-octubre 2022</t>
  </si>
  <si>
    <t>septiembre-octubre 2023</t>
  </si>
  <si>
    <t>septiembre-octubre 2024</t>
  </si>
  <si>
    <t>septiembre-octubre 2025</t>
  </si>
  <si>
    <t>septiembre-octubre 2026</t>
  </si>
  <si>
    <t>septiembre-octubre 2027</t>
  </si>
  <si>
    <t>septiembre-octubre 2028</t>
  </si>
  <si>
    <t>septiembre-octubre 2029</t>
  </si>
  <si>
    <t>septiembre-octubre 2030</t>
  </si>
  <si>
    <t>septiembre-octubre 2031</t>
  </si>
  <si>
    <t>septiembre-octubre 2032</t>
  </si>
  <si>
    <t>septiembre-octubre 2033</t>
  </si>
  <si>
    <t>septiembre-octubre 2034</t>
  </si>
  <si>
    <t>septiembre-octubre 2035</t>
  </si>
  <si>
    <t>septiembre-octubre 2036</t>
  </si>
  <si>
    <t>septiembre-octubre 2037</t>
  </si>
  <si>
    <t>septiembre-octubre 2038</t>
  </si>
  <si>
    <t>septiembre-octubre 2039</t>
  </si>
  <si>
    <t>septiembre-octubre 2040</t>
  </si>
  <si>
    <t>septiembre-octubre 2041</t>
  </si>
  <si>
    <t>septiembre-octubre 2042</t>
  </si>
  <si>
    <t>septiembre-octubre 2043</t>
  </si>
  <si>
    <t>septiembre-octubre 2044</t>
  </si>
  <si>
    <t>septiembre-octubre 2045</t>
  </si>
  <si>
    <t>septiembre-octubre 2046</t>
  </si>
  <si>
    <t>septiembre-octubre 2047</t>
  </si>
  <si>
    <t>septiembre-octubre 2048</t>
  </si>
  <si>
    <t>septiembre-octubre 2049</t>
  </si>
  <si>
    <t>septiembre-octubre 2050</t>
  </si>
  <si>
    <t>noviembre-diciembre 1990</t>
  </si>
  <si>
    <t>noviembre-diciembre 1991</t>
  </si>
  <si>
    <t>noviembre-diciembre 1992</t>
  </si>
  <si>
    <t>noviembre-diciembre 1993</t>
  </si>
  <si>
    <t>noviembre-diciembre 1994</t>
  </si>
  <si>
    <t>noviembre-diciembre 1995</t>
  </si>
  <si>
    <t>noviembre-diciembre 1996</t>
  </si>
  <si>
    <t>noviembre-diciembre 1997</t>
  </si>
  <si>
    <t>noviembre-diciembre 1998</t>
  </si>
  <si>
    <t>noviembre-diciembre 1999</t>
  </si>
  <si>
    <t>noviembre-diciembre 2000</t>
  </si>
  <si>
    <t>noviembre-diciembre 2001</t>
  </si>
  <si>
    <t>noviembre-diciembre 2002</t>
  </si>
  <si>
    <t>noviembre-diciembre 2003</t>
  </si>
  <si>
    <t>noviembre-diciembre 2004</t>
  </si>
  <si>
    <t>noviembre-diciembre 2005</t>
  </si>
  <si>
    <t>noviembre-diciembre 2006</t>
  </si>
  <si>
    <t>noviembre-diciembre 2007</t>
  </si>
  <si>
    <t>noviembre-diciembre 2008</t>
  </si>
  <si>
    <t>noviembre-diciembre 2009</t>
  </si>
  <si>
    <t>noviembre-diciembre 2010</t>
  </si>
  <si>
    <t>noviembre-diciembre 2011</t>
  </si>
  <si>
    <t>noviembre-diciembre 2012</t>
  </si>
  <si>
    <t>noviembre-diciembre 2013</t>
  </si>
  <si>
    <t>noviembre-diciembre 2014</t>
  </si>
  <si>
    <t>noviembre-diciembre 2015</t>
  </si>
  <si>
    <t>noviembre-diciembre 2016</t>
  </si>
  <si>
    <t>noviembre-diciembre 2017</t>
  </si>
  <si>
    <t>noviembre-diciembre 2018</t>
  </si>
  <si>
    <t>noviembre-diciembre 2019</t>
  </si>
  <si>
    <t>noviembre-diciembre 2020</t>
  </si>
  <si>
    <t>noviembre-diciembre 2021</t>
  </si>
  <si>
    <t>noviembre-diciembre 2022</t>
  </si>
  <si>
    <t>noviembre-diciembre 2023</t>
  </si>
  <si>
    <t>noviembre-diciembre 2024</t>
  </si>
  <si>
    <t>noviembre-diciembre 2025</t>
  </si>
  <si>
    <t>noviembre-diciembre 2026</t>
  </si>
  <si>
    <t>noviembre-diciembre 2027</t>
  </si>
  <si>
    <t>noviembre-diciembre 2028</t>
  </si>
  <si>
    <t>noviembre-diciembre 2029</t>
  </si>
  <si>
    <t>noviembre-diciembre 2030</t>
  </si>
  <si>
    <t>noviembre-diciembre 2031</t>
  </si>
  <si>
    <t>noviembre-diciembre 2032</t>
  </si>
  <si>
    <t>noviembre-diciembre 2033</t>
  </si>
  <si>
    <t>noviembre-diciembre 2034</t>
  </si>
  <si>
    <t>noviembre-diciembre 2035</t>
  </si>
  <si>
    <t>noviembre-diciembre 2036</t>
  </si>
  <si>
    <t>noviembre-diciembre 2037</t>
  </si>
  <si>
    <t>noviembre-diciembre 2038</t>
  </si>
  <si>
    <t>noviembre-diciembre 2039</t>
  </si>
  <si>
    <t>noviembre-diciembre 2040</t>
  </si>
  <si>
    <t>noviembre-diciembre 2041</t>
  </si>
  <si>
    <t>noviembre-diciembre 2042</t>
  </si>
  <si>
    <t>noviembre-diciembre 2043</t>
  </si>
  <si>
    <t>noviembre-diciembre 2044</t>
  </si>
  <si>
    <t>noviembre-diciembre 2045</t>
  </si>
  <si>
    <t>noviembre-diciembre 2046</t>
  </si>
  <si>
    <t>noviembre-diciembre 2047</t>
  </si>
  <si>
    <t>noviembre-diciembre 2048</t>
  </si>
  <si>
    <t>noviembre-diciembre 2049</t>
  </si>
  <si>
    <t>noviembre-diciembre 2050</t>
  </si>
  <si>
    <t>parametro</t>
  </si>
  <si>
    <t>Administración</t>
  </si>
  <si>
    <t xml:space="preserve">Administración </t>
  </si>
  <si>
    <t xml:space="preserve">Área </t>
  </si>
  <si>
    <t>Unidad Medida</t>
  </si>
  <si>
    <t xml:space="preserve">Artistas </t>
  </si>
  <si>
    <t>Cultura</t>
  </si>
  <si>
    <t xml:space="preserve">Balance </t>
  </si>
  <si>
    <t xml:space="preserve">Brecha </t>
  </si>
  <si>
    <t xml:space="preserve">Calidad </t>
  </si>
  <si>
    <t>Candidatos</t>
  </si>
  <si>
    <t>Elecciones</t>
  </si>
  <si>
    <t>Cantidad</t>
  </si>
  <si>
    <t xml:space="preserve">Capital </t>
  </si>
  <si>
    <t>Economía</t>
  </si>
  <si>
    <t>Carga</t>
  </si>
  <si>
    <t>Casos</t>
  </si>
  <si>
    <t>Categorías</t>
  </si>
  <si>
    <t xml:space="preserve">Cifra </t>
  </si>
  <si>
    <t>Clases</t>
  </si>
  <si>
    <t xml:space="preserve">Cobrar </t>
  </si>
  <si>
    <t xml:space="preserve">Comercio </t>
  </si>
  <si>
    <t xml:space="preserve">Competitividad </t>
  </si>
  <si>
    <t xml:space="preserve">Conectividad </t>
  </si>
  <si>
    <t>Transporte</t>
  </si>
  <si>
    <t>Consumo</t>
  </si>
  <si>
    <t xml:space="preserve">Contaminación </t>
  </si>
  <si>
    <t>Ambiente</t>
  </si>
  <si>
    <t xml:space="preserve">Contribuyentes </t>
  </si>
  <si>
    <t xml:space="preserve">Costo </t>
  </si>
  <si>
    <t xml:space="preserve">Cuentas </t>
  </si>
  <si>
    <t xml:space="preserve">Cuota de mercado </t>
  </si>
  <si>
    <t>Delitos</t>
  </si>
  <si>
    <t>Delincuencia</t>
  </si>
  <si>
    <t xml:space="preserve">Desarrollo </t>
  </si>
  <si>
    <t xml:space="preserve">Descargas </t>
  </si>
  <si>
    <t>Internet</t>
  </si>
  <si>
    <t xml:space="preserve">Destinos </t>
  </si>
  <si>
    <t>Turismo</t>
  </si>
  <si>
    <t>Distancia</t>
  </si>
  <si>
    <t xml:space="preserve">Emisión </t>
  </si>
  <si>
    <t>Emisiones</t>
  </si>
  <si>
    <t>Empleados</t>
  </si>
  <si>
    <t xml:space="preserve">Escasez </t>
  </si>
  <si>
    <t xml:space="preserve">Estado </t>
  </si>
  <si>
    <t>Estimación</t>
  </si>
  <si>
    <t>Futuro</t>
  </si>
  <si>
    <t>Evapotranspiración</t>
  </si>
  <si>
    <t>Evolución</t>
  </si>
  <si>
    <t>Exportaciones</t>
  </si>
  <si>
    <t xml:space="preserve">Facturación </t>
  </si>
  <si>
    <t>Frecuencia</t>
  </si>
  <si>
    <t>Funcionarios</t>
  </si>
  <si>
    <t xml:space="preserve">Funciones </t>
  </si>
  <si>
    <t xml:space="preserve">Futuro </t>
  </si>
  <si>
    <t xml:space="preserve">Gasto </t>
  </si>
  <si>
    <t>Grado</t>
  </si>
  <si>
    <t>Habitantes</t>
  </si>
  <si>
    <t>Demografía</t>
  </si>
  <si>
    <t xml:space="preserve">Hábitos </t>
  </si>
  <si>
    <t xml:space="preserve">Impacto </t>
  </si>
  <si>
    <t>Otros</t>
  </si>
  <si>
    <t>Importaciones</t>
  </si>
  <si>
    <t>Incremento</t>
  </si>
  <si>
    <t xml:space="preserve">Índice </t>
  </si>
  <si>
    <t>Industria</t>
  </si>
  <si>
    <t>Inferencia</t>
  </si>
  <si>
    <t xml:space="preserve">Innovación </t>
  </si>
  <si>
    <t xml:space="preserve">Líderes </t>
  </si>
  <si>
    <t xml:space="preserve">Longitud </t>
  </si>
  <si>
    <t>Muertes</t>
  </si>
  <si>
    <t xml:space="preserve">Nivel </t>
  </si>
  <si>
    <t>Pacientes</t>
  </si>
  <si>
    <t xml:space="preserve">Participación </t>
  </si>
  <si>
    <t xml:space="preserve">Películas </t>
  </si>
  <si>
    <t xml:space="preserve">Pérdidas </t>
  </si>
  <si>
    <t>Personas</t>
  </si>
  <si>
    <t>Peso</t>
  </si>
  <si>
    <t>Planes</t>
  </si>
  <si>
    <t>Población</t>
  </si>
  <si>
    <t xml:space="preserve">Popularidad </t>
  </si>
  <si>
    <t xml:space="preserve">Porcentaje </t>
  </si>
  <si>
    <t xml:space="preserve">Posesión  </t>
  </si>
  <si>
    <t xml:space="preserve">Potencia </t>
  </si>
  <si>
    <t>Precios</t>
  </si>
  <si>
    <t>Predicción</t>
  </si>
  <si>
    <t xml:space="preserve">Preferencias </t>
  </si>
  <si>
    <t xml:space="preserve">Premios </t>
  </si>
  <si>
    <t xml:space="preserve">Presencia </t>
  </si>
  <si>
    <t xml:space="preserve">Presión </t>
  </si>
  <si>
    <t xml:space="preserve">Principales </t>
  </si>
  <si>
    <t xml:space="preserve">Producción </t>
  </si>
  <si>
    <t>Programas</t>
  </si>
  <si>
    <t>Proporción</t>
  </si>
  <si>
    <t>Proyección</t>
  </si>
  <si>
    <t xml:space="preserve">Ranking </t>
  </si>
  <si>
    <t xml:space="preserve">Recuperación </t>
  </si>
  <si>
    <t>Recuperados</t>
  </si>
  <si>
    <t xml:space="preserve">Registro </t>
  </si>
  <si>
    <t>Resultados</t>
  </si>
  <si>
    <t xml:space="preserve">Ruta </t>
  </si>
  <si>
    <t xml:space="preserve">Selección </t>
  </si>
  <si>
    <t xml:space="preserve">Sondeo </t>
  </si>
  <si>
    <t>Superficie</t>
  </si>
  <si>
    <t>Tasa</t>
  </si>
  <si>
    <t xml:space="preserve">Temperatura </t>
  </si>
  <si>
    <t xml:space="preserve">Tiempo </t>
  </si>
  <si>
    <t>Top 20</t>
  </si>
  <si>
    <t xml:space="preserve">Top 100 </t>
  </si>
  <si>
    <t>Tráfico</t>
  </si>
  <si>
    <t xml:space="preserve">Transacciones </t>
  </si>
  <si>
    <t xml:space="preserve">Transformación </t>
  </si>
  <si>
    <t xml:space="preserve">Tributación </t>
  </si>
  <si>
    <t xml:space="preserve">Uso </t>
  </si>
  <si>
    <t xml:space="preserve">Usuarios </t>
  </si>
  <si>
    <t>Valor</t>
  </si>
  <si>
    <t xml:space="preserve">Velocidad </t>
  </si>
  <si>
    <t>Ventas</t>
  </si>
  <si>
    <t>Votaciones</t>
  </si>
  <si>
    <t>Votantes</t>
  </si>
  <si>
    <t>Id_industria</t>
  </si>
  <si>
    <t>Id_sector</t>
  </si>
  <si>
    <t>Sector</t>
  </si>
  <si>
    <t>Id_producto</t>
  </si>
  <si>
    <t>Producto</t>
  </si>
  <si>
    <t>Id_categoría</t>
  </si>
  <si>
    <t>Corr</t>
  </si>
  <si>
    <t>Categoría</t>
  </si>
  <si>
    <t>Descripcion</t>
  </si>
  <si>
    <t>Auxiliar</t>
  </si>
  <si>
    <t>Carpeta GITHUB</t>
  </si>
  <si>
    <t>Codigo</t>
  </si>
  <si>
    <t>Agricultura y Ganadería</t>
  </si>
  <si>
    <t>Agricultura</t>
  </si>
  <si>
    <t>Berries</t>
  </si>
  <si>
    <t>Haskap</t>
  </si>
  <si>
    <t>Haskap-100101005</t>
  </si>
  <si>
    <t>Haskap-100101005 | Prod: Perennes-100101 | Sector: Agr-1001 | Industria: AGR - 10</t>
  </si>
  <si>
    <t>100101005haskap</t>
  </si>
  <si>
    <t>INSERT INTO categoria VALUES (100101005,'Haskap','Haskap-100101005','Haskap-100101005 | Prod: Perennes-100101 | Sector: Agr-1001 | Industria: AGR - 10',100101);</t>
  </si>
  <si>
    <t>Higo</t>
  </si>
  <si>
    <t>Higo-100101006</t>
  </si>
  <si>
    <t>Higo-100101006 | Prod: Perennes-100101 | Sector: Agr-1001 | Industria: AGR - 10</t>
  </si>
  <si>
    <t>100101006higo</t>
  </si>
  <si>
    <t>INSERT INTO categoria VALUES (100101006,'Higo','Higo-100101006','Higo-100101006 | Prod: Perennes-100101 | Sector: Agr-1001 | Industria: AGR - 10',100101);</t>
  </si>
  <si>
    <t>Kiwi</t>
  </si>
  <si>
    <t>Kiwi-100101007</t>
  </si>
  <si>
    <t>Kiwi-100101007 | Prod: Perennes-100101 | Sector: Agr-1001 | Industria: AGR - 10</t>
  </si>
  <si>
    <t>100101007kiwi</t>
  </si>
  <si>
    <t>INSERT INTO categoria VALUES (100101007,'Kiwi','Kiwi-100101007','Kiwi-100101007 | Prod: Perennes-100101 | Sector: Agr-1001 | Industria: AGR - 10',100101);</t>
  </si>
  <si>
    <t>Mora-100101008</t>
  </si>
  <si>
    <t>Mora-100101008 | Prod: Perennes-100101 | Sector: Agr-1001 | Industria: AGR - 10</t>
  </si>
  <si>
    <t>100101008mora</t>
  </si>
  <si>
    <t>INSERT INTO categoria VALUES (100101008,'Mora','Mora-100101008','Mora-100101008 | Prod: Perennes-100101 | Sector: Agr-1001 | Industria: AGR - 10',100101);</t>
  </si>
  <si>
    <t>Murtilla</t>
  </si>
  <si>
    <t>Murtilla-100101009</t>
  </si>
  <si>
    <t>Murtilla-100101009 | Prod: Perennes-100101 | Sector: Agr-1001 | Industria: AGR - 10</t>
  </si>
  <si>
    <t>100101009murtilla</t>
  </si>
  <si>
    <t>INSERT INTO categoria VALUES (100101009,'Murtilla','Murtilla-100101009','Murtilla-100101009 | Prod: Perennes-100101 | Sector: Agr-1001 | Industria: AGR - 10',100101);</t>
  </si>
  <si>
    <t>Zarzaparrilla</t>
  </si>
  <si>
    <t>Zarzaparrilla-100101010</t>
  </si>
  <si>
    <t>Zarzaparrilla-100101010 | Prod: Perennes-100101 | Sector: Agr-1001 | Industria: AGR - 10</t>
  </si>
  <si>
    <t>100101010zarzaparrilla</t>
  </si>
  <si>
    <t>INSERT INTO categoria VALUES (100101010,'Zarzaparrilla','Zarzaparrilla-100101010','Zarzaparrilla-100101010 | Prod: Perennes-100101 | Sector: Agr-1001 | Industria: AGR - 10',100101);</t>
  </si>
  <si>
    <t>Otros berries</t>
  </si>
  <si>
    <t>Otros berries-100101011</t>
  </si>
  <si>
    <t>Otros berries-100101011 | Prod: Perennes-100101 | Sector: Agr-1001 | Industria: AGR - 10</t>
  </si>
  <si>
    <t>100101011otros_berries</t>
  </si>
  <si>
    <t>INSERT INTO categoria VALUES (100101011,'Otros berries','Otros berries-100101011','Otros berries-100101011 | Prod: Perennes-100101 | Sector: Agr-1001 | Industria: AGR - 10',100101);</t>
  </si>
  <si>
    <t>Elderberry</t>
  </si>
  <si>
    <t>Elderberry-100101012</t>
  </si>
  <si>
    <t>Elderberry-100101012 | Prod: Perennes-100101 | Sector: Agr-1001 | Industria: AGR - 10</t>
  </si>
  <si>
    <t>100101012elderberry</t>
  </si>
  <si>
    <t>INSERT INTO categoria VALUES (100101012,'Elderberry','Elderberry-100101012','Elderberry-100101012 | Prod: Perennes-100101 | Sector: Agr-1001 | Industria: AGR - 10',100101);</t>
  </si>
  <si>
    <t>Sanddorn</t>
  </si>
  <si>
    <t>Sanddorn-100101013</t>
  </si>
  <si>
    <t>Sanddorn-100101013 | Prod: Perennes-100101 | Sector: Agr-1001 | Industria: AGR - 10</t>
  </si>
  <si>
    <t>100101013sanddorn</t>
  </si>
  <si>
    <t>INSERT INTO categoria VALUES (100101013,'Sanddorn','Sanddorn-100101013','Sanddorn-100101013 | Prod: Perennes-100101 | Sector: Agr-1001 | Industria: AGR - 10',100101);</t>
  </si>
  <si>
    <t>Acai berry</t>
  </si>
  <si>
    <t>Acai berry-100101014</t>
  </si>
  <si>
    <t>Acai berry-100101014 | Prod: Perennes-100101 | Sector: Agr-1001 | Industria: AGR - 10</t>
  </si>
  <si>
    <t>100101014acai_berry</t>
  </si>
  <si>
    <t>INSERT INTO categoria VALUES (100101014,'Acai berry','Acai berry-100101014','Acai berry-100101014 | Prod: Perennes-100101 | Sector: Agr-1001 | Industria: AGR - 10',100101);</t>
  </si>
  <si>
    <t>Cítricos</t>
  </si>
  <si>
    <t>Naranja</t>
  </si>
  <si>
    <t>Naranja-100102005</t>
  </si>
  <si>
    <t>Naranja-100102005 | Prod: Perennes-100102 | Sector: Agr-1001 | Industria: AGR - 10</t>
  </si>
  <si>
    <t>100102005naranja</t>
  </si>
  <si>
    <t>INSERT INTO categoria VALUES (100102005,'Naranja','Naranja-100102005','Naranja-100102005 | Prod: Perennes-100102 | Sector: Agr-1001 | Industria: AGR - 10',100102);</t>
  </si>
  <si>
    <t>Pomelo</t>
  </si>
  <si>
    <t>Pomelo-100102006</t>
  </si>
  <si>
    <t>Pomelo-100102006 | Prod: Perennes-100102 | Sector: Agr-1001 | Industria: AGR - 10</t>
  </si>
  <si>
    <t>100102006pomelo</t>
  </si>
  <si>
    <t>INSERT INTO categoria VALUES (100102006,'Pomelo','Pomelo-100102006','Pomelo-100102006 | Prod: Perennes-100102 | Sector: Agr-1001 | Industria: AGR - 10',100102);</t>
  </si>
  <si>
    <t>Tangelo</t>
  </si>
  <si>
    <t>Tangelo-100102007</t>
  </si>
  <si>
    <t>Tangelo-100102007 | Prod: Perennes-100102 | Sector: Agr-1001 | Industria: AGR - 10</t>
  </si>
  <si>
    <t>100102007tangelo</t>
  </si>
  <si>
    <t>INSERT INTO categoria VALUES (100102007,'Tangelo','Tangelo-100102007','Tangelo-100102007 | Prod: Perennes-100102 | Sector: Agr-1001 | Industria: AGR - 10',100102);</t>
  </si>
  <si>
    <t>Otros cítricos</t>
  </si>
  <si>
    <t>Otros cítricos-100102008</t>
  </si>
  <si>
    <t>Otros cítricos-100102008 | Prod: Perennes-100102 | Sector: Agr-1001 | Industria: AGR - 10</t>
  </si>
  <si>
    <t>100102008otros_citricos</t>
  </si>
  <si>
    <t>INSERT INTO categoria VALUES (100102008,'Otros cítricos','Otros cítricos-100102008','Otros cítricos-100102008 | Prod: Perennes-100102 | Sector: Agr-1001 | Industria: AGR - 10',100102);</t>
  </si>
  <si>
    <t>Frutos Cítricos</t>
  </si>
  <si>
    <t>Frutos Cítricos-100102009</t>
  </si>
  <si>
    <t>Frutos Cítricos-100102009 | Prod: Perennes-100102 | Sector: Agr-1001 | Industria: AGR - 10</t>
  </si>
  <si>
    <t>100102009frutos_citricos</t>
  </si>
  <si>
    <t>INSERT INTO categoria VALUES (100102009,'Frutos Cítricos','Frutos Cítricos-100102009','Frutos Cítricos-100102009 | Prod: Perennes-100102 | Sector: Agr-1001 | Industria: AGR - 10',100102);</t>
  </si>
  <si>
    <t>Clementina</t>
  </si>
  <si>
    <t>Clementina-100102010</t>
  </si>
  <si>
    <t>Clementina-100102010 | Prod: Perennes-100102 | Sector: Agr-1001 | Industria: AGR - 10</t>
  </si>
  <si>
    <t>100102010clementina</t>
  </si>
  <si>
    <t>INSERT INTO categoria VALUES (100102010,'Clementina','Clementina-100102010','Clementina-100102010 | Prod: Perennes-100102 | Sector: Agr-1001 | Industria: AGR - 10',100102);</t>
  </si>
  <si>
    <t>Frutos de hueso (carozo)</t>
  </si>
  <si>
    <t>Guinda</t>
  </si>
  <si>
    <t>Guinda-100103005</t>
  </si>
  <si>
    <t>Guinda-100103005 | Prod: Perennes-100103 | Sector: Agr-1001 | Industria: AGR - 10</t>
  </si>
  <si>
    <t>100103005guinda</t>
  </si>
  <si>
    <t>INSERT INTO categoria VALUES (100103005,'Guinda','Guinda-100103005','Guinda-100103005 | Prod: Perennes-100103 | Sector: Agr-1001 | Industria: AGR - 10',100103);</t>
  </si>
  <si>
    <t>Nectarín</t>
  </si>
  <si>
    <t>Nectarín-100103006</t>
  </si>
  <si>
    <t>Nectarín-100103006 | Prod: Perennes-100103 | Sector: Agr-1001 | Industria: AGR - 10</t>
  </si>
  <si>
    <t>100103006nectarin</t>
  </si>
  <si>
    <t>INSERT INTO categoria VALUES (100103006,'Nectarín','Nectarín-100103006','Nectarín-100103006 | Prod: Perennes-100103 | Sector: Agr-1001 | Industria: AGR - 10',100103);</t>
  </si>
  <si>
    <t>Pluots</t>
  </si>
  <si>
    <t>Pluots-100103007</t>
  </si>
  <si>
    <t>Pluots-100103007 | Prod: Perennes-100103 | Sector: Agr-1001 | Industria: AGR - 10</t>
  </si>
  <si>
    <t>100103007pluots</t>
  </si>
  <si>
    <t>INSERT INTO categoria VALUES (100103007,'Pluots','Pluots-100103007','Pluots-100103007 | Prod: Perennes-100103 | Sector: Agr-1001 | Industria: AGR - 10',100103);</t>
  </si>
  <si>
    <t>Frutos de hueso (carozo)-100103008</t>
  </si>
  <si>
    <t>Frutos de hueso (carozo)-100103008 | Prod: Perennes-100103 | Sector: Agr-1001 | Industria: AGR - 10</t>
  </si>
  <si>
    <t>100103008frutos_de_hueso_(carozo)</t>
  </si>
  <si>
    <t>INSERT INTO categoria VALUES (100103008,'Frutos de hueso (carozo)','Frutos de hueso (carozo)-100103008','Frutos de hueso (carozo)-100103008 | Prod: Perennes-100103 | Sector: Agr-1001 | Industria: AGR - 10',100103);</t>
  </si>
  <si>
    <t>Acerola</t>
  </si>
  <si>
    <t>Acerola-100103009</t>
  </si>
  <si>
    <t>Acerola-100103009 | Prod: Perennes-100103 | Sector: Agr-1001 | Industria: AGR - 10</t>
  </si>
  <si>
    <t>100103009acerola</t>
  </si>
  <si>
    <t>INSERT INTO categoria VALUES (100103009,'Acerola','Acerola-100103009','Acerola-100103009 | Prod: Perennes-100103 | Sector: Agr-1001 | Industria: AGR - 10',100103);</t>
  </si>
  <si>
    <t>Frutos de pepita</t>
  </si>
  <si>
    <t>Pera</t>
  </si>
  <si>
    <t>Pera-100104005</t>
  </si>
  <si>
    <t>Pera-100104005 | Prod: Perennes-100104 | Sector: Agr-1001 | Industria: AGR - 10</t>
  </si>
  <si>
    <t>100104005pera</t>
  </si>
  <si>
    <t>INSERT INTO categoria VALUES (100104005,'Pera','Pera-100104005','Pera-100104005 | Prod: Perennes-100104 | Sector: Agr-1001 | Industria: AGR - 10',100104);</t>
  </si>
  <si>
    <t>Rosa Mosqueta</t>
  </si>
  <si>
    <t>Rosa Mosqueta-100104006</t>
  </si>
  <si>
    <t>Rosa Mosqueta-100104006 | Prod: Perennes-100104 | Sector: Agr-1001 | Industria: AGR - 10</t>
  </si>
  <si>
    <t>100104006rosa_mosqueta</t>
  </si>
  <si>
    <t>INSERT INTO categoria VALUES (100104006,'Rosa Mosqueta','Rosa Mosqueta-100104006','Rosa Mosqueta-100104006 | Prod: Perennes-100104 | Sector: Agr-1001 | Industria: AGR - 10',100104);</t>
  </si>
  <si>
    <t>Frutos de pepita-100104007</t>
  </si>
  <si>
    <t>Frutos de pepita-100104007 | Prod: Perennes-100104 | Sector: Agr-1001 | Industria: AGR - 10</t>
  </si>
  <si>
    <t>100104007frutos_de_pepita</t>
  </si>
  <si>
    <t>INSERT INTO categoria VALUES (100104007,'Frutos de pepita','Frutos de pepita-100104007','Frutos de pepita-100104007 | Prod: Perennes-100104 | Sector: Agr-1001 | Industria: AGR - 10',100104);</t>
  </si>
  <si>
    <t>Frutos secos</t>
  </si>
  <si>
    <t>Pistacho</t>
  </si>
  <si>
    <t>Pistacho-100105005</t>
  </si>
  <si>
    <t>Pistacho-100105005 | Prod: Perennes-100105 | Sector: Agr-1001 | Industria: AGR - 10</t>
  </si>
  <si>
    <t>100105005pistacho</t>
  </si>
  <si>
    <t>INSERT INTO categoria VALUES (100105005,'Pistacho','Pistacho-100105005','Pistacho-100105005 | Prod: Perennes-100105 | Sector: Agr-1001 | Industria: AGR - 10',100105);</t>
  </si>
  <si>
    <t>Otros frutos secos</t>
  </si>
  <si>
    <t>Otros frutos secos-100105006</t>
  </si>
  <si>
    <t>Otros frutos secos-100105006 | Prod: Perennes-100105 | Sector: Agr-1001 | Industria: AGR - 10</t>
  </si>
  <si>
    <t>100105006otros_frutos_secos</t>
  </si>
  <si>
    <t>INSERT INTO categoria VALUES (100105006,'Otros frutos secos','Otros frutos secos-100105006','Otros frutos secos-100105006 | Prod: Perennes-100105 | Sector: Agr-1001 | Industria: AGR - 10',100105);</t>
  </si>
  <si>
    <t>Grosella</t>
  </si>
  <si>
    <t>Grosella-100107005</t>
  </si>
  <si>
    <t>Grosella-100107005 | Prod: Perennes-100107 | Sector: Agr-1001 | Industria: AGR - 10</t>
  </si>
  <si>
    <t>100107005grosella</t>
  </si>
  <si>
    <t>INSERT INTO categoria VALUES (100107005,'Grosella','Grosella-100107005','Grosella-100107005 | Prod: Perennes-100107 | Sector: Agr-1001 | Industria: AGR - 10',100107);</t>
  </si>
  <si>
    <t>Jojoba</t>
  </si>
  <si>
    <t>Jojoba-100107006</t>
  </si>
  <si>
    <t>Jojoba-100107006 | Prod: Perennes-100107 | Sector: Agr-1001 | Industria: AGR - 10</t>
  </si>
  <si>
    <t>100107006jojoba</t>
  </si>
  <si>
    <t>INSERT INTO categoria VALUES (100107006,'Jojoba','Jojoba-100107006','Jojoba-100107006 | Prod: Perennes-100107 | Sector: Agr-1001 | Industria: AGR - 10',100107);</t>
  </si>
  <si>
    <t>Lúcuma</t>
  </si>
  <si>
    <t>Lúcuma-100107007</t>
  </si>
  <si>
    <t>Lúcuma-100107007 | Prod: Perennes-100107 | Sector: Agr-1001 | Industria: AGR - 10</t>
  </si>
  <si>
    <t>100107007lucuma</t>
  </si>
  <si>
    <t>INSERT INTO categoria VALUES (100107007,'Lúcuma','Lúcuma-100107007','Lúcuma-100107007 | Prod: Perennes-100107 | Sector: Agr-1001 | Industria: AGR - 10',100107);</t>
  </si>
  <si>
    <t>Maqui</t>
  </si>
  <si>
    <t>Maqui-100107008</t>
  </si>
  <si>
    <t>Maqui-100107008 | Prod: Perennes-100107 | Sector: Agr-1001 | Industria: AGR - 10</t>
  </si>
  <si>
    <t>100107008maqui</t>
  </si>
  <si>
    <t>INSERT INTO categoria VALUES (100107008,'Maqui','Maqui-100107008','Maqui-100107008 | Prod: Perennes-100107 | Sector: Agr-1001 | Industria: AGR - 10',100107);</t>
  </si>
  <si>
    <t>Michay</t>
  </si>
  <si>
    <t>Michay-100107009</t>
  </si>
  <si>
    <t>Michay-100107009 | Prod: Perennes-100107 | Sector: Agr-1001 | Industria: AGR - 10</t>
  </si>
  <si>
    <t>100107009michay</t>
  </si>
  <si>
    <t>INSERT INTO categoria VALUES (100107009,'Michay','Michay-100107009','Michay-100107009 | Prod: Perennes-100107 | Sector: Agr-1001 | Industria: AGR - 10',100107);</t>
  </si>
  <si>
    <t>Sauco</t>
  </si>
  <si>
    <t>Sauco-100107010</t>
  </si>
  <si>
    <t>Sauco-100107010 | Prod: Perennes-100107 | Sector: Agr-1001 | Industria: AGR - 10</t>
  </si>
  <si>
    <t>100107010sauco</t>
  </si>
  <si>
    <t>INSERT INTO categoria VALUES (100107010,'Sauco','Sauco-100107010','Sauco-100107010 | Prod: Perennes-100107 | Sector: Agr-1001 | Industria: AGR - 10',100107);</t>
  </si>
  <si>
    <t>Tuna</t>
  </si>
  <si>
    <t>Tuna-100107011</t>
  </si>
  <si>
    <t>Tuna-100107011 | Prod: Perennes-100107 | Sector: Agr-1001 | Industria: AGR - 10</t>
  </si>
  <si>
    <t>100107011tuna</t>
  </si>
  <si>
    <t>INSERT INTO categoria VALUES (100107011,'Tuna','Tuna-100107011','Tuna-100107011 | Prod: Perennes-100107 | Sector: Agr-1001 | Industria: AGR - 10',100107);</t>
  </si>
  <si>
    <t>Otros frutos</t>
  </si>
  <si>
    <t>Otros frutos-100107012</t>
  </si>
  <si>
    <t>Otros frutos-100107012 | Prod: Perennes-100107 | Sector: Agr-1001 | Industria: AGR - 10</t>
  </si>
  <si>
    <t>100107012otros_frutos</t>
  </si>
  <si>
    <t>INSERT INTO categoria VALUES (100107012,'Otros frutos','Otros frutos-100107012','Otros frutos-100107012 | Prod: Perennes-100107 | Sector: Agr-1001 | Industria: AGR - 10',100107);</t>
  </si>
  <si>
    <t>Plumcots</t>
  </si>
  <si>
    <t>Plumcots-100107013</t>
  </si>
  <si>
    <t>Plumcots-100107013 | Prod: Perennes-100107 | Sector: Agr-1001 | Industria: AGR - 10</t>
  </si>
  <si>
    <t>100107013plumcots</t>
  </si>
  <si>
    <t>INSERT INTO categoria VALUES (100107013,'Plumcots','Plumcots-100107013','Plumcots-100107013 | Prod: Perennes-100107 | Sector: Agr-1001 | Industria: AGR - 10',100107);</t>
  </si>
  <si>
    <t>Ruibarbo</t>
  </si>
  <si>
    <t>Ruibarbo-100107014</t>
  </si>
  <si>
    <t>Ruibarbo-100107014 | Prod: Perennes-100107 | Sector: Agr-1001 | Industria: AGR - 10</t>
  </si>
  <si>
    <t>100107014ruibarbo</t>
  </si>
  <si>
    <t>INSERT INTO categoria VALUES (100107014,'Ruibarbo','Ruibarbo-100107014','Ruibarbo-100107014 | Prod: Perennes-100107 | Sector: Agr-1001 | Industria: AGR - 10',100107);</t>
  </si>
  <si>
    <t>Tropicales y subtropicales</t>
  </si>
  <si>
    <t>Piña-100108005</t>
  </si>
  <si>
    <t>Piña-100108005 | Prod: Perennes-100108 | Sector: Agr-1001 | Industria: AGR - 10</t>
  </si>
  <si>
    <t>100108005piña</t>
  </si>
  <si>
    <t>INSERT INTO categoria VALUES (100108005,'Piña','Piña-100108005','Piña-100108005 | Prod: Perennes-100108 | Sector: Agr-1001 | Industria: AGR - 10',100108);</t>
  </si>
  <si>
    <t>Plátano</t>
  </si>
  <si>
    <t>Plátano-100108006</t>
  </si>
  <si>
    <t>Plátano-100108006 | Prod: Perennes-100108 | Sector: Agr-1001 | Industria: AGR - 10</t>
  </si>
  <si>
    <t>100108006platano</t>
  </si>
  <si>
    <t>INSERT INTO categoria VALUES (100108006,'Plátano','Plátano-100108006','Plátano-100108006 | Prod: Perennes-100108 | Sector: Agr-1001 | Industria: AGR - 10',100108);</t>
  </si>
  <si>
    <t>Coco</t>
  </si>
  <si>
    <t>Coco-100108007</t>
  </si>
  <si>
    <t>Coco-100108007 | Prod: Perennes-100108 | Sector: Agr-1001 | Industria: AGR - 10</t>
  </si>
  <si>
    <t>100108007coco</t>
  </si>
  <si>
    <t>INSERT INTO categoria VALUES (100108007,'Coco','Coco-100108007','Coco-100108007 | Prod: Perennes-100108 | Sector: Agr-1001 | Industria: AGR - 10',100108);</t>
  </si>
  <si>
    <t>Frutas tropicales y subtropicales</t>
  </si>
  <si>
    <t>Frutas tropicales y subtropicales-100108008</t>
  </si>
  <si>
    <t>Frutas tropicales y subtropicales-100108008 | Prod: Perennes-100108 | Sector: Agr-1001 | Industria: AGR - 10</t>
  </si>
  <si>
    <t>100108008frutas_tropicales_y_subtropicales</t>
  </si>
  <si>
    <t>INSERT INTO categoria VALUES (100108008,'Frutas tropicales y subtropicales','Frutas tropicales y subtropicales-100108008','Frutas tropicales y subtropicales-100108008 | Prod: Perennes-100108 | Sector: Agr-1001 | Industria: AGR - 10',100108);</t>
  </si>
  <si>
    <t>Otras frutas tropicales y subtropicales</t>
  </si>
  <si>
    <t>Otras frutas tropicales y subtropicales-100108009</t>
  </si>
  <si>
    <t>Otras frutas tropicales y subtropicales-100108009 | Prod: Perennes-100108 | Sector: Agr-1001 | Industria: AGR - 10</t>
  </si>
  <si>
    <t>100108009otras_frutas_tropicales_y_subtropicales</t>
  </si>
  <si>
    <t>INSERT INTO categoria VALUES (100108009,'Otras frutas tropicales y subtropicales','Otras frutas tropicales y subtropicales-100108009','Otras frutas tropicales y subtropicales-100108009 | Prod: Perennes-100108 | Sector: Agr-1001 | Industria: AGR - 10',100108);</t>
  </si>
  <si>
    <t>Babaco</t>
  </si>
  <si>
    <t>Babaco-100108010</t>
  </si>
  <si>
    <t>Babaco-100108010 | Prod: Perennes-100108 | Sector: Agr-1001 | Industria: AGR - 10</t>
  </si>
  <si>
    <t>100108010babaco</t>
  </si>
  <si>
    <t>INSERT INTO categoria VALUES (100108010,'Babaco','Babaco-100108010','Babaco-100108010 | Prod: Perennes-100108 | Sector: Agr-1001 | Industria: AGR - 10',100108);</t>
  </si>
  <si>
    <t>Tumbo</t>
  </si>
  <si>
    <t>Tumbo-100108011</t>
  </si>
  <si>
    <t>Tumbo-100108011 | Prod: Perennes-100108 | Sector: Agr-1001 | Industria: AGR - 10</t>
  </si>
  <si>
    <t>100108011tumbo</t>
  </si>
  <si>
    <t>INSERT INTO categoria VALUES (100108011,'Tumbo','Tumbo-100108011','Tumbo-100108011 | Prod: Perennes-100108 | Sector: Agr-1001 | Industria: AGR - 10',100108);</t>
  </si>
  <si>
    <t>Legumbres</t>
  </si>
  <si>
    <t>Garbanzos</t>
  </si>
  <si>
    <t>Garbanzos-100110005</t>
  </si>
  <si>
    <t>Garbanzos-100110005 | Prod: Anuales-100110 | Sector: Agr-1001 | Industria: AGR - 10</t>
  </si>
  <si>
    <t>100110005garbanzos</t>
  </si>
  <si>
    <t>INSERT INTO categoria VALUES (100110005,'Garbanzos','Garbanzos-100110005','Garbanzos-100110005 | Prod: Anuales-100110 | Sector: Agr-1001 | Industria: AGR - 10',100110);</t>
  </si>
  <si>
    <t>Arvejas</t>
  </si>
  <si>
    <t>Arvejas-100110006</t>
  </si>
  <si>
    <t>Arvejas-100110006 | Prod: Anuales-100110 | Sector: Agr-1001 | Industria: AGR - 10</t>
  </si>
  <si>
    <t>100110006arvejas</t>
  </si>
  <si>
    <t>INSERT INTO categoria VALUES (100110006,'Arvejas','Arvejas-100110006','Arvejas-100110006 | Prod: Anuales-100110 | Sector: Agr-1001 | Industria: AGR - 10',100110);</t>
  </si>
  <si>
    <t>Otras Legumbres</t>
  </si>
  <si>
    <t>Otras Legumbres-100110007</t>
  </si>
  <si>
    <t>Otras Legumbres-100110007 | Prod: Anuales-100110 | Sector: Agr-1001 | Industria: AGR - 10</t>
  </si>
  <si>
    <t>100110007otras_legumbres</t>
  </si>
  <si>
    <t>INSERT INTO categoria VALUES (100110007,'Otras Legumbres','Otras Legumbres-100110007','Otras Legumbres-100110007 | Prod: Anuales-100110 | Sector: Agr-1001 | Industria: AGR - 10',100110);</t>
  </si>
  <si>
    <t>Cereales</t>
  </si>
  <si>
    <t>Avena</t>
  </si>
  <si>
    <t>Avena-100111005</t>
  </si>
  <si>
    <t>Avena-100111005 | Prod: Anuales-100111 | Sector: Agr-1001 | Industria: AGR - 10</t>
  </si>
  <si>
    <t>100111005avena</t>
  </si>
  <si>
    <t>INSERT INTO categoria VALUES (100111005,'Avena','Avena-100111005','Avena-100111005 | Prod: Anuales-100111 | Sector: Agr-1001 | Industria: AGR - 10',100111);</t>
  </si>
  <si>
    <t>Centeno</t>
  </si>
  <si>
    <t>Centeno-100111006</t>
  </si>
  <si>
    <t>Centeno-100111006 | Prod: Anuales-100111 | Sector: Agr-1001 | Industria: AGR - 10</t>
  </si>
  <si>
    <t>100111006centeno</t>
  </si>
  <si>
    <t>INSERT INTO categoria VALUES (100111006,'Centeno','Centeno-100111006','Centeno-100111006 | Prod: Anuales-100111 | Sector: Agr-1001 | Industria: AGR - 10',100111);</t>
  </si>
  <si>
    <t>Mote</t>
  </si>
  <si>
    <t>Mote-100111007</t>
  </si>
  <si>
    <t>Mote-100111007 | Prod: Anuales-100111 | Sector: Agr-1001 | Industria: AGR - 10</t>
  </si>
  <si>
    <t>100111007mote</t>
  </si>
  <si>
    <t>INSERT INTO categoria VALUES (100111007,'Mote','Mote-100111007','Mote-100111007 | Prod: Anuales-100111 | Sector: Agr-1001 | Industria: AGR - 10',100111);</t>
  </si>
  <si>
    <t>Quinoa</t>
  </si>
  <si>
    <t>Quinoa-100111008</t>
  </si>
  <si>
    <t>Quinoa-100111008 | Prod: Anuales-100111 | Sector: Agr-1001 | Industria: AGR - 10</t>
  </si>
  <si>
    <t>100111008quinoa</t>
  </si>
  <si>
    <t>INSERT INTO categoria VALUES (100111008,'Quinoa','Quinoa-100111008','Quinoa-100111008 | Prod: Anuales-100111 | Sector: Agr-1001 | Industria: AGR - 10',100111);</t>
  </si>
  <si>
    <t>Amaranto</t>
  </si>
  <si>
    <t>Amaranto-100111009</t>
  </si>
  <si>
    <t>Amaranto-100111009 | Prod: Anuales-100111 | Sector: Agr-1001 | Industria: AGR - 10</t>
  </si>
  <si>
    <t>100111009amaranto</t>
  </si>
  <si>
    <t>INSERT INTO categoria VALUES (100111009,'Amaranto','Amaranto-100111009','Amaranto-100111009 | Prod: Anuales-100111 | Sector: Agr-1001 | Industria: AGR - 10',100111);</t>
  </si>
  <si>
    <t>Mijo</t>
  </si>
  <si>
    <t>Mijo-100111010</t>
  </si>
  <si>
    <t>Mijo-100111010 | Prod: Anuales-100111 | Sector: Agr-1001 | Industria: AGR - 10</t>
  </si>
  <si>
    <t>100111010mijo</t>
  </si>
  <si>
    <t>INSERT INTO categoria VALUES (100111010,'Mijo','Mijo-100111010','Mijo-100111010 | Prod: Anuales-100111 | Sector: Agr-1001 | Industria: AGR - 10',100111);</t>
  </si>
  <si>
    <t>Otros cereales</t>
  </si>
  <si>
    <t>Otros cereales-100111011</t>
  </si>
  <si>
    <t>Otros cereales-100111011 | Prod: Anuales-100111 | Sector: Agr-1001 | Industria: AGR - 10</t>
  </si>
  <si>
    <t>100111011otros_cereales</t>
  </si>
  <si>
    <t>INSERT INTO categoria VALUES (100111011,'Otros cereales','Otros cereales-100111011','Otros cereales-100111011 | Prod: Anuales-100111 | Sector: Agr-1001 | Industria: AGR - 10',100111);</t>
  </si>
  <si>
    <t>Triticale</t>
  </si>
  <si>
    <t>Triticale-100111012</t>
  </si>
  <si>
    <t>Triticale-100111012 | Prod: Anuales-100111 | Sector: Agr-1001 | Industria: AGR - 10</t>
  </si>
  <si>
    <t>100111012triticale</t>
  </si>
  <si>
    <t>INSERT INTO categoria VALUES (100111012,'Triticale','Triticale-100111012','Triticale-100111012 | Prod: Anuales-100111 | Sector: Agr-1001 | Industria: AGR - 10',100111);</t>
  </si>
  <si>
    <t>Hortalizas</t>
  </si>
  <si>
    <t>Puerro</t>
  </si>
  <si>
    <t>Puerro-100112005</t>
  </si>
  <si>
    <t>Puerro-100112005 | Prod: Anuales-100112 | Sector: Agr-1001 | Industria: AGR - 10</t>
  </si>
  <si>
    <t>100112005puerro</t>
  </si>
  <si>
    <t>INSERT INTO categoria VALUES (100112005,'Puerro','Puerro-100112005','Puerro-100112005 | Prod: Anuales-100112 | Sector: Agr-1001 | Industria: AGR - 10',100112);</t>
  </si>
  <si>
    <t>Repollo</t>
  </si>
  <si>
    <t>Repollo-100112006</t>
  </si>
  <si>
    <t>Repollo-100112006 | Prod: Anuales-100112 | Sector: Agr-1001 | Industria: AGR - 10</t>
  </si>
  <si>
    <t>100112006repollo</t>
  </si>
  <si>
    <t>INSERT INTO categoria VALUES (100112006,'Repollo','Repollo-100112006','Repollo-100112006 | Prod: Anuales-100112 | Sector: Agr-1001 | Industria: AGR - 10',100112);</t>
  </si>
  <si>
    <t>Coles de Bruselas</t>
  </si>
  <si>
    <t>Coles de Bruselas-100112007</t>
  </si>
  <si>
    <t>Coles de Bruselas-100112007 | Prod: Anuales-100112 | Sector: Agr-1001 | Industria: AGR - 10</t>
  </si>
  <si>
    <t>100112007coles_de_bruselas</t>
  </si>
  <si>
    <t>INSERT INTO categoria VALUES (100112007,'Coles de Bruselas','Coles de Bruselas-100112007','Coles de Bruselas-100112007 | Prod: Anuales-100112 | Sector: Agr-1001 | Industria: AGR - 10',100112);</t>
  </si>
  <si>
    <t>Coliflor</t>
  </si>
  <si>
    <t>Coliflor-100112008</t>
  </si>
  <si>
    <t>Coliflor-100112008 | Prod: Anuales-100112 | Sector: Agr-1001 | Industria: AGR - 10</t>
  </si>
  <si>
    <t>100112008coliflor</t>
  </si>
  <si>
    <t>INSERT INTO categoria VALUES (100112008,'Coliflor','Coliflor-100112008','Coliflor-100112008 | Prod: Anuales-100112 | Sector: Agr-1001 | Industria: AGR - 10',100112);</t>
  </si>
  <si>
    <t>Acelga</t>
  </si>
  <si>
    <t>Acelga-100112009</t>
  </si>
  <si>
    <t>Acelga-100112009 | Prod: Anuales-100112 | Sector: Agr-1001 | Industria: AGR - 10</t>
  </si>
  <si>
    <t>100112009acelga</t>
  </si>
  <si>
    <t>INSERT INTO categoria VALUES (100112009,'Acelga','Acelga-100112009','Acelga-100112009 | Prod: Anuales-100112 | Sector: Agr-1001 | Industria: AGR - 10',100112);</t>
  </si>
  <si>
    <t>Achicoria</t>
  </si>
  <si>
    <t>Achicoria-100112010</t>
  </si>
  <si>
    <t>Achicoria-100112010 | Prod: Anuales-100112 | Sector: Agr-1001 | Industria: AGR - 10</t>
  </si>
  <si>
    <t>100112010achicoria</t>
  </si>
  <si>
    <t>INSERT INTO categoria VALUES (100112010,'Achicoria','Achicoria-100112010','Achicoria-100112010 | Prod: Anuales-100112 | Sector: Agr-1001 | Industria: AGR - 10',100112);</t>
  </si>
  <si>
    <t>Escarola</t>
  </si>
  <si>
    <t>Escarola-100112011</t>
  </si>
  <si>
    <t>Escarola-100112011 | Prod: Anuales-100112 | Sector: Agr-1001 | Industria: AGR - 10</t>
  </si>
  <si>
    <t>100112011escarola</t>
  </si>
  <si>
    <t>INSERT INTO categoria VALUES (100112011,'Escarola','Escarola-100112011','Escarola-100112011 | Prod: Anuales-100112 | Sector: Agr-1001 | Industria: AGR - 10',100112);</t>
  </si>
  <si>
    <t>Espinaca</t>
  </si>
  <si>
    <t>Espinaca-100112012</t>
  </si>
  <si>
    <t>Espinaca-100112012 | Prod: Anuales-100112 | Sector: Agr-1001 | Industria: AGR - 10</t>
  </si>
  <si>
    <t>100112012espinaca</t>
  </si>
  <si>
    <t>INSERT INTO categoria VALUES (100112012,'Espinaca','Espinaca-100112012','Espinaca-100112012 | Prod: Anuales-100112 | Sector: Agr-1001 | Industria: AGR - 10',100112);</t>
  </si>
  <si>
    <t>Alcachofa</t>
  </si>
  <si>
    <t>Alcachofa-100112013</t>
  </si>
  <si>
    <t>Alcachofa-100112013 | Prod: Anuales-100112 | Sector: Agr-1001 | Industria: AGR - 10</t>
  </si>
  <si>
    <t>100112013alcachofa</t>
  </si>
  <si>
    <t>INSERT INTO categoria VALUES (100112013,'Alcachofa','Alcachofa-100112013','Alcachofa-100112013 | Prod: Anuales-100112 | Sector: Agr-1001 | Industria: AGR - 10',100112);</t>
  </si>
  <si>
    <t>Calabacín</t>
  </si>
  <si>
    <t>Calabacín-100112014</t>
  </si>
  <si>
    <t>Calabacín-100112014 | Prod: Anuales-100112 | Sector: Agr-1001 | Industria: AGR - 10</t>
  </si>
  <si>
    <t>100112014calabacin</t>
  </si>
  <si>
    <t>INSERT INTO categoria VALUES (100112014,'Calabacín','Calabacín-100112014','Calabacín-100112014 | Prod: Anuales-100112 | Sector: Agr-1001 | Industria: AGR - 10',100112);</t>
  </si>
  <si>
    <t>Calabaza</t>
  </si>
  <si>
    <t>Calabaza-100112015</t>
  </si>
  <si>
    <t>Calabaza-100112015 | Prod: Anuales-100112 | Sector: Agr-1001 | Industria: AGR - 10</t>
  </si>
  <si>
    <t>100112015calabaza</t>
  </si>
  <si>
    <t>INSERT INTO categoria VALUES (100112015,'Calabaza','Calabaza-100112015','Calabaza-100112015 | Prod: Anuales-100112 | Sector: Agr-1001 | Industria: AGR - 10',100112);</t>
  </si>
  <si>
    <t>Pepino</t>
  </si>
  <si>
    <t>Pepino-100112016</t>
  </si>
  <si>
    <t>Pepino-100112016 | Prod: Anuales-100112 | Sector: Agr-1001 | Industria: AGR - 10</t>
  </si>
  <si>
    <t>100112016pepino</t>
  </si>
  <si>
    <t>INSERT INTO categoria VALUES (100112016,'Pepino','Pepino-100112016','Pepino-100112016 | Prod: Anuales-100112 | Sector: Agr-1001 | Industria: AGR - 10',100112);</t>
  </si>
  <si>
    <t>Apio</t>
  </si>
  <si>
    <t>Apio-100112017</t>
  </si>
  <si>
    <t>Apio-100112017 | Prod: Anuales-100112 | Sector: Agr-1001 | Industria: AGR - 10</t>
  </si>
  <si>
    <t>100112017apio</t>
  </si>
  <si>
    <t>INSERT INTO categoria VALUES (100112017,'Apio','Apio-100112017','Apio-100112017 | Prod: Anuales-100112 | Sector: Agr-1001 | Industria: AGR - 10',100112);</t>
  </si>
  <si>
    <t>Espárrago</t>
  </si>
  <si>
    <t>Espárrago-100112018</t>
  </si>
  <si>
    <t>Espárrago-100112018 | Prod: Anuales-100112 | Sector: Agr-1001 | Industria: AGR - 10</t>
  </si>
  <si>
    <t>100112018esparrago</t>
  </si>
  <si>
    <t>INSERT INTO categoria VALUES (100112018,'Espárrago','Espárrago-100112018','Espárrago-100112018 | Prod: Anuales-100112 | Sector: Agr-1001 | Industria: AGR - 10',100112);</t>
  </si>
  <si>
    <t>Kale</t>
  </si>
  <si>
    <t>Kale-100112019</t>
  </si>
  <si>
    <t>Kale-100112019 | Prod: Anuales-100112 | Sector: Agr-1001 | Industria: AGR - 10</t>
  </si>
  <si>
    <t>100112019kale</t>
  </si>
  <si>
    <t>INSERT INTO categoria VALUES (100112019,'Kale','Kale-100112019','Kale-100112019 | Prod: Anuales-100112 | Sector: Agr-1001 | Industria: AGR - 10',100112);</t>
  </si>
  <si>
    <t>Tomate</t>
  </si>
  <si>
    <t>Tomate-100112020</t>
  </si>
  <si>
    <t>Tomate-100112020 | Prod: Anuales-100112 | Sector: Agr-1001 | Industria: AGR - 10</t>
  </si>
  <si>
    <t>100112020tomate</t>
  </si>
  <si>
    <t>INSERT INTO categoria VALUES (100112020,'Tomate','Tomate-100112020','Tomate-100112020 | Prod: Anuales-100112 | Sector: Agr-1001 | Industria: AGR - 10',100112);</t>
  </si>
  <si>
    <t>Ají</t>
  </si>
  <si>
    <t>Ají-100112021</t>
  </si>
  <si>
    <t>Ají-100112021 | Prod: Anuales-100112 | Sector: Agr-1001 | Industria: AGR - 10</t>
  </si>
  <si>
    <t>100112021aji</t>
  </si>
  <si>
    <t>INSERT INTO categoria VALUES (100112021,'Ají','Ají-100112021','Ají-100112021 | Prod: Anuales-100112 | Sector: Agr-1001 | Industria: AGR - 10',100112);</t>
  </si>
  <si>
    <t>Arveja Verde</t>
  </si>
  <si>
    <t>Arveja Verde-100112022</t>
  </si>
  <si>
    <t>Arveja Verde-100112022 | Prod: Anuales-100112 | Sector: Agr-1001 | Industria: AGR - 10</t>
  </si>
  <si>
    <t>100112022arveja_verde</t>
  </si>
  <si>
    <t>INSERT INTO categoria VALUES (100112022,'Arveja Verde','Arveja Verde-100112022','Arveja Verde-100112022 | Prod: Anuales-100112 | Sector: Agr-1001 | Industria: AGR - 10',100112);</t>
  </si>
  <si>
    <t>Brócoli</t>
  </si>
  <si>
    <t>Brócoli-100112023</t>
  </si>
  <si>
    <t>Brócoli-100112023 | Prod: Anuales-100112 | Sector: Agr-1001 | Industria: AGR - 10</t>
  </si>
  <si>
    <t>100112023brocoli</t>
  </si>
  <si>
    <t>INSERT INTO categoria VALUES (100112023,'Brócoli','Brócoli-100112023','Brócoli-100112023 | Prod: Anuales-100112 | Sector: Agr-1001 | Industria: AGR - 10',100112);</t>
  </si>
  <si>
    <t>Choclo</t>
  </si>
  <si>
    <t>Choclo-100112024</t>
  </si>
  <si>
    <t>Choclo-100112024 | Prod: Anuales-100112 | Sector: Agr-1001 | Industria: AGR - 10</t>
  </si>
  <si>
    <t>100112024choclo</t>
  </si>
  <si>
    <t>INSERT INTO categoria VALUES (100112024,'Choclo','Choclo-100112024','Choclo-100112024 | Prod: Anuales-100112 | Sector: Agr-1001 | Industria: AGR - 10',100112);</t>
  </si>
  <si>
    <t>Frutilla</t>
  </si>
  <si>
    <t>Frutilla-100112025</t>
  </si>
  <si>
    <t>Frutilla-100112025 | Prod: Anuales-100112 | Sector: Agr-1001 | Industria: AGR - 10</t>
  </si>
  <si>
    <t>100112025frutilla</t>
  </si>
  <si>
    <t>INSERT INTO categoria VALUES (100112025,'Frutilla','Frutilla-100112025','Frutilla-100112025 | Prod: Anuales-100112 | Sector: Agr-1001 | Industria: AGR - 10',100112);</t>
  </si>
  <si>
    <t>Habas</t>
  </si>
  <si>
    <t>Habas-100112026</t>
  </si>
  <si>
    <t>Habas-100112026 | Prod: Anuales-100112 | Sector: Agr-1001 | Industria: AGR - 10</t>
  </si>
  <si>
    <t>100112026habas</t>
  </si>
  <si>
    <t>INSERT INTO categoria VALUES (100112026,'Habas','Habas-100112026','Habas-100112026 | Prod: Anuales-100112 | Sector: Agr-1001 | Industria: AGR - 10',100112);</t>
  </si>
  <si>
    <t>Melón</t>
  </si>
  <si>
    <t>Melón-100112027</t>
  </si>
  <si>
    <t>Melón-100112027 | Prod: Anuales-100112 | Sector: Agr-1001 | Industria: AGR - 10</t>
  </si>
  <si>
    <t>100112027melon</t>
  </si>
  <si>
    <t>INSERT INTO categoria VALUES (100112027,'Melón','Melón-100112027','Melón-100112027 | Prod: Anuales-100112 | Sector: Agr-1001 | Industria: AGR - 10',100112);</t>
  </si>
  <si>
    <t>Sandía</t>
  </si>
  <si>
    <t>Sandía-100112028</t>
  </si>
  <si>
    <t>Sandía-100112028 | Prod: Anuales-100112 | Sector: Agr-1001 | Industria: AGR - 10</t>
  </si>
  <si>
    <t>100112028sandia</t>
  </si>
  <si>
    <t>INSERT INTO categoria VALUES (100112028,'Sandía','Sandía-100112028','Sandía-100112028 | Prod: Anuales-100112 | Sector: Agr-1001 | Industria: AGR - 10',100112);</t>
  </si>
  <si>
    <t>Orégano</t>
  </si>
  <si>
    <t>Orégano-100112029</t>
  </si>
  <si>
    <t>Orégano-100112029 | Prod: Anuales-100112 | Sector: Agr-1001 | Industria: AGR - 10</t>
  </si>
  <si>
    <t>100112029oregano</t>
  </si>
  <si>
    <t>INSERT INTO categoria VALUES (100112029,'Orégano','Orégano-100112029','Orégano-100112029 | Prod: Anuales-100112 | Sector: Agr-1001 | Industria: AGR - 10',100112);</t>
  </si>
  <si>
    <t>Poroto granado</t>
  </si>
  <si>
    <t>Poroto granado-100112030</t>
  </si>
  <si>
    <t>Poroto granado-100112030 | Prod: Anuales-100112 | Sector: Agr-1001 | Industria: AGR - 10</t>
  </si>
  <si>
    <t>100112030poroto_granado</t>
  </si>
  <si>
    <t>INSERT INTO categoria VALUES (100112030,'Poroto granado','Poroto granado-100112030','Poroto granado-100112030 | Prod: Anuales-100112 | Sector: Agr-1001 | Industria: AGR - 10',100112);</t>
  </si>
  <si>
    <t>Poroto verde</t>
  </si>
  <si>
    <t>Poroto verde-100112031</t>
  </si>
  <si>
    <t>Poroto verde-100112031 | Prod: Anuales-100112 | Sector: Agr-1001 | Industria: AGR - 10</t>
  </si>
  <si>
    <t>100112031poroto_verde</t>
  </si>
  <si>
    <t>INSERT INTO categoria VALUES (100112031,'Poroto verde','Poroto verde-100112031','Poroto verde-100112031 | Prod: Anuales-100112 | Sector: Agr-1001 | Industria: AGR - 10',100112);</t>
  </si>
  <si>
    <t>Zapallo italiano</t>
  </si>
  <si>
    <t>Zapallo italiano-100112032</t>
  </si>
  <si>
    <t>Zapallo italiano-100112032 | Prod: Anuales-100112 | Sector: Agr-1001 | Industria: AGR - 10</t>
  </si>
  <si>
    <t>100112032zapallo_italiano</t>
  </si>
  <si>
    <t>INSERT INTO categoria VALUES (100112032,'Zapallo italiano','Zapallo italiano-100112032','Zapallo italiano-100112032 | Prod: Anuales-100112 | Sector: Agr-1001 | Industria: AGR - 10',100112);</t>
  </si>
  <si>
    <t>Lechuga</t>
  </si>
  <si>
    <t>Lechuga-100112033</t>
  </si>
  <si>
    <t>Lechuga-100112033 | Prod: Anuales-100112 | Sector: Agr-1001 | Industria: AGR - 10</t>
  </si>
  <si>
    <t>100112033lechuga</t>
  </si>
  <si>
    <t>INSERT INTO categoria VALUES (100112033,'Lechuga','Lechuga-100112033','Lechuga-100112033 | Prod: Anuales-100112 | Sector: Agr-1001 | Industria: AGR - 10',100112);</t>
  </si>
  <si>
    <t>Albahaca</t>
  </si>
  <si>
    <t>Albahaca-100112034</t>
  </si>
  <si>
    <t>Albahaca-100112034 | Prod: Anuales-100112 | Sector: Agr-1001 | Industria: AGR - 10</t>
  </si>
  <si>
    <t>100112034albahaca</t>
  </si>
  <si>
    <t>INSERT INTO categoria VALUES (100112034,'Albahaca','Albahaca-100112034','Albahaca-100112034 | Prod: Anuales-100112 | Sector: Agr-1001 | Industria: AGR - 10',100112);</t>
  </si>
  <si>
    <t>Bruselas (repollito)</t>
  </si>
  <si>
    <t>Bruselas (repollito)-100112035</t>
  </si>
  <si>
    <t>Bruselas (repollito)-100112035 | Prod: Anuales-100112 | Sector: Agr-1001 | Industria: AGR - 10</t>
  </si>
  <si>
    <t>100112035bruselas_(repollito)</t>
  </si>
  <si>
    <t>INSERT INTO categoria VALUES (100112035,'Bruselas (repollito)','Bruselas (repollito)-100112035','Bruselas (repollito)-100112035 | Prod: Anuales-100112 | Sector: Agr-1001 | Industria: AGR - 10',100112);</t>
  </si>
  <si>
    <t>Caigua</t>
  </si>
  <si>
    <t>Caigua-100112036</t>
  </si>
  <si>
    <t>Caigua-100112036 | Prod: Anuales-100112 | Sector: Agr-1001 | Industria: AGR - 10</t>
  </si>
  <si>
    <t>100112036caigua</t>
  </si>
  <si>
    <t>INSERT INTO categoria VALUES (100112036,'Caigua','Caigua-100112036','Caigua-100112036 | Prod: Anuales-100112 | Sector: Agr-1001 | Industria: AGR - 10',100112);</t>
  </si>
  <si>
    <t>Cebollín</t>
  </si>
  <si>
    <t>Cebollín-100112037</t>
  </si>
  <si>
    <t>Cebollín-100112037 | Prod: Anuales-100112 | Sector: Agr-1001 | Industria: AGR - 10</t>
  </si>
  <si>
    <t>100112037cebollin</t>
  </si>
  <si>
    <t>INSERT INTO categoria VALUES (100112037,'Cebollín','Cebollín-100112037','Cebollín-100112037 | Prod: Anuales-100112 | Sector: Agr-1001 | Industria: AGR - 10',100112);</t>
  </si>
  <si>
    <t>Cebollín baby</t>
  </si>
  <si>
    <t>Cebollín baby-100112038</t>
  </si>
  <si>
    <t>Cebollín baby-100112038 | Prod: Anuales-100112 | Sector: Agr-1001 | Industria: AGR - 10</t>
  </si>
  <si>
    <t>100112038cebollin_baby</t>
  </si>
  <si>
    <t>INSERT INTO categoria VALUES (100112038,'Cebollín baby','Cebollín baby-100112038','Cebollín baby-100112038 | Prod: Anuales-100112 | Sector: Agr-1001 | Industria: AGR - 10',100112);</t>
  </si>
  <si>
    <t>Ciboulette</t>
  </si>
  <si>
    <t>Ciboulette-100112039</t>
  </si>
  <si>
    <t>Ciboulette-100112039 | Prod: Anuales-100112 | Sector: Agr-1001 | Industria: AGR - 10</t>
  </si>
  <si>
    <t>100112039ciboulette</t>
  </si>
  <si>
    <t>INSERT INTO categoria VALUES (100112039,'Ciboulette','Ciboulette-100112039','Ciboulette-100112039 | Prod: Anuales-100112 | Sector: Agr-1001 | Industria: AGR - 10',100112);</t>
  </si>
  <si>
    <t>Cilantro</t>
  </si>
  <si>
    <t>Cilantro-100112040</t>
  </si>
  <si>
    <t>Cilantro-100112040 | Prod: Anuales-100112 | Sector: Agr-1001 | Industria: AGR - 10</t>
  </si>
  <si>
    <t>100112040cilantro</t>
  </si>
  <si>
    <t>INSERT INTO categoria VALUES (100112040,'Cilantro','Cilantro-100112040','Cilantro-100112040 | Prod: Anuales-100112 | Sector: Agr-1001 | Industria: AGR - 10',100112);</t>
  </si>
  <si>
    <t>Fruto del paraíso</t>
  </si>
  <si>
    <t>Fruto del paraíso-100112041</t>
  </si>
  <si>
    <t>Fruto del paraíso-100112041 | Prod: Anuales-100112 | Sector: Agr-1001 | Industria: AGR - 10</t>
  </si>
  <si>
    <t>100112041fruto_del_paraiso</t>
  </si>
  <si>
    <t>INSERT INTO categoria VALUES (100112041,'Fruto del paraíso','Fruto del paraíso-100112041','Fruto del paraíso-100112041 | Prod: Anuales-100112 | Sector: Agr-1001 | Industria: AGR - 10',100112);</t>
  </si>
  <si>
    <t>Locoto</t>
  </si>
  <si>
    <t>Locoto-100112042</t>
  </si>
  <si>
    <t>Locoto-100112042 | Prod: Anuales-100112 | Sector: Agr-1001 | Industria: AGR - 10</t>
  </si>
  <si>
    <t>100112042locoto</t>
  </si>
  <si>
    <t>INSERT INTO categoria VALUES (100112042,'Locoto','Locoto-100112042','Locoto-100112042 | Prod: Anuales-100112 | Sector: Agr-1001 | Industria: AGR - 10',100112);</t>
  </si>
  <si>
    <t>Pepino dulce</t>
  </si>
  <si>
    <t>Pepino dulce-100112043</t>
  </si>
  <si>
    <t>Pepino dulce-100112043 | Prod: Anuales-100112 | Sector: Agr-1001 | Industria: AGR - 10</t>
  </si>
  <si>
    <t>100112043pepino_dulce</t>
  </si>
  <si>
    <t>INSERT INTO categoria VALUES (100112043,'Pepino dulce','Pepino dulce-100112043','Pepino dulce-100112043 | Prod: Anuales-100112 | Sector: Agr-1001 | Industria: AGR - 10',100112);</t>
  </si>
  <si>
    <t>Perejil</t>
  </si>
  <si>
    <t>Perejil-100112044</t>
  </si>
  <si>
    <t>Perejil-100112044 | Prod: Anuales-100112 | Sector: Agr-1001 | Industria: AGR - 10</t>
  </si>
  <si>
    <t>100112044perejil</t>
  </si>
  <si>
    <t>INSERT INTO categoria VALUES (100112044,'Perejil','Perejil-100112044','Perejil-100112044 | Prod: Anuales-100112 | Sector: Agr-1001 | Industria: AGR - 10',100112);</t>
  </si>
  <si>
    <t>Zapallo</t>
  </si>
  <si>
    <t>Zapallo-100112045</t>
  </si>
  <si>
    <t>Zapallo-100112045 | Prod: Anuales-100112 | Sector: Agr-1001 | Industria: AGR - 10</t>
  </si>
  <si>
    <t>100112045zapallo</t>
  </si>
  <si>
    <t>INSERT INTO categoria VALUES (100112045,'Zapallo','Zapallo-100112045','Zapallo-100112045 | Prod: Anuales-100112 | Sector: Agr-1001 | Industria: AGR - 10',100112);</t>
  </si>
  <si>
    <t>Hortalizas-100112046</t>
  </si>
  <si>
    <t>Hortalizas-100112046 | Prod: Anuales-100112 | Sector: Agr-1001 | Industria: AGR - 10</t>
  </si>
  <si>
    <t>100112046hortalizas</t>
  </si>
  <si>
    <t>INSERT INTO categoria VALUES (100112046,'Hortalizas','Hortalizas-100112046','Hortalizas-100112046 | Prod: Anuales-100112 | Sector: Agr-1001 | Industria: AGR - 10',100112);</t>
  </si>
  <si>
    <t>Hakusai</t>
  </si>
  <si>
    <t>Hakusai-100112047</t>
  </si>
  <si>
    <t>Hakusai-100112047 | Prod: Anuales-100112 | Sector: Agr-1001 | Industria: AGR - 10</t>
  </si>
  <si>
    <t>100112047hakusai</t>
  </si>
  <si>
    <t>INSERT INTO categoria VALUES (100112047,'Hakusai','Hakusai-100112047','Hakusai-100112047 | Prod: Anuales-100112 | Sector: Agr-1001 | Industria: AGR - 10',100112);</t>
  </si>
  <si>
    <t>Petit Vert</t>
  </si>
  <si>
    <t>Petit Vert-100112048</t>
  </si>
  <si>
    <t>Petit Vert-100112048 | Prod: Anuales-100112 | Sector: Agr-1001 | Industria: AGR - 10</t>
  </si>
  <si>
    <t>100112048petit_vert</t>
  </si>
  <si>
    <t>INSERT INTO categoria VALUES (100112048,'Petit Vert','Petit Vert-100112048','Petit Vert-100112048 | Prod: Anuales-100112 | Sector: Agr-1001 | Industria: AGR - 10',100112);</t>
  </si>
  <si>
    <t>Champiñón</t>
  </si>
  <si>
    <t>Champiñón-100112049</t>
  </si>
  <si>
    <t>Champiñón-100112049 | Prod: Anuales-100112 | Sector: Agr-1001 | Industria: AGR - 10</t>
  </si>
  <si>
    <t>100112049champiñon</t>
  </si>
  <si>
    <t>INSERT INTO categoria VALUES (100112049,'Champiñón','Champiñón-100112049','Champiñón-100112049 | Prod: Anuales-100112 | Sector: Agr-1001 | Industria: AGR - 10',100112);</t>
  </si>
  <si>
    <t>Hongo</t>
  </si>
  <si>
    <t>Hongo-100112050</t>
  </si>
  <si>
    <t>Hongo-100112050 | Prod: Anuales-100112 | Sector: Agr-1001 | Industria: AGR - 10</t>
  </si>
  <si>
    <t>100112050hongo</t>
  </si>
  <si>
    <t>INSERT INTO categoria VALUES (100112050,'Hongo','Hongo-100112050','Hongo-100112050 | Prod: Anuales-100112 | Sector: Agr-1001 | Industria: AGR - 10',100112);</t>
  </si>
  <si>
    <t>Berro</t>
  </si>
  <si>
    <t>Berro-100112051</t>
  </si>
  <si>
    <t>Berro-100112051 | Prod: Anuales-100112 | Sector: Agr-1001 | Industria: AGR - 10</t>
  </si>
  <si>
    <t>100112051berro</t>
  </si>
  <si>
    <t>INSERT INTO categoria VALUES (100112051,'Berro','Berro-100112051','Berro-100112051 | Prod: Anuales-100112 | Sector: Agr-1001 | Industria: AGR - 10',100112);</t>
  </si>
  <si>
    <t>Albahaca-100112052</t>
  </si>
  <si>
    <t>Albahaca-100112052 | Prod: Anuales-100112 | Sector: Agr-1001 | Industria: AGR - 10</t>
  </si>
  <si>
    <t>100112052albahaca</t>
  </si>
  <si>
    <t>INSERT INTO categoria VALUES (100112052,'Albahaca','Albahaca-100112052','Albahaca-100112052 | Prod: Anuales-100112 | Sector: Agr-1001 | Industria: AGR - 10',100112);</t>
  </si>
  <si>
    <t>Alcayota</t>
  </si>
  <si>
    <t>Alcayota-100112053</t>
  </si>
  <si>
    <t>Alcayota-100112053 | Prod: Anuales-100112 | Sector: Agr-1001 | Industria: AGR - 10</t>
  </si>
  <si>
    <t>100112053alcayota</t>
  </si>
  <si>
    <t>INSERT INTO categoria VALUES (100112053,'Alcayota','Alcayota-100112053','Alcayota-100112053 | Prod: Anuales-100112 | Sector: Agr-1001 | Industria: AGR - 10',100112);</t>
  </si>
  <si>
    <t>Industriales</t>
  </si>
  <si>
    <t>Tabaco</t>
  </si>
  <si>
    <t>Tabaco-100113005</t>
  </si>
  <si>
    <t>Tabaco-100113005 | Prod: Anuales-100113 | Sector: Agr-1001 | Industria: AGR - 10</t>
  </si>
  <si>
    <t>100113005tabaco</t>
  </si>
  <si>
    <t>INSERT INTO categoria VALUES (100113005,'Tabaco','Tabaco-100113005','Tabaco-100113005 | Prod: Anuales-100113 | Sector: Agr-1001 | Industria: AGR - 10',100113);</t>
  </si>
  <si>
    <t>Otras industriales</t>
  </si>
  <si>
    <t>Otras industriales-100113006</t>
  </si>
  <si>
    <t>Otras industriales-100113006 | Prod: Anuales-100113 | Sector: Agr-1001 | Industria: AGR - 10</t>
  </si>
  <si>
    <t>100113006otras_industriales</t>
  </si>
  <si>
    <t>INSERT INTO categoria VALUES (100113006,'Otras industriales','Otras industriales-100113006','Otras industriales-100113006 | Prod: Anuales-100113 | Sector: Agr-1001 | Industria: AGR - 10',100113);</t>
  </si>
  <si>
    <t>Sésamo</t>
  </si>
  <si>
    <t>Sésamo-100113007</t>
  </si>
  <si>
    <t>Sésamo-100113007 | Prod: Anuales-100113 | Sector: Agr-1001 | Industria: AGR - 10</t>
  </si>
  <si>
    <t>100113007sesamo</t>
  </si>
  <si>
    <t>INSERT INTO categoria VALUES (100113007,'Sésamo','Sésamo-100113007','Sésamo-100113007 | Prod: Anuales-100113 | Sector: Agr-1001 | Industria: AGR - 10',100113);</t>
  </si>
  <si>
    <t>Chía</t>
  </si>
  <si>
    <t>Chía-100113008</t>
  </si>
  <si>
    <t>Chía-100113008 | Prod: Anuales-100113 | Sector: Agr-1001 | Industria: AGR - 10</t>
  </si>
  <si>
    <t>100113008chia</t>
  </si>
  <si>
    <t>INSERT INTO categoria VALUES (100113008,'Chía','Chía-100113008','Chía-100113008 | Prod: Anuales-100113 | Sector: Agr-1001 | Industria: AGR - 10',100113);</t>
  </si>
  <si>
    <t>Linaza</t>
  </si>
  <si>
    <t>Linaza-100113009</t>
  </si>
  <si>
    <t>Linaza-100113009 | Prod: Anuales-100113 | Sector: Agr-1001 | Industria: AGR - 10</t>
  </si>
  <si>
    <t>100113009linaza</t>
  </si>
  <si>
    <t>INSERT INTO categoria VALUES (100113009,'Linaza','Linaza-100113009','Linaza-100113009 | Prod: Anuales-100113 | Sector: Agr-1001 | Industria: AGR - 10',100113);</t>
  </si>
  <si>
    <t>Pepa de Zapallo</t>
  </si>
  <si>
    <t>Pepa de Zapallo-100113010</t>
  </si>
  <si>
    <t>Pepa de Zapallo-100113010 | Prod: Anuales-100113 | Sector: Agr-1001 | Industria: AGR - 10</t>
  </si>
  <si>
    <t>100113010pepa_de_zapallo</t>
  </si>
  <si>
    <t>INSERT INTO categoria VALUES (100113010,'Pepa de Zapallo','Pepa de Zapallo-100113010','Pepa de Zapallo-100113010 | Prod: Anuales-100113 | Sector: Agr-1001 | Industria: AGR - 10',100113);</t>
  </si>
  <si>
    <t>Pepa de Uva</t>
  </si>
  <si>
    <t>Pepa de Uva-100113011</t>
  </si>
  <si>
    <t>Pepa de Uva-100113011 | Prod: Anuales-100113 | Sector: Agr-1001 | Industria: AGR - 10</t>
  </si>
  <si>
    <t>100113011pepa_de_uva</t>
  </si>
  <si>
    <t>INSERT INTO categoria VALUES (100113011,'Pepa de Uva','Pepa de Uva-100113011','Pepa de Uva-100113011 | Prod: Anuales-100113 | Sector: Agr-1001 | Industria: AGR - 10',100113);</t>
  </si>
  <si>
    <t>Tubérculos</t>
  </si>
  <si>
    <t>Nabo</t>
  </si>
  <si>
    <t>Nabo-100114005</t>
  </si>
  <si>
    <t>Nabo-100114005 | Prod: Anuales-100114 | Sector: Agr-1001 | Industria: AGR - 10</t>
  </si>
  <si>
    <t>100114005nabo</t>
  </si>
  <si>
    <t>INSERT INTO categoria VALUES (100114005,'Nabo','Nabo-100114005','Nabo-100114005 | Prod: Anuales-100114 | Sector: Agr-1001 | Industria: AGR - 10',100114);</t>
  </si>
  <si>
    <t>Cúrcuma</t>
  </si>
  <si>
    <t>Cúrcuma-100114006</t>
  </si>
  <si>
    <t>Cúrcuma-100114006 | Prod: Anuales-100114 | Sector: Agr-1001 | Industria: AGR - 10</t>
  </si>
  <si>
    <t>100114006curcuma</t>
  </si>
  <si>
    <t>INSERT INTO categoria VALUES (100114006,'Cúrcuma','Cúrcuma-100114006','Cúrcuma-100114006 | Prod: Anuales-100114 | Sector: Agr-1001 | Industria: AGR - 10',100114);</t>
  </si>
  <si>
    <t>Jengibre</t>
  </si>
  <si>
    <t>Jengibre-100114007</t>
  </si>
  <si>
    <t>Jengibre-100114007 | Prod: Anuales-100114 | Sector: Agr-1001 | Industria: AGR - 10</t>
  </si>
  <si>
    <t>100114007jengibre</t>
  </si>
  <si>
    <t>INSERT INTO categoria VALUES (100114007,'Jengibre','Jengibre-100114007','Jengibre-100114007 | Prod: Anuales-100114 | Sector: Agr-1001 | Industria: AGR - 10',100114);</t>
  </si>
  <si>
    <t>Yuca</t>
  </si>
  <si>
    <t>Yuca-100114008</t>
  </si>
  <si>
    <t>Yuca-100114008 | Prod: Anuales-100114 | Sector: Agr-1001 | Industria: AGR - 10</t>
  </si>
  <si>
    <t>100114008yuca</t>
  </si>
  <si>
    <t>INSERT INTO categoria VALUES (100114008,'Yuca','Yuca-100114008','Yuca-100114008 | Prod: Anuales-100114 | Sector: Agr-1001 | Industria: AGR - 10',100114);</t>
  </si>
  <si>
    <t>Olluca</t>
  </si>
  <si>
    <t>Olluca-100114009</t>
  </si>
  <si>
    <t>Olluca-100114009 | Prod: Anuales-100114 | Sector: Agr-1001 | Industria: AGR - 10</t>
  </si>
  <si>
    <t>100114009olluca</t>
  </si>
  <si>
    <t>INSERT INTO categoria VALUES (100114009,'Olluca','Olluca-100114009','Olluca-100114009 | Prod: Anuales-100114 | Sector: Agr-1001 | Industria: AGR - 10',100114);</t>
  </si>
  <si>
    <t>Rábano</t>
  </si>
  <si>
    <t>Rábano-100114010</t>
  </si>
  <si>
    <t>Rábano-100114010 | Prod: Anuales-100114 | Sector: Agr-1001 | Industria: AGR - 10</t>
  </si>
  <si>
    <t>100114010rabano</t>
  </si>
  <si>
    <t>INSERT INTO categoria VALUES (100114010,'Rábano','Rábano-100114010','Rábano-100114010 | Prod: Anuales-100114 | Sector: Agr-1001 | Industria: AGR - 10',100114);</t>
  </si>
  <si>
    <t>Remolacha</t>
  </si>
  <si>
    <t>Remolacha-100114011</t>
  </si>
  <si>
    <t>Remolacha-100114011 | Prod: Anuales-100114 | Sector: Agr-1001 | Industria: AGR - 10</t>
  </si>
  <si>
    <t>100114011remolacha</t>
  </si>
  <si>
    <t>INSERT INTO categoria VALUES (100114011,'Remolacha','Remolacha-100114011','Remolacha-100114011 | Prod: Anuales-100114 | Sector: Agr-1001 | Industria: AGR - 10',100114);</t>
  </si>
  <si>
    <t>Wasabi</t>
  </si>
  <si>
    <t>Wasabi-100114012</t>
  </si>
  <si>
    <t>Wasabi-100114012 | Prod: Anuales-100114 | Sector: Agr-1001 | Industria: AGR - 10</t>
  </si>
  <si>
    <t>100114012wasabi</t>
  </si>
  <si>
    <t>INSERT INTO categoria VALUES (100114012,'Wasabi','Wasabi-100114012','Wasabi-100114012 | Prod: Anuales-100114 | Sector: Agr-1001 | Industria: AGR - 10',100114);</t>
  </si>
  <si>
    <t>Zanahoria</t>
  </si>
  <si>
    <t>Zanahoria-100114013</t>
  </si>
  <si>
    <t>Zanahoria-100114013 | Prod: Anuales-100114 | Sector: Agr-1001 | Industria: AGR - 10</t>
  </si>
  <si>
    <t>100114013zanahoria</t>
  </si>
  <si>
    <t>INSERT INTO categoria VALUES (100114013,'Zanahoria','Zanahoria-100114013','Zanahoria-100114013 | Prod: Anuales-100114 | Sector: Agr-1001 | Industria: AGR - 10',100114);</t>
  </si>
  <si>
    <t>Betarraga</t>
  </si>
  <si>
    <t>Betarraga-100114014</t>
  </si>
  <si>
    <t>Betarraga-100114014 | Prod: Anuales-100114 | Sector: Agr-1001 | Industria: AGR - 10</t>
  </si>
  <si>
    <t>100114014betarraga</t>
  </si>
  <si>
    <t>INSERT INTO categoria VALUES (100114014,'Betarraga','Betarraga-100114014','Betarraga-100114014 | Prod: Anuales-100114 | Sector: Agr-1001 | Industria: AGR - 10',100114);</t>
  </si>
  <si>
    <t>Otros tubérculos</t>
  </si>
  <si>
    <t>Otros tubérculos-100114015</t>
  </si>
  <si>
    <t>Otros tubérculos-100114015 | Prod: Anuales-100114 | Sector: Agr-1001 | Industria: AGR - 10</t>
  </si>
  <si>
    <t>100114015otros_tuberculos</t>
  </si>
  <si>
    <t>INSERT INTO categoria VALUES (100114015,'Otros tubérculos','Otros tubérculos-100114015','Otros tubérculos-100114015 | Prod: Anuales-100114 | Sector: Agr-1001 | Industria: AGR - 10',100114);</t>
  </si>
  <si>
    <t>Plantas y forraje</t>
  </si>
  <si>
    <t>Flores-100117005</t>
  </si>
  <si>
    <t>Flores-100117005 | Prod: Forraje-100117 | Sector: Agr-1001 | Industria: AGR - 10</t>
  </si>
  <si>
    <t>100117005flores</t>
  </si>
  <si>
    <t>INSERT INTO categoria VALUES (100117005,'Flores','Flores-100117005','Flores-100117005 | Prod: Forraje-100117 | Sector: Agr-1001 | Industria: AGR - 10',100117);</t>
  </si>
  <si>
    <t>Forraje</t>
  </si>
  <si>
    <t>Forraje-100117006</t>
  </si>
  <si>
    <t>Forraje-100117006 | Prod: Forraje-100117 | Sector: Agr-1001 | Industria: AGR - 10</t>
  </si>
  <si>
    <t>100117006forraje</t>
  </si>
  <si>
    <t>INSERT INTO categoria VALUES (100117006,'Forraje','Forraje-100117006','Forraje-100117006 | Prod: Forraje-100117 | Sector: Agr-1001 | Industria: AGR - 10',100117);</t>
  </si>
  <si>
    <t>Energía</t>
  </si>
  <si>
    <t>Metro</t>
  </si>
  <si>
    <t>Frambuesa</t>
  </si>
  <si>
    <t>Frambuesa-100101004</t>
  </si>
  <si>
    <t>Frambuesa-100101004 | Prod: Perennes-100101 | Sector: Agr-1001 | Industria: AGR - 10</t>
  </si>
  <si>
    <t>100101004frambuesa</t>
  </si>
  <si>
    <t>INSERT INTO categoria VALUES (100101004,'Frambuesa','Frambuesa-100101004','Frambuesa-100101004 | Prod: Perennes-100101 | Sector: Agr-1001 | Industria: AGR - 10',100101);</t>
  </si>
  <si>
    <t>Mandarina</t>
  </si>
  <si>
    <t>Mandarina-100102004</t>
  </si>
  <si>
    <t>Mandarina-100102004 | Prod: Perennes-100102 | Sector: Agr-1001 | Industria: AGR - 10</t>
  </si>
  <si>
    <t>100102004mandarina</t>
  </si>
  <si>
    <t>INSERT INTO categoria VALUES (100102004,'Mandarina','Mandarina-100102004','Mandarina-100102004 | Prod: Perennes-100102 | Sector: Agr-1001 | Industria: AGR - 10',100102);</t>
  </si>
  <si>
    <t>Durazno</t>
  </si>
  <si>
    <t>Durazno-100103004</t>
  </si>
  <si>
    <t>Durazno-100103004 | Prod: Perennes-100103 | Sector: Agr-1001 | Industria: AGR - 10</t>
  </si>
  <si>
    <t>100103004durazno</t>
  </si>
  <si>
    <t>INSERT INTO categoria VALUES (100103004,'Durazno','Durazno-100103004','Durazno-100103004 | Prod: Perennes-100103 | Sector: Agr-1001 | Industria: AGR - 10',100103);</t>
  </si>
  <si>
    <t>Níspero</t>
  </si>
  <si>
    <t>Níspero-100104004</t>
  </si>
  <si>
    <t>Níspero-100104004 | Prod: Perennes-100104 | Sector: Agr-1001 | Industria: AGR - 10</t>
  </si>
  <si>
    <t>100104004nispero</t>
  </si>
  <si>
    <t>INSERT INTO categoria VALUES (100104004,'Níspero','Níspero-100104004','Níspero-100104004 | Prod: Perennes-100104 | Sector: Agr-1001 | Industria: AGR - 10',100104);</t>
  </si>
  <si>
    <t>Nuez</t>
  </si>
  <si>
    <t>Nuez-100105004</t>
  </si>
  <si>
    <t>Nuez-100105004 | Prod: Perennes-100105 | Sector: Agr-1001 | Industria: AGR - 10</t>
  </si>
  <si>
    <t>100105004nuez</t>
  </si>
  <si>
    <t>INSERT INTO categoria VALUES (100105004,'Nuez','Nuez-100105004','Nuez-100105004 | Prod: Perennes-100105 | Sector: Agr-1001 | Industria: AGR - 10',100105);</t>
  </si>
  <si>
    <t>Feijoa</t>
  </si>
  <si>
    <t>Feijoa-100107004</t>
  </si>
  <si>
    <t>Feijoa-100107004 | Prod: Perennes-100107 | Sector: Agr-1001 | Industria: AGR - 10</t>
  </si>
  <si>
    <t>100107004feijoa</t>
  </si>
  <si>
    <t>INSERT INTO categoria VALUES (100107004,'Feijoa','Feijoa-100107004','Feijoa-100107004 | Prod: Perennes-100107 | Sector: Agr-1001 | Industria: AGR - 10',100107);</t>
  </si>
  <si>
    <t>Papaya</t>
  </si>
  <si>
    <t>Papaya-100108004</t>
  </si>
  <si>
    <t>Papaya-100108004 | Prod: Perennes-100108 | Sector: Agr-1001 | Industria: AGR - 10</t>
  </si>
  <si>
    <t>100108004papaya</t>
  </si>
  <si>
    <t>INSERT INTO categoria VALUES (100108004,'Papaya','Papaya-100108004','Papaya-100108004 | Prod: Perennes-100108 | Sector: Agr-1001 | Industria: AGR - 10',100108);</t>
  </si>
  <si>
    <t>Soya</t>
  </si>
  <si>
    <t>Soya-100110004</t>
  </si>
  <si>
    <t>Soya-100110004 | Prod: Anuales-100110 | Sector: Agr-1001 | Industria: AGR - 10</t>
  </si>
  <si>
    <t>100110004soya</t>
  </si>
  <si>
    <t>INSERT INTO categoria VALUES (100110004,'Soya','Soya-100110004','Soya-100110004 | Prod: Anuales-100110 | Sector: Agr-1001 | Industria: AGR - 10',100110);</t>
  </si>
  <si>
    <t>Cebada</t>
  </si>
  <si>
    <t>Cebada-100111004</t>
  </si>
  <si>
    <t>Cebada-100111004 | Prod: Anuales-100111 | Sector: Agr-1001 | Industria: AGR - 10</t>
  </si>
  <si>
    <t>100111004cebada</t>
  </si>
  <si>
    <t>INSERT INTO categoria VALUES (100111004,'Cebada','Cebada-100111004','Cebada-100111004 | Prod: Anuales-100111 | Sector: Agr-1001 | Industria: AGR - 10',100111);</t>
  </si>
  <si>
    <t>Cebolla</t>
  </si>
  <si>
    <t>Cebolla-100112004</t>
  </si>
  <si>
    <t>Cebolla-100112004 | Prod: Anuales-100112 | Sector: Agr-1001 | Industria: AGR - 10</t>
  </si>
  <si>
    <t>100112004cebolla</t>
  </si>
  <si>
    <t>INSERT INTO categoria VALUES (100112004,'Cebolla','Cebolla-100112004','Cebolla-100112004 | Prod: Anuales-100112 | Sector: Agr-1001 | Industria: AGR - 10',100112);</t>
  </si>
  <si>
    <t>Remolacha (caña de azúcar)</t>
  </si>
  <si>
    <t>Remolacha (caña de azúcar)-100113004</t>
  </si>
  <si>
    <t>Remolacha (caña de azúcar)-100113004 | Prod: Anuales-100113 | Sector: Agr-1001 | Industria: AGR - 10</t>
  </si>
  <si>
    <t>100113004remolacha_(caña_de_azucar)</t>
  </si>
  <si>
    <t>INSERT INTO categoria VALUES (100113004,'Remolacha (caña de azúcar)','Remolacha (caña de azúcar)-100113004','Remolacha (caña de azúcar)-100113004 | Prod: Anuales-100113 | Sector: Agr-1001 | Industria: AGR - 10',100113);</t>
  </si>
  <si>
    <t>Ginsen</t>
  </si>
  <si>
    <t>Ginsen-100114004</t>
  </si>
  <si>
    <t>Ginsen-100114004 | Prod: Anuales-100114 | Sector: Agr-1001 | Industria: AGR - 10</t>
  </si>
  <si>
    <t>100114004ginsen</t>
  </si>
  <si>
    <t>INSERT INTO categoria VALUES (100114004,'Ginsen','Ginsen-100114004','Ginsen-100114004 | Prod: Anuales-100114 | Sector: Agr-1001 | Industria: AGR - 10',100114);</t>
  </si>
  <si>
    <t>Otras plantas</t>
  </si>
  <si>
    <t>Otras plantas-100117004</t>
  </si>
  <si>
    <t>Otras plantas-100117004 | Prod: Forraje-100117 | Sector: Agr-1001 | Industria: AGR - 10</t>
  </si>
  <si>
    <t>100117004otras_plantas</t>
  </si>
  <si>
    <t>INSERT INTO categoria VALUES (100117004,'Otras plantas','Otras plantas-100117004','Otras plantas-100117004 | Prod: Forraje-100117 | Sector: Agr-1001 | Industria: AGR - 10',100117);</t>
  </si>
  <si>
    <t>Cranberry</t>
  </si>
  <si>
    <t>Cranberry-100101003</t>
  </si>
  <si>
    <t>Cranberry-100101003 | Prod: Perennes-100101 | Sector: Agr-1001 | Industria: AGR - 10</t>
  </si>
  <si>
    <t>100101003cranberry</t>
  </si>
  <si>
    <t>INSERT INTO categoria VALUES (100101003,'Cranberry','Cranberry-100101003','Cranberry-100101003 | Prod: Perennes-100101 | Sector: Agr-1001 | Industria: AGR - 10',100101);</t>
  </si>
  <si>
    <t>Limón-100102003</t>
  </si>
  <si>
    <t>Limón-100102003 | Prod: Perennes-100102 | Sector: Agr-1001 | Industria: AGR - 10</t>
  </si>
  <si>
    <t>100102003limon</t>
  </si>
  <si>
    <t>INSERT INTO categoria VALUES (100102003,'Limón','Limón-100102003','Limón-100102003 | Prod: Perennes-100102 | Sector: Agr-1001 | Industria: AGR - 10',100102);</t>
  </si>
  <si>
    <t>Damasco</t>
  </si>
  <si>
    <t>Damasco-100103003</t>
  </si>
  <si>
    <t>Damasco-100103003 | Prod: Perennes-100103 | Sector: Agr-1001 | Industria: AGR - 10</t>
  </si>
  <si>
    <t>100103003damasco</t>
  </si>
  <si>
    <t>INSERT INTO categoria VALUES (100103003,'Damasco','Damasco-100103003','Damasco-100103003 | Prod: Perennes-100103 | Sector: Agr-1001 | Industria: AGR - 10',100103);</t>
  </si>
  <si>
    <t>Membrillo</t>
  </si>
  <si>
    <t>Membrillo-100104003</t>
  </si>
  <si>
    <t>Membrillo-100104003 | Prod: Perennes-100104 | Sector: Agr-1001 | Industria: AGR - 10</t>
  </si>
  <si>
    <t>100104003membrillo</t>
  </si>
  <si>
    <t>INSERT INTO categoria VALUES (100104003,'Membrillo','Membrillo-100104003','Membrillo-100104003 | Prod: Perennes-100104 | Sector: Agr-1001 | Industria: AGR - 10',100104);</t>
  </si>
  <si>
    <t>Castaña</t>
  </si>
  <si>
    <t>Castaña-100105003</t>
  </si>
  <si>
    <t>Castaña-100105003 | Prod: Perennes-100105 | Sector: Agr-1001 | Industria: AGR - 10</t>
  </si>
  <si>
    <t>100105003castaña</t>
  </si>
  <si>
    <t>INSERT INTO categoria VALUES (100105003,'Castaña','Castaña-100105003','Castaña-100105003 | Prod: Perennes-100105 | Sector: Agr-1001 | Industria: AGR - 10',100105);</t>
  </si>
  <si>
    <t>Frutos oleaginosos</t>
  </si>
  <si>
    <t>Frutos oleaginosos-100106003</t>
  </si>
  <si>
    <t>Frutos oleaginosos-100106003 | Prod: Perennes-100106 | Sector: Agr-1001 | Industria: AGR - 10</t>
  </si>
  <si>
    <t>100106003frutos_oleaginosos</t>
  </si>
  <si>
    <t>INSERT INTO categoria VALUES (100106003,'Frutos oleaginosos','Frutos oleaginosos-100106003','Frutos oleaginosos-100106003 | Prod: Perennes-100106 | Sector: Agr-1001 | Industria: AGR - 10',100106);</t>
  </si>
  <si>
    <t>Dátil</t>
  </si>
  <si>
    <t>Dátil-100107003</t>
  </si>
  <si>
    <t>Dátil-100107003 | Prod: Perennes-100107 | Sector: Agr-1001 | Industria: AGR - 10</t>
  </si>
  <si>
    <t>100107003datil</t>
  </si>
  <si>
    <t>INSERT INTO categoria VALUES (100107003,'Dátil','Dátil-100107003','Dátil-100107003 | Prod: Perennes-100107 | Sector: Agr-1001 | Industria: AGR - 10',100107);</t>
  </si>
  <si>
    <t>Maracuyá</t>
  </si>
  <si>
    <t>Maracuyá-100108003</t>
  </si>
  <si>
    <t>Maracuyá-100108003 | Prod: Perennes-100108 | Sector: Agr-1001 | Industria: AGR - 10</t>
  </si>
  <si>
    <t>100108003maracuya</t>
  </si>
  <si>
    <t>INSERT INTO categoria VALUES (100108003,'Maracuyá','Maracuyá-100108003','Maracuyá-100108003 | Prod: Perennes-100108 | Sector: Agr-1001 | Industria: AGR - 10',100108);</t>
  </si>
  <si>
    <t>Lentejas</t>
  </si>
  <si>
    <t>Lentejas-100110003</t>
  </si>
  <si>
    <t>Lentejas-100110003 | Prod: Anuales-100110 | Sector: Agr-1001 | Industria: AGR - 10</t>
  </si>
  <si>
    <t>100110003lentejas</t>
  </si>
  <si>
    <t>INSERT INTO categoria VALUES (100110003,'Lentejas','Lentejas-100110003','Lentejas-100110003 | Prod: Anuales-100110 | Sector: Agr-1001 | Industria: AGR - 10',100110);</t>
  </si>
  <si>
    <t>Maíz</t>
  </si>
  <si>
    <t>Maíz-100111003</t>
  </si>
  <si>
    <t>Maíz-100111003 | Prod: Anuales-100111 | Sector: Agr-1001 | Industria: AGR - 10</t>
  </si>
  <si>
    <t>100111003maiz</t>
  </si>
  <si>
    <t>INSERT INTO categoria VALUES (100111003,'Maíz','Maíz-100111003','Maíz-100111003 | Prod: Anuales-100111 | Sector: Agr-1001 | Industria: AGR - 10',100111);</t>
  </si>
  <si>
    <t>Ajo</t>
  </si>
  <si>
    <t>Ajo-100112003</t>
  </si>
  <si>
    <t>Ajo-100112003 | Prod: Anuales-100112 | Sector: Agr-1001 | Industria: AGR - 10</t>
  </si>
  <si>
    <t>100112003ajo</t>
  </si>
  <si>
    <t>INSERT INTO categoria VALUES (100112003,'Ajo','Ajo-100112003','Ajo-100112003 | Prod: Anuales-100112 | Sector: Agr-1001 | Industria: AGR - 10',100112);</t>
  </si>
  <si>
    <t>Raps</t>
  </si>
  <si>
    <t>Raps-100113003</t>
  </si>
  <si>
    <t>Raps-100113003 | Prod: Anuales-100113 | Sector: Agr-1001 | Industria: AGR - 10</t>
  </si>
  <si>
    <t>100113003raps</t>
  </si>
  <si>
    <t>INSERT INTO categoria VALUES (100113003,'Raps','Raps-100113003','Raps-100113003 | Prod: Anuales-100113 | Sector: Agr-1001 | Industria: AGR - 10',100113);</t>
  </si>
  <si>
    <t>Ñame</t>
  </si>
  <si>
    <t>Ñame-100114003</t>
  </si>
  <si>
    <t>Ñame-100114003 | Prod: Anuales-100114 | Sector: Agr-1001 | Industria: AGR - 10</t>
  </si>
  <si>
    <t>100114003ñame</t>
  </si>
  <si>
    <t>INSERT INTO categoria VALUES (100114003,'Ñame','Ñame-100114003','Ñame-100114003 | Prod: Anuales-100114 | Sector: Agr-1001 | Industria: AGR - 10',100114);</t>
  </si>
  <si>
    <t>Semillas</t>
  </si>
  <si>
    <t>Otras semillas (cereales, legumbres y oleaginosas)</t>
  </si>
  <si>
    <t>Otras semillas (cereales, legumbres y oleaginosas)-100115003</t>
  </si>
  <si>
    <t>Otras semillas (cereales, legumbres y oleaginosas)-100115003 | Prod: Semillas-100115 | Sector: Agr-1001 | Industria: AGR - 10</t>
  </si>
  <si>
    <t>100115003otras_semillas_(cereales,_legumbres_y_oleaginosas)</t>
  </si>
  <si>
    <t>INSERT INTO categoria VALUES (100115003,'Otras semillas (cereales, legumbres y oleaginosas)','Otras semillas (cereales, legumbres y oleaginosas)-100115003','Otras semillas (cereales, legumbres y oleaginosas)-100115003 | Prod: Semillas-100115 | Sector: Agr-1001 | Industria: AGR - 10',100115);</t>
  </si>
  <si>
    <t>Plantas aromáticas, medicinales y farmacéuticas</t>
  </si>
  <si>
    <t>Plantas aromáticas, medicinales y farmacéuticas-100117003</t>
  </si>
  <si>
    <t>Plantas aromáticas, medicinales y farmacéuticas-100117003 | Prod: Forraje-100117 | Sector: Agr-1001 | Industria: AGR - 10</t>
  </si>
  <si>
    <t>100117003plantas_aromaticas,_medicinales_y_farmaceuticas</t>
  </si>
  <si>
    <t>INSERT INTO categoria VALUES (100117003,'Plantas aromáticas, medicinales y farmacéuticas','Plantas aromáticas, medicinales y farmacéuticas-100117003','Plantas aromáticas, medicinales y farmacéuticas-100117003 | Prod: Forraje-100117 | Sector: Agr-1001 | Industria: AGR - 10',100117);</t>
  </si>
  <si>
    <t>Calafate</t>
  </si>
  <si>
    <t>Calafate-100101002</t>
  </si>
  <si>
    <t>Calafate-100101002 | Prod: Perennes-100101 | Sector: Agr-1001 | Industria: AGR - 10</t>
  </si>
  <si>
    <t>100101002calafate</t>
  </si>
  <si>
    <t>INSERT INTO categoria VALUES (100101002,'Calafate','Calafate-100101002','Calafate-100101002 | Prod: Perennes-100101 | Sector: Agr-1001 | Industria: AGR - 10',100101);</t>
  </si>
  <si>
    <t>Lima</t>
  </si>
  <si>
    <t>Lima-100102002</t>
  </si>
  <si>
    <t>Lima-100102002 | Prod: Perennes-100102 | Sector: Agr-1001 | Industria: AGR - 10</t>
  </si>
  <si>
    <t>100102002lima</t>
  </si>
  <si>
    <t>INSERT INTO categoria VALUES (100102002,'Lima','Lima-100102002','Lima-100102002 | Prod: Perennes-100102 | Sector: Agr-1001 | Industria: AGR - 10',100102);</t>
  </si>
  <si>
    <t>Ciruela</t>
  </si>
  <si>
    <t>Ciruela-100103002</t>
  </si>
  <si>
    <t>Ciruela-100103002 | Prod: Perennes-100103 | Sector: Agr-1001 | Industria: AGR - 10</t>
  </si>
  <si>
    <t>100103002ciruela</t>
  </si>
  <si>
    <t>INSERT INTO categoria VALUES (100103002,'Ciruela','Ciruela-100103002','Ciruela-100103002 | Prod: Perennes-100103 | Sector: Agr-1001 | Industria: AGR - 10',100103);</t>
  </si>
  <si>
    <t>Manzana</t>
  </si>
  <si>
    <t>Manzana-100104002</t>
  </si>
  <si>
    <t>Manzana-100104002 | Prod: Perennes-100104 | Sector: Agr-1001 | Industria: AGR - 10</t>
  </si>
  <si>
    <t>100104002manzana</t>
  </si>
  <si>
    <t>INSERT INTO categoria VALUES (100104002,'Manzana','Manzana-100104002','Manzana-100104002 | Prod: Perennes-100104 | Sector: Agr-1001 | Industria: AGR - 10',100104);</t>
  </si>
  <si>
    <t>Avellana</t>
  </si>
  <si>
    <t>Avellana-100105002</t>
  </si>
  <si>
    <t>Avellana-100105002 | Prod: Perennes-100105 | Sector: Agr-1001 | Industria: AGR - 10</t>
  </si>
  <si>
    <t>100105002avellana</t>
  </si>
  <si>
    <t>INSERT INTO categoria VALUES (100105002,'Avellana','Avellana-100105002','Avellana-100105002 | Prod: Perennes-100105 | Sector: Agr-1001 | Industria: AGR - 10',100105);</t>
  </si>
  <si>
    <t>Palta</t>
  </si>
  <si>
    <t>Palta-100106002</t>
  </si>
  <si>
    <t>Palta-100106002 | Prod: Perennes-100106 | Sector: Agr-1001 | Industria: AGR - 10</t>
  </si>
  <si>
    <t>100106002palta</t>
  </si>
  <si>
    <t>INSERT INTO categoria VALUES (100106002,'Palta','Palta-100106002','Palta-100106002 | Prod: Perennes-100106 | Sector: Agr-1001 | Industria: AGR - 10',100106);</t>
  </si>
  <si>
    <t>Chirimoya</t>
  </si>
  <si>
    <t>Chirimoya-100107002</t>
  </si>
  <si>
    <t>Chirimoya-100107002 | Prod: Perennes-100107 | Sector: Agr-1001 | Industria: AGR - 10</t>
  </si>
  <si>
    <t>100107002chirimoya</t>
  </si>
  <si>
    <t>INSERT INTO categoria VALUES (100107002,'Chirimoya','Chirimoya-100107002','Chirimoya-100107002 | Prod: Perennes-100107 | Sector: Agr-1001 | Industria: AGR - 10',100107);</t>
  </si>
  <si>
    <t>Mango</t>
  </si>
  <si>
    <t>Mango-100108002</t>
  </si>
  <si>
    <t>Mango-100108002 | Prod: Perennes-100108 | Sector: Agr-1001 | Industria: AGR - 10</t>
  </si>
  <si>
    <t>100108002mango</t>
  </si>
  <si>
    <t>INSERT INTO categoria VALUES (100108002,'Mango','Mango-100108002','Mango-100108002 | Prod: Perennes-100108 | Sector: Agr-1001 | Industria: AGR - 10',100108);</t>
  </si>
  <si>
    <t>Porotos</t>
  </si>
  <si>
    <t>Porotos-100110002</t>
  </si>
  <si>
    <t>Porotos-100110002 | Prod: Anuales-100110 | Sector: Agr-1001 | Industria: AGR - 10</t>
  </si>
  <si>
    <t>100110002porotos</t>
  </si>
  <si>
    <t>INSERT INTO categoria VALUES (100110002,'Porotos','Porotos-100110002','Porotos-100110002 | Prod: Anuales-100110 | Sector: Agr-1001 | Industria: AGR - 10',100110);</t>
  </si>
  <si>
    <t>Trigo</t>
  </si>
  <si>
    <t>Trigo-100111002</t>
  </si>
  <si>
    <t>Trigo-100111002 | Prod: Anuales-100111 | Sector: Agr-1001 | Industria: AGR - 10</t>
  </si>
  <si>
    <t>100111002trigo</t>
  </si>
  <si>
    <t>INSERT INTO categoria VALUES (100111002,'Trigo','Trigo-100111002','Trigo-100111002 | Prod: Anuales-100111 | Sector: Agr-1001 | Industria: AGR - 10',100111);</t>
  </si>
  <si>
    <t>Pimiento</t>
  </si>
  <si>
    <t>Pimiento-100112002</t>
  </si>
  <si>
    <t>Pimiento-100112002 | Prod: Anuales-100112 | Sector: Agr-1001 | Industria: AGR - 10</t>
  </si>
  <si>
    <t>100112002pimiento</t>
  </si>
  <si>
    <t>INSERT INTO categoria VALUES (100112002,'Pimiento','Pimiento-100112002','Pimiento-100112002 | Prod: Anuales-100112 | Sector: Agr-1001 | Industria: AGR - 10',100112);</t>
  </si>
  <si>
    <t>Maravilla</t>
  </si>
  <si>
    <t>Maravilla-100113002</t>
  </si>
  <si>
    <t>Maravilla-100113002 | Prod: Anuales-100113 | Sector: Agr-1001 | Industria: AGR - 10</t>
  </si>
  <si>
    <t>100113002maravilla</t>
  </si>
  <si>
    <t>INSERT INTO categoria VALUES (100113002,'Maravilla','Maravilla-100113002','Maravilla-100113002 | Prod: Anuales-100113 | Sector: Agr-1001 | Industria: AGR - 10',100113);</t>
  </si>
  <si>
    <t>Camote</t>
  </si>
  <si>
    <t>Camote-100114002</t>
  </si>
  <si>
    <t>Camote-100114002 | Prod: Anuales-100114 | Sector: Agr-1001 | Industria: AGR - 10</t>
  </si>
  <si>
    <t>100114002camote</t>
  </si>
  <si>
    <t>INSERT INTO categoria VALUES (100114002,'Camote','Camote-100114002','Camote-100114002 | Prod: Anuales-100114 | Sector: Agr-1001 | Industria: AGR - 10',100114);</t>
  </si>
  <si>
    <t>Semillas de frutas</t>
  </si>
  <si>
    <t>Semillas de frutas-100115002</t>
  </si>
  <si>
    <t>Semillas de frutas-100115002 | Prod: Semillas-100115 | Sector: Agr-1001 | Industria: AGR - 10</t>
  </si>
  <si>
    <t>100115002semillas_de_frutas</t>
  </si>
  <si>
    <t>INSERT INTO categoria VALUES (100115002,'Semillas de frutas','Semillas de frutas-100115002','Semillas de frutas-100115002 | Prod: Semillas-100115 | Sector: Agr-1001 | Industria: AGR - 10',100115);</t>
  </si>
  <si>
    <t>Plantas de fibra</t>
  </si>
  <si>
    <t>Plantas de fibra-100117002</t>
  </si>
  <si>
    <t>Plantas de fibra-100117002 | Prod: Forraje-100117 | Sector: Agr-1001 | Industria: AGR - 10</t>
  </si>
  <si>
    <t>100117002plantas_de_fibra</t>
  </si>
  <si>
    <t>INSERT INTO categoria VALUES (100117002,'Plantas de fibra','Plantas de fibra-100117002','Plantas de fibra-100117002 | Prod: Forraje-100117 | Sector: Agr-1001 | Industria: AGR - 10',100117);</t>
  </si>
  <si>
    <t>Mano de Obra Frutícola</t>
  </si>
  <si>
    <t>Mano de Obra en Predios Frutícolas</t>
  </si>
  <si>
    <t>Mano de Obra en Predios Frutícolas-100118002</t>
  </si>
  <si>
    <t>Mano de Obra en Predios Frutícolas-100118002 | Prod: Mano Obra-100118 | Sector: Agr-1001 | Industria: AGR - 10</t>
  </si>
  <si>
    <t>100118002mano_de_obra_en_predios_fruticolas</t>
  </si>
  <si>
    <t>INSERT INTO categoria VALUES (100118002,'Mano de Obra en Predios Frutícolas','Mano de Obra en Predios Frutícolas-100118002','Mano de Obra en Predios Frutícolas-100118002 | Prod: Mano Obra-100118 | Sector: Agr-1001 | Industria: AGR - 10',100118);</t>
  </si>
  <si>
    <t>Arándano</t>
  </si>
  <si>
    <t>Arándano-100101001</t>
  </si>
  <si>
    <t>Arándano-100101001 | Prod: Perennes-100101 | Sector: Agr-1001 | Industria: AGR - 10</t>
  </si>
  <si>
    <t>100101001arandano</t>
  </si>
  <si>
    <t>INSERT INTO categoria VALUES (100101001,'Arándano','Arándano-100101001','Arándano-100101001 | Prod: Perennes-100101 | Sector: Agr-1001 | Industria: AGR - 10',100101);</t>
  </si>
  <si>
    <t>Kumquat</t>
  </si>
  <si>
    <t>Kumquat-100102001</t>
  </si>
  <si>
    <t>Kumquat-100102001 | Prod: Perennes-100102 | Sector: Agr-1001 | Industria: AGR - 10</t>
  </si>
  <si>
    <t>100102001kumquat</t>
  </si>
  <si>
    <t>INSERT INTO categoria VALUES (100102001,'Kumquat','Kumquat-100102001','Kumquat-100102001 | Prod: Perennes-100102 | Sector: Agr-1001 | Industria: AGR - 10',100102);</t>
  </si>
  <si>
    <t>Cereza</t>
  </si>
  <si>
    <t>Cereza-100103001</t>
  </si>
  <si>
    <t>Cereza-100103001 | Prod: Perennes-100103 | Sector: Agr-1001 | Industria: AGR - 10</t>
  </si>
  <si>
    <t>100103001cereza</t>
  </si>
  <si>
    <t>INSERT INTO categoria VALUES (100103001,'Cereza','Cereza-100103001','Cereza-100103001 | Prod: Perennes-100103 | Sector: Agr-1001 | Industria: AGR - 10',100103);</t>
  </si>
  <si>
    <t>Granada-100104001</t>
  </si>
  <si>
    <t>Granada-100104001 | Prod: Perennes-100104 | Sector: Agr-1001 | Industria: AGR - 10</t>
  </si>
  <si>
    <t>100104001granada</t>
  </si>
  <si>
    <t>INSERT INTO categoria VALUES (100104001,'Granada','Granada-100104001','Granada-100104001 | Prod: Perennes-100104 | Sector: Agr-1001 | Industria: AGR - 10',100104);</t>
  </si>
  <si>
    <t>Almendra</t>
  </si>
  <si>
    <t>Almendra-100105001</t>
  </si>
  <si>
    <t>Almendra-100105001 | Prod: Perennes-100105 | Sector: Agr-1001 | Industria: AGR - 10</t>
  </si>
  <si>
    <t>100105001almendra</t>
  </si>
  <si>
    <t>INSERT INTO categoria VALUES (100105001,'Almendra','Almendra-100105001','Almendra-100105001 | Prod: Perennes-100105 | Sector: Agr-1001 | Industria: AGR - 10',100105);</t>
  </si>
  <si>
    <t>Olivo</t>
  </si>
  <si>
    <t>Olivo-100106001</t>
  </si>
  <si>
    <t>Olivo-100106001 | Prod: Perennes-100106 | Sector: Agr-1001 | Industria: AGR - 10</t>
  </si>
  <si>
    <t>100106001olivo</t>
  </si>
  <si>
    <t>INSERT INTO categoria VALUES (100106001,'Olivo','Olivo-100106001','Olivo-100106001 | Prod: Perennes-100106 | Sector: Agr-1001 | Industria: AGR - 10',100106);</t>
  </si>
  <si>
    <t>Caqui</t>
  </si>
  <si>
    <t>Caqui-100107001</t>
  </si>
  <si>
    <t>Caqui-100107001 | Prod: Perennes-100107 | Sector: Agr-1001 | Industria: AGR - 10</t>
  </si>
  <si>
    <t>100107001caqui</t>
  </si>
  <si>
    <t>INSERT INTO categoria VALUES (100107001,'Caqui','Caqui-100107001','Caqui-100107001 | Prod: Perennes-100107 | Sector: Agr-1001 | Industria: AGR - 10',100107);</t>
  </si>
  <si>
    <t>Guayaba</t>
  </si>
  <si>
    <t>Guayaba-100108001</t>
  </si>
  <si>
    <t>Guayaba-100108001 | Prod: Perennes-100108 | Sector: Agr-1001 | Industria: AGR - 10</t>
  </si>
  <si>
    <t>100108001guayaba</t>
  </si>
  <si>
    <t>INSERT INTO categoria VALUES (100108001,'Guayaba','Guayaba-100108001','Guayaba-100108001 | Prod: Perennes-100108 | Sector: Agr-1001 | Industria: AGR - 10',100108);</t>
  </si>
  <si>
    <t>Uva</t>
  </si>
  <si>
    <t>Uva-100109001</t>
  </si>
  <si>
    <t>Uva-100109001 | Prod: Perennes-100109 | Sector: Agr-1001 | Industria: AGR - 10</t>
  </si>
  <si>
    <t>100109001uva</t>
  </si>
  <si>
    <t>INSERT INTO categoria VALUES (100109001,'Uva','Uva-100109001','Uva-100109001 | Prod: Perennes-100109 | Sector: Agr-1001 | Industria: AGR - 10',100109);</t>
  </si>
  <si>
    <t>Maní</t>
  </si>
  <si>
    <t>Maní-100110001</t>
  </si>
  <si>
    <t>Maní-100110001 | Prod: Anuales-100110 | Sector: Agr-1001 | Industria: AGR - 10</t>
  </si>
  <si>
    <t>100110001mani</t>
  </si>
  <si>
    <t>INSERT INTO categoria VALUES (100110001,'Maní','Maní-100110001','Maní-100110001 | Prod: Anuales-100110 | Sector: Agr-1001 | Industria: AGR - 10',100110);</t>
  </si>
  <si>
    <t>Arroz</t>
  </si>
  <si>
    <t>Arroz-100111001</t>
  </si>
  <si>
    <t>Arroz-100111001 | Prod: Anuales-100111 | Sector: Agr-1001 | Industria: AGR - 10</t>
  </si>
  <si>
    <t>100111001arroz</t>
  </si>
  <si>
    <t>INSERT INTO categoria VALUES (100111001,'Arroz','Arroz-100111001','Arroz-100111001 | Prod: Anuales-100111 | Sector: Agr-1001 | Industria: AGR - 10',100111);</t>
  </si>
  <si>
    <t>Berenjena</t>
  </si>
  <si>
    <t>Berenjena-100112001</t>
  </si>
  <si>
    <t>Berenjena-100112001 | Prod: Anuales-100112 | Sector: Agr-1001 | Industria: AGR - 10</t>
  </si>
  <si>
    <t>100112001berenjena</t>
  </si>
  <si>
    <t>INSERT INTO categoria VALUES (100112001,'Berenjena','Berenjena-100112001','Berenjena-100112001 | Prod: Anuales-100112 | Sector: Agr-1001 | Industria: AGR - 10',100112);</t>
  </si>
  <si>
    <t>Lupino</t>
  </si>
  <si>
    <t>Lupino-100113001</t>
  </si>
  <si>
    <t>Lupino-100113001 | Prod: Anuales-100113 | Sector: Agr-1001 | Industria: AGR - 10</t>
  </si>
  <si>
    <t>100113001lupino</t>
  </si>
  <si>
    <t>INSERT INTO categoria VALUES (100113001,'Lupino','Lupino-100113001','Lupino-100113001 | Prod: Anuales-100113 | Sector: Agr-1001 | Industria: AGR - 10',100113);</t>
  </si>
  <si>
    <t>Papa</t>
  </si>
  <si>
    <t>Papa-100114001</t>
  </si>
  <si>
    <t>Papa-100114001 | Prod: Anuales-100114 | Sector: Agr-1001 | Industria: AGR - 10</t>
  </si>
  <si>
    <t>100114001papa</t>
  </si>
  <si>
    <t>INSERT INTO categoria VALUES (100114001,'Papa','Papa-100114001','Papa-100114001 | Prod: Anuales-100114 | Sector: Agr-1001 | Industria: AGR - 10',100114);</t>
  </si>
  <si>
    <t>Semillas de hortalizas</t>
  </si>
  <si>
    <t>Semillas de hortalizas-100115001</t>
  </si>
  <si>
    <t>Semillas de hortalizas-100115001 | Prod: Semillas-100115 | Sector: Agr-1001 | Industria: AGR - 10</t>
  </si>
  <si>
    <t>100115001semillas_de_hortalizas</t>
  </si>
  <si>
    <t>INSERT INTO categoria VALUES (100115001,'Semillas de hortalizas','Semillas de hortalizas-100115001','Semillas de hortalizas-100115001 | Prod: Semillas-100115 | Sector: Agr-1001 | Industria: AGR - 10',100115);</t>
  </si>
  <si>
    <t>Especias</t>
  </si>
  <si>
    <t>Especias-100116001</t>
  </si>
  <si>
    <t>Especias-100116001 | Prod: Especias-100116 | Sector: Agr-1001 | Industria: AGR - 10</t>
  </si>
  <si>
    <t>100116001especias</t>
  </si>
  <si>
    <t>INSERT INTO categoria VALUES (100116001,'Especias','Especias-100116001','Especias-100116001 | Prod: Especias-100116 | Sector: Agr-1001 | Industria: AGR - 10',100116);</t>
  </si>
  <si>
    <t>Plantas para preparar bebidas</t>
  </si>
  <si>
    <t>Plantas para preparar bebidas-100117001</t>
  </si>
  <si>
    <t>Plantas para preparar bebidas-100117001 | Prod: Forraje-100117 | Sector: Agr-1001 | Industria: AGR - 10</t>
  </si>
  <si>
    <t>100117001plantas_para_preparar_bebidas</t>
  </si>
  <si>
    <t>INSERT INTO categoria VALUES (100117001,'Plantas para preparar bebidas','Plantas para preparar bebidas-100117001','Plantas para preparar bebidas-100117001 | Prod: Forraje-100117 | Sector: Agr-1001 | Industria: AGR - 10',100117);</t>
  </si>
  <si>
    <t>Mano de Obra en Industria Frutícola</t>
  </si>
  <si>
    <t>Mano de Obra en Industria Frutícola-100118001</t>
  </si>
  <si>
    <t>Mano de Obra en Industria Frutícola-100118001 | Prod: Mano Obra-100118 | Sector: Agr-1001 | Industria: AGR - 10</t>
  </si>
  <si>
    <t>100118001mano_de_obra_en_industria_fruticola</t>
  </si>
  <si>
    <t>INSERT INTO categoria VALUES (100118001,'Mano de Obra en Industria Frutícola','Mano de Obra en Industria Frutícola-100118001','Mano de Obra en Industria Frutícola-100118001 | Prod: Mano Obra-100118 | Sector: Agr-1001 | Industria: AGR - 10',100118);</t>
  </si>
  <si>
    <t>Temperatura</t>
  </si>
  <si>
    <t>Mujeres</t>
  </si>
  <si>
    <t>Aborto</t>
  </si>
  <si>
    <t>Femicidio</t>
  </si>
  <si>
    <t>Femicidio Intimo</t>
  </si>
  <si>
    <t>Secuestro Con Violación</t>
  </si>
  <si>
    <t>Secuestro Con Homicidio, Violación O Lesiones</t>
  </si>
  <si>
    <t>Tortura Con Violación, Abuso Sexual Agravado/Otros</t>
  </si>
  <si>
    <t>Femicidio No Íntimo</t>
  </si>
  <si>
    <t>Estupro</t>
  </si>
  <si>
    <t>Violación</t>
  </si>
  <si>
    <t>Abuso Sexual (Sólo Crimen)</t>
  </si>
  <si>
    <t>Abuso Sexual Adulto</t>
  </si>
  <si>
    <t>Abuso Sexual Calificado c/Introduccion Objetos O Uso Animal</t>
  </si>
  <si>
    <t>Abuso Sexual Con Contacto De Menor De 14 Años</t>
  </si>
  <si>
    <t>Abuso Sexual De 14 Años A Menor De 18 Años Con Circunstancia Estupro</t>
  </si>
  <si>
    <t>Abuso Sexual De Mayor De 14 (Con Circunstancias De Violación)</t>
  </si>
  <si>
    <t>Abuso Sexual Mayor 14 /Sorpresa Sin Consentimiento</t>
  </si>
  <si>
    <t>Abuso Sexual Sin Contacto</t>
  </si>
  <si>
    <t>Delitos De Signifación Sexual</t>
  </si>
  <si>
    <t>Producción De Material Pornógrafico Utilizando Menores 18 Años</t>
  </si>
  <si>
    <t>Promover O Facilitar Prostitucion De Menores</t>
  </si>
  <si>
    <t>Violación De Mayor De 14 Años</t>
  </si>
  <si>
    <t>Violación De Menor De 14 Años</t>
  </si>
  <si>
    <t>Acoso Sexual Lugares Públicos /Libre Acceso Público</t>
  </si>
  <si>
    <t>Violación Con Homicidio O Femicidio</t>
  </si>
  <si>
    <t>Difusión De Material Pornográfico</t>
  </si>
  <si>
    <t>Delitos Contra la Vida, Integridad o Dignidad Personal</t>
  </si>
  <si>
    <t>Aborto Cometido Por Facultativo Por Causales No Reguladas</t>
  </si>
  <si>
    <t>Aborto Consentido Causales No Reguladas</t>
  </si>
  <si>
    <t>Aborto Sin Consentimiento</t>
  </si>
  <si>
    <t>Tráfico De Órganos Incluyendo los Provenientes de Aborto</t>
  </si>
  <si>
    <t>Delitos Cometidos por Empleados y Funcionarios Públicos</t>
  </si>
  <si>
    <t>Delitos Contra la Intimidad y la Libertad</t>
  </si>
  <si>
    <t>Infracciones A La Ley De Identidad De Género</t>
  </si>
  <si>
    <t>Delitos Contra el Estado Civil y la Familia</t>
  </si>
  <si>
    <t>Maltrato Habitual (Violencia Intrafamiliar)</t>
  </si>
  <si>
    <t>Parámetro</t>
  </si>
  <si>
    <t>Territorio</t>
  </si>
  <si>
    <t>Temporalidad</t>
  </si>
  <si>
    <t>Filtro 10</t>
  </si>
  <si>
    <t xml:space="preserve"> [nombre]</t>
  </si>
  <si>
    <t xml:space="preserve"> [descripcion]</t>
  </si>
  <si>
    <t xml:space="preserve"> [titulo]</t>
  </si>
  <si>
    <t xml:space="preserve"> [subtitulo]</t>
  </si>
  <si>
    <t xml:space="preserve"> [tags]</t>
  </si>
  <si>
    <t xml:space="preserve"> [url]</t>
  </si>
  <si>
    <t>[nivel_administrativo]</t>
  </si>
  <si>
    <t>[descripcion_larga]</t>
  </si>
  <si>
    <t>[fecha_publicacion]</t>
  </si>
  <si>
    <t>[CATEGORIA_id]</t>
  </si>
  <si>
    <t>[PARAMETRO_id]</t>
  </si>
  <si>
    <t>[DETALLE_id]</t>
  </si>
  <si>
    <t>[TERRITORIO_id]</t>
  </si>
  <si>
    <t>[TEMPORALIDAD_id]</t>
  </si>
  <si>
    <t>[TIPO_GRAFICO_id]</t>
  </si>
  <si>
    <t>[FUENTE_id]</t>
  </si>
  <si>
    <t>[tamanio_muestra]</t>
  </si>
  <si>
    <t>[caracteristica_especial]</t>
  </si>
  <si>
    <t>[auxiliar_1]</t>
  </si>
  <si>
    <t>[RESPONSABLE_id]</t>
  </si>
  <si>
    <t>[UNIDAD_MEDIDA_id]</t>
  </si>
  <si>
    <t>Español</t>
  </si>
  <si>
    <t>Naty</t>
  </si>
  <si>
    <t>Columna1</t>
  </si>
  <si>
    <t>Periodo 2012-2020</t>
  </si>
  <si>
    <t>Periodo</t>
  </si>
  <si>
    <t>[unidad_medida]</t>
  </si>
  <si>
    <t>Alias</t>
  </si>
  <si>
    <t>Responsable</t>
  </si>
  <si>
    <t>id_responsable</t>
  </si>
  <si>
    <t>Andrés</t>
  </si>
  <si>
    <t xml:space="preserve">Andrés Sebastian </t>
  </si>
  <si>
    <t>Caro</t>
  </si>
  <si>
    <t>Carolina Marió</t>
  </si>
  <si>
    <t>Clau</t>
  </si>
  <si>
    <t>Claudia Garrido</t>
  </si>
  <si>
    <t>Fer</t>
  </si>
  <si>
    <t>Fernanda Olivares</t>
  </si>
  <si>
    <t>Monse</t>
  </si>
  <si>
    <t>Monserrat Garrido</t>
  </si>
  <si>
    <t>Natalia Arancibia</t>
  </si>
  <si>
    <t>Paula</t>
  </si>
  <si>
    <t>Paula Rojas</t>
  </si>
  <si>
    <t>Silvia</t>
  </si>
  <si>
    <t>Silvia Valdes</t>
  </si>
  <si>
    <t>Christian</t>
  </si>
  <si>
    <t>Christian Castro</t>
  </si>
  <si>
    <t>Patricio</t>
  </si>
  <si>
    <t>Patricio Emanuelli</t>
  </si>
  <si>
    <t>Karen</t>
  </si>
  <si>
    <t>Karen Farías</t>
  </si>
  <si>
    <t>Astrid</t>
  </si>
  <si>
    <t>Astrid Holmgren</t>
  </si>
  <si>
    <t>Reyes</t>
  </si>
  <si>
    <t>Reyes Rodríguez</t>
  </si>
  <si>
    <t>Aux 1</t>
  </si>
  <si>
    <t>Aux 2</t>
  </si>
  <si>
    <t>Aux 6</t>
  </si>
  <si>
    <t>Aux 7</t>
  </si>
  <si>
    <t>Aux 8</t>
  </si>
  <si>
    <t>Aux 9</t>
  </si>
  <si>
    <t>id flitro 10</t>
  </si>
  <si>
    <t>Aux 10</t>
  </si>
  <si>
    <t>Otro</t>
  </si>
  <si>
    <t>Unidad</t>
  </si>
  <si>
    <t>USD</t>
  </si>
  <si>
    <t>Litros por hora</t>
  </si>
  <si>
    <t>l/h</t>
  </si>
  <si>
    <t>Caudal</t>
  </si>
  <si>
    <t>INSERT INTO  VALUES (1,'Litros por hora','l/h','Caudal');</t>
  </si>
  <si>
    <t>Litros por segundo</t>
  </si>
  <si>
    <t>l/s</t>
  </si>
  <si>
    <t>INSERT INTO  VALUES (2,'Litros por segundo','l/s','Caudal');</t>
  </si>
  <si>
    <t>Metros cúbicos por hora</t>
  </si>
  <si>
    <t>m³/h</t>
  </si>
  <si>
    <t>INSERT INTO  VALUES (3,'Metros cúbicos por hora','m³/h','Caudal');</t>
  </si>
  <si>
    <t>Metros cúbicos por segundo</t>
  </si>
  <si>
    <t>INSERT INTO  VALUES (4,'Metros cúbicos por segundo','m³/s','Caudal');</t>
  </si>
  <si>
    <t>Gramo por centímetro cúbico</t>
  </si>
  <si>
    <t>g/cm³</t>
  </si>
  <si>
    <t>INSERT INTO  VALUES (5,'Gramo por centímetro cúbico','g/cm³','Densidad');</t>
  </si>
  <si>
    <t>Gramo por metro cúbico</t>
  </si>
  <si>
    <t>g/m³</t>
  </si>
  <si>
    <t>INSERT INTO  VALUES (6,'Gramo por metro cúbico','g/m³','Densidad');</t>
  </si>
  <si>
    <t>Habitantes por km2</t>
  </si>
  <si>
    <t>habitantes/km2</t>
  </si>
  <si>
    <t>INSERT INTO  VALUES (7,'Habitantes por km2','habitantes/km2','Densidad');</t>
  </si>
  <si>
    <t>INSERT INTO  VALUES (8,'Kilogramo por metro cúbico','kg/m³','Densidad');</t>
  </si>
  <si>
    <t>Miligramo por metro cúbico</t>
  </si>
  <si>
    <t>mg/m³</t>
  </si>
  <si>
    <t>INSERT INTO  VALUES (9,'Miligramo por metro cúbico','mg/m³','Densidad');</t>
  </si>
  <si>
    <t>Peso por kilogramo</t>
  </si>
  <si>
    <t>CLP/kg</t>
  </si>
  <si>
    <t>INSERT INTO  VALUES (10,'Peso por kilogramo','CLP/kg','Economía');</t>
  </si>
  <si>
    <t>Peso por tonelada</t>
  </si>
  <si>
    <t>CLP/t</t>
  </si>
  <si>
    <t>INSERT INTO  VALUES (11,'Peso por tonelada','CLP/t','Economía');</t>
  </si>
  <si>
    <t>por persona</t>
  </si>
  <si>
    <t>per capita</t>
  </si>
  <si>
    <t>INSERT INTO  VALUES (12,'por persona','per capita','Economía');</t>
  </si>
  <si>
    <t>USD por tonelada</t>
  </si>
  <si>
    <t>USD/t</t>
  </si>
  <si>
    <t>INSERT INTO  VALUES (13,'USD por tonelada','USD/t','Economía');</t>
  </si>
  <si>
    <t>Kilo Caloria</t>
  </si>
  <si>
    <t>kcal</t>
  </si>
  <si>
    <t>INSERT INTO  VALUES (14,'Kilo Caloria','kcal','Energía');</t>
  </si>
  <si>
    <t>Kilo watt - hr</t>
  </si>
  <si>
    <t>kWh</t>
  </si>
  <si>
    <t>INSERT INTO  VALUES (15,'Kilo watt - hr','kWh','Energía');</t>
  </si>
  <si>
    <t>Unidad térmica inglesa</t>
  </si>
  <si>
    <t>BTU</t>
  </si>
  <si>
    <t>INSERT INTO  VALUES (16,'Unidad térmica inglesa','BTU','Energía');</t>
  </si>
  <si>
    <t>Centímetro</t>
  </si>
  <si>
    <t>cm</t>
  </si>
  <si>
    <t>Longitud</t>
  </si>
  <si>
    <t>INSERT INTO  VALUES (17,'Centímetro','cm','Longitud');</t>
  </si>
  <si>
    <t>Decímetro</t>
  </si>
  <si>
    <t>dm</t>
  </si>
  <si>
    <t>INSERT INTO  VALUES (18,'Decímetro','dm','Longitud');</t>
  </si>
  <si>
    <t>Kilómetro</t>
  </si>
  <si>
    <t>km</t>
  </si>
  <si>
    <t>INSERT INTO  VALUES (19,'Kilómetro','km','Longitud');</t>
  </si>
  <si>
    <t>INSERT INTO  VALUES (20,'Metro','m','Longitud');</t>
  </si>
  <si>
    <t>Milímetro</t>
  </si>
  <si>
    <t>mm</t>
  </si>
  <si>
    <t>INSERT INTO  VALUES (21,'Milímetro','mm','Longitud');</t>
  </si>
  <si>
    <t>Dólar USA</t>
  </si>
  <si>
    <t>Moneda</t>
  </si>
  <si>
    <t>INSERT INTO  VALUES (22,'Dólar USA','USD','Moneda');</t>
  </si>
  <si>
    <t>Euro</t>
  </si>
  <si>
    <t>EUR</t>
  </si>
  <si>
    <t>INSERT INTO  VALUES (23,'Euro','EUR','Moneda');</t>
  </si>
  <si>
    <t>Libra británica</t>
  </si>
  <si>
    <t>GBP</t>
  </si>
  <si>
    <t>INSERT INTO  VALUES (24,'Libra británica','GBP','Moneda');</t>
  </si>
  <si>
    <t>Peso chileno</t>
  </si>
  <si>
    <t>CLP</t>
  </si>
  <si>
    <t>INSERT INTO  VALUES (25,'Peso chileno','CLP','Moneda');</t>
  </si>
  <si>
    <t>Yen japonés</t>
  </si>
  <si>
    <t>JPY</t>
  </si>
  <si>
    <t>INSERT INTO  VALUES (26,'Yen japonés','JPY','Moneda');</t>
  </si>
  <si>
    <t>Gramo</t>
  </si>
  <si>
    <t>g</t>
  </si>
  <si>
    <t>INSERT INTO  VALUES (27,'Gramo','g','Peso');</t>
  </si>
  <si>
    <t>Kilogramo</t>
  </si>
  <si>
    <t>INSERT INTO  VALUES (28,'Kilogramo','kg','Peso');</t>
  </si>
  <si>
    <t>Miligramo</t>
  </si>
  <si>
    <t>mg</t>
  </si>
  <si>
    <t>INSERT INTO  VALUES (29,'Miligramo','mg','Peso');</t>
  </si>
  <si>
    <t>INSERT INTO  VALUES (30,'Tonelada','t','Peso');</t>
  </si>
  <si>
    <t>Horse Power</t>
  </si>
  <si>
    <t>hp</t>
  </si>
  <si>
    <t>INSERT INTO  VALUES (31,'Horse Power','hp','Potencia');</t>
  </si>
  <si>
    <t>Kilovatio</t>
  </si>
  <si>
    <t>kW</t>
  </si>
  <si>
    <t>INSERT INTO  VALUES (32,'Kilovatio','kW','Potencia');</t>
  </si>
  <si>
    <t>Vatio</t>
  </si>
  <si>
    <t>INSERT INTO  VALUES (33,'Vatio','W','Potencia');</t>
  </si>
  <si>
    <t>centímetro cuadrado</t>
  </si>
  <si>
    <t>cm²</t>
  </si>
  <si>
    <t>INSERT INTO  VALUES (34,'centímetro cuadrado','cm²','Superficie');</t>
  </si>
  <si>
    <t>hectárea</t>
  </si>
  <si>
    <t>ha</t>
  </si>
  <si>
    <t>INSERT INTO  VALUES (35,'hectárea','ha','Superficie');</t>
  </si>
  <si>
    <t>kilómetro cuadrado</t>
  </si>
  <si>
    <t>km²</t>
  </si>
  <si>
    <t>INSERT INTO  VALUES (36,'kilómetro cuadrado','km²','Superficie');</t>
  </si>
  <si>
    <t>metro cuadrado</t>
  </si>
  <si>
    <t>INSERT INTO  VALUES (37,'metro cuadrado','m²','Superficie');</t>
  </si>
  <si>
    <t>milímetro cuadrado</t>
  </si>
  <si>
    <t>mm²</t>
  </si>
  <si>
    <t>INSERT INTO  VALUES (38,'milímetro cuadrado','mm²','Superficie');</t>
  </si>
  <si>
    <t>Celsius</t>
  </si>
  <si>
    <t>°C</t>
  </si>
  <si>
    <t>INSERT INTO  VALUES (39,'Celsius','°C','Temperatura');</t>
  </si>
  <si>
    <t>Kelvin</t>
  </si>
  <si>
    <t>°K</t>
  </si>
  <si>
    <t>INSERT INTO  VALUES (40,'Kelvin','°K','Temperatura');</t>
  </si>
  <si>
    <t>Tiempo</t>
  </si>
  <si>
    <t>INSERT INTO  VALUES (41,'Año','Año','Tiempo');</t>
  </si>
  <si>
    <t>INSERT INTO  VALUES (42,'Bienio','Bienio','Tiempo');</t>
  </si>
  <si>
    <t>INSERT INTO  VALUES (43,'Década','Década','Tiempo');</t>
  </si>
  <si>
    <t>Día</t>
  </si>
  <si>
    <t>INSERT INTO  VALUES (44,'Día','Día','Tiempo');</t>
  </si>
  <si>
    <t>Hora</t>
  </si>
  <si>
    <t>h</t>
  </si>
  <si>
    <t>INSERT INTO  VALUES (45,'Hora','h','Tiempo');</t>
  </si>
  <si>
    <t>Lustro</t>
  </si>
  <si>
    <t>INSERT INTO  VALUES (46,'Lustro','Lustro','Tiempo');</t>
  </si>
  <si>
    <t>INSERT INTO  VALUES (47,'Mes','Mes','Tiempo');</t>
  </si>
  <si>
    <t>Minuto</t>
  </si>
  <si>
    <t>min</t>
  </si>
  <si>
    <t>INSERT INTO  VALUES (48,'Minuto','min','Tiempo');</t>
  </si>
  <si>
    <t>Quincena</t>
  </si>
  <si>
    <t>INSERT INTO  VALUES (49,'Quincena','Quincena','Tiempo');</t>
  </si>
  <si>
    <t>Segundo</t>
  </si>
  <si>
    <t>INSERT INTO  VALUES (50,'Segundo','s','Tiempo');</t>
  </si>
  <si>
    <t>Semana</t>
  </si>
  <si>
    <t>INSERT INTO  VALUES (51,'Semana','Semana','Tiempo');</t>
  </si>
  <si>
    <t>INSERT INTO  VALUES (52,'Semestre','Semestre','Tiempo');</t>
  </si>
  <si>
    <t>Trienio</t>
  </si>
  <si>
    <t>INSERT INTO  VALUES (53,'Trienio','Trienio','Tiempo');</t>
  </si>
  <si>
    <t>INSERT INTO  VALUES (54,'Trimestre','Trimestre','Tiempo');</t>
  </si>
  <si>
    <t>Kilometro por hora</t>
  </si>
  <si>
    <t>km/h</t>
  </si>
  <si>
    <t>INSERT INTO  VALUES (55,'Kilometro por hora','km/h','Velocidad');</t>
  </si>
  <si>
    <t>Kilometro por segundo</t>
  </si>
  <si>
    <t>km/s</t>
  </si>
  <si>
    <t>INSERT INTO  VALUES (56,'Kilometro por segundo','km/s','Velocidad');</t>
  </si>
  <si>
    <t>INSERT INTO  VALUES (57,'Metro por segundo','m/s','Velocidad');</t>
  </si>
  <si>
    <t>Centímetro cúbico</t>
  </si>
  <si>
    <t>cm³</t>
  </si>
  <si>
    <t>INSERT INTO  VALUES (58,'Centímetro cúbico','cm³','Volumen');</t>
  </si>
  <si>
    <t>Litro</t>
  </si>
  <si>
    <t>l</t>
  </si>
  <si>
    <t>INSERT INTO  VALUES (59,'Litro','l','Volumen');</t>
  </si>
  <si>
    <t>INSERT INTO  VALUES (60,'Metro cúbico','m³','Volumen');</t>
  </si>
  <si>
    <t>Mililitro</t>
  </si>
  <si>
    <t>ml</t>
  </si>
  <si>
    <t>INSERT INTO  VALUES (61,'Mililitro','ml','Volumen');</t>
  </si>
  <si>
    <t>candidatos</t>
  </si>
  <si>
    <t>INSERT INTO  VALUES (62,'candidatos','candidatos','Unidad');</t>
  </si>
  <si>
    <t>empresas</t>
  </si>
  <si>
    <t>INSERT INTO  VALUES (63,'empresas','empresas','Unidad');</t>
  </si>
  <si>
    <t>habitantes</t>
  </si>
  <si>
    <t>INSERT INTO  VALUES (64,'habitantes','habitantes','Unidad');</t>
  </si>
  <si>
    <t>unidades</t>
  </si>
  <si>
    <t>INSERT INTO  VALUES (65,'unidades','unidades','Unidad');</t>
  </si>
  <si>
    <t>votos</t>
  </si>
  <si>
    <t>INSERT INTO  VALUES (66,'votos','votos','Unidad');</t>
  </si>
  <si>
    <t>empleados</t>
  </si>
  <si>
    <t>INSERT INTO  VALUES (67,'empleados','empleados','Unidad');</t>
  </si>
  <si>
    <t>id3</t>
  </si>
  <si>
    <t>Grá</t>
  </si>
  <si>
    <t>Inf</t>
  </si>
  <si>
    <t>Rep</t>
  </si>
  <si>
    <t>MOVIL</t>
  </si>
  <si>
    <t>MUESTRA</t>
  </si>
  <si>
    <t>Nuez de Macadamia</t>
  </si>
  <si>
    <t>Nuez de Macadamia-100105007</t>
  </si>
  <si>
    <t>Nuez de Macadamia-100105007 | Prod: Perennes-100105 | Sector: Agr-1001 | Industria: AGR - 10</t>
  </si>
  <si>
    <t>100105007nuez_de_macadamia</t>
  </si>
  <si>
    <t>INSERT INTO categoria VALUES (100105007,'Nuez de Macadamia','Nuez de Macadamia-100105007','Nuez de Macadamia-100105007 | Prod: Perennes-100105 | Sector: Agr-1001 | Industria: AGR - 10',100105);</t>
  </si>
  <si>
    <t>Otras Hortalizas</t>
  </si>
  <si>
    <t>Otras Hortalizas-100112054</t>
  </si>
  <si>
    <t>Otras Hortalizas-100112054 | Prod: Anuales-100112 | Sector: Agr-1001 | Industria: AGR - 10</t>
  </si>
  <si>
    <t>100112054otras_hortalizas</t>
  </si>
  <si>
    <t>INSERT INTO categoria VALUES (100112054,'Otras Hortalizas','Otras Hortalizas-100112054','Otras Hortalizas-100112054 | Prod: Anuales-100112 | Sector: Agr-1001 | Industria: AGR - 10',100112);</t>
  </si>
  <si>
    <t>Código_Región</t>
  </si>
  <si>
    <t>Id_Propietario</t>
  </si>
  <si>
    <t>Propietario</t>
  </si>
  <si>
    <t>Id_Destino</t>
  </si>
  <si>
    <t>Destino</t>
  </si>
  <si>
    <t>La Araucanía</t>
  </si>
  <si>
    <t>Metropolitana</t>
  </si>
  <si>
    <t>Muestra 2</t>
  </si>
  <si>
    <t>Muestra 3</t>
  </si>
  <si>
    <t>múltiples</t>
  </si>
  <si>
    <t>multiples</t>
  </si>
  <si>
    <t>INSERT INTO  VALUES (68,'múltiples','multiples','Unidad');</t>
  </si>
  <si>
    <t>Ayuda creación</t>
  </si>
  <si>
    <t>Links</t>
  </si>
  <si>
    <t>Periodo 2017-2020</t>
  </si>
  <si>
    <t>Periodo 2018-2020</t>
  </si>
  <si>
    <t>Codreg</t>
  </si>
  <si>
    <t>Nacional</t>
  </si>
  <si>
    <t>Precio</t>
  </si>
  <si>
    <t>establecimientos</t>
  </si>
  <si>
    <t>INSERT INTO  VALUES (69,'establecimientos','establecimientos','Unidad');</t>
  </si>
  <si>
    <t>Peso chileno por kilogramo</t>
  </si>
  <si>
    <t>$/kg</t>
  </si>
  <si>
    <t>INSERT INTO  VALUES (70,'Peso chileno por kilogramo','$/kg','Precio');</t>
  </si>
  <si>
    <t>Dólares por tonelada</t>
  </si>
  <si>
    <t>INSERT INTO  VALUES (71,'Dólares por tonelada','USD/t','Precio');</t>
  </si>
  <si>
    <t>Último día</t>
  </si>
  <si>
    <t>Última semana</t>
  </si>
  <si>
    <t>Último mes</t>
  </si>
  <si>
    <t>Diario</t>
  </si>
  <si>
    <t>Semanal</t>
  </si>
  <si>
    <t>Genérico - Shopify</t>
  </si>
  <si>
    <t>Título Específico</t>
  </si>
  <si>
    <t>Femicidios</t>
  </si>
  <si>
    <t>Magallanes</t>
  </si>
  <si>
    <t>Coyhaique</t>
  </si>
  <si>
    <t>Aysén</t>
  </si>
  <si>
    <t>Quellon</t>
  </si>
  <si>
    <t>Cod_Comuna</t>
  </si>
  <si>
    <t>cod</t>
  </si>
  <si>
    <t>Cod_provincia</t>
  </si>
  <si>
    <t>El Tamarugal</t>
  </si>
  <si>
    <t>El Loa</t>
  </si>
  <si>
    <t>O Higgins</t>
  </si>
  <si>
    <t>Elqui</t>
  </si>
  <si>
    <t>Choapa</t>
  </si>
  <si>
    <t>Limarí</t>
  </si>
  <si>
    <t>San Felipe de Aconcagua</t>
  </si>
  <si>
    <t>Marga Marga</t>
  </si>
  <si>
    <t>Cachapoal</t>
  </si>
  <si>
    <t>Cardenal Caro</t>
  </si>
  <si>
    <t>Colchagua</t>
  </si>
  <si>
    <t>Bío-Bío</t>
  </si>
  <si>
    <t>Cautín</t>
  </si>
  <si>
    <t>Malleco</t>
  </si>
  <si>
    <t>Chiloé</t>
  </si>
  <si>
    <t>Capitán Prat</t>
  </si>
  <si>
    <t>General Carrera</t>
  </si>
  <si>
    <t>Antártica Chilena</t>
  </si>
  <si>
    <t>Tierra del Fuego</t>
  </si>
  <si>
    <t>Última Esperanza</t>
  </si>
  <si>
    <t>Chacabuco</t>
  </si>
  <si>
    <t>Maipo</t>
  </si>
  <si>
    <t>Ranco</t>
  </si>
  <si>
    <t>Parinacota</t>
  </si>
  <si>
    <t>Diguillín</t>
  </si>
  <si>
    <t>Itata</t>
  </si>
  <si>
    <t>Punilla</t>
  </si>
  <si>
    <t>Periodo 2010-2021</t>
  </si>
  <si>
    <t>INSERT INTO temporalidad VALUES (1,'Año 1990','Año','Anual','1-1-1990','31-12-1990');</t>
  </si>
  <si>
    <t>INSERT INTO temporalidad VALUES (2,'Año 1991','Año','Anual','1-1-1991','31-12-1991');</t>
  </si>
  <si>
    <t>INSERT INTO temporalidad VALUES (3,'Año 1992','Año','Anual','1-1-1992','31-12-1992');</t>
  </si>
  <si>
    <t>INSERT INTO temporalidad VALUES (4,'Año 1993','Año','Anual','1-1-1993','31-12-1993');</t>
  </si>
  <si>
    <t>INSERT INTO temporalidad VALUES (5,'Año 1994','Año','Anual','1-1-1994','31-12-1994');</t>
  </si>
  <si>
    <t>INSERT INTO temporalidad VALUES (6,'Año 1995','Año','Anual','1-1-1995','31-12-1995');</t>
  </si>
  <si>
    <t>INSERT INTO temporalidad VALUES (7,'Año 1996','Año','Anual','1-1-1996','31-12-1996');</t>
  </si>
  <si>
    <t>INSERT INTO temporalidad VALUES (8,'Año 1997','Año','Anual','1-1-1997','31-12-1997');</t>
  </si>
  <si>
    <t>INSERT INTO temporalidad VALUES (9,'Año 1998','Año','Anual','1-1-1998','31-12-1998');</t>
  </si>
  <si>
    <t>INSERT INTO temporalidad VALUES (10,'Año 1999','Año','Anual','1-1-1999','31-12-1999');</t>
  </si>
  <si>
    <t>INSERT INTO temporalidad VALUES (11,'Año 2000','Año','Anual','1-1-2000','31-12-2000');</t>
  </si>
  <si>
    <t>INSERT INTO temporalidad VALUES (12,'Año 2001','Año','Anual','1-1-2001','31-12-2001');</t>
  </si>
  <si>
    <t>INSERT INTO temporalidad VALUES (13,'Año 2002','Año','Anual','1-1-2002','31-12-2002');</t>
  </si>
  <si>
    <t>INSERT INTO temporalidad VALUES (14,'Año 2003','Año','Anual','1-1-2003','31-12-2003');</t>
  </si>
  <si>
    <t>INSERT INTO temporalidad VALUES (15,'Año 2004','Año','Anual','1-1-2004','31-12-2004');</t>
  </si>
  <si>
    <t>INSERT INTO temporalidad VALUES (16,'Año 2005','Año','Anual','1-1-2005','31-12-2005');</t>
  </si>
  <si>
    <t>INSERT INTO temporalidad VALUES (17,'Año 2006','Año','Anual','1-1-2006','31-12-2006');</t>
  </si>
  <si>
    <t>INSERT INTO temporalidad VALUES (18,'Año 2007','Año','Anual','1-1-2007','31-12-2007');</t>
  </si>
  <si>
    <t>INSERT INTO temporalidad VALUES (19,'Año 2008','Año','Anual','1-1-2008','31-12-2008');</t>
  </si>
  <si>
    <t>INSERT INTO temporalidad VALUES (20,'Año 2009','Año','Anual','1-1-2009','31-12-2009');</t>
  </si>
  <si>
    <t>INSERT INTO temporalidad VALUES (21,'Año 2010','Año','Anual','1-1-2010','31-12-2010');</t>
  </si>
  <si>
    <t>INSERT INTO temporalidad VALUES (22,'Año 2011','Año','Anual','1-1-2011','31-12-2011');</t>
  </si>
  <si>
    <t>INSERT INTO temporalidad VALUES (23,'Año 2012','Año','Anual','1-1-2012','31-12-2012');</t>
  </si>
  <si>
    <t>INSERT INTO temporalidad VALUES (24,'Año 2013','Año','Anual','1-1-2013','31-12-2013');</t>
  </si>
  <si>
    <t>INSERT INTO temporalidad VALUES (25,'Año 2014','Año','Anual','1-1-2014','31-12-2014');</t>
  </si>
  <si>
    <t>INSERT INTO temporalidad VALUES (26,'Año 2015','Año','Anual','1-1-2015','31-12-2015');</t>
  </si>
  <si>
    <t>INSERT INTO temporalidad VALUES (27,'Año 2016','Año','Anual','1-1-2016','31-12-2016');</t>
  </si>
  <si>
    <t>INSERT INTO temporalidad VALUES (28,'Año 2017','Año','Anual','1-1-2017','31-12-2017');</t>
  </si>
  <si>
    <t>INSERT INTO temporalidad VALUES (29,'Año 2018','Año','Anual','1-1-2018','31-12-2018');</t>
  </si>
  <si>
    <t>INSERT INTO temporalidad VALUES (30,'Año 2019','Año','Anual','1-1-2019','31-12-2019');</t>
  </si>
  <si>
    <t>INSERT INTO temporalidad VALUES (31,'Año 2020','Año','Anual','1-1-2020','31-12-2020');</t>
  </si>
  <si>
    <t>INSERT INTO temporalidad VALUES (32,'Año 2021','Año','Anual','1-1-2021','31-12-2021');</t>
  </si>
  <si>
    <t>INSERT INTO temporalidad VALUES (33,'Año 2022','Año','Anual','1-1-2022','31-12-2022');</t>
  </si>
  <si>
    <t>INSERT INTO temporalidad VALUES (34,'Año 2023','Año','Anual','1-1-2023','31-12-2023');</t>
  </si>
  <si>
    <t>INSERT INTO temporalidad VALUES (35,'Año 2024','Año','Anual','1-1-2024','31-12-2024');</t>
  </si>
  <si>
    <t>INSERT INTO temporalidad VALUES (36,'Año 2025','Año','Anual','1-1-2025','31-12-2025');</t>
  </si>
  <si>
    <t>INSERT INTO temporalidad VALUES (37,'Año 2026','Año','Anual','1-1-2026','31-12-2026');</t>
  </si>
  <si>
    <t>INSERT INTO temporalidad VALUES (38,'Año 2027','Año','Anual','1-1-2027','31-12-2027');</t>
  </si>
  <si>
    <t>INSERT INTO temporalidad VALUES (39,'Año 2028','Año','Anual','1-1-2028','31-12-2028');</t>
  </si>
  <si>
    <t>INSERT INTO temporalidad VALUES (40,'Año 2029','Año','Anual','1-1-2029','31-12-2029');</t>
  </si>
  <si>
    <t>INSERT INTO temporalidad VALUES (41,'Año 2030','Año','Anual','1-1-2030','31-12-2030');</t>
  </si>
  <si>
    <t>INSERT INTO temporalidad VALUES (42,'Año 2031','Año','Anual','1-1-2031','31-12-2031');</t>
  </si>
  <si>
    <t>INSERT INTO temporalidad VALUES (43,'Año 2032','Año','Anual','1-1-2032','31-12-2032');</t>
  </si>
  <si>
    <t>INSERT INTO temporalidad VALUES (44,'Año 2033','Año','Anual','1-1-2033','31-12-2033');</t>
  </si>
  <si>
    <t>INSERT INTO temporalidad VALUES (45,'Año 2034','Año','Anual','1-1-2034','31-12-2034');</t>
  </si>
  <si>
    <t>INSERT INTO temporalidad VALUES (46,'Año 2035','Año','Anual','1-1-2035','31-12-2035');</t>
  </si>
  <si>
    <t>INSERT INTO temporalidad VALUES (47,'Año 2036','Año','Anual','1-1-2036','31-12-2036');</t>
  </si>
  <si>
    <t>INSERT INTO temporalidad VALUES (48,'Año 2037','Año','Anual','1-1-2037','31-12-2037');</t>
  </si>
  <si>
    <t>INSERT INTO temporalidad VALUES (49,'Año 2038','Año','Anual','1-1-2038','31-12-2038');</t>
  </si>
  <si>
    <t>INSERT INTO temporalidad VALUES (50,'Año 2039','Año','Anual','1-1-2039','31-12-2039');</t>
  </si>
  <si>
    <t>INSERT INTO temporalidad VALUES (51,'Año 2040','Año','Anual','1-1-2040','31-12-2040');</t>
  </si>
  <si>
    <t>INSERT INTO temporalidad VALUES (52,'Año 2041','Año','Anual','1-1-2041','31-12-2041');</t>
  </si>
  <si>
    <t>INSERT INTO temporalidad VALUES (53,'Año 2042','Año','Anual','1-1-2042','31-12-2042');</t>
  </si>
  <si>
    <t>INSERT INTO temporalidad VALUES (54,'Año 2043','Año','Anual','1-1-2043','31-12-2043');</t>
  </si>
  <si>
    <t>INSERT INTO temporalidad VALUES (55,'Año 2044','Año','Anual','1-1-2044','31-12-2044');</t>
  </si>
  <si>
    <t>INSERT INTO temporalidad VALUES (56,'Año 2045','Año','Anual','1-1-2045','31-12-2045');</t>
  </si>
  <si>
    <t>INSERT INTO temporalidad VALUES (57,'Año 2046','Año','Anual','1-1-2046','31-12-2046');</t>
  </si>
  <si>
    <t>INSERT INTO temporalidad VALUES (58,'Año 2047','Año','Anual','1-1-2047','31-12-2047');</t>
  </si>
  <si>
    <t>INSERT INTO temporalidad VALUES (59,'Año 2048','Año','Anual','1-1-2048','31-12-2048');</t>
  </si>
  <si>
    <t>INSERT INTO temporalidad VALUES (60,'Año 2049','Año','Anual','1-1-2049','31-12-2049');</t>
  </si>
  <si>
    <t>INSERT INTO temporalidad VALUES (61,'Año 2050','Año','Anual','1-1-2050','31-12-2050');</t>
  </si>
  <si>
    <t>enero de 1990</t>
  </si>
  <si>
    <t>INSERT INTO temporalidad VALUES (62,'enero de 1990','Mes','Mensual','1-1-1990','31-1-1990');</t>
  </si>
  <si>
    <t>febrero de 1990</t>
  </si>
  <si>
    <t>INSERT INTO temporalidad VALUES (63,'febrero de 1990','Mes','Mensual','1-2-1990','28-2-1990');</t>
  </si>
  <si>
    <t>marzo de 1990</t>
  </si>
  <si>
    <t>INSERT INTO temporalidad VALUES (64,'marzo de 1990','Mes','Mensual','1-3-1990','31-3-1990');</t>
  </si>
  <si>
    <t>abril de 1990</t>
  </si>
  <si>
    <t>INSERT INTO temporalidad VALUES (65,'abril de 1990','Mes','Mensual','1-4-1990','30-4-1990');</t>
  </si>
  <si>
    <t>mayo de 1990</t>
  </si>
  <si>
    <t>INSERT INTO temporalidad VALUES (66,'mayo de 1990','Mes','Mensual','1-5-1990','31-5-1990');</t>
  </si>
  <si>
    <t>junio de 1990</t>
  </si>
  <si>
    <t>INSERT INTO temporalidad VALUES (67,'junio de 1990','Mes','Mensual','1-6-1990','30-6-1990');</t>
  </si>
  <si>
    <t>julio de 1990</t>
  </si>
  <si>
    <t>INSERT INTO temporalidad VALUES (68,'julio de 1990','Mes','Mensual','1-7-1990','31-7-1990');</t>
  </si>
  <si>
    <t>agosto de 1990</t>
  </si>
  <si>
    <t>INSERT INTO temporalidad VALUES (69,'agosto de 1990','Mes','Mensual','1-8-1990','31-8-1990');</t>
  </si>
  <si>
    <t>septiembre de 1990</t>
  </si>
  <si>
    <t>INSERT INTO temporalidad VALUES (70,'septiembre de 1990','Mes','Mensual','1-9-1990','30-9-1990');</t>
  </si>
  <si>
    <t>octubre de 1990</t>
  </si>
  <si>
    <t>INSERT INTO temporalidad VALUES (71,'octubre de 1990','Mes','Mensual','1-10-1990','31-10-1990');</t>
  </si>
  <si>
    <t>noviembre de 1990</t>
  </si>
  <si>
    <t>INSERT INTO temporalidad VALUES (72,'noviembre de 1990','Mes','Mensual','1-11-1990','30-11-1990');</t>
  </si>
  <si>
    <t>diciembre de 1990</t>
  </si>
  <si>
    <t>INSERT INTO temporalidad VALUES (73,'diciembre de 1990','Mes','Mensual','1-12-1990','31-12-1990');</t>
  </si>
  <si>
    <t>enero de 1991</t>
  </si>
  <si>
    <t>INSERT INTO temporalidad VALUES (74,'enero de 1991','Mes','Mensual','1-1-1991','31-1-1991');</t>
  </si>
  <si>
    <t>febrero de 1991</t>
  </si>
  <si>
    <t>INSERT INTO temporalidad VALUES (75,'febrero de 1991','Mes','Mensual','1-2-1991','28-2-1991');</t>
  </si>
  <si>
    <t>marzo de 1991</t>
  </si>
  <si>
    <t>INSERT INTO temporalidad VALUES (76,'marzo de 1991','Mes','Mensual','1-3-1991','31-3-1991');</t>
  </si>
  <si>
    <t>abril de 1991</t>
  </si>
  <si>
    <t>INSERT INTO temporalidad VALUES (77,'abril de 1991','Mes','Mensual','1-4-1991','30-4-1991');</t>
  </si>
  <si>
    <t>mayo de 1991</t>
  </si>
  <si>
    <t>INSERT INTO temporalidad VALUES (78,'mayo de 1991','Mes','Mensual','1-5-1991','31-5-1991');</t>
  </si>
  <si>
    <t>junio de 1991</t>
  </si>
  <si>
    <t>INSERT INTO temporalidad VALUES (79,'junio de 1991','Mes','Mensual','1-6-1991','30-6-1991');</t>
  </si>
  <si>
    <t>julio de 1991</t>
  </si>
  <si>
    <t>INSERT INTO temporalidad VALUES (80,'julio de 1991','Mes','Mensual','1-7-1991','31-7-1991');</t>
  </si>
  <si>
    <t>agosto de 1991</t>
  </si>
  <si>
    <t>INSERT INTO temporalidad VALUES (81,'agosto de 1991','Mes','Mensual','1-8-1991','31-8-1991');</t>
  </si>
  <si>
    <t>septiembre de 1991</t>
  </si>
  <si>
    <t>INSERT INTO temporalidad VALUES (82,'septiembre de 1991','Mes','Mensual','1-9-1991','30-9-1991');</t>
  </si>
  <si>
    <t>octubre de 1991</t>
  </si>
  <si>
    <t>INSERT INTO temporalidad VALUES (83,'octubre de 1991','Mes','Mensual','1-10-1991','31-10-1991');</t>
  </si>
  <si>
    <t>noviembre de 1991</t>
  </si>
  <si>
    <t>INSERT INTO temporalidad VALUES (84,'noviembre de 1991','Mes','Mensual','1-11-1991','30-11-1991');</t>
  </si>
  <si>
    <t>diciembre de 1991</t>
  </si>
  <si>
    <t>INSERT INTO temporalidad VALUES (85,'diciembre de 1991','Mes','Mensual','1-12-1991','31-12-1991');</t>
  </si>
  <si>
    <t>enero de 1992</t>
  </si>
  <si>
    <t>INSERT INTO temporalidad VALUES (86,'enero de 1992','Mes','Mensual','1-1-1992','31-1-1992');</t>
  </si>
  <si>
    <t>febrero de 1992</t>
  </si>
  <si>
    <t>INSERT INTO temporalidad VALUES (87,'febrero de 1992','Mes','Mensual','1-2-1992','28-2-1992');</t>
  </si>
  <si>
    <t>marzo de 1992</t>
  </si>
  <si>
    <t>INSERT INTO temporalidad VALUES (88,'marzo de 1992','Mes','Mensual','1-3-1992','31-3-1992');</t>
  </si>
  <si>
    <t>abril de 1992</t>
  </si>
  <si>
    <t>INSERT INTO temporalidad VALUES (89,'abril de 1992','Mes','Mensual','1-4-1992','30-4-1992');</t>
  </si>
  <si>
    <t>mayo de 1992</t>
  </si>
  <si>
    <t>INSERT INTO temporalidad VALUES (90,'mayo de 1992','Mes','Mensual','1-5-1992','31-5-1992');</t>
  </si>
  <si>
    <t>junio de 1992</t>
  </si>
  <si>
    <t>INSERT INTO temporalidad VALUES (91,'junio de 1992','Mes','Mensual','1-6-1992','30-6-1992');</t>
  </si>
  <si>
    <t>julio de 1992</t>
  </si>
  <si>
    <t>INSERT INTO temporalidad VALUES (92,'julio de 1992','Mes','Mensual','1-7-1992','31-7-1992');</t>
  </si>
  <si>
    <t>agosto de 1992</t>
  </si>
  <si>
    <t>INSERT INTO temporalidad VALUES (93,'agosto de 1992','Mes','Mensual','1-8-1992','31-8-1992');</t>
  </si>
  <si>
    <t>septiembre de 1992</t>
  </si>
  <si>
    <t>INSERT INTO temporalidad VALUES (94,'septiembre de 1992','Mes','Mensual','1-9-1992','30-9-1992');</t>
  </si>
  <si>
    <t>octubre de 1992</t>
  </si>
  <si>
    <t>INSERT INTO temporalidad VALUES (95,'octubre de 1992','Mes','Mensual','1-10-1992','31-10-1992');</t>
  </si>
  <si>
    <t>noviembre de 1992</t>
  </si>
  <si>
    <t>INSERT INTO temporalidad VALUES (96,'noviembre de 1992','Mes','Mensual','1-11-1992','30-11-1992');</t>
  </si>
  <si>
    <t>diciembre de 1992</t>
  </si>
  <si>
    <t>INSERT INTO temporalidad VALUES (97,'diciembre de 1992','Mes','Mensual','1-12-1992','31-12-1992');</t>
  </si>
  <si>
    <t>enero de 1993</t>
  </si>
  <si>
    <t>INSERT INTO temporalidad VALUES (98,'enero de 1993','Mes','Mensual','1-1-1993','31-1-1993');</t>
  </si>
  <si>
    <t>febrero de 1993</t>
  </si>
  <si>
    <t>INSERT INTO temporalidad VALUES (99,'febrero de 1993','Mes','Mensual','1-2-1993','28-2-1993');</t>
  </si>
  <si>
    <t>marzo de 1993</t>
  </si>
  <si>
    <t>INSERT INTO temporalidad VALUES (100,'marzo de 1993','Mes','Mensual','1-3-1993','31-3-1993');</t>
  </si>
  <si>
    <t>abril de 1993</t>
  </si>
  <si>
    <t>INSERT INTO temporalidad VALUES (101,'abril de 1993','Mes','Mensual','1-4-1993','30-4-1993');</t>
  </si>
  <si>
    <t>mayo de 1993</t>
  </si>
  <si>
    <t>INSERT INTO temporalidad VALUES (102,'mayo de 1993','Mes','Mensual','1-5-1993','31-5-1993');</t>
  </si>
  <si>
    <t>junio de 1993</t>
  </si>
  <si>
    <t>INSERT INTO temporalidad VALUES (103,'junio de 1993','Mes','Mensual','1-6-1993','30-6-1993');</t>
  </si>
  <si>
    <t>julio de 1993</t>
  </si>
  <si>
    <t>INSERT INTO temporalidad VALUES (104,'julio de 1993','Mes','Mensual','1-7-1993','31-7-1993');</t>
  </si>
  <si>
    <t>agosto de 1993</t>
  </si>
  <si>
    <t>INSERT INTO temporalidad VALUES (105,'agosto de 1993','Mes','Mensual','1-8-1993','31-8-1993');</t>
  </si>
  <si>
    <t>septiembre de 1993</t>
  </si>
  <si>
    <t>INSERT INTO temporalidad VALUES (106,'septiembre de 1993','Mes','Mensual','1-9-1993','30-9-1993');</t>
  </si>
  <si>
    <t>octubre de 1993</t>
  </si>
  <si>
    <t>INSERT INTO temporalidad VALUES (107,'octubre de 1993','Mes','Mensual','1-10-1993','31-10-1993');</t>
  </si>
  <si>
    <t>noviembre de 1993</t>
  </si>
  <si>
    <t>INSERT INTO temporalidad VALUES (108,'noviembre de 1993','Mes','Mensual','1-11-1993','30-11-1993');</t>
  </si>
  <si>
    <t>diciembre de 1993</t>
  </si>
  <si>
    <t>INSERT INTO temporalidad VALUES (109,'diciembre de 1993','Mes','Mensual','1-12-1993','31-12-1993');</t>
  </si>
  <si>
    <t>enero de 1994</t>
  </si>
  <si>
    <t>INSERT INTO temporalidad VALUES (110,'enero de 1994','Mes','Mensual','1-1-1994','31-1-1994');</t>
  </si>
  <si>
    <t>febrero de 1994</t>
  </si>
  <si>
    <t>INSERT INTO temporalidad VALUES (111,'febrero de 1994','Mes','Mensual','1-2-1994','28-2-1994');</t>
  </si>
  <si>
    <t>marzo de 1994</t>
  </si>
  <si>
    <t>INSERT INTO temporalidad VALUES (112,'marzo de 1994','Mes','Mensual','1-3-1994','31-3-1994');</t>
  </si>
  <si>
    <t>abril de 1994</t>
  </si>
  <si>
    <t>INSERT INTO temporalidad VALUES (113,'abril de 1994','Mes','Mensual','1-4-1994','30-4-1994');</t>
  </si>
  <si>
    <t>mayo de 1994</t>
  </si>
  <si>
    <t>INSERT INTO temporalidad VALUES (114,'mayo de 1994','Mes','Mensual','1-5-1994','31-5-1994');</t>
  </si>
  <si>
    <t>junio de 1994</t>
  </si>
  <si>
    <t>INSERT INTO temporalidad VALUES (115,'junio de 1994','Mes','Mensual','1-6-1994','30-6-1994');</t>
  </si>
  <si>
    <t>julio de 1994</t>
  </si>
  <si>
    <t>INSERT INTO temporalidad VALUES (116,'julio de 1994','Mes','Mensual','1-7-1994','31-7-1994');</t>
  </si>
  <si>
    <t>agosto de 1994</t>
  </si>
  <si>
    <t>INSERT INTO temporalidad VALUES (117,'agosto de 1994','Mes','Mensual','1-8-1994','31-8-1994');</t>
  </si>
  <si>
    <t>septiembre de 1994</t>
  </si>
  <si>
    <t>INSERT INTO temporalidad VALUES (118,'septiembre de 1994','Mes','Mensual','1-9-1994','30-9-1994');</t>
  </si>
  <si>
    <t>octubre de 1994</t>
  </si>
  <si>
    <t>INSERT INTO temporalidad VALUES (119,'octubre de 1994','Mes','Mensual','1-10-1994','31-10-1994');</t>
  </si>
  <si>
    <t>noviembre de 1994</t>
  </si>
  <si>
    <t>INSERT INTO temporalidad VALUES (120,'noviembre de 1994','Mes','Mensual','1-11-1994','30-11-1994');</t>
  </si>
  <si>
    <t>diciembre de 1994</t>
  </si>
  <si>
    <t>INSERT INTO temporalidad VALUES (121,'diciembre de 1994','Mes','Mensual','1-12-1994','31-12-1994');</t>
  </si>
  <si>
    <t>enero de 1995</t>
  </si>
  <si>
    <t>INSERT INTO temporalidad VALUES (122,'enero de 1995','Mes','Mensual','1-1-1995','31-1-1995');</t>
  </si>
  <si>
    <t>febrero de 1995</t>
  </si>
  <si>
    <t>INSERT INTO temporalidad VALUES (123,'febrero de 1995','Mes','Mensual','1-2-1995','28-2-1995');</t>
  </si>
  <si>
    <t>marzo de 1995</t>
  </si>
  <si>
    <t>INSERT INTO temporalidad VALUES (124,'marzo de 1995','Mes','Mensual','1-3-1995','31-3-1995');</t>
  </si>
  <si>
    <t>abril de 1995</t>
  </si>
  <si>
    <t>INSERT INTO temporalidad VALUES (125,'abril de 1995','Mes','Mensual','1-4-1995','30-4-1995');</t>
  </si>
  <si>
    <t>mayo de 1995</t>
  </si>
  <si>
    <t>INSERT INTO temporalidad VALUES (126,'mayo de 1995','Mes','Mensual','1-5-1995','31-5-1995');</t>
  </si>
  <si>
    <t>junio de 1995</t>
  </si>
  <si>
    <t>INSERT INTO temporalidad VALUES (127,'junio de 1995','Mes','Mensual','1-6-1995','30-6-1995');</t>
  </si>
  <si>
    <t>julio de 1995</t>
  </si>
  <si>
    <t>INSERT INTO temporalidad VALUES (128,'julio de 1995','Mes','Mensual','1-7-1995','31-7-1995');</t>
  </si>
  <si>
    <t>agosto de 1995</t>
  </si>
  <si>
    <t>INSERT INTO temporalidad VALUES (129,'agosto de 1995','Mes','Mensual','1-8-1995','31-8-1995');</t>
  </si>
  <si>
    <t>septiembre de 1995</t>
  </si>
  <si>
    <t>INSERT INTO temporalidad VALUES (130,'septiembre de 1995','Mes','Mensual','1-9-1995','30-9-1995');</t>
  </si>
  <si>
    <t>octubre de 1995</t>
  </si>
  <si>
    <t>INSERT INTO temporalidad VALUES (131,'octubre de 1995','Mes','Mensual','1-10-1995','31-10-1995');</t>
  </si>
  <si>
    <t>noviembre de 1995</t>
  </si>
  <si>
    <t>INSERT INTO temporalidad VALUES (132,'noviembre de 1995','Mes','Mensual','1-11-1995','30-11-1995');</t>
  </si>
  <si>
    <t>diciembre de 1995</t>
  </si>
  <si>
    <t>INSERT INTO temporalidad VALUES (133,'diciembre de 1995','Mes','Mensual','1-12-1995','31-12-1995');</t>
  </si>
  <si>
    <t>enero de 1996</t>
  </si>
  <si>
    <t>INSERT INTO temporalidad VALUES (134,'enero de 1996','Mes','Mensual','1-1-1996','31-1-1996');</t>
  </si>
  <si>
    <t>febrero de 1996</t>
  </si>
  <si>
    <t>INSERT INTO temporalidad VALUES (135,'febrero de 1996','Mes','Mensual','1-2-1996','28-2-1996');</t>
  </si>
  <si>
    <t>marzo de 1996</t>
  </si>
  <si>
    <t>INSERT INTO temporalidad VALUES (136,'marzo de 1996','Mes','Mensual','1-3-1996','31-3-1996');</t>
  </si>
  <si>
    <t>abril de 1996</t>
  </si>
  <si>
    <t>INSERT INTO temporalidad VALUES (137,'abril de 1996','Mes','Mensual','1-4-1996','30-4-1996');</t>
  </si>
  <si>
    <t>mayo de 1996</t>
  </si>
  <si>
    <t>INSERT INTO temporalidad VALUES (138,'mayo de 1996','Mes','Mensual','1-5-1996','31-5-1996');</t>
  </si>
  <si>
    <t>junio de 1996</t>
  </si>
  <si>
    <t>INSERT INTO temporalidad VALUES (139,'junio de 1996','Mes','Mensual','1-6-1996','30-6-1996');</t>
  </si>
  <si>
    <t>julio de 1996</t>
  </si>
  <si>
    <t>INSERT INTO temporalidad VALUES (140,'julio de 1996','Mes','Mensual','1-7-1996','31-7-1996');</t>
  </si>
  <si>
    <t>agosto de 1996</t>
  </si>
  <si>
    <t>INSERT INTO temporalidad VALUES (141,'agosto de 1996','Mes','Mensual','1-8-1996','31-8-1996');</t>
  </si>
  <si>
    <t>septiembre de 1996</t>
  </si>
  <si>
    <t>INSERT INTO temporalidad VALUES (142,'septiembre de 1996','Mes','Mensual','1-9-1996','30-9-1996');</t>
  </si>
  <si>
    <t>octubre de 1996</t>
  </si>
  <si>
    <t>INSERT INTO temporalidad VALUES (143,'octubre de 1996','Mes','Mensual','1-10-1996','31-10-1996');</t>
  </si>
  <si>
    <t>noviembre de 1996</t>
  </si>
  <si>
    <t>INSERT INTO temporalidad VALUES (144,'noviembre de 1996','Mes','Mensual','1-11-1996','30-11-1996');</t>
  </si>
  <si>
    <t>diciembre de 1996</t>
  </si>
  <si>
    <t>INSERT INTO temporalidad VALUES (145,'diciembre de 1996','Mes','Mensual','1-12-1996','31-12-1996');</t>
  </si>
  <si>
    <t>enero de 1997</t>
  </si>
  <si>
    <t>INSERT INTO temporalidad VALUES (146,'enero de 1997','Mes','Mensual','1-1-1997','31-1-1997');</t>
  </si>
  <si>
    <t>febrero de 1997</t>
  </si>
  <si>
    <t>INSERT INTO temporalidad VALUES (147,'febrero de 1997','Mes','Mensual','1-2-1997','28-2-1997');</t>
  </si>
  <si>
    <t>marzo de 1997</t>
  </si>
  <si>
    <t>INSERT INTO temporalidad VALUES (148,'marzo de 1997','Mes','Mensual','1-3-1997','31-3-1997');</t>
  </si>
  <si>
    <t>abril de 1997</t>
  </si>
  <si>
    <t>INSERT INTO temporalidad VALUES (149,'abril de 1997','Mes','Mensual','1-4-1997','30-4-1997');</t>
  </si>
  <si>
    <t>mayo de 1997</t>
  </si>
  <si>
    <t>INSERT INTO temporalidad VALUES (150,'mayo de 1997','Mes','Mensual','1-5-1997','31-5-1997');</t>
  </si>
  <si>
    <t>junio de 1997</t>
  </si>
  <si>
    <t>INSERT INTO temporalidad VALUES (151,'junio de 1997','Mes','Mensual','1-6-1997','30-6-1997');</t>
  </si>
  <si>
    <t>julio de 1997</t>
  </si>
  <si>
    <t>INSERT INTO temporalidad VALUES (152,'julio de 1997','Mes','Mensual','1-7-1997','31-7-1997');</t>
  </si>
  <si>
    <t>agosto de 1997</t>
  </si>
  <si>
    <t>INSERT INTO temporalidad VALUES (153,'agosto de 1997','Mes','Mensual','1-8-1997','31-8-1997');</t>
  </si>
  <si>
    <t>septiembre de 1997</t>
  </si>
  <si>
    <t>INSERT INTO temporalidad VALUES (154,'septiembre de 1997','Mes','Mensual','1-9-1997','30-9-1997');</t>
  </si>
  <si>
    <t>octubre de 1997</t>
  </si>
  <si>
    <t>INSERT INTO temporalidad VALUES (155,'octubre de 1997','Mes','Mensual','1-10-1997','31-10-1997');</t>
  </si>
  <si>
    <t>noviembre de 1997</t>
  </si>
  <si>
    <t>INSERT INTO temporalidad VALUES (156,'noviembre de 1997','Mes','Mensual','1-11-1997','30-11-1997');</t>
  </si>
  <si>
    <t>diciembre de 1997</t>
  </si>
  <si>
    <t>INSERT INTO temporalidad VALUES (157,'diciembre de 1997','Mes','Mensual','1-12-1997','31-12-1997');</t>
  </si>
  <si>
    <t>enero de 1998</t>
  </si>
  <si>
    <t>INSERT INTO temporalidad VALUES (158,'enero de 1998','Mes','Mensual','1-1-1998','31-1-1998');</t>
  </si>
  <si>
    <t>febrero de 1998</t>
  </si>
  <si>
    <t>INSERT INTO temporalidad VALUES (159,'febrero de 1998','Mes','Mensual','1-2-1998','28-2-1998');</t>
  </si>
  <si>
    <t>marzo de 1998</t>
  </si>
  <si>
    <t>INSERT INTO temporalidad VALUES (160,'marzo de 1998','Mes','Mensual','1-3-1998','31-3-1998');</t>
  </si>
  <si>
    <t>abril de 1998</t>
  </si>
  <si>
    <t>INSERT INTO temporalidad VALUES (161,'abril de 1998','Mes','Mensual','1-4-1998','30-4-1998');</t>
  </si>
  <si>
    <t>mayo de 1998</t>
  </si>
  <si>
    <t>INSERT INTO temporalidad VALUES (162,'mayo de 1998','Mes','Mensual','1-5-1998','31-5-1998');</t>
  </si>
  <si>
    <t>junio de 1998</t>
  </si>
  <si>
    <t>INSERT INTO temporalidad VALUES (163,'junio de 1998','Mes','Mensual','1-6-1998','30-6-1998');</t>
  </si>
  <si>
    <t>julio de 1998</t>
  </si>
  <si>
    <t>INSERT INTO temporalidad VALUES (164,'julio de 1998','Mes','Mensual','1-7-1998','31-7-1998');</t>
  </si>
  <si>
    <t>agosto de 1998</t>
  </si>
  <si>
    <t>INSERT INTO temporalidad VALUES (165,'agosto de 1998','Mes','Mensual','1-8-1998','31-8-1998');</t>
  </si>
  <si>
    <t>septiembre de 1998</t>
  </si>
  <si>
    <t>INSERT INTO temporalidad VALUES (166,'septiembre de 1998','Mes','Mensual','1-9-1998','30-9-1998');</t>
  </si>
  <si>
    <t>octubre de 1998</t>
  </si>
  <si>
    <t>INSERT INTO temporalidad VALUES (167,'octubre de 1998','Mes','Mensual','1-10-1998','31-10-1998');</t>
  </si>
  <si>
    <t>noviembre de 1998</t>
  </si>
  <si>
    <t>INSERT INTO temporalidad VALUES (168,'noviembre de 1998','Mes','Mensual','1-11-1998','30-11-1998');</t>
  </si>
  <si>
    <t>diciembre de 1998</t>
  </si>
  <si>
    <t>INSERT INTO temporalidad VALUES (169,'diciembre de 1998','Mes','Mensual','1-12-1998','31-12-1998');</t>
  </si>
  <si>
    <t>enero de 1999</t>
  </si>
  <si>
    <t>INSERT INTO temporalidad VALUES (170,'enero de 1999','Mes','Mensual','1-1-1999','31-1-1999');</t>
  </si>
  <si>
    <t>febrero de 1999</t>
  </si>
  <si>
    <t>INSERT INTO temporalidad VALUES (171,'febrero de 1999','Mes','Mensual','1-2-1999','28-2-1999');</t>
  </si>
  <si>
    <t>marzo de 1999</t>
  </si>
  <si>
    <t>INSERT INTO temporalidad VALUES (172,'marzo de 1999','Mes','Mensual','1-3-1999','31-3-1999');</t>
  </si>
  <si>
    <t>abril de 1999</t>
  </si>
  <si>
    <t>INSERT INTO temporalidad VALUES (173,'abril de 1999','Mes','Mensual','1-4-1999','30-4-1999');</t>
  </si>
  <si>
    <t>mayo de 1999</t>
  </si>
  <si>
    <t>INSERT INTO temporalidad VALUES (174,'mayo de 1999','Mes','Mensual','1-5-1999','31-5-1999');</t>
  </si>
  <si>
    <t>junio de 1999</t>
  </si>
  <si>
    <t>INSERT INTO temporalidad VALUES (175,'junio de 1999','Mes','Mensual','1-6-1999','30-6-1999');</t>
  </si>
  <si>
    <t>julio de 1999</t>
  </si>
  <si>
    <t>INSERT INTO temporalidad VALUES (176,'julio de 1999','Mes','Mensual','1-7-1999','31-7-1999');</t>
  </si>
  <si>
    <t>agosto de 1999</t>
  </si>
  <si>
    <t>INSERT INTO temporalidad VALUES (177,'agosto de 1999','Mes','Mensual','1-8-1999','31-8-1999');</t>
  </si>
  <si>
    <t>septiembre de 1999</t>
  </si>
  <si>
    <t>INSERT INTO temporalidad VALUES (178,'septiembre de 1999','Mes','Mensual','1-9-1999','30-9-1999');</t>
  </si>
  <si>
    <t>octubre de 1999</t>
  </si>
  <si>
    <t>INSERT INTO temporalidad VALUES (179,'octubre de 1999','Mes','Mensual','1-10-1999','31-10-1999');</t>
  </si>
  <si>
    <t>noviembre de 1999</t>
  </si>
  <si>
    <t>INSERT INTO temporalidad VALUES (180,'noviembre de 1999','Mes','Mensual','1-11-1999','30-11-1999');</t>
  </si>
  <si>
    <t>diciembre de 1999</t>
  </si>
  <si>
    <t>INSERT INTO temporalidad VALUES (181,'diciembre de 1999','Mes','Mensual','1-12-1999','31-12-1999');</t>
  </si>
  <si>
    <t>enero de 2000</t>
  </si>
  <si>
    <t>INSERT INTO temporalidad VALUES (182,'enero de 2000','Mes','Mensual','1-1-2000','31-1-2000');</t>
  </si>
  <si>
    <t>febrero de 2000</t>
  </si>
  <si>
    <t>INSERT INTO temporalidad VALUES (183,'febrero de 2000','Mes','Mensual','1-2-2000','28-2-2000');</t>
  </si>
  <si>
    <t>marzo de 2000</t>
  </si>
  <si>
    <t>INSERT INTO temporalidad VALUES (184,'marzo de 2000','Mes','Mensual','1-3-2000','31-3-2000');</t>
  </si>
  <si>
    <t>abril de 2000</t>
  </si>
  <si>
    <t>INSERT INTO temporalidad VALUES (185,'abril de 2000','Mes','Mensual','1-4-2000','30-4-2000');</t>
  </si>
  <si>
    <t>mayo de 2000</t>
  </si>
  <si>
    <t>INSERT INTO temporalidad VALUES (186,'mayo de 2000','Mes','Mensual','1-5-2000','31-5-2000');</t>
  </si>
  <si>
    <t>junio de 2000</t>
  </si>
  <si>
    <t>INSERT INTO temporalidad VALUES (187,'junio de 2000','Mes','Mensual','1-6-2000','30-6-2000');</t>
  </si>
  <si>
    <t>julio de 2000</t>
  </si>
  <si>
    <t>INSERT INTO temporalidad VALUES (188,'julio de 2000','Mes','Mensual','1-7-2000','31-7-2000');</t>
  </si>
  <si>
    <t>agosto de 2000</t>
  </si>
  <si>
    <t>INSERT INTO temporalidad VALUES (189,'agosto de 2000','Mes','Mensual','1-8-2000','31-8-2000');</t>
  </si>
  <si>
    <t>septiembre de 2000</t>
  </si>
  <si>
    <t>INSERT INTO temporalidad VALUES (190,'septiembre de 2000','Mes','Mensual','1-9-2000','30-9-2000');</t>
  </si>
  <si>
    <t>octubre de 2000</t>
  </si>
  <si>
    <t>INSERT INTO temporalidad VALUES (191,'octubre de 2000','Mes','Mensual','1-10-2000','31-10-2000');</t>
  </si>
  <si>
    <t>noviembre de 2000</t>
  </si>
  <si>
    <t>INSERT INTO temporalidad VALUES (192,'noviembre de 2000','Mes','Mensual','1-11-2000','30-11-2000');</t>
  </si>
  <si>
    <t>diciembre de 2000</t>
  </si>
  <si>
    <t>INSERT INTO temporalidad VALUES (193,'diciembre de 2000','Mes','Mensual','1-12-2000','31-12-2000');</t>
  </si>
  <si>
    <t>enero de 2001</t>
  </si>
  <si>
    <t>INSERT INTO temporalidad VALUES (194,'enero de 2001','Mes','Mensual','1-1-2001','31-1-2001');</t>
  </si>
  <si>
    <t>febrero de 2001</t>
  </si>
  <si>
    <t>INSERT INTO temporalidad VALUES (195,'febrero de 2001','Mes','Mensual','1-2-2001','28-2-2001');</t>
  </si>
  <si>
    <t>marzo de 2001</t>
  </si>
  <si>
    <t>INSERT INTO temporalidad VALUES (196,'marzo de 2001','Mes','Mensual','1-3-2001','31-3-2001');</t>
  </si>
  <si>
    <t>abril de 2001</t>
  </si>
  <si>
    <t>INSERT INTO temporalidad VALUES (197,'abril de 2001','Mes','Mensual','1-4-2001','30-4-2001');</t>
  </si>
  <si>
    <t>mayo de 2001</t>
  </si>
  <si>
    <t>INSERT INTO temporalidad VALUES (198,'mayo de 2001','Mes','Mensual','1-5-2001','31-5-2001');</t>
  </si>
  <si>
    <t>junio de 2001</t>
  </si>
  <si>
    <t>INSERT INTO temporalidad VALUES (199,'junio de 2001','Mes','Mensual','1-6-2001','30-6-2001');</t>
  </si>
  <si>
    <t>julio de 2001</t>
  </si>
  <si>
    <t>INSERT INTO temporalidad VALUES (200,'julio de 2001','Mes','Mensual','1-7-2001','31-7-2001');</t>
  </si>
  <si>
    <t>agosto de 2001</t>
  </si>
  <si>
    <t>INSERT INTO temporalidad VALUES (201,'agosto de 2001','Mes','Mensual','1-8-2001','31-8-2001');</t>
  </si>
  <si>
    <t>septiembre de 2001</t>
  </si>
  <si>
    <t>INSERT INTO temporalidad VALUES (202,'septiembre de 2001','Mes','Mensual','1-9-2001','30-9-2001');</t>
  </si>
  <si>
    <t>octubre de 2001</t>
  </si>
  <si>
    <t>INSERT INTO temporalidad VALUES (203,'octubre de 2001','Mes','Mensual','1-10-2001','31-10-2001');</t>
  </si>
  <si>
    <t>noviembre de 2001</t>
  </si>
  <si>
    <t>INSERT INTO temporalidad VALUES (204,'noviembre de 2001','Mes','Mensual','1-11-2001','30-11-2001');</t>
  </si>
  <si>
    <t>diciembre de 2001</t>
  </si>
  <si>
    <t>INSERT INTO temporalidad VALUES (205,'diciembre de 2001','Mes','Mensual','1-12-2001','31-12-2001');</t>
  </si>
  <si>
    <t>enero de 2002</t>
  </si>
  <si>
    <t>INSERT INTO temporalidad VALUES (206,'enero de 2002','Mes','Mensual','1-1-2002','31-1-2002');</t>
  </si>
  <si>
    <t>febrero de 2002</t>
  </si>
  <si>
    <t>INSERT INTO temporalidad VALUES (207,'febrero de 2002','Mes','Mensual','1-2-2002','28-2-2002');</t>
  </si>
  <si>
    <t>marzo de 2002</t>
  </si>
  <si>
    <t>INSERT INTO temporalidad VALUES (208,'marzo de 2002','Mes','Mensual','1-3-2002','31-3-2002');</t>
  </si>
  <si>
    <t>abril de 2002</t>
  </si>
  <si>
    <t>INSERT INTO temporalidad VALUES (209,'abril de 2002','Mes','Mensual','1-4-2002','30-4-2002');</t>
  </si>
  <si>
    <t>mayo de 2002</t>
  </si>
  <si>
    <t>INSERT INTO temporalidad VALUES (210,'mayo de 2002','Mes','Mensual','1-5-2002','31-5-2002');</t>
  </si>
  <si>
    <t>junio de 2002</t>
  </si>
  <si>
    <t>INSERT INTO temporalidad VALUES (211,'junio de 2002','Mes','Mensual','1-6-2002','30-6-2002');</t>
  </si>
  <si>
    <t>julio de 2002</t>
  </si>
  <si>
    <t>INSERT INTO temporalidad VALUES (212,'julio de 2002','Mes','Mensual','1-7-2002','31-7-2002');</t>
  </si>
  <si>
    <t>agosto de 2002</t>
  </si>
  <si>
    <t>INSERT INTO temporalidad VALUES (213,'agosto de 2002','Mes','Mensual','1-8-2002','31-8-2002');</t>
  </si>
  <si>
    <t>septiembre de 2002</t>
  </si>
  <si>
    <t>INSERT INTO temporalidad VALUES (214,'septiembre de 2002','Mes','Mensual','1-9-2002','30-9-2002');</t>
  </si>
  <si>
    <t>octubre de 2002</t>
  </si>
  <si>
    <t>INSERT INTO temporalidad VALUES (215,'octubre de 2002','Mes','Mensual','1-10-2002','31-10-2002');</t>
  </si>
  <si>
    <t>noviembre de 2002</t>
  </si>
  <si>
    <t>INSERT INTO temporalidad VALUES (216,'noviembre de 2002','Mes','Mensual','1-11-2002','30-11-2002');</t>
  </si>
  <si>
    <t>diciembre de 2002</t>
  </si>
  <si>
    <t>INSERT INTO temporalidad VALUES (217,'diciembre de 2002','Mes','Mensual','1-12-2002','31-12-2002');</t>
  </si>
  <si>
    <t>enero de 2003</t>
  </si>
  <si>
    <t>INSERT INTO temporalidad VALUES (218,'enero de 2003','Mes','Mensual','1-1-2003','31-1-2003');</t>
  </si>
  <si>
    <t>febrero de 2003</t>
  </si>
  <si>
    <t>INSERT INTO temporalidad VALUES (219,'febrero de 2003','Mes','Mensual','1-2-2003','28-2-2003');</t>
  </si>
  <si>
    <t>marzo de 2003</t>
  </si>
  <si>
    <t>INSERT INTO temporalidad VALUES (220,'marzo de 2003','Mes','Mensual','1-3-2003','31-3-2003');</t>
  </si>
  <si>
    <t>abril de 2003</t>
  </si>
  <si>
    <t>INSERT INTO temporalidad VALUES (221,'abril de 2003','Mes','Mensual','1-4-2003','30-4-2003');</t>
  </si>
  <si>
    <t>mayo de 2003</t>
  </si>
  <si>
    <t>INSERT INTO temporalidad VALUES (222,'mayo de 2003','Mes','Mensual','1-5-2003','31-5-2003');</t>
  </si>
  <si>
    <t>junio de 2003</t>
  </si>
  <si>
    <t>INSERT INTO temporalidad VALUES (223,'junio de 2003','Mes','Mensual','1-6-2003','30-6-2003');</t>
  </si>
  <si>
    <t>julio de 2003</t>
  </si>
  <si>
    <t>INSERT INTO temporalidad VALUES (224,'julio de 2003','Mes','Mensual','1-7-2003','31-7-2003');</t>
  </si>
  <si>
    <t>agosto de 2003</t>
  </si>
  <si>
    <t>INSERT INTO temporalidad VALUES (225,'agosto de 2003','Mes','Mensual','1-8-2003','31-8-2003');</t>
  </si>
  <si>
    <t>septiembre de 2003</t>
  </si>
  <si>
    <t>INSERT INTO temporalidad VALUES (226,'septiembre de 2003','Mes','Mensual','1-9-2003','30-9-2003');</t>
  </si>
  <si>
    <t>octubre de 2003</t>
  </si>
  <si>
    <t>INSERT INTO temporalidad VALUES (227,'octubre de 2003','Mes','Mensual','1-10-2003','31-10-2003');</t>
  </si>
  <si>
    <t>noviembre de 2003</t>
  </si>
  <si>
    <t>INSERT INTO temporalidad VALUES (228,'noviembre de 2003','Mes','Mensual','1-11-2003','30-11-2003');</t>
  </si>
  <si>
    <t>diciembre de 2003</t>
  </si>
  <si>
    <t>INSERT INTO temporalidad VALUES (229,'diciembre de 2003','Mes','Mensual','1-12-2003','31-12-2003');</t>
  </si>
  <si>
    <t>enero de 2004</t>
  </si>
  <si>
    <t>INSERT INTO temporalidad VALUES (230,'enero de 2004','Mes','Mensual','1-1-2004','31-1-2004');</t>
  </si>
  <si>
    <t>febrero de 2004</t>
  </si>
  <si>
    <t>INSERT INTO temporalidad VALUES (231,'febrero de 2004','Mes','Mensual','1-2-2004','28-2-2004');</t>
  </si>
  <si>
    <t>marzo de 2004</t>
  </si>
  <si>
    <t>INSERT INTO temporalidad VALUES (232,'marzo de 2004','Mes','Mensual','1-3-2004','31-3-2004');</t>
  </si>
  <si>
    <t>abril de 2004</t>
  </si>
  <si>
    <t>INSERT INTO temporalidad VALUES (233,'abril de 2004','Mes','Mensual','1-4-2004','30-4-2004');</t>
  </si>
  <si>
    <t>mayo de 2004</t>
  </si>
  <si>
    <t>INSERT INTO temporalidad VALUES (234,'mayo de 2004','Mes','Mensual','1-5-2004','31-5-2004');</t>
  </si>
  <si>
    <t>junio de 2004</t>
  </si>
  <si>
    <t>INSERT INTO temporalidad VALUES (235,'junio de 2004','Mes','Mensual','1-6-2004','30-6-2004');</t>
  </si>
  <si>
    <t>julio de 2004</t>
  </si>
  <si>
    <t>INSERT INTO temporalidad VALUES (236,'julio de 2004','Mes','Mensual','1-7-2004','31-7-2004');</t>
  </si>
  <si>
    <t>agosto de 2004</t>
  </si>
  <si>
    <t>INSERT INTO temporalidad VALUES (237,'agosto de 2004','Mes','Mensual','1-8-2004','31-8-2004');</t>
  </si>
  <si>
    <t>septiembre de 2004</t>
  </si>
  <si>
    <t>INSERT INTO temporalidad VALUES (238,'septiembre de 2004','Mes','Mensual','1-9-2004','30-9-2004');</t>
  </si>
  <si>
    <t>octubre de 2004</t>
  </si>
  <si>
    <t>INSERT INTO temporalidad VALUES (239,'octubre de 2004','Mes','Mensual','1-10-2004','31-10-2004');</t>
  </si>
  <si>
    <t>noviembre de 2004</t>
  </si>
  <si>
    <t>INSERT INTO temporalidad VALUES (240,'noviembre de 2004','Mes','Mensual','1-11-2004','30-11-2004');</t>
  </si>
  <si>
    <t>diciembre de 2004</t>
  </si>
  <si>
    <t>INSERT INTO temporalidad VALUES (241,'diciembre de 2004','Mes','Mensual','1-12-2004','31-12-2004');</t>
  </si>
  <si>
    <t>enero de 2005</t>
  </si>
  <si>
    <t>INSERT INTO temporalidad VALUES (242,'enero de 2005','Mes','Mensual','1-1-2005','31-1-2005');</t>
  </si>
  <si>
    <t>febrero de 2005</t>
  </si>
  <si>
    <t>INSERT INTO temporalidad VALUES (243,'febrero de 2005','Mes','Mensual','1-2-2005','28-2-2005');</t>
  </si>
  <si>
    <t>marzo de 2005</t>
  </si>
  <si>
    <t>INSERT INTO temporalidad VALUES (244,'marzo de 2005','Mes','Mensual','1-3-2005','31-3-2005');</t>
  </si>
  <si>
    <t>abril de 2005</t>
  </si>
  <si>
    <t>INSERT INTO temporalidad VALUES (245,'abril de 2005','Mes','Mensual','1-4-2005','30-4-2005');</t>
  </si>
  <si>
    <t>mayo de 2005</t>
  </si>
  <si>
    <t>INSERT INTO temporalidad VALUES (246,'mayo de 2005','Mes','Mensual','1-5-2005','31-5-2005');</t>
  </si>
  <si>
    <t>junio de 2005</t>
  </si>
  <si>
    <t>INSERT INTO temporalidad VALUES (247,'junio de 2005','Mes','Mensual','1-6-2005','30-6-2005');</t>
  </si>
  <si>
    <t>julio de 2005</t>
  </si>
  <si>
    <t>INSERT INTO temporalidad VALUES (248,'julio de 2005','Mes','Mensual','1-7-2005','31-7-2005');</t>
  </si>
  <si>
    <t>agosto de 2005</t>
  </si>
  <si>
    <t>INSERT INTO temporalidad VALUES (249,'agosto de 2005','Mes','Mensual','1-8-2005','31-8-2005');</t>
  </si>
  <si>
    <t>septiembre de 2005</t>
  </si>
  <si>
    <t>INSERT INTO temporalidad VALUES (250,'septiembre de 2005','Mes','Mensual','1-9-2005','30-9-2005');</t>
  </si>
  <si>
    <t>octubre de 2005</t>
  </si>
  <si>
    <t>INSERT INTO temporalidad VALUES (251,'octubre de 2005','Mes','Mensual','1-10-2005','31-10-2005');</t>
  </si>
  <si>
    <t>noviembre de 2005</t>
  </si>
  <si>
    <t>INSERT INTO temporalidad VALUES (252,'noviembre de 2005','Mes','Mensual','1-11-2005','30-11-2005');</t>
  </si>
  <si>
    <t>diciembre de 2005</t>
  </si>
  <si>
    <t>INSERT INTO temporalidad VALUES (253,'diciembre de 2005','Mes','Mensual','1-12-2005','31-12-2005');</t>
  </si>
  <si>
    <t>enero de 2006</t>
  </si>
  <si>
    <t>INSERT INTO temporalidad VALUES (254,'enero de 2006','Mes','Mensual','1-1-2006','31-1-2006');</t>
  </si>
  <si>
    <t>febrero de 2006</t>
  </si>
  <si>
    <t>INSERT INTO temporalidad VALUES (255,'febrero de 2006','Mes','Mensual','1-2-2006','28-2-2006');</t>
  </si>
  <si>
    <t>marzo de 2006</t>
  </si>
  <si>
    <t>INSERT INTO temporalidad VALUES (256,'marzo de 2006','Mes','Mensual','1-3-2006','31-3-2006');</t>
  </si>
  <si>
    <t>abril de 2006</t>
  </si>
  <si>
    <t>INSERT INTO temporalidad VALUES (257,'abril de 2006','Mes','Mensual','1-4-2006','30-4-2006');</t>
  </si>
  <si>
    <t>mayo de 2006</t>
  </si>
  <si>
    <t>INSERT INTO temporalidad VALUES (258,'mayo de 2006','Mes','Mensual','1-5-2006','31-5-2006');</t>
  </si>
  <si>
    <t>junio de 2006</t>
  </si>
  <si>
    <t>INSERT INTO temporalidad VALUES (259,'junio de 2006','Mes','Mensual','1-6-2006','30-6-2006');</t>
  </si>
  <si>
    <t>julio de 2006</t>
  </si>
  <si>
    <t>INSERT INTO temporalidad VALUES (260,'julio de 2006','Mes','Mensual','1-7-2006','31-7-2006');</t>
  </si>
  <si>
    <t>agosto de 2006</t>
  </si>
  <si>
    <t>INSERT INTO temporalidad VALUES (261,'agosto de 2006','Mes','Mensual','1-8-2006','31-8-2006');</t>
  </si>
  <si>
    <t>septiembre de 2006</t>
  </si>
  <si>
    <t>INSERT INTO temporalidad VALUES (262,'septiembre de 2006','Mes','Mensual','1-9-2006','30-9-2006');</t>
  </si>
  <si>
    <t>octubre de 2006</t>
  </si>
  <si>
    <t>INSERT INTO temporalidad VALUES (263,'octubre de 2006','Mes','Mensual','1-10-2006','31-10-2006');</t>
  </si>
  <si>
    <t>noviembre de 2006</t>
  </si>
  <si>
    <t>INSERT INTO temporalidad VALUES (264,'noviembre de 2006','Mes','Mensual','1-11-2006','30-11-2006');</t>
  </si>
  <si>
    <t>diciembre de 2006</t>
  </si>
  <si>
    <t>INSERT INTO temporalidad VALUES (265,'diciembre de 2006','Mes','Mensual','1-12-2006','31-12-2006');</t>
  </si>
  <si>
    <t>enero de 2007</t>
  </si>
  <si>
    <t>INSERT INTO temporalidad VALUES (266,'enero de 2007','Mes','Mensual','1-1-2007','31-1-2007');</t>
  </si>
  <si>
    <t>febrero de 2007</t>
  </si>
  <si>
    <t>INSERT INTO temporalidad VALUES (267,'febrero de 2007','Mes','Mensual','1-2-2007','28-2-2007');</t>
  </si>
  <si>
    <t>marzo de 2007</t>
  </si>
  <si>
    <t>INSERT INTO temporalidad VALUES (268,'marzo de 2007','Mes','Mensual','1-3-2007','31-3-2007');</t>
  </si>
  <si>
    <t>abril de 2007</t>
  </si>
  <si>
    <t>INSERT INTO temporalidad VALUES (269,'abril de 2007','Mes','Mensual','1-4-2007','30-4-2007');</t>
  </si>
  <si>
    <t>mayo de 2007</t>
  </si>
  <si>
    <t>INSERT INTO temporalidad VALUES (270,'mayo de 2007','Mes','Mensual','1-5-2007','31-5-2007');</t>
  </si>
  <si>
    <t>junio de 2007</t>
  </si>
  <si>
    <t>INSERT INTO temporalidad VALUES (271,'junio de 2007','Mes','Mensual','1-6-2007','30-6-2007');</t>
  </si>
  <si>
    <t>julio de 2007</t>
  </si>
  <si>
    <t>INSERT INTO temporalidad VALUES (272,'julio de 2007','Mes','Mensual','1-7-2007','31-7-2007');</t>
  </si>
  <si>
    <t>agosto de 2007</t>
  </si>
  <si>
    <t>INSERT INTO temporalidad VALUES (273,'agosto de 2007','Mes','Mensual','1-8-2007','31-8-2007');</t>
  </si>
  <si>
    <t>septiembre de 2007</t>
  </si>
  <si>
    <t>INSERT INTO temporalidad VALUES (274,'septiembre de 2007','Mes','Mensual','1-9-2007','30-9-2007');</t>
  </si>
  <si>
    <t>octubre de 2007</t>
  </si>
  <si>
    <t>INSERT INTO temporalidad VALUES (275,'octubre de 2007','Mes','Mensual','1-10-2007','31-10-2007');</t>
  </si>
  <si>
    <t>noviembre de 2007</t>
  </si>
  <si>
    <t>INSERT INTO temporalidad VALUES (276,'noviembre de 2007','Mes','Mensual','1-11-2007','30-11-2007');</t>
  </si>
  <si>
    <t>diciembre de 2007</t>
  </si>
  <si>
    <t>INSERT INTO temporalidad VALUES (277,'diciembre de 2007','Mes','Mensual','1-12-2007','31-12-2007');</t>
  </si>
  <si>
    <t>enero de 2008</t>
  </si>
  <si>
    <t>INSERT INTO temporalidad VALUES (278,'enero de 2008','Mes','Mensual','1-1-2008','31-1-2008');</t>
  </si>
  <si>
    <t>febrero de 2008</t>
  </si>
  <si>
    <t>INSERT INTO temporalidad VALUES (279,'febrero de 2008','Mes','Mensual','1-2-2008','28-2-2008');</t>
  </si>
  <si>
    <t>marzo de 2008</t>
  </si>
  <si>
    <t>INSERT INTO temporalidad VALUES (280,'marzo de 2008','Mes','Mensual','1-3-2008','31-3-2008');</t>
  </si>
  <si>
    <t>abril de 2008</t>
  </si>
  <si>
    <t>INSERT INTO temporalidad VALUES (281,'abril de 2008','Mes','Mensual','1-4-2008','30-4-2008');</t>
  </si>
  <si>
    <t>mayo de 2008</t>
  </si>
  <si>
    <t>INSERT INTO temporalidad VALUES (282,'mayo de 2008','Mes','Mensual','1-5-2008','31-5-2008');</t>
  </si>
  <si>
    <t>junio de 2008</t>
  </si>
  <si>
    <t>INSERT INTO temporalidad VALUES (283,'junio de 2008','Mes','Mensual','1-6-2008','30-6-2008');</t>
  </si>
  <si>
    <t>julio de 2008</t>
  </si>
  <si>
    <t>INSERT INTO temporalidad VALUES (284,'julio de 2008','Mes','Mensual','1-7-2008','31-7-2008');</t>
  </si>
  <si>
    <t>agosto de 2008</t>
  </si>
  <si>
    <t>INSERT INTO temporalidad VALUES (285,'agosto de 2008','Mes','Mensual','1-8-2008','31-8-2008');</t>
  </si>
  <si>
    <t>septiembre de 2008</t>
  </si>
  <si>
    <t>INSERT INTO temporalidad VALUES (286,'septiembre de 2008','Mes','Mensual','1-9-2008','30-9-2008');</t>
  </si>
  <si>
    <t>octubre de 2008</t>
  </si>
  <si>
    <t>INSERT INTO temporalidad VALUES (287,'octubre de 2008','Mes','Mensual','1-10-2008','31-10-2008');</t>
  </si>
  <si>
    <t>noviembre de 2008</t>
  </si>
  <si>
    <t>INSERT INTO temporalidad VALUES (288,'noviembre de 2008','Mes','Mensual','1-11-2008','30-11-2008');</t>
  </si>
  <si>
    <t>diciembre de 2008</t>
  </si>
  <si>
    <t>INSERT INTO temporalidad VALUES (289,'diciembre de 2008','Mes','Mensual','1-12-2008','31-12-2008');</t>
  </si>
  <si>
    <t>enero de 2009</t>
  </si>
  <si>
    <t>INSERT INTO temporalidad VALUES (290,'enero de 2009','Mes','Mensual','1-1-2009','31-1-2009');</t>
  </si>
  <si>
    <t>febrero de 2009</t>
  </si>
  <si>
    <t>INSERT INTO temporalidad VALUES (291,'febrero de 2009','Mes','Mensual','1-2-2009','28-2-2009');</t>
  </si>
  <si>
    <t>marzo de 2009</t>
  </si>
  <si>
    <t>INSERT INTO temporalidad VALUES (292,'marzo de 2009','Mes','Mensual','1-3-2009','31-3-2009');</t>
  </si>
  <si>
    <t>abril de 2009</t>
  </si>
  <si>
    <t>INSERT INTO temporalidad VALUES (293,'abril de 2009','Mes','Mensual','1-4-2009','30-4-2009');</t>
  </si>
  <si>
    <t>mayo de 2009</t>
  </si>
  <si>
    <t>INSERT INTO temporalidad VALUES (294,'mayo de 2009','Mes','Mensual','1-5-2009','31-5-2009');</t>
  </si>
  <si>
    <t>junio de 2009</t>
  </si>
  <si>
    <t>INSERT INTO temporalidad VALUES (295,'junio de 2009','Mes','Mensual','1-6-2009','30-6-2009');</t>
  </si>
  <si>
    <t>julio de 2009</t>
  </si>
  <si>
    <t>INSERT INTO temporalidad VALUES (296,'julio de 2009','Mes','Mensual','1-7-2009','31-7-2009');</t>
  </si>
  <si>
    <t>agosto de 2009</t>
  </si>
  <si>
    <t>INSERT INTO temporalidad VALUES (297,'agosto de 2009','Mes','Mensual','1-8-2009','31-8-2009');</t>
  </si>
  <si>
    <t>septiembre de 2009</t>
  </si>
  <si>
    <t>INSERT INTO temporalidad VALUES (298,'septiembre de 2009','Mes','Mensual','1-9-2009','30-9-2009');</t>
  </si>
  <si>
    <t>octubre de 2009</t>
  </si>
  <si>
    <t>INSERT INTO temporalidad VALUES (299,'octubre de 2009','Mes','Mensual','1-10-2009','31-10-2009');</t>
  </si>
  <si>
    <t>noviembre de 2009</t>
  </si>
  <si>
    <t>INSERT INTO temporalidad VALUES (300,'noviembre de 2009','Mes','Mensual','1-11-2009','30-11-2009');</t>
  </si>
  <si>
    <t>diciembre de 2009</t>
  </si>
  <si>
    <t>INSERT INTO temporalidad VALUES (301,'diciembre de 2009','Mes','Mensual','1-12-2009','31-12-2009');</t>
  </si>
  <si>
    <t>enero de 2010</t>
  </si>
  <si>
    <t>INSERT INTO temporalidad VALUES (302,'enero de 2010','Mes','Mensual','1-1-2010','31-1-2010');</t>
  </si>
  <si>
    <t>febrero de 2010</t>
  </si>
  <si>
    <t>INSERT INTO temporalidad VALUES (303,'febrero de 2010','Mes','Mensual','1-2-2010','28-2-2010');</t>
  </si>
  <si>
    <t>marzo de 2010</t>
  </si>
  <si>
    <t>INSERT INTO temporalidad VALUES (304,'marzo de 2010','Mes','Mensual','1-3-2010','31-3-2010');</t>
  </si>
  <si>
    <t>abril de 2010</t>
  </si>
  <si>
    <t>INSERT INTO temporalidad VALUES (305,'abril de 2010','Mes','Mensual','1-4-2010','30-4-2010');</t>
  </si>
  <si>
    <t>mayo de 2010</t>
  </si>
  <si>
    <t>INSERT INTO temporalidad VALUES (306,'mayo de 2010','Mes','Mensual','1-5-2010','31-5-2010');</t>
  </si>
  <si>
    <t>junio de 2010</t>
  </si>
  <si>
    <t>INSERT INTO temporalidad VALUES (307,'junio de 2010','Mes','Mensual','1-6-2010','30-6-2010');</t>
  </si>
  <si>
    <t>julio de 2010</t>
  </si>
  <si>
    <t>INSERT INTO temporalidad VALUES (308,'julio de 2010','Mes','Mensual','1-7-2010','31-7-2010');</t>
  </si>
  <si>
    <t>agosto de 2010</t>
  </si>
  <si>
    <t>INSERT INTO temporalidad VALUES (309,'agosto de 2010','Mes','Mensual','1-8-2010','31-8-2010');</t>
  </si>
  <si>
    <t>septiembre de 2010</t>
  </si>
  <si>
    <t>INSERT INTO temporalidad VALUES (310,'septiembre de 2010','Mes','Mensual','1-9-2010','30-9-2010');</t>
  </si>
  <si>
    <t>octubre de 2010</t>
  </si>
  <si>
    <t>INSERT INTO temporalidad VALUES (311,'octubre de 2010','Mes','Mensual','1-10-2010','31-10-2010');</t>
  </si>
  <si>
    <t>noviembre de 2010</t>
  </si>
  <si>
    <t>INSERT INTO temporalidad VALUES (312,'noviembre de 2010','Mes','Mensual','1-11-2010','30-11-2010');</t>
  </si>
  <si>
    <t>diciembre de 2010</t>
  </si>
  <si>
    <t>INSERT INTO temporalidad VALUES (313,'diciembre de 2010','Mes','Mensual','1-12-2010','31-12-2010');</t>
  </si>
  <si>
    <t>enero de 2011</t>
  </si>
  <si>
    <t>INSERT INTO temporalidad VALUES (314,'enero de 2011','Mes','Mensual','1-1-2011','31-1-2011');</t>
  </si>
  <si>
    <t>febrero de 2011</t>
  </si>
  <si>
    <t>INSERT INTO temporalidad VALUES (315,'febrero de 2011','Mes','Mensual','1-2-2011','28-2-2011');</t>
  </si>
  <si>
    <t>marzo de 2011</t>
  </si>
  <si>
    <t>INSERT INTO temporalidad VALUES (316,'marzo de 2011','Mes','Mensual','1-3-2011','31-3-2011');</t>
  </si>
  <si>
    <t>abril de 2011</t>
  </si>
  <si>
    <t>INSERT INTO temporalidad VALUES (317,'abril de 2011','Mes','Mensual','1-4-2011','30-4-2011');</t>
  </si>
  <si>
    <t>mayo de 2011</t>
  </si>
  <si>
    <t>INSERT INTO temporalidad VALUES (318,'mayo de 2011','Mes','Mensual','1-5-2011','31-5-2011');</t>
  </si>
  <si>
    <t>junio de 2011</t>
  </si>
  <si>
    <t>INSERT INTO temporalidad VALUES (319,'junio de 2011','Mes','Mensual','1-6-2011','30-6-2011');</t>
  </si>
  <si>
    <t>julio de 2011</t>
  </si>
  <si>
    <t>INSERT INTO temporalidad VALUES (320,'julio de 2011','Mes','Mensual','1-7-2011','31-7-2011');</t>
  </si>
  <si>
    <t>agosto de 2011</t>
  </si>
  <si>
    <t>INSERT INTO temporalidad VALUES (321,'agosto de 2011','Mes','Mensual','1-8-2011','31-8-2011');</t>
  </si>
  <si>
    <t>septiembre de 2011</t>
  </si>
  <si>
    <t>INSERT INTO temporalidad VALUES (322,'septiembre de 2011','Mes','Mensual','1-9-2011','30-9-2011');</t>
  </si>
  <si>
    <t>octubre de 2011</t>
  </si>
  <si>
    <t>INSERT INTO temporalidad VALUES (323,'octubre de 2011','Mes','Mensual','1-10-2011','31-10-2011');</t>
  </si>
  <si>
    <t>noviembre de 2011</t>
  </si>
  <si>
    <t>INSERT INTO temporalidad VALUES (324,'noviembre de 2011','Mes','Mensual','1-11-2011','30-11-2011');</t>
  </si>
  <si>
    <t>diciembre de 2011</t>
  </si>
  <si>
    <t>INSERT INTO temporalidad VALUES (325,'diciembre de 2011','Mes','Mensual','1-12-2011','31-12-2011');</t>
  </si>
  <si>
    <t>enero de 2012</t>
  </si>
  <si>
    <t>INSERT INTO temporalidad VALUES (326,'enero de 2012','Mes','Mensual','1-1-2012','31-1-2012');</t>
  </si>
  <si>
    <t>febrero de 2012</t>
  </si>
  <si>
    <t>INSERT INTO temporalidad VALUES (327,'febrero de 2012','Mes','Mensual','1-2-2012','28-2-2012');</t>
  </si>
  <si>
    <t>marzo de 2012</t>
  </si>
  <si>
    <t>INSERT INTO temporalidad VALUES (328,'marzo de 2012','Mes','Mensual','1-3-2012','31-3-2012');</t>
  </si>
  <si>
    <t>abril de 2012</t>
  </si>
  <si>
    <t>INSERT INTO temporalidad VALUES (329,'abril de 2012','Mes','Mensual','1-4-2012','30-4-2012');</t>
  </si>
  <si>
    <t>mayo de 2012</t>
  </si>
  <si>
    <t>INSERT INTO temporalidad VALUES (330,'mayo de 2012','Mes','Mensual','1-5-2012','31-5-2012');</t>
  </si>
  <si>
    <t>junio de 2012</t>
  </si>
  <si>
    <t>INSERT INTO temporalidad VALUES (331,'junio de 2012','Mes','Mensual','1-6-2012','30-6-2012');</t>
  </si>
  <si>
    <t>julio de 2012</t>
  </si>
  <si>
    <t>INSERT INTO temporalidad VALUES (332,'julio de 2012','Mes','Mensual','1-7-2012','31-7-2012');</t>
  </si>
  <si>
    <t>agosto de 2012</t>
  </si>
  <si>
    <t>INSERT INTO temporalidad VALUES (333,'agosto de 2012','Mes','Mensual','1-8-2012','31-8-2012');</t>
  </si>
  <si>
    <t>septiembre de 2012</t>
  </si>
  <si>
    <t>INSERT INTO temporalidad VALUES (334,'septiembre de 2012','Mes','Mensual','1-9-2012','30-9-2012');</t>
  </si>
  <si>
    <t>octubre de 2012</t>
  </si>
  <si>
    <t>INSERT INTO temporalidad VALUES (335,'octubre de 2012','Mes','Mensual','1-10-2012','31-10-2012');</t>
  </si>
  <si>
    <t>noviembre de 2012</t>
  </si>
  <si>
    <t>INSERT INTO temporalidad VALUES (336,'noviembre de 2012','Mes','Mensual','1-11-2012','30-11-2012');</t>
  </si>
  <si>
    <t>diciembre de 2012</t>
  </si>
  <si>
    <t>INSERT INTO temporalidad VALUES (337,'diciembre de 2012','Mes','Mensual','1-12-2012','31-12-2012');</t>
  </si>
  <si>
    <t>enero de 2013</t>
  </si>
  <si>
    <t>INSERT INTO temporalidad VALUES (338,'enero de 2013','Mes','Mensual','1-1-2013','31-1-2013');</t>
  </si>
  <si>
    <t>febrero de 2013</t>
  </si>
  <si>
    <t>INSERT INTO temporalidad VALUES (339,'febrero de 2013','Mes','Mensual','1-2-2013','28-2-2013');</t>
  </si>
  <si>
    <t>marzo de 2013</t>
  </si>
  <si>
    <t>INSERT INTO temporalidad VALUES (340,'marzo de 2013','Mes','Mensual','1-3-2013','31-3-2013');</t>
  </si>
  <si>
    <t>abril de 2013</t>
  </si>
  <si>
    <t>INSERT INTO temporalidad VALUES (341,'abril de 2013','Mes','Mensual','1-4-2013','30-4-2013');</t>
  </si>
  <si>
    <t>mayo de 2013</t>
  </si>
  <si>
    <t>INSERT INTO temporalidad VALUES (342,'mayo de 2013','Mes','Mensual','1-5-2013','31-5-2013');</t>
  </si>
  <si>
    <t>junio de 2013</t>
  </si>
  <si>
    <t>INSERT INTO temporalidad VALUES (343,'junio de 2013','Mes','Mensual','1-6-2013','30-6-2013');</t>
  </si>
  <si>
    <t>julio de 2013</t>
  </si>
  <si>
    <t>INSERT INTO temporalidad VALUES (344,'julio de 2013','Mes','Mensual','1-7-2013','31-7-2013');</t>
  </si>
  <si>
    <t>agosto de 2013</t>
  </si>
  <si>
    <t>INSERT INTO temporalidad VALUES (345,'agosto de 2013','Mes','Mensual','1-8-2013','31-8-2013');</t>
  </si>
  <si>
    <t>septiembre de 2013</t>
  </si>
  <si>
    <t>INSERT INTO temporalidad VALUES (346,'septiembre de 2013','Mes','Mensual','1-9-2013','30-9-2013');</t>
  </si>
  <si>
    <t>octubre de 2013</t>
  </si>
  <si>
    <t>INSERT INTO temporalidad VALUES (347,'octubre de 2013','Mes','Mensual','1-10-2013','31-10-2013');</t>
  </si>
  <si>
    <t>noviembre de 2013</t>
  </si>
  <si>
    <t>INSERT INTO temporalidad VALUES (348,'noviembre de 2013','Mes','Mensual','1-11-2013','30-11-2013');</t>
  </si>
  <si>
    <t>diciembre de 2013</t>
  </si>
  <si>
    <t>INSERT INTO temporalidad VALUES (349,'diciembre de 2013','Mes','Mensual','1-12-2013','31-12-2013');</t>
  </si>
  <si>
    <t>enero de 2014</t>
  </si>
  <si>
    <t>INSERT INTO temporalidad VALUES (350,'enero de 2014','Mes','Mensual','1-1-2014','31-1-2014');</t>
  </si>
  <si>
    <t>febrero de 2014</t>
  </si>
  <si>
    <t>INSERT INTO temporalidad VALUES (351,'febrero de 2014','Mes','Mensual','1-2-2014','28-2-2014');</t>
  </si>
  <si>
    <t>marzo de 2014</t>
  </si>
  <si>
    <t>INSERT INTO temporalidad VALUES (352,'marzo de 2014','Mes','Mensual','1-3-2014','31-3-2014');</t>
  </si>
  <si>
    <t>abril de 2014</t>
  </si>
  <si>
    <t>INSERT INTO temporalidad VALUES (353,'abril de 2014','Mes','Mensual','1-4-2014','30-4-2014');</t>
  </si>
  <si>
    <t>mayo de 2014</t>
  </si>
  <si>
    <t>INSERT INTO temporalidad VALUES (354,'mayo de 2014','Mes','Mensual','1-5-2014','31-5-2014');</t>
  </si>
  <si>
    <t>junio de 2014</t>
  </si>
  <si>
    <t>INSERT INTO temporalidad VALUES (355,'junio de 2014','Mes','Mensual','1-6-2014','30-6-2014');</t>
  </si>
  <si>
    <t>julio de 2014</t>
  </si>
  <si>
    <t>INSERT INTO temporalidad VALUES (356,'julio de 2014','Mes','Mensual','1-7-2014','31-7-2014');</t>
  </si>
  <si>
    <t>agosto de 2014</t>
  </si>
  <si>
    <t>INSERT INTO temporalidad VALUES (357,'agosto de 2014','Mes','Mensual','1-8-2014','31-8-2014');</t>
  </si>
  <si>
    <t>septiembre de 2014</t>
  </si>
  <si>
    <t>INSERT INTO temporalidad VALUES (358,'septiembre de 2014','Mes','Mensual','1-9-2014','30-9-2014');</t>
  </si>
  <si>
    <t>octubre de 2014</t>
  </si>
  <si>
    <t>INSERT INTO temporalidad VALUES (359,'octubre de 2014','Mes','Mensual','1-10-2014','31-10-2014');</t>
  </si>
  <si>
    <t>noviembre de 2014</t>
  </si>
  <si>
    <t>INSERT INTO temporalidad VALUES (360,'noviembre de 2014','Mes','Mensual','1-11-2014','30-11-2014');</t>
  </si>
  <si>
    <t>diciembre de 2014</t>
  </si>
  <si>
    <t>INSERT INTO temporalidad VALUES (361,'diciembre de 2014','Mes','Mensual','1-12-2014','31-12-2014');</t>
  </si>
  <si>
    <t>enero de 2015</t>
  </si>
  <si>
    <t>INSERT INTO temporalidad VALUES (362,'enero de 2015','Mes','Mensual','1-1-2015','31-1-2015');</t>
  </si>
  <si>
    <t>febrero de 2015</t>
  </si>
  <si>
    <t>INSERT INTO temporalidad VALUES (363,'febrero de 2015','Mes','Mensual','1-2-2015','28-2-2015');</t>
  </si>
  <si>
    <t>marzo de 2015</t>
  </si>
  <si>
    <t>INSERT INTO temporalidad VALUES (364,'marzo de 2015','Mes','Mensual','1-3-2015','31-3-2015');</t>
  </si>
  <si>
    <t>abril de 2015</t>
  </si>
  <si>
    <t>INSERT INTO temporalidad VALUES (365,'abril de 2015','Mes','Mensual','1-4-2015','30-4-2015');</t>
  </si>
  <si>
    <t>mayo de 2015</t>
  </si>
  <si>
    <t>INSERT INTO temporalidad VALUES (366,'mayo de 2015','Mes','Mensual','1-5-2015','31-5-2015');</t>
  </si>
  <si>
    <t>junio de 2015</t>
  </si>
  <si>
    <t>INSERT INTO temporalidad VALUES (367,'junio de 2015','Mes','Mensual','1-6-2015','30-6-2015');</t>
  </si>
  <si>
    <t>julio de 2015</t>
  </si>
  <si>
    <t>INSERT INTO temporalidad VALUES (368,'julio de 2015','Mes','Mensual','1-7-2015','31-7-2015');</t>
  </si>
  <si>
    <t>agosto de 2015</t>
  </si>
  <si>
    <t>INSERT INTO temporalidad VALUES (369,'agosto de 2015','Mes','Mensual','1-8-2015','31-8-2015');</t>
  </si>
  <si>
    <t>septiembre de 2015</t>
  </si>
  <si>
    <t>INSERT INTO temporalidad VALUES (370,'septiembre de 2015','Mes','Mensual','1-9-2015','30-9-2015');</t>
  </si>
  <si>
    <t>octubre de 2015</t>
  </si>
  <si>
    <t>INSERT INTO temporalidad VALUES (371,'octubre de 2015','Mes','Mensual','1-10-2015','31-10-2015');</t>
  </si>
  <si>
    <t>noviembre de 2015</t>
  </si>
  <si>
    <t>INSERT INTO temporalidad VALUES (372,'noviembre de 2015','Mes','Mensual','1-11-2015','30-11-2015');</t>
  </si>
  <si>
    <t>diciembre de 2015</t>
  </si>
  <si>
    <t>INSERT INTO temporalidad VALUES (373,'diciembre de 2015','Mes','Mensual','1-12-2015','31-12-2015');</t>
  </si>
  <si>
    <t>enero de 2016</t>
  </si>
  <si>
    <t>INSERT INTO temporalidad VALUES (374,'enero de 2016','Mes','Mensual','1-1-2016','31-1-2016');</t>
  </si>
  <si>
    <t>febrero de 2016</t>
  </si>
  <si>
    <t>INSERT INTO temporalidad VALUES (375,'febrero de 2016','Mes','Mensual','1-2-2016','28-2-2016');</t>
  </si>
  <si>
    <t>marzo de 2016</t>
  </si>
  <si>
    <t>INSERT INTO temporalidad VALUES (376,'marzo de 2016','Mes','Mensual','1-3-2016','31-3-2016');</t>
  </si>
  <si>
    <t>abril de 2016</t>
  </si>
  <si>
    <t>INSERT INTO temporalidad VALUES (377,'abril de 2016','Mes','Mensual','1-4-2016','30-4-2016');</t>
  </si>
  <si>
    <t>mayo de 2016</t>
  </si>
  <si>
    <t>INSERT INTO temporalidad VALUES (378,'mayo de 2016','Mes','Mensual','1-5-2016','31-5-2016');</t>
  </si>
  <si>
    <t>junio de 2016</t>
  </si>
  <si>
    <t>INSERT INTO temporalidad VALUES (379,'junio de 2016','Mes','Mensual','1-6-2016','30-6-2016');</t>
  </si>
  <si>
    <t>julio de 2016</t>
  </si>
  <si>
    <t>INSERT INTO temporalidad VALUES (380,'julio de 2016','Mes','Mensual','1-7-2016','31-7-2016');</t>
  </si>
  <si>
    <t>agosto de 2016</t>
  </si>
  <si>
    <t>INSERT INTO temporalidad VALUES (381,'agosto de 2016','Mes','Mensual','1-8-2016','31-8-2016');</t>
  </si>
  <si>
    <t>septiembre de 2016</t>
  </si>
  <si>
    <t>INSERT INTO temporalidad VALUES (382,'septiembre de 2016','Mes','Mensual','1-9-2016','30-9-2016');</t>
  </si>
  <si>
    <t>octubre de 2016</t>
  </si>
  <si>
    <t>INSERT INTO temporalidad VALUES (383,'octubre de 2016','Mes','Mensual','1-10-2016','31-10-2016');</t>
  </si>
  <si>
    <t>noviembre de 2016</t>
  </si>
  <si>
    <t>INSERT INTO temporalidad VALUES (384,'noviembre de 2016','Mes','Mensual','1-11-2016','30-11-2016');</t>
  </si>
  <si>
    <t>diciembre de 2016</t>
  </si>
  <si>
    <t>INSERT INTO temporalidad VALUES (385,'diciembre de 2016','Mes','Mensual','1-12-2016','31-12-2016');</t>
  </si>
  <si>
    <t>enero de 2017</t>
  </si>
  <si>
    <t>INSERT INTO temporalidad VALUES (386,'enero de 2017','Mes','Mensual','1-1-2017','31-1-2017');</t>
  </si>
  <si>
    <t>febrero de 2017</t>
  </si>
  <si>
    <t>INSERT INTO temporalidad VALUES (387,'febrero de 2017','Mes','Mensual','1-2-2017','28-2-2017');</t>
  </si>
  <si>
    <t>marzo de 2017</t>
  </si>
  <si>
    <t>INSERT INTO temporalidad VALUES (388,'marzo de 2017','Mes','Mensual','1-3-2017','31-3-2017');</t>
  </si>
  <si>
    <t>abril de 2017</t>
  </si>
  <si>
    <t>INSERT INTO temporalidad VALUES (389,'abril de 2017','Mes','Mensual','1-4-2017','30-4-2017');</t>
  </si>
  <si>
    <t>mayo de 2017</t>
  </si>
  <si>
    <t>INSERT INTO temporalidad VALUES (390,'mayo de 2017','Mes','Mensual','1-5-2017','31-5-2017');</t>
  </si>
  <si>
    <t>junio de 2017</t>
  </si>
  <si>
    <t>INSERT INTO temporalidad VALUES (391,'junio de 2017','Mes','Mensual','1-6-2017','30-6-2017');</t>
  </si>
  <si>
    <t>julio de 2017</t>
  </si>
  <si>
    <t>INSERT INTO temporalidad VALUES (392,'julio de 2017','Mes','Mensual','1-7-2017','31-7-2017');</t>
  </si>
  <si>
    <t>agosto de 2017</t>
  </si>
  <si>
    <t>INSERT INTO temporalidad VALUES (393,'agosto de 2017','Mes','Mensual','1-8-2017','31-8-2017');</t>
  </si>
  <si>
    <t>septiembre de 2017</t>
  </si>
  <si>
    <t>INSERT INTO temporalidad VALUES (394,'septiembre de 2017','Mes','Mensual','1-9-2017','30-9-2017');</t>
  </si>
  <si>
    <t>octubre de 2017</t>
  </si>
  <si>
    <t>INSERT INTO temporalidad VALUES (395,'octubre de 2017','Mes','Mensual','1-10-2017','31-10-2017');</t>
  </si>
  <si>
    <t>noviembre de 2017</t>
  </si>
  <si>
    <t>INSERT INTO temporalidad VALUES (396,'noviembre de 2017','Mes','Mensual','1-11-2017','30-11-2017');</t>
  </si>
  <si>
    <t>diciembre de 2017</t>
  </si>
  <si>
    <t>INSERT INTO temporalidad VALUES (397,'diciembre de 2017','Mes','Mensual','1-12-2017','31-12-2017');</t>
  </si>
  <si>
    <t>enero de 2018</t>
  </si>
  <si>
    <t>INSERT INTO temporalidad VALUES (398,'enero de 2018','Mes','Mensual','1-1-2018','31-1-2018');</t>
  </si>
  <si>
    <t>febrero de 2018</t>
  </si>
  <si>
    <t>INSERT INTO temporalidad VALUES (399,'febrero de 2018','Mes','Mensual','1-2-2018','28-2-2018');</t>
  </si>
  <si>
    <t>marzo de 2018</t>
  </si>
  <si>
    <t>INSERT INTO temporalidad VALUES (400,'marzo de 2018','Mes','Mensual','1-3-2018','31-3-2018');</t>
  </si>
  <si>
    <t>abril de 2018</t>
  </si>
  <si>
    <t>INSERT INTO temporalidad VALUES (401,'abril de 2018','Mes','Mensual','1-4-2018','30-4-2018');</t>
  </si>
  <si>
    <t>mayo de 2018</t>
  </si>
  <si>
    <t>INSERT INTO temporalidad VALUES (402,'mayo de 2018','Mes','Mensual','1-5-2018','31-5-2018');</t>
  </si>
  <si>
    <t>junio de 2018</t>
  </si>
  <si>
    <t>INSERT INTO temporalidad VALUES (403,'junio de 2018','Mes','Mensual','1-6-2018','30-6-2018');</t>
  </si>
  <si>
    <t>julio de 2018</t>
  </si>
  <si>
    <t>INSERT INTO temporalidad VALUES (404,'julio de 2018','Mes','Mensual','1-7-2018','31-7-2018');</t>
  </si>
  <si>
    <t>agosto de 2018</t>
  </si>
  <si>
    <t>INSERT INTO temporalidad VALUES (405,'agosto de 2018','Mes','Mensual','1-8-2018','31-8-2018');</t>
  </si>
  <si>
    <t>septiembre de 2018</t>
  </si>
  <si>
    <t>INSERT INTO temporalidad VALUES (406,'septiembre de 2018','Mes','Mensual','1-9-2018','30-9-2018');</t>
  </si>
  <si>
    <t>octubre de 2018</t>
  </si>
  <si>
    <t>INSERT INTO temporalidad VALUES (407,'octubre de 2018','Mes','Mensual','1-10-2018','31-10-2018');</t>
  </si>
  <si>
    <t>noviembre de 2018</t>
  </si>
  <si>
    <t>INSERT INTO temporalidad VALUES (408,'noviembre de 2018','Mes','Mensual','1-11-2018','30-11-2018');</t>
  </si>
  <si>
    <t>diciembre de 2018</t>
  </si>
  <si>
    <t>INSERT INTO temporalidad VALUES (409,'diciembre de 2018','Mes','Mensual','1-12-2018','31-12-2018');</t>
  </si>
  <si>
    <t>enero de 2019</t>
  </si>
  <si>
    <t>INSERT INTO temporalidad VALUES (410,'enero de 2019','Mes','Mensual','1-1-2019','31-1-2019');</t>
  </si>
  <si>
    <t>febrero de 2019</t>
  </si>
  <si>
    <t>INSERT INTO temporalidad VALUES (411,'febrero de 2019','Mes','Mensual','1-2-2019','28-2-2019');</t>
  </si>
  <si>
    <t>marzo de 2019</t>
  </si>
  <si>
    <t>INSERT INTO temporalidad VALUES (412,'marzo de 2019','Mes','Mensual','1-3-2019','31-3-2019');</t>
  </si>
  <si>
    <t>abril de 2019</t>
  </si>
  <si>
    <t>INSERT INTO temporalidad VALUES (413,'abril de 2019','Mes','Mensual','1-4-2019','30-4-2019');</t>
  </si>
  <si>
    <t>mayo de 2019</t>
  </si>
  <si>
    <t>INSERT INTO temporalidad VALUES (414,'mayo de 2019','Mes','Mensual','1-5-2019','31-5-2019');</t>
  </si>
  <si>
    <t>junio de 2019</t>
  </si>
  <si>
    <t>INSERT INTO temporalidad VALUES (415,'junio de 2019','Mes','Mensual','1-6-2019','30-6-2019');</t>
  </si>
  <si>
    <t>julio de 2019</t>
  </si>
  <si>
    <t>INSERT INTO temporalidad VALUES (416,'julio de 2019','Mes','Mensual','1-7-2019','31-7-2019');</t>
  </si>
  <si>
    <t>agosto de 2019</t>
  </si>
  <si>
    <t>INSERT INTO temporalidad VALUES (417,'agosto de 2019','Mes','Mensual','1-8-2019','31-8-2019');</t>
  </si>
  <si>
    <t>septiembre de 2019</t>
  </si>
  <si>
    <t>INSERT INTO temporalidad VALUES (418,'septiembre de 2019','Mes','Mensual','1-9-2019','30-9-2019');</t>
  </si>
  <si>
    <t>octubre de 2019</t>
  </si>
  <si>
    <t>INSERT INTO temporalidad VALUES (419,'octubre de 2019','Mes','Mensual','1-10-2019','31-10-2019');</t>
  </si>
  <si>
    <t>noviembre de 2019</t>
  </si>
  <si>
    <t>INSERT INTO temporalidad VALUES (420,'noviembre de 2019','Mes','Mensual','1-11-2019','30-11-2019');</t>
  </si>
  <si>
    <t>diciembre de 2019</t>
  </si>
  <si>
    <t>INSERT INTO temporalidad VALUES (421,'diciembre de 2019','Mes','Mensual','1-12-2019','31-12-2019');</t>
  </si>
  <si>
    <t>enero de 2020</t>
  </si>
  <si>
    <t>INSERT INTO temporalidad VALUES (422,'enero de 2020','Mes','Mensual','1-1-2020','31-1-2020');</t>
  </si>
  <si>
    <t>febrero de 2020</t>
  </si>
  <si>
    <t>INSERT INTO temporalidad VALUES (423,'febrero de 2020','Mes','Mensual','1-2-2020','28-2-2020');</t>
  </si>
  <si>
    <t>marzo de 2020</t>
  </si>
  <si>
    <t>INSERT INTO temporalidad VALUES (424,'marzo de 2020','Mes','Mensual','1-3-2020','31-3-2020');</t>
  </si>
  <si>
    <t>abril de 2020</t>
  </si>
  <si>
    <t>INSERT INTO temporalidad VALUES (425,'abril de 2020','Mes','Mensual','1-4-2020','30-4-2020');</t>
  </si>
  <si>
    <t>mayo de 2020</t>
  </si>
  <si>
    <t>INSERT INTO temporalidad VALUES (426,'mayo de 2020','Mes','Mensual','1-5-2020','31-5-2020');</t>
  </si>
  <si>
    <t>junio de 2020</t>
  </si>
  <si>
    <t>INSERT INTO temporalidad VALUES (427,'junio de 2020','Mes','Mensual','1-6-2020','30-6-2020');</t>
  </si>
  <si>
    <t>julio de 2020</t>
  </si>
  <si>
    <t>INSERT INTO temporalidad VALUES (428,'julio de 2020','Mes','Mensual','1-7-2020','31-7-2020');</t>
  </si>
  <si>
    <t>agosto de 2020</t>
  </si>
  <si>
    <t>INSERT INTO temporalidad VALUES (429,'agosto de 2020','Mes','Mensual','1-8-2020','31-8-2020');</t>
  </si>
  <si>
    <t>septiembre de 2020</t>
  </si>
  <si>
    <t>INSERT INTO temporalidad VALUES (430,'septiembre de 2020','Mes','Mensual','1-9-2020','30-9-2020');</t>
  </si>
  <si>
    <t>octubre de 2020</t>
  </si>
  <si>
    <t>INSERT INTO temporalidad VALUES (431,'octubre de 2020','Mes','Mensual','1-10-2020','31-10-2020');</t>
  </si>
  <si>
    <t>noviembre de 2020</t>
  </si>
  <si>
    <t>INSERT INTO temporalidad VALUES (432,'noviembre de 2020','Mes','Mensual','1-11-2020','30-11-2020');</t>
  </si>
  <si>
    <t>diciembre de 2020</t>
  </si>
  <si>
    <t>INSERT INTO temporalidad VALUES (433,'diciembre de 2020','Mes','Mensual','1-12-2020','31-12-2020');</t>
  </si>
  <si>
    <t>enero de 2021</t>
  </si>
  <si>
    <t>INSERT INTO temporalidad VALUES (434,'enero de 2021','Mes','Mensual','1-1-2021','31-1-2021');</t>
  </si>
  <si>
    <t>febrero de 2021</t>
  </si>
  <si>
    <t>INSERT INTO temporalidad VALUES (435,'febrero de 2021','Mes','Mensual','1-2-2021','28-2-2021');</t>
  </si>
  <si>
    <t>marzo de 2021</t>
  </si>
  <si>
    <t>INSERT INTO temporalidad VALUES (436,'marzo de 2021','Mes','Mensual','1-3-2021','31-3-2021');</t>
  </si>
  <si>
    <t>abril de 2021</t>
  </si>
  <si>
    <t>INSERT INTO temporalidad VALUES (437,'abril de 2021','Mes','Mensual','1-4-2021','30-4-2021');</t>
  </si>
  <si>
    <t>mayo de 2021</t>
  </si>
  <si>
    <t>INSERT INTO temporalidad VALUES (438,'mayo de 2021','Mes','Mensual','1-5-2021','31-5-2021');</t>
  </si>
  <si>
    <t>junio de 2021</t>
  </si>
  <si>
    <t>INSERT INTO temporalidad VALUES (439,'junio de 2021','Mes','Mensual','1-6-2021','30-6-2021');</t>
  </si>
  <si>
    <t>julio de 2021</t>
  </si>
  <si>
    <t>INSERT INTO temporalidad VALUES (440,'julio de 2021','Mes','Mensual','1-7-2021','31-7-2021');</t>
  </si>
  <si>
    <t>agosto de 2021</t>
  </si>
  <si>
    <t>INSERT INTO temporalidad VALUES (441,'agosto de 2021','Mes','Mensual','1-8-2021','31-8-2021');</t>
  </si>
  <si>
    <t>septiembre de 2021</t>
  </si>
  <si>
    <t>INSERT INTO temporalidad VALUES (442,'septiembre de 2021','Mes','Mensual','1-9-2021','30-9-2021');</t>
  </si>
  <si>
    <t>octubre de 2021</t>
  </si>
  <si>
    <t>INSERT INTO temporalidad VALUES (443,'octubre de 2021','Mes','Mensual','1-10-2021','31-10-2021');</t>
  </si>
  <si>
    <t>noviembre de 2021</t>
  </si>
  <si>
    <t>INSERT INTO temporalidad VALUES (444,'noviembre de 2021','Mes','Mensual','1-11-2021','30-11-2021');</t>
  </si>
  <si>
    <t>diciembre de 2021</t>
  </si>
  <si>
    <t>INSERT INTO temporalidad VALUES (445,'diciembre de 2021','Mes','Mensual','1-12-2021','31-12-2021');</t>
  </si>
  <si>
    <t>enero de 2022</t>
  </si>
  <si>
    <t>INSERT INTO temporalidad VALUES (446,'enero de 2022','Mes','Mensual','1-1-2022','31-1-2022');</t>
  </si>
  <si>
    <t>febrero de 2022</t>
  </si>
  <si>
    <t>INSERT INTO temporalidad VALUES (447,'febrero de 2022','Mes','Mensual','1-2-2022','28-2-2022');</t>
  </si>
  <si>
    <t>marzo de 2022</t>
  </si>
  <si>
    <t>INSERT INTO temporalidad VALUES (448,'marzo de 2022','Mes','Mensual','1-3-2022','31-3-2022');</t>
  </si>
  <si>
    <t>abril de 2022</t>
  </si>
  <si>
    <t>INSERT INTO temporalidad VALUES (449,'abril de 2022','Mes','Mensual','1-4-2022','30-4-2022');</t>
  </si>
  <si>
    <t>mayo de 2022</t>
  </si>
  <si>
    <t>INSERT INTO temporalidad VALUES (450,'mayo de 2022','Mes','Mensual','1-5-2022','31-5-2022');</t>
  </si>
  <si>
    <t>junio de 2022</t>
  </si>
  <si>
    <t>INSERT INTO temporalidad VALUES (451,'junio de 2022','Mes','Mensual','1-6-2022','30-6-2022');</t>
  </si>
  <si>
    <t>julio de 2022</t>
  </si>
  <si>
    <t>INSERT INTO temporalidad VALUES (452,'julio de 2022','Mes','Mensual','1-7-2022','31-7-2022');</t>
  </si>
  <si>
    <t>agosto de 2022</t>
  </si>
  <si>
    <t>INSERT INTO temporalidad VALUES (453,'agosto de 2022','Mes','Mensual','1-8-2022','31-8-2022');</t>
  </si>
  <si>
    <t>septiembre de 2022</t>
  </si>
  <si>
    <t>INSERT INTO temporalidad VALUES (454,'septiembre de 2022','Mes','Mensual','1-9-2022','30-9-2022');</t>
  </si>
  <si>
    <t>octubre de 2022</t>
  </si>
  <si>
    <t>INSERT INTO temporalidad VALUES (455,'octubre de 2022','Mes','Mensual','1-10-2022','31-10-2022');</t>
  </si>
  <si>
    <t>noviembre de 2022</t>
  </si>
  <si>
    <t>INSERT INTO temporalidad VALUES (456,'noviembre de 2022','Mes','Mensual','1-11-2022','30-11-2022');</t>
  </si>
  <si>
    <t>diciembre de 2022</t>
  </si>
  <si>
    <t>INSERT INTO temporalidad VALUES (457,'diciembre de 2022','Mes','Mensual','1-12-2022','31-12-2022');</t>
  </si>
  <si>
    <t>enero de 2023</t>
  </si>
  <si>
    <t>INSERT INTO temporalidad VALUES (458,'enero de 2023','Mes','Mensual','1-1-2023','31-1-2023');</t>
  </si>
  <si>
    <t>febrero de 2023</t>
  </si>
  <si>
    <t>INSERT INTO temporalidad VALUES (459,'febrero de 2023','Mes','Mensual','1-2-2023','28-2-2023');</t>
  </si>
  <si>
    <t>marzo de 2023</t>
  </si>
  <si>
    <t>INSERT INTO temporalidad VALUES (460,'marzo de 2023','Mes','Mensual','1-3-2023','31-3-2023');</t>
  </si>
  <si>
    <t>abril de 2023</t>
  </si>
  <si>
    <t>INSERT INTO temporalidad VALUES (461,'abril de 2023','Mes','Mensual','1-4-2023','30-4-2023');</t>
  </si>
  <si>
    <t>mayo de 2023</t>
  </si>
  <si>
    <t>INSERT INTO temporalidad VALUES (462,'mayo de 2023','Mes','Mensual','1-5-2023','31-5-2023');</t>
  </si>
  <si>
    <t>junio de 2023</t>
  </si>
  <si>
    <t>INSERT INTO temporalidad VALUES (463,'junio de 2023','Mes','Mensual','1-6-2023','30-6-2023');</t>
  </si>
  <si>
    <t>julio de 2023</t>
  </si>
  <si>
    <t>INSERT INTO temporalidad VALUES (464,'julio de 2023','Mes','Mensual','1-7-2023','31-7-2023');</t>
  </si>
  <si>
    <t>agosto de 2023</t>
  </si>
  <si>
    <t>INSERT INTO temporalidad VALUES (465,'agosto de 2023','Mes','Mensual','1-8-2023','31-8-2023');</t>
  </si>
  <si>
    <t>septiembre de 2023</t>
  </si>
  <si>
    <t>INSERT INTO temporalidad VALUES (466,'septiembre de 2023','Mes','Mensual','1-9-2023','30-9-2023');</t>
  </si>
  <si>
    <t>octubre de 2023</t>
  </si>
  <si>
    <t>INSERT INTO temporalidad VALUES (467,'octubre de 2023','Mes','Mensual','1-10-2023','31-10-2023');</t>
  </si>
  <si>
    <t>noviembre de 2023</t>
  </si>
  <si>
    <t>INSERT INTO temporalidad VALUES (468,'noviembre de 2023','Mes','Mensual','1-11-2023','30-11-2023');</t>
  </si>
  <si>
    <t>diciembre de 2023</t>
  </si>
  <si>
    <t>INSERT INTO temporalidad VALUES (469,'diciembre de 2023','Mes','Mensual','1-12-2023','31-12-2023');</t>
  </si>
  <si>
    <t>enero de 2024</t>
  </si>
  <si>
    <t>INSERT INTO temporalidad VALUES (470,'enero de 2024','Mes','Mensual','1-1-2024','31-1-2024');</t>
  </si>
  <si>
    <t>febrero de 2024</t>
  </si>
  <si>
    <t>INSERT INTO temporalidad VALUES (471,'febrero de 2024','Mes','Mensual','1-2-2024','28-2-2024');</t>
  </si>
  <si>
    <t>marzo de 2024</t>
  </si>
  <si>
    <t>INSERT INTO temporalidad VALUES (472,'marzo de 2024','Mes','Mensual','1-3-2024','31-3-2024');</t>
  </si>
  <si>
    <t>abril de 2024</t>
  </si>
  <si>
    <t>INSERT INTO temporalidad VALUES (473,'abril de 2024','Mes','Mensual','1-4-2024','30-4-2024');</t>
  </si>
  <si>
    <t>mayo de 2024</t>
  </si>
  <si>
    <t>INSERT INTO temporalidad VALUES (474,'mayo de 2024','Mes','Mensual','1-5-2024','31-5-2024');</t>
  </si>
  <si>
    <t>junio de 2024</t>
  </si>
  <si>
    <t>INSERT INTO temporalidad VALUES (475,'junio de 2024','Mes','Mensual','1-6-2024','30-6-2024');</t>
  </si>
  <si>
    <t>julio de 2024</t>
  </si>
  <si>
    <t>INSERT INTO temporalidad VALUES (476,'julio de 2024','Mes','Mensual','1-7-2024','31-7-2024');</t>
  </si>
  <si>
    <t>agosto de 2024</t>
  </si>
  <si>
    <t>INSERT INTO temporalidad VALUES (477,'agosto de 2024','Mes','Mensual','1-8-2024','31-8-2024');</t>
  </si>
  <si>
    <t>septiembre de 2024</t>
  </si>
  <si>
    <t>INSERT INTO temporalidad VALUES (478,'septiembre de 2024','Mes','Mensual','1-9-2024','30-9-2024');</t>
  </si>
  <si>
    <t>octubre de 2024</t>
  </si>
  <si>
    <t>INSERT INTO temporalidad VALUES (479,'octubre de 2024','Mes','Mensual','1-10-2024','31-10-2024');</t>
  </si>
  <si>
    <t>noviembre de 2024</t>
  </si>
  <si>
    <t>INSERT INTO temporalidad VALUES (480,'noviembre de 2024','Mes','Mensual','1-11-2024','30-11-2024');</t>
  </si>
  <si>
    <t>diciembre de 2024</t>
  </si>
  <si>
    <t>INSERT INTO temporalidad VALUES (481,'diciembre de 2024','Mes','Mensual','1-12-2024','31-12-2024');</t>
  </si>
  <si>
    <t>enero de 2025</t>
  </si>
  <si>
    <t>INSERT INTO temporalidad VALUES (482,'enero de 2025','Mes','Mensual','1-1-2025','31-1-2025');</t>
  </si>
  <si>
    <t>febrero de 2025</t>
  </si>
  <si>
    <t>INSERT INTO temporalidad VALUES (483,'febrero de 2025','Mes','Mensual','1-2-2025','28-2-2025');</t>
  </si>
  <si>
    <t>marzo de 2025</t>
  </si>
  <si>
    <t>INSERT INTO temporalidad VALUES (484,'marzo de 2025','Mes','Mensual','1-3-2025','31-3-2025');</t>
  </si>
  <si>
    <t>abril de 2025</t>
  </si>
  <si>
    <t>INSERT INTO temporalidad VALUES (485,'abril de 2025','Mes','Mensual','1-4-2025','30-4-2025');</t>
  </si>
  <si>
    <t>mayo de 2025</t>
  </si>
  <si>
    <t>INSERT INTO temporalidad VALUES (486,'mayo de 2025','Mes','Mensual','1-5-2025','31-5-2025');</t>
  </si>
  <si>
    <t>junio de 2025</t>
  </si>
  <si>
    <t>INSERT INTO temporalidad VALUES (487,'junio de 2025','Mes','Mensual','1-6-2025','30-6-2025');</t>
  </si>
  <si>
    <t>julio de 2025</t>
  </si>
  <si>
    <t>INSERT INTO temporalidad VALUES (488,'julio de 2025','Mes','Mensual','1-7-2025','31-7-2025');</t>
  </si>
  <si>
    <t>agosto de 2025</t>
  </si>
  <si>
    <t>INSERT INTO temporalidad VALUES (489,'agosto de 2025','Mes','Mensual','1-8-2025','31-8-2025');</t>
  </si>
  <si>
    <t>septiembre de 2025</t>
  </si>
  <si>
    <t>INSERT INTO temporalidad VALUES (490,'septiembre de 2025','Mes','Mensual','1-9-2025','30-9-2025');</t>
  </si>
  <si>
    <t>octubre de 2025</t>
  </si>
  <si>
    <t>INSERT INTO temporalidad VALUES (491,'octubre de 2025','Mes','Mensual','1-10-2025','31-10-2025');</t>
  </si>
  <si>
    <t>noviembre de 2025</t>
  </si>
  <si>
    <t>INSERT INTO temporalidad VALUES (492,'noviembre de 2025','Mes','Mensual','1-11-2025','30-11-2025');</t>
  </si>
  <si>
    <t>diciembre de 2025</t>
  </si>
  <si>
    <t>INSERT INTO temporalidad VALUES (493,'diciembre de 2025','Mes','Mensual','1-12-2025','31-12-2025');</t>
  </si>
  <si>
    <t>enero de 2026</t>
  </si>
  <si>
    <t>INSERT INTO temporalidad VALUES (494,'enero de 2026','Mes','Mensual','1-1-2026','31-1-2026');</t>
  </si>
  <si>
    <t>febrero de 2026</t>
  </si>
  <si>
    <t>INSERT INTO temporalidad VALUES (495,'febrero de 2026','Mes','Mensual','1-2-2026','28-2-2026');</t>
  </si>
  <si>
    <t>marzo de 2026</t>
  </si>
  <si>
    <t>INSERT INTO temporalidad VALUES (496,'marzo de 2026','Mes','Mensual','1-3-2026','31-3-2026');</t>
  </si>
  <si>
    <t>abril de 2026</t>
  </si>
  <si>
    <t>INSERT INTO temporalidad VALUES (497,'abril de 2026','Mes','Mensual','1-4-2026','30-4-2026');</t>
  </si>
  <si>
    <t>mayo de 2026</t>
  </si>
  <si>
    <t>INSERT INTO temporalidad VALUES (498,'mayo de 2026','Mes','Mensual','1-5-2026','31-5-2026');</t>
  </si>
  <si>
    <t>junio de 2026</t>
  </si>
  <si>
    <t>INSERT INTO temporalidad VALUES (499,'junio de 2026','Mes','Mensual','1-6-2026','30-6-2026');</t>
  </si>
  <si>
    <t>julio de 2026</t>
  </si>
  <si>
    <t>INSERT INTO temporalidad VALUES (500,'julio de 2026','Mes','Mensual','1-7-2026','31-7-2026');</t>
  </si>
  <si>
    <t>agosto de 2026</t>
  </si>
  <si>
    <t>INSERT INTO temporalidad VALUES (501,'agosto de 2026','Mes','Mensual','1-8-2026','31-8-2026');</t>
  </si>
  <si>
    <t>septiembre de 2026</t>
  </si>
  <si>
    <t>INSERT INTO temporalidad VALUES (502,'septiembre de 2026','Mes','Mensual','1-9-2026','30-9-2026');</t>
  </si>
  <si>
    <t>octubre de 2026</t>
  </si>
  <si>
    <t>INSERT INTO temporalidad VALUES (503,'octubre de 2026','Mes','Mensual','1-10-2026','31-10-2026');</t>
  </si>
  <si>
    <t>noviembre de 2026</t>
  </si>
  <si>
    <t>INSERT INTO temporalidad VALUES (504,'noviembre de 2026','Mes','Mensual','1-11-2026','30-11-2026');</t>
  </si>
  <si>
    <t>diciembre de 2026</t>
  </si>
  <si>
    <t>INSERT INTO temporalidad VALUES (505,'diciembre de 2026','Mes','Mensual','1-12-2026','31-12-2026');</t>
  </si>
  <si>
    <t>enero de 2027</t>
  </si>
  <si>
    <t>INSERT INTO temporalidad VALUES (506,'enero de 2027','Mes','Mensual','1-1-2027','31-1-2027');</t>
  </si>
  <si>
    <t>febrero de 2027</t>
  </si>
  <si>
    <t>INSERT INTO temporalidad VALUES (507,'febrero de 2027','Mes','Mensual','1-2-2027','28-2-2027');</t>
  </si>
  <si>
    <t>marzo de 2027</t>
  </si>
  <si>
    <t>INSERT INTO temporalidad VALUES (508,'marzo de 2027','Mes','Mensual','1-3-2027','31-3-2027');</t>
  </si>
  <si>
    <t>abril de 2027</t>
  </si>
  <si>
    <t>INSERT INTO temporalidad VALUES (509,'abril de 2027','Mes','Mensual','1-4-2027','30-4-2027');</t>
  </si>
  <si>
    <t>mayo de 2027</t>
  </si>
  <si>
    <t>INSERT INTO temporalidad VALUES (510,'mayo de 2027','Mes','Mensual','1-5-2027','31-5-2027');</t>
  </si>
  <si>
    <t>junio de 2027</t>
  </si>
  <si>
    <t>INSERT INTO temporalidad VALUES (511,'junio de 2027','Mes','Mensual','1-6-2027','30-6-2027');</t>
  </si>
  <si>
    <t>julio de 2027</t>
  </si>
  <si>
    <t>INSERT INTO temporalidad VALUES (512,'julio de 2027','Mes','Mensual','1-7-2027','31-7-2027');</t>
  </si>
  <si>
    <t>agosto de 2027</t>
  </si>
  <si>
    <t>INSERT INTO temporalidad VALUES (513,'agosto de 2027','Mes','Mensual','1-8-2027','31-8-2027');</t>
  </si>
  <si>
    <t>septiembre de 2027</t>
  </si>
  <si>
    <t>INSERT INTO temporalidad VALUES (514,'septiembre de 2027','Mes','Mensual','1-9-2027','30-9-2027');</t>
  </si>
  <si>
    <t>octubre de 2027</t>
  </si>
  <si>
    <t>INSERT INTO temporalidad VALUES (515,'octubre de 2027','Mes','Mensual','1-10-2027','31-10-2027');</t>
  </si>
  <si>
    <t>noviembre de 2027</t>
  </si>
  <si>
    <t>INSERT INTO temporalidad VALUES (516,'noviembre de 2027','Mes','Mensual','1-11-2027','30-11-2027');</t>
  </si>
  <si>
    <t>diciembre de 2027</t>
  </si>
  <si>
    <t>INSERT INTO temporalidad VALUES (517,'diciembre de 2027','Mes','Mensual','1-12-2027','31-12-2027');</t>
  </si>
  <si>
    <t>enero de 2028</t>
  </si>
  <si>
    <t>INSERT INTO temporalidad VALUES (518,'enero de 2028','Mes','Mensual','1-1-2028','31-1-2028');</t>
  </si>
  <si>
    <t>febrero de 2028</t>
  </si>
  <si>
    <t>INSERT INTO temporalidad VALUES (519,'febrero de 2028','Mes','Mensual','1-2-2028','28-2-2028');</t>
  </si>
  <si>
    <t>marzo de 2028</t>
  </si>
  <si>
    <t>INSERT INTO temporalidad VALUES (520,'marzo de 2028','Mes','Mensual','1-3-2028','31-3-2028');</t>
  </si>
  <si>
    <t>abril de 2028</t>
  </si>
  <si>
    <t>INSERT INTO temporalidad VALUES (521,'abril de 2028','Mes','Mensual','1-4-2028','30-4-2028');</t>
  </si>
  <si>
    <t>mayo de 2028</t>
  </si>
  <si>
    <t>INSERT INTO temporalidad VALUES (522,'mayo de 2028','Mes','Mensual','1-5-2028','31-5-2028');</t>
  </si>
  <si>
    <t>junio de 2028</t>
  </si>
  <si>
    <t>INSERT INTO temporalidad VALUES (523,'junio de 2028','Mes','Mensual','1-6-2028','30-6-2028');</t>
  </si>
  <si>
    <t>julio de 2028</t>
  </si>
  <si>
    <t>INSERT INTO temporalidad VALUES (524,'julio de 2028','Mes','Mensual','1-7-2028','31-7-2028');</t>
  </si>
  <si>
    <t>agosto de 2028</t>
  </si>
  <si>
    <t>INSERT INTO temporalidad VALUES (525,'agosto de 2028','Mes','Mensual','1-8-2028','31-8-2028');</t>
  </si>
  <si>
    <t>septiembre de 2028</t>
  </si>
  <si>
    <t>INSERT INTO temporalidad VALUES (526,'septiembre de 2028','Mes','Mensual','1-9-2028','30-9-2028');</t>
  </si>
  <si>
    <t>octubre de 2028</t>
  </si>
  <si>
    <t>INSERT INTO temporalidad VALUES (527,'octubre de 2028','Mes','Mensual','1-10-2028','31-10-2028');</t>
  </si>
  <si>
    <t>noviembre de 2028</t>
  </si>
  <si>
    <t>INSERT INTO temporalidad VALUES (528,'noviembre de 2028','Mes','Mensual','1-11-2028','30-11-2028');</t>
  </si>
  <si>
    <t>diciembre de 2028</t>
  </si>
  <si>
    <t>INSERT INTO temporalidad VALUES (529,'diciembre de 2028','Mes','Mensual','1-12-2028','31-12-2028');</t>
  </si>
  <si>
    <t>enero de 2029</t>
  </si>
  <si>
    <t>INSERT INTO temporalidad VALUES (530,'enero de 2029','Mes','Mensual','1-1-2029','31-1-2029');</t>
  </si>
  <si>
    <t>febrero de 2029</t>
  </si>
  <si>
    <t>INSERT INTO temporalidad VALUES (531,'febrero de 2029','Mes','Mensual','1-2-2029','28-2-2029');</t>
  </si>
  <si>
    <t>marzo de 2029</t>
  </si>
  <si>
    <t>INSERT INTO temporalidad VALUES (532,'marzo de 2029','Mes','Mensual','1-3-2029','31-3-2029');</t>
  </si>
  <si>
    <t>abril de 2029</t>
  </si>
  <si>
    <t>INSERT INTO temporalidad VALUES (533,'abril de 2029','Mes','Mensual','1-4-2029','30-4-2029');</t>
  </si>
  <si>
    <t>mayo de 2029</t>
  </si>
  <si>
    <t>INSERT INTO temporalidad VALUES (534,'mayo de 2029','Mes','Mensual','1-5-2029','31-5-2029');</t>
  </si>
  <si>
    <t>junio de 2029</t>
  </si>
  <si>
    <t>INSERT INTO temporalidad VALUES (535,'junio de 2029','Mes','Mensual','1-6-2029','30-6-2029');</t>
  </si>
  <si>
    <t>julio de 2029</t>
  </si>
  <si>
    <t>INSERT INTO temporalidad VALUES (536,'julio de 2029','Mes','Mensual','1-7-2029','31-7-2029');</t>
  </si>
  <si>
    <t>agosto de 2029</t>
  </si>
  <si>
    <t>INSERT INTO temporalidad VALUES (537,'agosto de 2029','Mes','Mensual','1-8-2029','31-8-2029');</t>
  </si>
  <si>
    <t>septiembre de 2029</t>
  </si>
  <si>
    <t>INSERT INTO temporalidad VALUES (538,'septiembre de 2029','Mes','Mensual','1-9-2029','30-9-2029');</t>
  </si>
  <si>
    <t>octubre de 2029</t>
  </si>
  <si>
    <t>INSERT INTO temporalidad VALUES (539,'octubre de 2029','Mes','Mensual','1-10-2029','31-10-2029');</t>
  </si>
  <si>
    <t>noviembre de 2029</t>
  </si>
  <si>
    <t>INSERT INTO temporalidad VALUES (540,'noviembre de 2029','Mes','Mensual','1-11-2029','30-11-2029');</t>
  </si>
  <si>
    <t>diciembre de 2029</t>
  </si>
  <si>
    <t>INSERT INTO temporalidad VALUES (541,'diciembre de 2029','Mes','Mensual','1-12-2029','31-12-2029');</t>
  </si>
  <si>
    <t>enero de 2030</t>
  </si>
  <si>
    <t>INSERT INTO temporalidad VALUES (542,'enero de 2030','Mes','Mensual','1-1-2030','31-1-2030');</t>
  </si>
  <si>
    <t>febrero de 2030</t>
  </si>
  <si>
    <t>INSERT INTO temporalidad VALUES (543,'febrero de 2030','Mes','Mensual','1-2-2030','28-2-2030');</t>
  </si>
  <si>
    <t>marzo de 2030</t>
  </si>
  <si>
    <t>INSERT INTO temporalidad VALUES (544,'marzo de 2030','Mes','Mensual','1-3-2030','31-3-2030');</t>
  </si>
  <si>
    <t>abril de 2030</t>
  </si>
  <si>
    <t>INSERT INTO temporalidad VALUES (545,'abril de 2030','Mes','Mensual','1-4-2030','30-4-2030');</t>
  </si>
  <si>
    <t>mayo de 2030</t>
  </si>
  <si>
    <t>INSERT INTO temporalidad VALUES (546,'mayo de 2030','Mes','Mensual','1-5-2030','31-5-2030');</t>
  </si>
  <si>
    <t>junio de 2030</t>
  </si>
  <si>
    <t>INSERT INTO temporalidad VALUES (547,'junio de 2030','Mes','Mensual','1-6-2030','30-6-2030');</t>
  </si>
  <si>
    <t>julio de 2030</t>
  </si>
  <si>
    <t>INSERT INTO temporalidad VALUES (548,'julio de 2030','Mes','Mensual','1-7-2030','31-7-2030');</t>
  </si>
  <si>
    <t>agosto de 2030</t>
  </si>
  <si>
    <t>INSERT INTO temporalidad VALUES (549,'agosto de 2030','Mes','Mensual','1-8-2030','31-8-2030');</t>
  </si>
  <si>
    <t>septiembre de 2030</t>
  </si>
  <si>
    <t>INSERT INTO temporalidad VALUES (550,'septiembre de 2030','Mes','Mensual','1-9-2030','30-9-2030');</t>
  </si>
  <si>
    <t>octubre de 2030</t>
  </si>
  <si>
    <t>INSERT INTO temporalidad VALUES (551,'octubre de 2030','Mes','Mensual','1-10-2030','31-10-2030');</t>
  </si>
  <si>
    <t>noviembre de 2030</t>
  </si>
  <si>
    <t>INSERT INTO temporalidad VALUES (552,'noviembre de 2030','Mes','Mensual','1-11-2030','30-11-2030');</t>
  </si>
  <si>
    <t>diciembre de 2030</t>
  </si>
  <si>
    <t>INSERT INTO temporalidad VALUES (553,'diciembre de 2030','Mes','Mensual','1-12-2030','31-12-2030');</t>
  </si>
  <si>
    <t>enero de 2031</t>
  </si>
  <si>
    <t>INSERT INTO temporalidad VALUES (554,'enero de 2031','Mes','Mensual','1-1-2031','31-1-2031');</t>
  </si>
  <si>
    <t>febrero de 2031</t>
  </si>
  <si>
    <t>INSERT INTO temporalidad VALUES (555,'febrero de 2031','Mes','Mensual','1-2-2031','28-2-2031');</t>
  </si>
  <si>
    <t>marzo de 2031</t>
  </si>
  <si>
    <t>INSERT INTO temporalidad VALUES (556,'marzo de 2031','Mes','Mensual','1-3-2031','31-3-2031');</t>
  </si>
  <si>
    <t>abril de 2031</t>
  </si>
  <si>
    <t>INSERT INTO temporalidad VALUES (557,'abril de 2031','Mes','Mensual','1-4-2031','30-4-2031');</t>
  </si>
  <si>
    <t>mayo de 2031</t>
  </si>
  <si>
    <t>INSERT INTO temporalidad VALUES (558,'mayo de 2031','Mes','Mensual','1-5-2031','31-5-2031');</t>
  </si>
  <si>
    <t>junio de 2031</t>
  </si>
  <si>
    <t>INSERT INTO temporalidad VALUES (559,'junio de 2031','Mes','Mensual','1-6-2031','30-6-2031');</t>
  </si>
  <si>
    <t>julio de 2031</t>
  </si>
  <si>
    <t>INSERT INTO temporalidad VALUES (560,'julio de 2031','Mes','Mensual','1-7-2031','31-7-2031');</t>
  </si>
  <si>
    <t>agosto de 2031</t>
  </si>
  <si>
    <t>INSERT INTO temporalidad VALUES (561,'agosto de 2031','Mes','Mensual','1-8-2031','31-8-2031');</t>
  </si>
  <si>
    <t>septiembre de 2031</t>
  </si>
  <si>
    <t>INSERT INTO temporalidad VALUES (562,'septiembre de 2031','Mes','Mensual','1-9-2031','30-9-2031');</t>
  </si>
  <si>
    <t>octubre de 2031</t>
  </si>
  <si>
    <t>INSERT INTO temporalidad VALUES (563,'octubre de 2031','Mes','Mensual','1-10-2031','31-10-2031');</t>
  </si>
  <si>
    <t>noviembre de 2031</t>
  </si>
  <si>
    <t>INSERT INTO temporalidad VALUES (564,'noviembre de 2031','Mes','Mensual','1-11-2031','30-11-2031');</t>
  </si>
  <si>
    <t>diciembre de 2031</t>
  </si>
  <si>
    <t>INSERT INTO temporalidad VALUES (565,'diciembre de 2031','Mes','Mensual','1-12-2031','31-12-2031');</t>
  </si>
  <si>
    <t>enero de 2032</t>
  </si>
  <si>
    <t>INSERT INTO temporalidad VALUES (566,'enero de 2032','Mes','Mensual','1-1-2032','31-1-2032');</t>
  </si>
  <si>
    <t>febrero de 2032</t>
  </si>
  <si>
    <t>INSERT INTO temporalidad VALUES (567,'febrero de 2032','Mes','Mensual','1-2-2032','28-2-2032');</t>
  </si>
  <si>
    <t>marzo de 2032</t>
  </si>
  <si>
    <t>INSERT INTO temporalidad VALUES (568,'marzo de 2032','Mes','Mensual','1-3-2032','31-3-2032');</t>
  </si>
  <si>
    <t>abril de 2032</t>
  </si>
  <si>
    <t>INSERT INTO temporalidad VALUES (569,'abril de 2032','Mes','Mensual','1-4-2032','30-4-2032');</t>
  </si>
  <si>
    <t>mayo de 2032</t>
  </si>
  <si>
    <t>INSERT INTO temporalidad VALUES (570,'mayo de 2032','Mes','Mensual','1-5-2032','31-5-2032');</t>
  </si>
  <si>
    <t>junio de 2032</t>
  </si>
  <si>
    <t>INSERT INTO temporalidad VALUES (571,'junio de 2032','Mes','Mensual','1-6-2032','30-6-2032');</t>
  </si>
  <si>
    <t>julio de 2032</t>
  </si>
  <si>
    <t>INSERT INTO temporalidad VALUES (572,'julio de 2032','Mes','Mensual','1-7-2032','31-7-2032');</t>
  </si>
  <si>
    <t>agosto de 2032</t>
  </si>
  <si>
    <t>INSERT INTO temporalidad VALUES (573,'agosto de 2032','Mes','Mensual','1-8-2032','31-8-2032');</t>
  </si>
  <si>
    <t>septiembre de 2032</t>
  </si>
  <si>
    <t>INSERT INTO temporalidad VALUES (574,'septiembre de 2032','Mes','Mensual','1-9-2032','30-9-2032');</t>
  </si>
  <si>
    <t>octubre de 2032</t>
  </si>
  <si>
    <t>INSERT INTO temporalidad VALUES (575,'octubre de 2032','Mes','Mensual','1-10-2032','31-10-2032');</t>
  </si>
  <si>
    <t>noviembre de 2032</t>
  </si>
  <si>
    <t>INSERT INTO temporalidad VALUES (576,'noviembre de 2032','Mes','Mensual','1-11-2032','30-11-2032');</t>
  </si>
  <si>
    <t>diciembre de 2032</t>
  </si>
  <si>
    <t>INSERT INTO temporalidad VALUES (577,'diciembre de 2032','Mes','Mensual','1-12-2032','31-12-2032');</t>
  </si>
  <si>
    <t>enero de 2033</t>
  </si>
  <si>
    <t>INSERT INTO temporalidad VALUES (578,'enero de 2033','Mes','Mensual','1-1-2033','31-1-2033');</t>
  </si>
  <si>
    <t>febrero de 2033</t>
  </si>
  <si>
    <t>INSERT INTO temporalidad VALUES (579,'febrero de 2033','Mes','Mensual','1-2-2033','28-2-2033');</t>
  </si>
  <si>
    <t>marzo de 2033</t>
  </si>
  <si>
    <t>INSERT INTO temporalidad VALUES (580,'marzo de 2033','Mes','Mensual','1-3-2033','31-3-2033');</t>
  </si>
  <si>
    <t>abril de 2033</t>
  </si>
  <si>
    <t>INSERT INTO temporalidad VALUES (581,'abril de 2033','Mes','Mensual','1-4-2033','30-4-2033');</t>
  </si>
  <si>
    <t>mayo de 2033</t>
  </si>
  <si>
    <t>INSERT INTO temporalidad VALUES (582,'mayo de 2033','Mes','Mensual','1-5-2033','31-5-2033');</t>
  </si>
  <si>
    <t>junio de 2033</t>
  </si>
  <si>
    <t>INSERT INTO temporalidad VALUES (583,'junio de 2033','Mes','Mensual','1-6-2033','30-6-2033');</t>
  </si>
  <si>
    <t>julio de 2033</t>
  </si>
  <si>
    <t>INSERT INTO temporalidad VALUES (584,'julio de 2033','Mes','Mensual','1-7-2033','31-7-2033');</t>
  </si>
  <si>
    <t>agosto de 2033</t>
  </si>
  <si>
    <t>INSERT INTO temporalidad VALUES (585,'agosto de 2033','Mes','Mensual','1-8-2033','31-8-2033');</t>
  </si>
  <si>
    <t>septiembre de 2033</t>
  </si>
  <si>
    <t>INSERT INTO temporalidad VALUES (586,'septiembre de 2033','Mes','Mensual','1-9-2033','30-9-2033');</t>
  </si>
  <si>
    <t>octubre de 2033</t>
  </si>
  <si>
    <t>INSERT INTO temporalidad VALUES (587,'octubre de 2033','Mes','Mensual','1-10-2033','31-10-2033');</t>
  </si>
  <si>
    <t>noviembre de 2033</t>
  </si>
  <si>
    <t>INSERT INTO temporalidad VALUES (588,'noviembre de 2033','Mes','Mensual','1-11-2033','30-11-2033');</t>
  </si>
  <si>
    <t>diciembre de 2033</t>
  </si>
  <si>
    <t>INSERT INTO temporalidad VALUES (589,'diciembre de 2033','Mes','Mensual','1-12-2033','31-12-2033');</t>
  </si>
  <si>
    <t>enero de 2034</t>
  </si>
  <si>
    <t>INSERT INTO temporalidad VALUES (590,'enero de 2034','Mes','Mensual','1-1-2034','31-1-2034');</t>
  </si>
  <si>
    <t>febrero de 2034</t>
  </si>
  <si>
    <t>INSERT INTO temporalidad VALUES (591,'febrero de 2034','Mes','Mensual','1-2-2034','28-2-2034');</t>
  </si>
  <si>
    <t>marzo de 2034</t>
  </si>
  <si>
    <t>INSERT INTO temporalidad VALUES (592,'marzo de 2034','Mes','Mensual','1-3-2034','31-3-2034');</t>
  </si>
  <si>
    <t>abril de 2034</t>
  </si>
  <si>
    <t>INSERT INTO temporalidad VALUES (593,'abril de 2034','Mes','Mensual','1-4-2034','30-4-2034');</t>
  </si>
  <si>
    <t>mayo de 2034</t>
  </si>
  <si>
    <t>INSERT INTO temporalidad VALUES (594,'mayo de 2034','Mes','Mensual','1-5-2034','31-5-2034');</t>
  </si>
  <si>
    <t>junio de 2034</t>
  </si>
  <si>
    <t>INSERT INTO temporalidad VALUES (595,'junio de 2034','Mes','Mensual','1-6-2034','30-6-2034');</t>
  </si>
  <si>
    <t>julio de 2034</t>
  </si>
  <si>
    <t>INSERT INTO temporalidad VALUES (596,'julio de 2034','Mes','Mensual','1-7-2034','31-7-2034');</t>
  </si>
  <si>
    <t>agosto de 2034</t>
  </si>
  <si>
    <t>INSERT INTO temporalidad VALUES (597,'agosto de 2034','Mes','Mensual','1-8-2034','31-8-2034');</t>
  </si>
  <si>
    <t>septiembre de 2034</t>
  </si>
  <si>
    <t>INSERT INTO temporalidad VALUES (598,'septiembre de 2034','Mes','Mensual','1-9-2034','30-9-2034');</t>
  </si>
  <si>
    <t>octubre de 2034</t>
  </si>
  <si>
    <t>INSERT INTO temporalidad VALUES (599,'octubre de 2034','Mes','Mensual','1-10-2034','31-10-2034');</t>
  </si>
  <si>
    <t>noviembre de 2034</t>
  </si>
  <si>
    <t>INSERT INTO temporalidad VALUES (600,'noviembre de 2034','Mes','Mensual','1-11-2034','30-11-2034');</t>
  </si>
  <si>
    <t>diciembre de 2034</t>
  </si>
  <si>
    <t>INSERT INTO temporalidad VALUES (601,'diciembre de 2034','Mes','Mensual','1-12-2034','31-12-2034');</t>
  </si>
  <si>
    <t>enero de 2035</t>
  </si>
  <si>
    <t>INSERT INTO temporalidad VALUES (602,'enero de 2035','Mes','Mensual','1-1-2035','31-1-2035');</t>
  </si>
  <si>
    <t>febrero de 2035</t>
  </si>
  <si>
    <t>INSERT INTO temporalidad VALUES (603,'febrero de 2035','Mes','Mensual','1-2-2035','28-2-2035');</t>
  </si>
  <si>
    <t>marzo de 2035</t>
  </si>
  <si>
    <t>INSERT INTO temporalidad VALUES (604,'marzo de 2035','Mes','Mensual','1-3-2035','31-3-2035');</t>
  </si>
  <si>
    <t>abril de 2035</t>
  </si>
  <si>
    <t>INSERT INTO temporalidad VALUES (605,'abril de 2035','Mes','Mensual','1-4-2035','30-4-2035');</t>
  </si>
  <si>
    <t>mayo de 2035</t>
  </si>
  <si>
    <t>INSERT INTO temporalidad VALUES (606,'mayo de 2035','Mes','Mensual','1-5-2035','31-5-2035');</t>
  </si>
  <si>
    <t>junio de 2035</t>
  </si>
  <si>
    <t>INSERT INTO temporalidad VALUES (607,'junio de 2035','Mes','Mensual','1-6-2035','30-6-2035');</t>
  </si>
  <si>
    <t>julio de 2035</t>
  </si>
  <si>
    <t>INSERT INTO temporalidad VALUES (608,'julio de 2035','Mes','Mensual','1-7-2035','31-7-2035');</t>
  </si>
  <si>
    <t>agosto de 2035</t>
  </si>
  <si>
    <t>INSERT INTO temporalidad VALUES (609,'agosto de 2035','Mes','Mensual','1-8-2035','31-8-2035');</t>
  </si>
  <si>
    <t>septiembre de 2035</t>
  </si>
  <si>
    <t>INSERT INTO temporalidad VALUES (610,'septiembre de 2035','Mes','Mensual','1-9-2035','30-9-2035');</t>
  </si>
  <si>
    <t>octubre de 2035</t>
  </si>
  <si>
    <t>INSERT INTO temporalidad VALUES (611,'octubre de 2035','Mes','Mensual','1-10-2035','31-10-2035');</t>
  </si>
  <si>
    <t>noviembre de 2035</t>
  </si>
  <si>
    <t>INSERT INTO temporalidad VALUES (612,'noviembre de 2035','Mes','Mensual','1-11-2035','30-11-2035');</t>
  </si>
  <si>
    <t>diciembre de 2035</t>
  </si>
  <si>
    <t>INSERT INTO temporalidad VALUES (613,'diciembre de 2035','Mes','Mensual','1-12-2035','31-12-2035');</t>
  </si>
  <si>
    <t>enero de 2036</t>
  </si>
  <si>
    <t>INSERT INTO temporalidad VALUES (614,'enero de 2036','Mes','Mensual','1-1-2036','31-1-2036');</t>
  </si>
  <si>
    <t>febrero de 2036</t>
  </si>
  <si>
    <t>INSERT INTO temporalidad VALUES (615,'febrero de 2036','Mes','Mensual','1-2-2036','28-2-2036');</t>
  </si>
  <si>
    <t>marzo de 2036</t>
  </si>
  <si>
    <t>INSERT INTO temporalidad VALUES (616,'marzo de 2036','Mes','Mensual','1-3-2036','31-3-2036');</t>
  </si>
  <si>
    <t>abril de 2036</t>
  </si>
  <si>
    <t>INSERT INTO temporalidad VALUES (617,'abril de 2036','Mes','Mensual','1-4-2036','30-4-2036');</t>
  </si>
  <si>
    <t>mayo de 2036</t>
  </si>
  <si>
    <t>INSERT INTO temporalidad VALUES (618,'mayo de 2036','Mes','Mensual','1-5-2036','31-5-2036');</t>
  </si>
  <si>
    <t>junio de 2036</t>
  </si>
  <si>
    <t>INSERT INTO temporalidad VALUES (619,'junio de 2036','Mes','Mensual','1-6-2036','30-6-2036');</t>
  </si>
  <si>
    <t>julio de 2036</t>
  </si>
  <si>
    <t>INSERT INTO temporalidad VALUES (620,'julio de 2036','Mes','Mensual','1-7-2036','31-7-2036');</t>
  </si>
  <si>
    <t>agosto de 2036</t>
  </si>
  <si>
    <t>INSERT INTO temporalidad VALUES (621,'agosto de 2036','Mes','Mensual','1-8-2036','31-8-2036');</t>
  </si>
  <si>
    <t>septiembre de 2036</t>
  </si>
  <si>
    <t>INSERT INTO temporalidad VALUES (622,'septiembre de 2036','Mes','Mensual','1-9-2036','30-9-2036');</t>
  </si>
  <si>
    <t>octubre de 2036</t>
  </si>
  <si>
    <t>INSERT INTO temporalidad VALUES (623,'octubre de 2036','Mes','Mensual','1-10-2036','31-10-2036');</t>
  </si>
  <si>
    <t>noviembre de 2036</t>
  </si>
  <si>
    <t>INSERT INTO temporalidad VALUES (624,'noviembre de 2036','Mes','Mensual','1-11-2036','30-11-2036');</t>
  </si>
  <si>
    <t>diciembre de 2036</t>
  </si>
  <si>
    <t>INSERT INTO temporalidad VALUES (625,'diciembre de 2036','Mes','Mensual','1-12-2036','31-12-2036');</t>
  </si>
  <si>
    <t>enero de 2037</t>
  </si>
  <si>
    <t>INSERT INTO temporalidad VALUES (626,'enero de 2037','Mes','Mensual','1-1-2037','31-1-2037');</t>
  </si>
  <si>
    <t>febrero de 2037</t>
  </si>
  <si>
    <t>INSERT INTO temporalidad VALUES (627,'febrero de 2037','Mes','Mensual','1-2-2037','28-2-2037');</t>
  </si>
  <si>
    <t>marzo de 2037</t>
  </si>
  <si>
    <t>INSERT INTO temporalidad VALUES (628,'marzo de 2037','Mes','Mensual','1-3-2037','31-3-2037');</t>
  </si>
  <si>
    <t>abril de 2037</t>
  </si>
  <si>
    <t>INSERT INTO temporalidad VALUES (629,'abril de 2037','Mes','Mensual','1-4-2037','30-4-2037');</t>
  </si>
  <si>
    <t>mayo de 2037</t>
  </si>
  <si>
    <t>INSERT INTO temporalidad VALUES (630,'mayo de 2037','Mes','Mensual','1-5-2037','31-5-2037');</t>
  </si>
  <si>
    <t>junio de 2037</t>
  </si>
  <si>
    <t>INSERT INTO temporalidad VALUES (631,'junio de 2037','Mes','Mensual','1-6-2037','30-6-2037');</t>
  </si>
  <si>
    <t>julio de 2037</t>
  </si>
  <si>
    <t>INSERT INTO temporalidad VALUES (632,'julio de 2037','Mes','Mensual','1-7-2037','31-7-2037');</t>
  </si>
  <si>
    <t>agosto de 2037</t>
  </si>
  <si>
    <t>INSERT INTO temporalidad VALUES (633,'agosto de 2037','Mes','Mensual','1-8-2037','31-8-2037');</t>
  </si>
  <si>
    <t>septiembre de 2037</t>
  </si>
  <si>
    <t>INSERT INTO temporalidad VALUES (634,'septiembre de 2037','Mes','Mensual','1-9-2037','30-9-2037');</t>
  </si>
  <si>
    <t>octubre de 2037</t>
  </si>
  <si>
    <t>INSERT INTO temporalidad VALUES (635,'octubre de 2037','Mes','Mensual','1-10-2037','31-10-2037');</t>
  </si>
  <si>
    <t>noviembre de 2037</t>
  </si>
  <si>
    <t>INSERT INTO temporalidad VALUES (636,'noviembre de 2037','Mes','Mensual','1-11-2037','30-11-2037');</t>
  </si>
  <si>
    <t>diciembre de 2037</t>
  </si>
  <si>
    <t>INSERT INTO temporalidad VALUES (637,'diciembre de 2037','Mes','Mensual','1-12-2037','31-12-2037');</t>
  </si>
  <si>
    <t>enero de 2038</t>
  </si>
  <si>
    <t>INSERT INTO temporalidad VALUES (638,'enero de 2038','Mes','Mensual','1-1-2038','31-1-2038');</t>
  </si>
  <si>
    <t>febrero de 2038</t>
  </si>
  <si>
    <t>INSERT INTO temporalidad VALUES (639,'febrero de 2038','Mes','Mensual','1-2-2038','28-2-2038');</t>
  </si>
  <si>
    <t>marzo de 2038</t>
  </si>
  <si>
    <t>INSERT INTO temporalidad VALUES (640,'marzo de 2038','Mes','Mensual','1-3-2038','31-3-2038');</t>
  </si>
  <si>
    <t>abril de 2038</t>
  </si>
  <si>
    <t>INSERT INTO temporalidad VALUES (641,'abril de 2038','Mes','Mensual','1-4-2038','30-4-2038');</t>
  </si>
  <si>
    <t>mayo de 2038</t>
  </si>
  <si>
    <t>INSERT INTO temporalidad VALUES (642,'mayo de 2038','Mes','Mensual','1-5-2038','31-5-2038');</t>
  </si>
  <si>
    <t>junio de 2038</t>
  </si>
  <si>
    <t>INSERT INTO temporalidad VALUES (643,'junio de 2038','Mes','Mensual','1-6-2038','30-6-2038');</t>
  </si>
  <si>
    <t>julio de 2038</t>
  </si>
  <si>
    <t>INSERT INTO temporalidad VALUES (644,'julio de 2038','Mes','Mensual','1-7-2038','31-7-2038');</t>
  </si>
  <si>
    <t>agosto de 2038</t>
  </si>
  <si>
    <t>INSERT INTO temporalidad VALUES (645,'agosto de 2038','Mes','Mensual','1-8-2038','31-8-2038');</t>
  </si>
  <si>
    <t>septiembre de 2038</t>
  </si>
  <si>
    <t>INSERT INTO temporalidad VALUES (646,'septiembre de 2038','Mes','Mensual','1-9-2038','30-9-2038');</t>
  </si>
  <si>
    <t>octubre de 2038</t>
  </si>
  <si>
    <t>INSERT INTO temporalidad VALUES (647,'octubre de 2038','Mes','Mensual','1-10-2038','31-10-2038');</t>
  </si>
  <si>
    <t>noviembre de 2038</t>
  </si>
  <si>
    <t>INSERT INTO temporalidad VALUES (648,'noviembre de 2038','Mes','Mensual','1-11-2038','30-11-2038');</t>
  </si>
  <si>
    <t>diciembre de 2038</t>
  </si>
  <si>
    <t>INSERT INTO temporalidad VALUES (649,'diciembre de 2038','Mes','Mensual','1-12-2038','31-12-2038');</t>
  </si>
  <si>
    <t>enero de 2039</t>
  </si>
  <si>
    <t>INSERT INTO temporalidad VALUES (650,'enero de 2039','Mes','Mensual','1-1-2039','31-1-2039');</t>
  </si>
  <si>
    <t>febrero de 2039</t>
  </si>
  <si>
    <t>INSERT INTO temporalidad VALUES (651,'febrero de 2039','Mes','Mensual','1-2-2039','28-2-2039');</t>
  </si>
  <si>
    <t>marzo de 2039</t>
  </si>
  <si>
    <t>INSERT INTO temporalidad VALUES (652,'marzo de 2039','Mes','Mensual','1-3-2039','31-3-2039');</t>
  </si>
  <si>
    <t>abril de 2039</t>
  </si>
  <si>
    <t>INSERT INTO temporalidad VALUES (653,'abril de 2039','Mes','Mensual','1-4-2039','30-4-2039');</t>
  </si>
  <si>
    <t>mayo de 2039</t>
  </si>
  <si>
    <t>INSERT INTO temporalidad VALUES (654,'mayo de 2039','Mes','Mensual','1-5-2039','31-5-2039');</t>
  </si>
  <si>
    <t>junio de 2039</t>
  </si>
  <si>
    <t>INSERT INTO temporalidad VALUES (655,'junio de 2039','Mes','Mensual','1-6-2039','30-6-2039');</t>
  </si>
  <si>
    <t>julio de 2039</t>
  </si>
  <si>
    <t>INSERT INTO temporalidad VALUES (656,'julio de 2039','Mes','Mensual','1-7-2039','31-7-2039');</t>
  </si>
  <si>
    <t>agosto de 2039</t>
  </si>
  <si>
    <t>INSERT INTO temporalidad VALUES (657,'agosto de 2039','Mes','Mensual','1-8-2039','31-8-2039');</t>
  </si>
  <si>
    <t>septiembre de 2039</t>
  </si>
  <si>
    <t>INSERT INTO temporalidad VALUES (658,'septiembre de 2039','Mes','Mensual','1-9-2039','30-9-2039');</t>
  </si>
  <si>
    <t>octubre de 2039</t>
  </si>
  <si>
    <t>INSERT INTO temporalidad VALUES (659,'octubre de 2039','Mes','Mensual','1-10-2039','31-10-2039');</t>
  </si>
  <si>
    <t>noviembre de 2039</t>
  </si>
  <si>
    <t>INSERT INTO temporalidad VALUES (660,'noviembre de 2039','Mes','Mensual','1-11-2039','30-11-2039');</t>
  </si>
  <si>
    <t>diciembre de 2039</t>
  </si>
  <si>
    <t>INSERT INTO temporalidad VALUES (661,'diciembre de 2039','Mes','Mensual','1-12-2039','31-12-2039');</t>
  </si>
  <si>
    <t>enero de 2040</t>
  </si>
  <si>
    <t>INSERT INTO temporalidad VALUES (662,'enero de 2040','Mes','Mensual','1-1-2040','31-1-2040');</t>
  </si>
  <si>
    <t>febrero de 2040</t>
  </si>
  <si>
    <t>INSERT INTO temporalidad VALUES (663,'febrero de 2040','Mes','Mensual','1-2-2040','28-2-2040');</t>
  </si>
  <si>
    <t>marzo de 2040</t>
  </si>
  <si>
    <t>INSERT INTO temporalidad VALUES (664,'marzo de 2040','Mes','Mensual','1-3-2040','31-3-2040');</t>
  </si>
  <si>
    <t>abril de 2040</t>
  </si>
  <si>
    <t>INSERT INTO temporalidad VALUES (665,'abril de 2040','Mes','Mensual','1-4-2040','30-4-2040');</t>
  </si>
  <si>
    <t>mayo de 2040</t>
  </si>
  <si>
    <t>INSERT INTO temporalidad VALUES (666,'mayo de 2040','Mes','Mensual','1-5-2040','31-5-2040');</t>
  </si>
  <si>
    <t>junio de 2040</t>
  </si>
  <si>
    <t>INSERT INTO temporalidad VALUES (667,'junio de 2040','Mes','Mensual','1-6-2040','30-6-2040');</t>
  </si>
  <si>
    <t>julio de 2040</t>
  </si>
  <si>
    <t>INSERT INTO temporalidad VALUES (668,'julio de 2040','Mes','Mensual','1-7-2040','31-7-2040');</t>
  </si>
  <si>
    <t>agosto de 2040</t>
  </si>
  <si>
    <t>INSERT INTO temporalidad VALUES (669,'agosto de 2040','Mes','Mensual','1-8-2040','31-8-2040');</t>
  </si>
  <si>
    <t>septiembre de 2040</t>
  </si>
  <si>
    <t>INSERT INTO temporalidad VALUES (670,'septiembre de 2040','Mes','Mensual','1-9-2040','30-9-2040');</t>
  </si>
  <si>
    <t>octubre de 2040</t>
  </si>
  <si>
    <t>INSERT INTO temporalidad VALUES (671,'octubre de 2040','Mes','Mensual','1-10-2040','31-10-2040');</t>
  </si>
  <si>
    <t>noviembre de 2040</t>
  </si>
  <si>
    <t>INSERT INTO temporalidad VALUES (672,'noviembre de 2040','Mes','Mensual','1-11-2040','30-11-2040');</t>
  </si>
  <si>
    <t>diciembre de 2040</t>
  </si>
  <si>
    <t>INSERT INTO temporalidad VALUES (673,'diciembre de 2040','Mes','Mensual','1-12-2040','31-12-2040');</t>
  </si>
  <si>
    <t>enero de 2041</t>
  </si>
  <si>
    <t>INSERT INTO temporalidad VALUES (674,'enero de 2041','Mes','Mensual','1-1-2041','31-1-2041');</t>
  </si>
  <si>
    <t>febrero de 2041</t>
  </si>
  <si>
    <t>INSERT INTO temporalidad VALUES (675,'febrero de 2041','Mes','Mensual','1-2-2041','28-2-2041');</t>
  </si>
  <si>
    <t>marzo de 2041</t>
  </si>
  <si>
    <t>INSERT INTO temporalidad VALUES (676,'marzo de 2041','Mes','Mensual','1-3-2041','31-3-2041');</t>
  </si>
  <si>
    <t>abril de 2041</t>
  </si>
  <si>
    <t>INSERT INTO temporalidad VALUES (677,'abril de 2041','Mes','Mensual','1-4-2041','30-4-2041');</t>
  </si>
  <si>
    <t>mayo de 2041</t>
  </si>
  <si>
    <t>INSERT INTO temporalidad VALUES (678,'mayo de 2041','Mes','Mensual','1-5-2041','31-5-2041');</t>
  </si>
  <si>
    <t>junio de 2041</t>
  </si>
  <si>
    <t>INSERT INTO temporalidad VALUES (679,'junio de 2041','Mes','Mensual','1-6-2041','30-6-2041');</t>
  </si>
  <si>
    <t>julio de 2041</t>
  </si>
  <si>
    <t>INSERT INTO temporalidad VALUES (680,'julio de 2041','Mes','Mensual','1-7-2041','31-7-2041');</t>
  </si>
  <si>
    <t>agosto de 2041</t>
  </si>
  <si>
    <t>INSERT INTO temporalidad VALUES (681,'agosto de 2041','Mes','Mensual','1-8-2041','31-8-2041');</t>
  </si>
  <si>
    <t>septiembre de 2041</t>
  </si>
  <si>
    <t>INSERT INTO temporalidad VALUES (682,'septiembre de 2041','Mes','Mensual','1-9-2041','30-9-2041');</t>
  </si>
  <si>
    <t>octubre de 2041</t>
  </si>
  <si>
    <t>INSERT INTO temporalidad VALUES (683,'octubre de 2041','Mes','Mensual','1-10-2041','31-10-2041');</t>
  </si>
  <si>
    <t>noviembre de 2041</t>
  </si>
  <si>
    <t>INSERT INTO temporalidad VALUES (684,'noviembre de 2041','Mes','Mensual','1-11-2041','30-11-2041');</t>
  </si>
  <si>
    <t>diciembre de 2041</t>
  </si>
  <si>
    <t>INSERT INTO temporalidad VALUES (685,'diciembre de 2041','Mes','Mensual','1-12-2041','31-12-2041');</t>
  </si>
  <si>
    <t>enero de 2042</t>
  </si>
  <si>
    <t>INSERT INTO temporalidad VALUES (686,'enero de 2042','Mes','Mensual','1-1-2042','31-1-2042');</t>
  </si>
  <si>
    <t>febrero de 2042</t>
  </si>
  <si>
    <t>INSERT INTO temporalidad VALUES (687,'febrero de 2042','Mes','Mensual','1-2-2042','28-2-2042');</t>
  </si>
  <si>
    <t>marzo de 2042</t>
  </si>
  <si>
    <t>INSERT INTO temporalidad VALUES (688,'marzo de 2042','Mes','Mensual','1-3-2042','31-3-2042');</t>
  </si>
  <si>
    <t>abril de 2042</t>
  </si>
  <si>
    <t>INSERT INTO temporalidad VALUES (689,'abril de 2042','Mes','Mensual','1-4-2042','30-4-2042');</t>
  </si>
  <si>
    <t>mayo de 2042</t>
  </si>
  <si>
    <t>INSERT INTO temporalidad VALUES (690,'mayo de 2042','Mes','Mensual','1-5-2042','31-5-2042');</t>
  </si>
  <si>
    <t>junio de 2042</t>
  </si>
  <si>
    <t>INSERT INTO temporalidad VALUES (691,'junio de 2042','Mes','Mensual','1-6-2042','30-6-2042');</t>
  </si>
  <si>
    <t>julio de 2042</t>
  </si>
  <si>
    <t>INSERT INTO temporalidad VALUES (692,'julio de 2042','Mes','Mensual','1-7-2042','31-7-2042');</t>
  </si>
  <si>
    <t>agosto de 2042</t>
  </si>
  <si>
    <t>INSERT INTO temporalidad VALUES (693,'agosto de 2042','Mes','Mensual','1-8-2042','31-8-2042');</t>
  </si>
  <si>
    <t>septiembre de 2042</t>
  </si>
  <si>
    <t>INSERT INTO temporalidad VALUES (694,'septiembre de 2042','Mes','Mensual','1-9-2042','30-9-2042');</t>
  </si>
  <si>
    <t>octubre de 2042</t>
  </si>
  <si>
    <t>INSERT INTO temporalidad VALUES (695,'octubre de 2042','Mes','Mensual','1-10-2042','31-10-2042');</t>
  </si>
  <si>
    <t>noviembre de 2042</t>
  </si>
  <si>
    <t>INSERT INTO temporalidad VALUES (696,'noviembre de 2042','Mes','Mensual','1-11-2042','30-11-2042');</t>
  </si>
  <si>
    <t>diciembre de 2042</t>
  </si>
  <si>
    <t>INSERT INTO temporalidad VALUES (697,'diciembre de 2042','Mes','Mensual','1-12-2042','31-12-2042');</t>
  </si>
  <si>
    <t>enero de 2043</t>
  </si>
  <si>
    <t>INSERT INTO temporalidad VALUES (698,'enero de 2043','Mes','Mensual','1-1-2043','31-1-2043');</t>
  </si>
  <si>
    <t>febrero de 2043</t>
  </si>
  <si>
    <t>INSERT INTO temporalidad VALUES (699,'febrero de 2043','Mes','Mensual','1-2-2043','28-2-2043');</t>
  </si>
  <si>
    <t>marzo de 2043</t>
  </si>
  <si>
    <t>INSERT INTO temporalidad VALUES (700,'marzo de 2043','Mes','Mensual','1-3-2043','31-3-2043');</t>
  </si>
  <si>
    <t>abril de 2043</t>
  </si>
  <si>
    <t>INSERT INTO temporalidad VALUES (701,'abril de 2043','Mes','Mensual','1-4-2043','30-4-2043');</t>
  </si>
  <si>
    <t>mayo de 2043</t>
  </si>
  <si>
    <t>INSERT INTO temporalidad VALUES (702,'mayo de 2043','Mes','Mensual','1-5-2043','31-5-2043');</t>
  </si>
  <si>
    <t>junio de 2043</t>
  </si>
  <si>
    <t>INSERT INTO temporalidad VALUES (703,'junio de 2043','Mes','Mensual','1-6-2043','30-6-2043');</t>
  </si>
  <si>
    <t>julio de 2043</t>
  </si>
  <si>
    <t>INSERT INTO temporalidad VALUES (704,'julio de 2043','Mes','Mensual','1-7-2043','31-7-2043');</t>
  </si>
  <si>
    <t>agosto de 2043</t>
  </si>
  <si>
    <t>INSERT INTO temporalidad VALUES (705,'agosto de 2043','Mes','Mensual','1-8-2043','31-8-2043');</t>
  </si>
  <si>
    <t>septiembre de 2043</t>
  </si>
  <si>
    <t>INSERT INTO temporalidad VALUES (706,'septiembre de 2043','Mes','Mensual','1-9-2043','30-9-2043');</t>
  </si>
  <si>
    <t>octubre de 2043</t>
  </si>
  <si>
    <t>INSERT INTO temporalidad VALUES (707,'octubre de 2043','Mes','Mensual','1-10-2043','31-10-2043');</t>
  </si>
  <si>
    <t>noviembre de 2043</t>
  </si>
  <si>
    <t>INSERT INTO temporalidad VALUES (708,'noviembre de 2043','Mes','Mensual','1-11-2043','30-11-2043');</t>
  </si>
  <si>
    <t>diciembre de 2043</t>
  </si>
  <si>
    <t>INSERT INTO temporalidad VALUES (709,'diciembre de 2043','Mes','Mensual','1-12-2043','31-12-2043');</t>
  </si>
  <si>
    <t>enero de 2044</t>
  </si>
  <si>
    <t>INSERT INTO temporalidad VALUES (710,'enero de 2044','Mes','Mensual','1-1-2044','31-1-2044');</t>
  </si>
  <si>
    <t>febrero de 2044</t>
  </si>
  <si>
    <t>INSERT INTO temporalidad VALUES (711,'febrero de 2044','Mes','Mensual','1-2-2044','28-2-2044');</t>
  </si>
  <si>
    <t>marzo de 2044</t>
  </si>
  <si>
    <t>INSERT INTO temporalidad VALUES (712,'marzo de 2044','Mes','Mensual','1-3-2044','31-3-2044');</t>
  </si>
  <si>
    <t>abril de 2044</t>
  </si>
  <si>
    <t>INSERT INTO temporalidad VALUES (713,'abril de 2044','Mes','Mensual','1-4-2044','30-4-2044');</t>
  </si>
  <si>
    <t>mayo de 2044</t>
  </si>
  <si>
    <t>INSERT INTO temporalidad VALUES (714,'mayo de 2044','Mes','Mensual','1-5-2044','31-5-2044');</t>
  </si>
  <si>
    <t>junio de 2044</t>
  </si>
  <si>
    <t>INSERT INTO temporalidad VALUES (715,'junio de 2044','Mes','Mensual','1-6-2044','30-6-2044');</t>
  </si>
  <si>
    <t>julio de 2044</t>
  </si>
  <si>
    <t>INSERT INTO temporalidad VALUES (716,'julio de 2044','Mes','Mensual','1-7-2044','31-7-2044');</t>
  </si>
  <si>
    <t>agosto de 2044</t>
  </si>
  <si>
    <t>INSERT INTO temporalidad VALUES (717,'agosto de 2044','Mes','Mensual','1-8-2044','31-8-2044');</t>
  </si>
  <si>
    <t>septiembre de 2044</t>
  </si>
  <si>
    <t>INSERT INTO temporalidad VALUES (718,'septiembre de 2044','Mes','Mensual','1-9-2044','30-9-2044');</t>
  </si>
  <si>
    <t>octubre de 2044</t>
  </si>
  <si>
    <t>INSERT INTO temporalidad VALUES (719,'octubre de 2044','Mes','Mensual','1-10-2044','31-10-2044');</t>
  </si>
  <si>
    <t>noviembre de 2044</t>
  </si>
  <si>
    <t>INSERT INTO temporalidad VALUES (720,'noviembre de 2044','Mes','Mensual','1-11-2044','30-11-2044');</t>
  </si>
  <si>
    <t>diciembre de 2044</t>
  </si>
  <si>
    <t>INSERT INTO temporalidad VALUES (721,'diciembre de 2044','Mes','Mensual','1-12-2044','31-12-2044');</t>
  </si>
  <si>
    <t>enero de 2045</t>
  </si>
  <si>
    <t>INSERT INTO temporalidad VALUES (722,'enero de 2045','Mes','Mensual','1-1-2045','31-1-2045');</t>
  </si>
  <si>
    <t>febrero de 2045</t>
  </si>
  <si>
    <t>INSERT INTO temporalidad VALUES (723,'febrero de 2045','Mes','Mensual','1-2-2045','28-2-2045');</t>
  </si>
  <si>
    <t>marzo de 2045</t>
  </si>
  <si>
    <t>INSERT INTO temporalidad VALUES (724,'marzo de 2045','Mes','Mensual','1-3-2045','31-3-2045');</t>
  </si>
  <si>
    <t>abril de 2045</t>
  </si>
  <si>
    <t>INSERT INTO temporalidad VALUES (725,'abril de 2045','Mes','Mensual','1-4-2045','30-4-2045');</t>
  </si>
  <si>
    <t>mayo de 2045</t>
  </si>
  <si>
    <t>INSERT INTO temporalidad VALUES (726,'mayo de 2045','Mes','Mensual','1-5-2045','31-5-2045');</t>
  </si>
  <si>
    <t>junio de 2045</t>
  </si>
  <si>
    <t>INSERT INTO temporalidad VALUES (727,'junio de 2045','Mes','Mensual','1-6-2045','30-6-2045');</t>
  </si>
  <si>
    <t>julio de 2045</t>
  </si>
  <si>
    <t>INSERT INTO temporalidad VALUES (728,'julio de 2045','Mes','Mensual','1-7-2045','31-7-2045');</t>
  </si>
  <si>
    <t>agosto de 2045</t>
  </si>
  <si>
    <t>INSERT INTO temporalidad VALUES (729,'agosto de 2045','Mes','Mensual','1-8-2045','31-8-2045');</t>
  </si>
  <si>
    <t>septiembre de 2045</t>
  </si>
  <si>
    <t>INSERT INTO temporalidad VALUES (730,'septiembre de 2045','Mes','Mensual','1-9-2045','30-9-2045');</t>
  </si>
  <si>
    <t>octubre de 2045</t>
  </si>
  <si>
    <t>INSERT INTO temporalidad VALUES (731,'octubre de 2045','Mes','Mensual','1-10-2045','31-10-2045');</t>
  </si>
  <si>
    <t>noviembre de 2045</t>
  </si>
  <si>
    <t>INSERT INTO temporalidad VALUES (732,'noviembre de 2045','Mes','Mensual','1-11-2045','30-11-2045');</t>
  </si>
  <si>
    <t>diciembre de 2045</t>
  </si>
  <si>
    <t>INSERT INTO temporalidad VALUES (733,'diciembre de 2045','Mes','Mensual','1-12-2045','31-12-2045');</t>
  </si>
  <si>
    <t>enero de 2046</t>
  </si>
  <si>
    <t>INSERT INTO temporalidad VALUES (734,'enero de 2046','Mes','Mensual','1-1-2046','31-1-2046');</t>
  </si>
  <si>
    <t>febrero de 2046</t>
  </si>
  <si>
    <t>INSERT INTO temporalidad VALUES (735,'febrero de 2046','Mes','Mensual','1-2-2046','28-2-2046');</t>
  </si>
  <si>
    <t>marzo de 2046</t>
  </si>
  <si>
    <t>INSERT INTO temporalidad VALUES (736,'marzo de 2046','Mes','Mensual','1-3-2046','31-3-2046');</t>
  </si>
  <si>
    <t>abril de 2046</t>
  </si>
  <si>
    <t>INSERT INTO temporalidad VALUES (737,'abril de 2046','Mes','Mensual','1-4-2046','30-4-2046');</t>
  </si>
  <si>
    <t>mayo de 2046</t>
  </si>
  <si>
    <t>INSERT INTO temporalidad VALUES (738,'mayo de 2046','Mes','Mensual','1-5-2046','31-5-2046');</t>
  </si>
  <si>
    <t>junio de 2046</t>
  </si>
  <si>
    <t>INSERT INTO temporalidad VALUES (739,'junio de 2046','Mes','Mensual','1-6-2046','30-6-2046');</t>
  </si>
  <si>
    <t>julio de 2046</t>
  </si>
  <si>
    <t>INSERT INTO temporalidad VALUES (740,'julio de 2046','Mes','Mensual','1-7-2046','31-7-2046');</t>
  </si>
  <si>
    <t>agosto de 2046</t>
  </si>
  <si>
    <t>INSERT INTO temporalidad VALUES (741,'agosto de 2046','Mes','Mensual','1-8-2046','31-8-2046');</t>
  </si>
  <si>
    <t>septiembre de 2046</t>
  </si>
  <si>
    <t>INSERT INTO temporalidad VALUES (742,'septiembre de 2046','Mes','Mensual','1-9-2046','30-9-2046');</t>
  </si>
  <si>
    <t>octubre de 2046</t>
  </si>
  <si>
    <t>INSERT INTO temporalidad VALUES (743,'octubre de 2046','Mes','Mensual','1-10-2046','31-10-2046');</t>
  </si>
  <si>
    <t>noviembre de 2046</t>
  </si>
  <si>
    <t>INSERT INTO temporalidad VALUES (744,'noviembre de 2046','Mes','Mensual','1-11-2046','30-11-2046');</t>
  </si>
  <si>
    <t>diciembre de 2046</t>
  </si>
  <si>
    <t>INSERT INTO temporalidad VALUES (745,'diciembre de 2046','Mes','Mensual','1-12-2046','31-12-2046');</t>
  </si>
  <si>
    <t>enero de 2047</t>
  </si>
  <si>
    <t>INSERT INTO temporalidad VALUES (746,'enero de 2047','Mes','Mensual','1-1-2047','31-1-2047');</t>
  </si>
  <si>
    <t>febrero de 2047</t>
  </si>
  <si>
    <t>INSERT INTO temporalidad VALUES (747,'febrero de 2047','Mes','Mensual','1-2-2047','28-2-2047');</t>
  </si>
  <si>
    <t>marzo de 2047</t>
  </si>
  <si>
    <t>INSERT INTO temporalidad VALUES (748,'marzo de 2047','Mes','Mensual','1-3-2047','31-3-2047');</t>
  </si>
  <si>
    <t>abril de 2047</t>
  </si>
  <si>
    <t>INSERT INTO temporalidad VALUES (749,'abril de 2047','Mes','Mensual','1-4-2047','30-4-2047');</t>
  </si>
  <si>
    <t>mayo de 2047</t>
  </si>
  <si>
    <t>INSERT INTO temporalidad VALUES (750,'mayo de 2047','Mes','Mensual','1-5-2047','31-5-2047');</t>
  </si>
  <si>
    <t>junio de 2047</t>
  </si>
  <si>
    <t>INSERT INTO temporalidad VALUES (751,'junio de 2047','Mes','Mensual','1-6-2047','30-6-2047');</t>
  </si>
  <si>
    <t>julio de 2047</t>
  </si>
  <si>
    <t>INSERT INTO temporalidad VALUES (752,'julio de 2047','Mes','Mensual','1-7-2047','31-7-2047');</t>
  </si>
  <si>
    <t>agosto de 2047</t>
  </si>
  <si>
    <t>INSERT INTO temporalidad VALUES (753,'agosto de 2047','Mes','Mensual','1-8-2047','31-8-2047');</t>
  </si>
  <si>
    <t>septiembre de 2047</t>
  </si>
  <si>
    <t>INSERT INTO temporalidad VALUES (754,'septiembre de 2047','Mes','Mensual','1-9-2047','30-9-2047');</t>
  </si>
  <si>
    <t>octubre de 2047</t>
  </si>
  <si>
    <t>INSERT INTO temporalidad VALUES (755,'octubre de 2047','Mes','Mensual','1-10-2047','31-10-2047');</t>
  </si>
  <si>
    <t>noviembre de 2047</t>
  </si>
  <si>
    <t>INSERT INTO temporalidad VALUES (756,'noviembre de 2047','Mes','Mensual','1-11-2047','30-11-2047');</t>
  </si>
  <si>
    <t>diciembre de 2047</t>
  </si>
  <si>
    <t>INSERT INTO temporalidad VALUES (757,'diciembre de 2047','Mes','Mensual','1-12-2047','31-12-2047');</t>
  </si>
  <si>
    <t>enero de 2048</t>
  </si>
  <si>
    <t>INSERT INTO temporalidad VALUES (758,'enero de 2048','Mes','Mensual','1-1-2048','31-1-2048');</t>
  </si>
  <si>
    <t>febrero de 2048</t>
  </si>
  <si>
    <t>INSERT INTO temporalidad VALUES (759,'febrero de 2048','Mes','Mensual','1-2-2048','28-2-2048');</t>
  </si>
  <si>
    <t>marzo de 2048</t>
  </si>
  <si>
    <t>INSERT INTO temporalidad VALUES (760,'marzo de 2048','Mes','Mensual','1-3-2048','31-3-2048');</t>
  </si>
  <si>
    <t>abril de 2048</t>
  </si>
  <si>
    <t>INSERT INTO temporalidad VALUES (761,'abril de 2048','Mes','Mensual','1-4-2048','30-4-2048');</t>
  </si>
  <si>
    <t>mayo de 2048</t>
  </si>
  <si>
    <t>INSERT INTO temporalidad VALUES (762,'mayo de 2048','Mes','Mensual','1-5-2048','31-5-2048');</t>
  </si>
  <si>
    <t>junio de 2048</t>
  </si>
  <si>
    <t>INSERT INTO temporalidad VALUES (763,'junio de 2048','Mes','Mensual','1-6-2048','30-6-2048');</t>
  </si>
  <si>
    <t>julio de 2048</t>
  </si>
  <si>
    <t>INSERT INTO temporalidad VALUES (764,'julio de 2048','Mes','Mensual','1-7-2048','31-7-2048');</t>
  </si>
  <si>
    <t>agosto de 2048</t>
  </si>
  <si>
    <t>INSERT INTO temporalidad VALUES (765,'agosto de 2048','Mes','Mensual','1-8-2048','31-8-2048');</t>
  </si>
  <si>
    <t>septiembre de 2048</t>
  </si>
  <si>
    <t>INSERT INTO temporalidad VALUES (766,'septiembre de 2048','Mes','Mensual','1-9-2048','30-9-2048');</t>
  </si>
  <si>
    <t>octubre de 2048</t>
  </si>
  <si>
    <t>INSERT INTO temporalidad VALUES (767,'octubre de 2048','Mes','Mensual','1-10-2048','31-10-2048');</t>
  </si>
  <si>
    <t>noviembre de 2048</t>
  </si>
  <si>
    <t>INSERT INTO temporalidad VALUES (768,'noviembre de 2048','Mes','Mensual','1-11-2048','30-11-2048');</t>
  </si>
  <si>
    <t>diciembre de 2048</t>
  </si>
  <si>
    <t>INSERT INTO temporalidad VALUES (769,'diciembre de 2048','Mes','Mensual','1-12-2048','31-12-2048');</t>
  </si>
  <si>
    <t>enero de 2049</t>
  </si>
  <si>
    <t>INSERT INTO temporalidad VALUES (770,'enero de 2049','Mes','Mensual','1-1-2049','31-1-2049');</t>
  </si>
  <si>
    <t>febrero de 2049</t>
  </si>
  <si>
    <t>INSERT INTO temporalidad VALUES (771,'febrero de 2049','Mes','Mensual','1-2-2049','28-2-2049');</t>
  </si>
  <si>
    <t>marzo de 2049</t>
  </si>
  <si>
    <t>INSERT INTO temporalidad VALUES (772,'marzo de 2049','Mes','Mensual','1-3-2049','31-3-2049');</t>
  </si>
  <si>
    <t>abril de 2049</t>
  </si>
  <si>
    <t>INSERT INTO temporalidad VALUES (773,'abril de 2049','Mes','Mensual','1-4-2049','30-4-2049');</t>
  </si>
  <si>
    <t>mayo de 2049</t>
  </si>
  <si>
    <t>INSERT INTO temporalidad VALUES (774,'mayo de 2049','Mes','Mensual','1-5-2049','31-5-2049');</t>
  </si>
  <si>
    <t>junio de 2049</t>
  </si>
  <si>
    <t>INSERT INTO temporalidad VALUES (775,'junio de 2049','Mes','Mensual','1-6-2049','30-6-2049');</t>
  </si>
  <si>
    <t>julio de 2049</t>
  </si>
  <si>
    <t>INSERT INTO temporalidad VALUES (776,'julio de 2049','Mes','Mensual','1-7-2049','31-7-2049');</t>
  </si>
  <si>
    <t>agosto de 2049</t>
  </si>
  <si>
    <t>INSERT INTO temporalidad VALUES (777,'agosto de 2049','Mes','Mensual','1-8-2049','31-8-2049');</t>
  </si>
  <si>
    <t>septiembre de 2049</t>
  </si>
  <si>
    <t>INSERT INTO temporalidad VALUES (778,'septiembre de 2049','Mes','Mensual','1-9-2049','30-9-2049');</t>
  </si>
  <si>
    <t>octubre de 2049</t>
  </si>
  <si>
    <t>INSERT INTO temporalidad VALUES (779,'octubre de 2049','Mes','Mensual','1-10-2049','31-10-2049');</t>
  </si>
  <si>
    <t>noviembre de 2049</t>
  </si>
  <si>
    <t>INSERT INTO temporalidad VALUES (780,'noviembre de 2049','Mes','Mensual','1-11-2049','30-11-2049');</t>
  </si>
  <si>
    <t>diciembre de 2049</t>
  </si>
  <si>
    <t>INSERT INTO temporalidad VALUES (781,'diciembre de 2049','Mes','Mensual','1-12-2049','31-12-2049');</t>
  </si>
  <si>
    <t>enero de 2050</t>
  </si>
  <si>
    <t>INSERT INTO temporalidad VALUES (782,'enero de 2050','Mes','Mensual','1-1-2050','31-1-2050');</t>
  </si>
  <si>
    <t>febrero de 2050</t>
  </si>
  <si>
    <t>INSERT INTO temporalidad VALUES (783,'febrero de 2050','Mes','Mensual','1-2-2050','28-2-2050');</t>
  </si>
  <si>
    <t>marzo de 2050</t>
  </si>
  <si>
    <t>INSERT INTO temporalidad VALUES (784,'marzo de 2050','Mes','Mensual','1-3-2050','31-3-2050');</t>
  </si>
  <si>
    <t>abril de 2050</t>
  </si>
  <si>
    <t>INSERT INTO temporalidad VALUES (785,'abril de 2050','Mes','Mensual','1-4-2050','30-4-2050');</t>
  </si>
  <si>
    <t>mayo de 2050</t>
  </si>
  <si>
    <t>INSERT INTO temporalidad VALUES (786,'mayo de 2050','Mes','Mensual','1-5-2050','31-5-2050');</t>
  </si>
  <si>
    <t>junio de 2050</t>
  </si>
  <si>
    <t>INSERT INTO temporalidad VALUES (787,'junio de 2050','Mes','Mensual','1-6-2050','30-6-2050');</t>
  </si>
  <si>
    <t>julio de 2050</t>
  </si>
  <si>
    <t>INSERT INTO temporalidad VALUES (788,'julio de 2050','Mes','Mensual','1-7-2050','31-7-2050');</t>
  </si>
  <si>
    <t>agosto de 2050</t>
  </si>
  <si>
    <t>INSERT INTO temporalidad VALUES (789,'agosto de 2050','Mes','Mensual','1-8-2050','31-8-2050');</t>
  </si>
  <si>
    <t>septiembre de 2050</t>
  </si>
  <si>
    <t>INSERT INTO temporalidad VALUES (790,'septiembre de 2050','Mes','Mensual','1-9-2050','30-9-2050');</t>
  </si>
  <si>
    <t>octubre de 2050</t>
  </si>
  <si>
    <t>INSERT INTO temporalidad VALUES (791,'octubre de 2050','Mes','Mensual','1-10-2050','31-10-2050');</t>
  </si>
  <si>
    <t>noviembre de 2050</t>
  </si>
  <si>
    <t>INSERT INTO temporalidad VALUES (792,'noviembre de 2050','Mes','Mensual','1-11-2050','30-11-2050');</t>
  </si>
  <si>
    <t>diciembre de 2050</t>
  </si>
  <si>
    <t>INSERT INTO temporalidad VALUES (793,'diciembre de 2050','Mes','Mensual','1-12-2050','31-12-2050');</t>
  </si>
  <si>
    <t>INSERT INTO temporalidad VALUES (794,'1er semestre 1990','Semestral','Semestre','1-1-1990','30-6-1990');</t>
  </si>
  <si>
    <t>INSERT INTO temporalidad VALUES (795,'1er semestre 1991','Semestral','Semestre','1-1-1991','30-6-1991');</t>
  </si>
  <si>
    <t>INSERT INTO temporalidad VALUES (796,'1er semestre 1992','Semestral','Semestre','1-1-1992','30-6-1992');</t>
  </si>
  <si>
    <t>INSERT INTO temporalidad VALUES (797,'1er semestre 1993','Semestral','Semestre','1-1-1993','30-6-1993');</t>
  </si>
  <si>
    <t>INSERT INTO temporalidad VALUES (798,'1er semestre 1994','Semestral','Semestre','1-1-1994','30-6-1994');</t>
  </si>
  <si>
    <t>INSERT INTO temporalidad VALUES (799,'1er semestre 1995','Semestral','Semestre','1-1-1995','30-6-1995');</t>
  </si>
  <si>
    <t>INSERT INTO temporalidad VALUES (800,'1er semestre 1996','Semestral','Semestre','1-1-1996','30-6-1996');</t>
  </si>
  <si>
    <t>INSERT INTO temporalidad VALUES (801,'1er semestre 1997','Semestral','Semestre','1-1-1997','30-6-1997');</t>
  </si>
  <si>
    <t>INSERT INTO temporalidad VALUES (802,'1er semestre 1998','Semestral','Semestre','1-1-1998','30-6-1998');</t>
  </si>
  <si>
    <t>INSERT INTO temporalidad VALUES (803,'1er semestre 1999','Semestral','Semestre','1-1-1999','30-6-1999');</t>
  </si>
  <si>
    <t>INSERT INTO temporalidad VALUES (804,'1er semestre 2000','Semestral','Semestre','1-1-2000','30-6-2000');</t>
  </si>
  <si>
    <t>INSERT INTO temporalidad VALUES (805,'1er semestre 2001','Semestral','Semestre','1-1-2001','30-6-2001');</t>
  </si>
  <si>
    <t>INSERT INTO temporalidad VALUES (806,'1er semestre 2002','Semestral','Semestre','1-1-2002','30-6-2002');</t>
  </si>
  <si>
    <t>INSERT INTO temporalidad VALUES (807,'1er semestre 2003','Semestral','Semestre','1-1-2003','30-6-2003');</t>
  </si>
  <si>
    <t>INSERT INTO temporalidad VALUES (808,'1er semestre 2004','Semestral','Semestre','1-1-2004','30-6-2004');</t>
  </si>
  <si>
    <t>INSERT INTO temporalidad VALUES (809,'1er semestre 2005','Semestral','Semestre','1-1-2005','30-6-2005');</t>
  </si>
  <si>
    <t>INSERT INTO temporalidad VALUES (810,'1er semestre 2006','Semestral','Semestre','1-1-2006','30-6-2006');</t>
  </si>
  <si>
    <t>INSERT INTO temporalidad VALUES (811,'1er semestre 2007','Semestral','Semestre','1-1-2007','30-6-2007');</t>
  </si>
  <si>
    <t>INSERT INTO temporalidad VALUES (812,'1er semestre 2008','Semestral','Semestre','1-1-2008','30-6-2008');</t>
  </si>
  <si>
    <t>INSERT INTO temporalidad VALUES (813,'1er semestre 2009','Semestral','Semestre','1-1-2009','30-6-2009');</t>
  </si>
  <si>
    <t>INSERT INTO temporalidad VALUES (814,'1er semestre 2010','Semestral','Semestre','1-1-2010','30-6-2010');</t>
  </si>
  <si>
    <t>INSERT INTO temporalidad VALUES (815,'1er semestre 2011','Semestral','Semestre','1-1-2011','30-6-2011');</t>
  </si>
  <si>
    <t>INSERT INTO temporalidad VALUES (816,'1er semestre 2012','Semestral','Semestre','1-1-2012','30-6-2012');</t>
  </si>
  <si>
    <t>INSERT INTO temporalidad VALUES (817,'1er semestre 2013','Semestral','Semestre','1-1-2013','30-6-2013');</t>
  </si>
  <si>
    <t>INSERT INTO temporalidad VALUES (818,'1er semestre 2014','Semestral','Semestre','1-1-2014','30-6-2014');</t>
  </si>
  <si>
    <t>INSERT INTO temporalidad VALUES (819,'1er semestre 2015','Semestral','Semestre','1-1-2015','30-6-2015');</t>
  </si>
  <si>
    <t>INSERT INTO temporalidad VALUES (820,'1er semestre 2016','Semestral','Semestre','1-1-2016','30-6-2016');</t>
  </si>
  <si>
    <t>INSERT INTO temporalidad VALUES (821,'1er semestre 2017','Semestral','Semestre','1-1-2017','30-6-2017');</t>
  </si>
  <si>
    <t>INSERT INTO temporalidad VALUES (822,'1er semestre 2018','Semestral','Semestre','1-1-2018','30-6-2018');</t>
  </si>
  <si>
    <t>INSERT INTO temporalidad VALUES (823,'1er semestre 2019','Semestral','Semestre','1-1-2019','30-6-2019');</t>
  </si>
  <si>
    <t>INSERT INTO temporalidad VALUES (824,'1er semestre 2020','Semestral','Semestre','1-1-2020','30-6-2020');</t>
  </si>
  <si>
    <t>INSERT INTO temporalidad VALUES (825,'1er semestre 2021','Semestral','Semestre','1-1-2021','30-6-2021');</t>
  </si>
  <si>
    <t>INSERT INTO temporalidad VALUES (826,'1er semestre 2022','Semestral','Semestre','1-1-2022','30-6-2022');</t>
  </si>
  <si>
    <t>INSERT INTO temporalidad VALUES (827,'1er semestre 2023','Semestral','Semestre','1-1-2023','30-6-2023');</t>
  </si>
  <si>
    <t>INSERT INTO temporalidad VALUES (828,'1er semestre 2024','Semestral','Semestre','1-1-2024','30-6-2024');</t>
  </si>
  <si>
    <t>INSERT INTO temporalidad VALUES (829,'1er semestre 2025','Semestral','Semestre','1-1-2025','30-6-2025');</t>
  </si>
  <si>
    <t>INSERT INTO temporalidad VALUES (830,'1er semestre 2026','Semestral','Semestre','1-1-2026','30-6-2026');</t>
  </si>
  <si>
    <t>INSERT INTO temporalidad VALUES (831,'1er semestre 2027','Semestral','Semestre','1-1-2027','30-6-2027');</t>
  </si>
  <si>
    <t>INSERT INTO temporalidad VALUES (832,'1er semestre 2028','Semestral','Semestre','1-1-2028','30-6-2028');</t>
  </si>
  <si>
    <t>INSERT INTO temporalidad VALUES (833,'1er semestre 2029','Semestral','Semestre','1-1-2029','30-6-2029');</t>
  </si>
  <si>
    <t>INSERT INTO temporalidad VALUES (834,'1er semestre 2030','Semestral','Semestre','1-1-2030','30-6-2030');</t>
  </si>
  <si>
    <t>INSERT INTO temporalidad VALUES (835,'1er semestre 2031','Semestral','Semestre','1-1-2031','30-6-2031');</t>
  </si>
  <si>
    <t>INSERT INTO temporalidad VALUES (836,'1er semestre 2032','Semestral','Semestre','1-1-2032','30-6-2032');</t>
  </si>
  <si>
    <t>INSERT INTO temporalidad VALUES (837,'1er semestre 2033','Semestral','Semestre','1-1-2033','30-6-2033');</t>
  </si>
  <si>
    <t>INSERT INTO temporalidad VALUES (838,'1er semestre 2034','Semestral','Semestre','1-1-2034','30-6-2034');</t>
  </si>
  <si>
    <t>INSERT INTO temporalidad VALUES (839,'1er semestre 2035','Semestral','Semestre','1-1-2035','30-6-2035');</t>
  </si>
  <si>
    <t>INSERT INTO temporalidad VALUES (840,'1er semestre 2036','Semestral','Semestre','1-1-2036','30-6-2036');</t>
  </si>
  <si>
    <t>INSERT INTO temporalidad VALUES (841,'1er semestre 2037','Semestral','Semestre','1-1-2037','30-6-2037');</t>
  </si>
  <si>
    <t>INSERT INTO temporalidad VALUES (842,'1er semestre 2038','Semestral','Semestre','1-1-2038','30-6-2038');</t>
  </si>
  <si>
    <t>INSERT INTO temporalidad VALUES (843,'1er semestre 2039','Semestral','Semestre','1-1-2039','30-6-2039');</t>
  </si>
  <si>
    <t>INSERT INTO temporalidad VALUES (844,'1er semestre 2040','Semestral','Semestre','1-1-2040','30-6-2040');</t>
  </si>
  <si>
    <t>INSERT INTO temporalidad VALUES (845,'1er semestre 2041','Semestral','Semestre','1-1-2041','30-6-2041');</t>
  </si>
  <si>
    <t>INSERT INTO temporalidad VALUES (846,'1er semestre 2042','Semestral','Semestre','1-1-2042','30-6-2042');</t>
  </si>
  <si>
    <t>INSERT INTO temporalidad VALUES (847,'1er semestre 2043','Semestral','Semestre','1-1-2043','30-6-2043');</t>
  </si>
  <si>
    <t>INSERT INTO temporalidad VALUES (848,'1er semestre 2044','Semestral','Semestre','1-1-2044','30-6-2044');</t>
  </si>
  <si>
    <t>INSERT INTO temporalidad VALUES (849,'1er semestre 2045','Semestral','Semestre','1-1-2045','30-6-2045');</t>
  </si>
  <si>
    <t>INSERT INTO temporalidad VALUES (850,'1er semestre 2046','Semestral','Semestre','1-1-2046','30-6-2046');</t>
  </si>
  <si>
    <t>INSERT INTO temporalidad VALUES (851,'1er semestre 2047','Semestral','Semestre','1-1-2047','30-6-2047');</t>
  </si>
  <si>
    <t>INSERT INTO temporalidad VALUES (852,'1er semestre 2048','Semestral','Semestre','1-1-2048','30-6-2048');</t>
  </si>
  <si>
    <t>INSERT INTO temporalidad VALUES (853,'1er semestre 2049','Semestral','Semestre','1-1-2049','30-6-2049');</t>
  </si>
  <si>
    <t>INSERT INTO temporalidad VALUES (854,'1er semestre 2050','Semestral','Semestre','1-1-2050','30-6-2050');</t>
  </si>
  <si>
    <t>INSERT INTO temporalidad VALUES (855,'2do semestre 1990','Semestral','Semestre','1-7-1990','31-12-1990');</t>
  </si>
  <si>
    <t>INSERT INTO temporalidad VALUES (856,'2do semestre 1991','Semestral','Semestre','1-7-1991','31-12-1991');</t>
  </si>
  <si>
    <t>INSERT INTO temporalidad VALUES (857,'2do semestre 1992','Semestral','Semestre','1-7-1992','31-12-1992');</t>
  </si>
  <si>
    <t>INSERT INTO temporalidad VALUES (858,'2do semestre 1993','Semestral','Semestre','1-7-1993','31-12-1993');</t>
  </si>
  <si>
    <t>INSERT INTO temporalidad VALUES (859,'2do semestre 1994','Semestral','Semestre','1-7-1994','31-12-1994');</t>
  </si>
  <si>
    <t>INSERT INTO temporalidad VALUES (860,'2do semestre 1995','Semestral','Semestre','1-7-1995','31-12-1995');</t>
  </si>
  <si>
    <t>INSERT INTO temporalidad VALUES (861,'2do semestre 1996','Semestral','Semestre','1-7-1996','31-12-1996');</t>
  </si>
  <si>
    <t>INSERT INTO temporalidad VALUES (862,'2do semestre 1997','Semestral','Semestre','1-7-1997','31-12-1997');</t>
  </si>
  <si>
    <t>INSERT INTO temporalidad VALUES (863,'2do semestre 1998','Semestral','Semestre','1-7-1998','31-12-1998');</t>
  </si>
  <si>
    <t>INSERT INTO temporalidad VALUES (864,'2do semestre 1999','Semestral','Semestre','1-7-1999','31-12-1999');</t>
  </si>
  <si>
    <t>INSERT INTO temporalidad VALUES (865,'2do semestre 2000','Semestral','Semestre','1-7-2000','31-12-2000');</t>
  </si>
  <si>
    <t>INSERT INTO temporalidad VALUES (866,'2do semestre 2001','Semestral','Semestre','1-7-2001','31-12-2001');</t>
  </si>
  <si>
    <t>INSERT INTO temporalidad VALUES (867,'2do semestre 2002','Semestral','Semestre','1-7-2002','31-12-2002');</t>
  </si>
  <si>
    <t>INSERT INTO temporalidad VALUES (868,'2do semestre 2003','Semestral','Semestre','1-7-2003','31-12-2003');</t>
  </si>
  <si>
    <t>INSERT INTO temporalidad VALUES (869,'2do semestre 2004','Semestral','Semestre','1-7-2004','31-12-2004');</t>
  </si>
  <si>
    <t>INSERT INTO temporalidad VALUES (870,'2do semestre 2005','Semestral','Semestre','1-7-2005','31-12-2005');</t>
  </si>
  <si>
    <t>INSERT INTO temporalidad VALUES (871,'2do semestre 2006','Semestral','Semestre','1-7-2006','31-12-2006');</t>
  </si>
  <si>
    <t>INSERT INTO temporalidad VALUES (872,'2do semestre 2007','Semestral','Semestre','1-7-2007','31-12-2007');</t>
  </si>
  <si>
    <t>INSERT INTO temporalidad VALUES (873,'2do semestre 2008','Semestral','Semestre','1-7-2008','31-12-2008');</t>
  </si>
  <si>
    <t>INSERT INTO temporalidad VALUES (874,'2do semestre 2009','Semestral','Semestre','1-7-2009','31-12-2009');</t>
  </si>
  <si>
    <t>INSERT INTO temporalidad VALUES (875,'2do semestre 2010','Semestral','Semestre','1-7-2010','31-12-2010');</t>
  </si>
  <si>
    <t>INSERT INTO temporalidad VALUES (876,'2do semestre 2011','Semestral','Semestre','1-7-2011','31-12-2011');</t>
  </si>
  <si>
    <t>INSERT INTO temporalidad VALUES (877,'2do semestre 2012','Semestral','Semestre','1-7-2012','31-12-2012');</t>
  </si>
  <si>
    <t>INSERT INTO temporalidad VALUES (878,'2do semestre 2013','Semestral','Semestre','1-7-2013','31-12-2013');</t>
  </si>
  <si>
    <t>INSERT INTO temporalidad VALUES (879,'2do semestre 2014','Semestral','Semestre','1-7-2014','31-12-2014');</t>
  </si>
  <si>
    <t>INSERT INTO temporalidad VALUES (880,'2do semestre 2015','Semestral','Semestre','1-7-2015','31-12-2015');</t>
  </si>
  <si>
    <t>INSERT INTO temporalidad VALUES (881,'2do semestre 2016','Semestral','Semestre','1-7-2016','31-12-2016');</t>
  </si>
  <si>
    <t>INSERT INTO temporalidad VALUES (882,'2do semestre 2017','Semestral','Semestre','1-7-2017','31-12-2017');</t>
  </si>
  <si>
    <t>INSERT INTO temporalidad VALUES (883,'2do semestre 2018','Semestral','Semestre','1-7-2018','31-12-2018');</t>
  </si>
  <si>
    <t>INSERT INTO temporalidad VALUES (884,'2do semestre 2019','Semestral','Semestre','1-7-2019','31-12-2019');</t>
  </si>
  <si>
    <t>INSERT INTO temporalidad VALUES (885,'2do semestre 2020','Semestral','Semestre','1-7-2020','31-12-2020');</t>
  </si>
  <si>
    <t>INSERT INTO temporalidad VALUES (886,'2do semestre 2021','Semestral','Semestre','1-7-2021','31-12-2021');</t>
  </si>
  <si>
    <t>INSERT INTO temporalidad VALUES (887,'2do semestre 2022','Semestral','Semestre','1-7-2022','31-12-2022');</t>
  </si>
  <si>
    <t>INSERT INTO temporalidad VALUES (888,'2do semestre 2023','Semestral','Semestre','1-7-2023','31-12-2023');</t>
  </si>
  <si>
    <t>INSERT INTO temporalidad VALUES (889,'2do semestre 2024','Semestral','Semestre','1-7-2024','31-12-2024');</t>
  </si>
  <si>
    <t>INSERT INTO temporalidad VALUES (890,'2do semestre 2025','Semestral','Semestre','1-7-2025','31-12-2025');</t>
  </si>
  <si>
    <t>INSERT INTO temporalidad VALUES (891,'2do semestre 2026','Semestral','Semestre','1-7-2026','31-12-2026');</t>
  </si>
  <si>
    <t>INSERT INTO temporalidad VALUES (892,'2do semestre 2027','Semestral','Semestre','1-7-2027','31-12-2027');</t>
  </si>
  <si>
    <t>INSERT INTO temporalidad VALUES (893,'2do semestre 2028','Semestral','Semestre','1-7-2028','31-12-2028');</t>
  </si>
  <si>
    <t>INSERT INTO temporalidad VALUES (894,'2do semestre 2029','Semestral','Semestre','1-7-2029','31-12-2029');</t>
  </si>
  <si>
    <t>INSERT INTO temporalidad VALUES (895,'2do semestre 2030','Semestral','Semestre','1-7-2030','31-12-2030');</t>
  </si>
  <si>
    <t>INSERT INTO temporalidad VALUES (896,'2do semestre 2031','Semestral','Semestre','1-7-2031','31-12-2031');</t>
  </si>
  <si>
    <t>INSERT INTO temporalidad VALUES (897,'2do semestre 2032','Semestral','Semestre','1-7-2032','31-12-2032');</t>
  </si>
  <si>
    <t>INSERT INTO temporalidad VALUES (898,'2do semestre 2033','Semestral','Semestre','1-7-2033','31-12-2033');</t>
  </si>
  <si>
    <t>INSERT INTO temporalidad VALUES (899,'2do semestre 2034','Semestral','Semestre','1-7-2034','31-12-2034');</t>
  </si>
  <si>
    <t>INSERT INTO temporalidad VALUES (900,'2do semestre 2035','Semestral','Semestre','1-7-2035','31-12-2035');</t>
  </si>
  <si>
    <t>INSERT INTO temporalidad VALUES (901,'2do semestre 2036','Semestral','Semestre','1-7-2036','31-12-2036');</t>
  </si>
  <si>
    <t>INSERT INTO temporalidad VALUES (902,'2do semestre 2037','Semestral','Semestre','1-7-2037','31-12-2037');</t>
  </si>
  <si>
    <t>INSERT INTO temporalidad VALUES (903,'2do semestre 2038','Semestral','Semestre','1-7-2038','31-12-2038');</t>
  </si>
  <si>
    <t>INSERT INTO temporalidad VALUES (904,'2do semestre 2039','Semestral','Semestre','1-7-2039','31-12-2039');</t>
  </si>
  <si>
    <t>INSERT INTO temporalidad VALUES (905,'2do semestre 2040','Semestral','Semestre','1-7-2040','31-12-2040');</t>
  </si>
  <si>
    <t>INSERT INTO temporalidad VALUES (906,'2do semestre 2041','Semestral','Semestre','1-7-2041','31-12-2041');</t>
  </si>
  <si>
    <t>INSERT INTO temporalidad VALUES (907,'2do semestre 2042','Semestral','Semestre','1-7-2042','31-12-2042');</t>
  </si>
  <si>
    <t>INSERT INTO temporalidad VALUES (908,'2do semestre 2043','Semestral','Semestre','1-7-2043','31-12-2043');</t>
  </si>
  <si>
    <t>INSERT INTO temporalidad VALUES (909,'2do semestre 2044','Semestral','Semestre','1-7-2044','31-12-2044');</t>
  </si>
  <si>
    <t>INSERT INTO temporalidad VALUES (910,'2do semestre 2045','Semestral','Semestre','1-7-2045','31-12-2045');</t>
  </si>
  <si>
    <t>INSERT INTO temporalidad VALUES (911,'2do semestre 2046','Semestral','Semestre','1-7-2046','31-12-2046');</t>
  </si>
  <si>
    <t>INSERT INTO temporalidad VALUES (912,'2do semestre 2047','Semestral','Semestre','1-7-2047','31-12-2047');</t>
  </si>
  <si>
    <t>INSERT INTO temporalidad VALUES (913,'2do semestre 2048','Semestral','Semestre','1-7-2048','31-12-2048');</t>
  </si>
  <si>
    <t>INSERT INTO temporalidad VALUES (914,'2do semestre 2049','Semestral','Semestre','1-7-2049','31-12-2049');</t>
  </si>
  <si>
    <t>INSERT INTO temporalidad VALUES (915,'2do semestre 2050','Semestral','Semestre','1-7-2050','31-12-2050');</t>
  </si>
  <si>
    <t>INSERT INTO temporalidad VALUES (916,'1er trimestre 1990','Trimestral','Trimestre','1-1-1990','31-3-1990');</t>
  </si>
  <si>
    <t>INSERT INTO temporalidad VALUES (917,'1er trimestre 1991','Trimestral','Trimestre','1-1-1991','31-3-1991');</t>
  </si>
  <si>
    <t>INSERT INTO temporalidad VALUES (918,'1er trimestre 1992','Trimestral','Trimestre','1-1-1992','31-3-1992');</t>
  </si>
  <si>
    <t>INSERT INTO temporalidad VALUES (919,'1er trimestre 1993','Trimestral','Trimestre','1-1-1993','31-3-1993');</t>
  </si>
  <si>
    <t>INSERT INTO temporalidad VALUES (920,'1er trimestre 1994','Trimestral','Trimestre','1-1-1994','31-3-1994');</t>
  </si>
  <si>
    <t>INSERT INTO temporalidad VALUES (921,'1er trimestre 1995','Trimestral','Trimestre','1-1-1995','31-3-1995');</t>
  </si>
  <si>
    <t>INSERT INTO temporalidad VALUES (922,'1er trimestre 1996','Trimestral','Trimestre','1-1-1996','31-3-1996');</t>
  </si>
  <si>
    <t>INSERT INTO temporalidad VALUES (923,'1er trimestre 1997','Trimestral','Trimestre','1-1-1997','31-3-1997');</t>
  </si>
  <si>
    <t>INSERT INTO temporalidad VALUES (924,'1er trimestre 1998','Trimestral','Trimestre','1-1-1998','31-3-1998');</t>
  </si>
  <si>
    <t>INSERT INTO temporalidad VALUES (925,'1er trimestre 1999','Trimestral','Trimestre','1-1-1999','31-3-1999');</t>
  </si>
  <si>
    <t>INSERT INTO temporalidad VALUES (926,'1er trimestre 2000','Trimestral','Trimestre','1-1-2000','31-3-2000');</t>
  </si>
  <si>
    <t>INSERT INTO temporalidad VALUES (927,'1er trimestre 2001','Trimestral','Trimestre','1-1-2001','31-3-2001');</t>
  </si>
  <si>
    <t>INSERT INTO temporalidad VALUES (928,'1er trimestre 2002','Trimestral','Trimestre','1-1-2002','31-3-2002');</t>
  </si>
  <si>
    <t>INSERT INTO temporalidad VALUES (929,'1er trimestre 2003','Trimestral','Trimestre','1-1-2003','31-3-2003');</t>
  </si>
  <si>
    <t>INSERT INTO temporalidad VALUES (930,'1er trimestre 2004','Trimestral','Trimestre','1-1-2004','31-3-2004');</t>
  </si>
  <si>
    <t>INSERT INTO temporalidad VALUES (931,'1er trimestre 2005','Trimestral','Trimestre','1-1-2005','31-3-2005');</t>
  </si>
  <si>
    <t>INSERT INTO temporalidad VALUES (932,'1er trimestre 2006','Trimestral','Trimestre','1-1-2006','31-3-2006');</t>
  </si>
  <si>
    <t>INSERT INTO temporalidad VALUES (933,'1er trimestre 2007','Trimestral','Trimestre','1-1-2007','31-3-2007');</t>
  </si>
  <si>
    <t>INSERT INTO temporalidad VALUES (934,'1er trimestre 2008','Trimestral','Trimestre','1-1-2008','31-3-2008');</t>
  </si>
  <si>
    <t>INSERT INTO temporalidad VALUES (935,'1er trimestre 2009','Trimestral','Trimestre','1-1-2009','31-3-2009');</t>
  </si>
  <si>
    <t>INSERT INTO temporalidad VALUES (936,'1er trimestre 2010','Trimestral','Trimestre','1-1-2010','31-3-2010');</t>
  </si>
  <si>
    <t>INSERT INTO temporalidad VALUES (937,'1er trimestre 2011','Trimestral','Trimestre','1-1-2011','31-3-2011');</t>
  </si>
  <si>
    <t>INSERT INTO temporalidad VALUES (938,'1er trimestre 2012','Trimestral','Trimestre','1-1-2012','31-3-2012');</t>
  </si>
  <si>
    <t>INSERT INTO temporalidad VALUES (939,'1er trimestre 2013','Trimestral','Trimestre','1-1-2013','31-3-2013');</t>
  </si>
  <si>
    <t>INSERT INTO temporalidad VALUES (940,'1er trimestre 2014','Trimestral','Trimestre','1-1-2014','31-3-2014');</t>
  </si>
  <si>
    <t>INSERT INTO temporalidad VALUES (941,'1er trimestre 2015','Trimestral','Trimestre','1-1-2015','31-3-2015');</t>
  </si>
  <si>
    <t>INSERT INTO temporalidad VALUES (942,'1er trimestre 2016','Trimestral','Trimestre','1-1-2016','31-3-2016');</t>
  </si>
  <si>
    <t>INSERT INTO temporalidad VALUES (943,'1er trimestre 2017','Trimestral','Trimestre','1-1-2017','31-3-2017');</t>
  </si>
  <si>
    <t>INSERT INTO temporalidad VALUES (944,'1er trimestre 2018','Trimestral','Trimestre','1-1-2018','31-3-2018');</t>
  </si>
  <si>
    <t>INSERT INTO temporalidad VALUES (945,'1er trimestre 2019','Trimestral','Trimestre','1-1-2019','31-3-2019');</t>
  </si>
  <si>
    <t>INSERT INTO temporalidad VALUES (946,'1er trimestre 2020','Trimestral','Trimestre','1-1-2020','31-3-2020');</t>
  </si>
  <si>
    <t>INSERT INTO temporalidad VALUES (947,'1er trimestre 2021','Trimestral','Trimestre','1-1-2021','31-3-2021');</t>
  </si>
  <si>
    <t>INSERT INTO temporalidad VALUES (948,'1er trimestre 2022','Trimestral','Trimestre','1-1-2022','31-3-2022');</t>
  </si>
  <si>
    <t>INSERT INTO temporalidad VALUES (949,'1er trimestre 2023','Trimestral','Trimestre','1-1-2023','31-3-2023');</t>
  </si>
  <si>
    <t>INSERT INTO temporalidad VALUES (950,'1er trimestre 2024','Trimestral','Trimestre','1-1-2024','31-3-2024');</t>
  </si>
  <si>
    <t>INSERT INTO temporalidad VALUES (951,'1er trimestre 2025','Trimestral','Trimestre','1-1-2025','31-3-2025');</t>
  </si>
  <si>
    <t>INSERT INTO temporalidad VALUES (952,'1er trimestre 2026','Trimestral','Trimestre','1-1-2026','31-3-2026');</t>
  </si>
  <si>
    <t>INSERT INTO temporalidad VALUES (953,'1er trimestre 2027','Trimestral','Trimestre','1-1-2027','31-3-2027');</t>
  </si>
  <si>
    <t>INSERT INTO temporalidad VALUES (954,'1er trimestre 2028','Trimestral','Trimestre','1-1-2028','31-3-2028');</t>
  </si>
  <si>
    <t>INSERT INTO temporalidad VALUES (955,'1er trimestre 2029','Trimestral','Trimestre','1-1-2029','31-3-2029');</t>
  </si>
  <si>
    <t>INSERT INTO temporalidad VALUES (956,'1er trimestre 2030','Trimestral','Trimestre','1-1-2030','31-3-2030');</t>
  </si>
  <si>
    <t>INSERT INTO temporalidad VALUES (957,'1er trimestre 2031','Trimestral','Trimestre','1-1-2031','31-3-2031');</t>
  </si>
  <si>
    <t>INSERT INTO temporalidad VALUES (958,'1er trimestre 2032','Trimestral','Trimestre','1-1-2032','31-3-2032');</t>
  </si>
  <si>
    <t>INSERT INTO temporalidad VALUES (959,'1er trimestre 2033','Trimestral','Trimestre','1-1-2033','31-3-2033');</t>
  </si>
  <si>
    <t>INSERT INTO temporalidad VALUES (960,'1er trimestre 2034','Trimestral','Trimestre','1-1-2034','31-3-2034');</t>
  </si>
  <si>
    <t>INSERT INTO temporalidad VALUES (961,'1er trimestre 2035','Trimestral','Trimestre','1-1-2035','31-3-2035');</t>
  </si>
  <si>
    <t>INSERT INTO temporalidad VALUES (962,'1er trimestre 2036','Trimestral','Trimestre','1-1-2036','31-3-2036');</t>
  </si>
  <si>
    <t>INSERT INTO temporalidad VALUES (963,'1er trimestre 2037','Trimestral','Trimestre','1-1-2037','31-3-2037');</t>
  </si>
  <si>
    <t>INSERT INTO temporalidad VALUES (964,'1er trimestre 2038','Trimestral','Trimestre','1-1-2038','31-3-2038');</t>
  </si>
  <si>
    <t>INSERT INTO temporalidad VALUES (965,'1er trimestre 2039','Trimestral','Trimestre','1-1-2039','31-3-2039');</t>
  </si>
  <si>
    <t>INSERT INTO temporalidad VALUES (966,'1er trimestre 2040','Trimestral','Trimestre','1-1-2040','31-3-2040');</t>
  </si>
  <si>
    <t>INSERT INTO temporalidad VALUES (967,'1er trimestre 2041','Trimestral','Trimestre','1-1-2041','31-3-2041');</t>
  </si>
  <si>
    <t>INSERT INTO temporalidad VALUES (968,'1er trimestre 2042','Trimestral','Trimestre','1-1-2042','31-3-2042');</t>
  </si>
  <si>
    <t>INSERT INTO temporalidad VALUES (969,'1er trimestre 2043','Trimestral','Trimestre','1-1-2043','31-3-2043');</t>
  </si>
  <si>
    <t>INSERT INTO temporalidad VALUES (970,'1er trimestre 2044','Trimestral','Trimestre','1-1-2044','31-3-2044');</t>
  </si>
  <si>
    <t>INSERT INTO temporalidad VALUES (971,'1er trimestre 2045','Trimestral','Trimestre','1-1-2045','31-3-2045');</t>
  </si>
  <si>
    <t>INSERT INTO temporalidad VALUES (972,'1er trimestre 2046','Trimestral','Trimestre','1-1-2046','31-3-2046');</t>
  </si>
  <si>
    <t>INSERT INTO temporalidad VALUES (973,'1er trimestre 2047','Trimestral','Trimestre','1-1-2047','31-3-2047');</t>
  </si>
  <si>
    <t>INSERT INTO temporalidad VALUES (974,'1er trimestre 2048','Trimestral','Trimestre','1-1-2048','31-3-2048');</t>
  </si>
  <si>
    <t>INSERT INTO temporalidad VALUES (975,'1er trimestre 2049','Trimestral','Trimestre','1-1-2049','31-3-2049');</t>
  </si>
  <si>
    <t>INSERT INTO temporalidad VALUES (976,'1er trimestre 2050','Trimestral','Trimestre','1-1-2050','31-3-2050');</t>
  </si>
  <si>
    <t>INSERT INTO temporalidad VALUES (977,'2do trimestre 1990','Trimestral','Trimestre','1-4-1990','30-6-1990');</t>
  </si>
  <si>
    <t>INSERT INTO temporalidad VALUES (978,'2do trimestre 1991','Trimestral','Trimestre','1-4-1991','30-6-1991');</t>
  </si>
  <si>
    <t>INSERT INTO temporalidad VALUES (979,'2do trimestre 1992','Trimestral','Trimestre','1-4-1992','30-6-1992');</t>
  </si>
  <si>
    <t>INSERT INTO temporalidad VALUES (980,'2do trimestre 1993','Trimestral','Trimestre','1-4-1993','30-6-1993');</t>
  </si>
  <si>
    <t>INSERT INTO temporalidad VALUES (981,'2do trimestre 1994','Trimestral','Trimestre','1-4-1994','30-6-1994');</t>
  </si>
  <si>
    <t>INSERT INTO temporalidad VALUES (982,'2do trimestre 1995','Trimestral','Trimestre','1-4-1995','30-6-1995');</t>
  </si>
  <si>
    <t>INSERT INTO temporalidad VALUES (983,'2do trimestre 1996','Trimestral','Trimestre','1-4-1996','30-6-1996');</t>
  </si>
  <si>
    <t>INSERT INTO temporalidad VALUES (984,'2do trimestre 1997','Trimestral','Trimestre','1-4-1997','30-6-1997');</t>
  </si>
  <si>
    <t>INSERT INTO temporalidad VALUES (985,'2do trimestre 1998','Trimestral','Trimestre','1-4-1998','30-6-1998');</t>
  </si>
  <si>
    <t>INSERT INTO temporalidad VALUES (986,'2do trimestre 1999','Trimestral','Trimestre','1-4-1999','30-6-1999');</t>
  </si>
  <si>
    <t>INSERT INTO temporalidad VALUES (987,'2do trimestre 2000','Trimestral','Trimestre','1-4-2000','30-6-2000');</t>
  </si>
  <si>
    <t>INSERT INTO temporalidad VALUES (988,'2do trimestre 2001','Trimestral','Trimestre','1-4-2001','30-6-2001');</t>
  </si>
  <si>
    <t>INSERT INTO temporalidad VALUES (989,'2do trimestre 2002','Trimestral','Trimestre','1-4-2002','30-6-2002');</t>
  </si>
  <si>
    <t>INSERT INTO temporalidad VALUES (990,'2do trimestre 2003','Trimestral','Trimestre','1-4-2003','30-6-2003');</t>
  </si>
  <si>
    <t>INSERT INTO temporalidad VALUES (991,'2do trimestre 2004','Trimestral','Trimestre','1-4-2004','30-6-2004');</t>
  </si>
  <si>
    <t>INSERT INTO temporalidad VALUES (992,'2do trimestre 2005','Trimestral','Trimestre','1-4-2005','30-6-2005');</t>
  </si>
  <si>
    <t>INSERT INTO temporalidad VALUES (993,'2do trimestre 2006','Trimestral','Trimestre','1-4-2006','30-6-2006');</t>
  </si>
  <si>
    <t>INSERT INTO temporalidad VALUES (994,'2do trimestre 2007','Trimestral','Trimestre','1-4-2007','30-6-2007');</t>
  </si>
  <si>
    <t>INSERT INTO temporalidad VALUES (995,'2do trimestre 2008','Trimestral','Trimestre','1-4-2008','30-6-2008');</t>
  </si>
  <si>
    <t>INSERT INTO temporalidad VALUES (996,'2do trimestre 2009','Trimestral','Trimestre','1-4-2009','30-6-2009');</t>
  </si>
  <si>
    <t>INSERT INTO temporalidad VALUES (997,'2do trimestre 2010','Trimestral','Trimestre','1-4-2010','30-6-2010');</t>
  </si>
  <si>
    <t>INSERT INTO temporalidad VALUES (998,'2do trimestre 2011','Trimestral','Trimestre','1-4-2011','30-6-2011');</t>
  </si>
  <si>
    <t>INSERT INTO temporalidad VALUES (999,'2do trimestre 2012','Trimestral','Trimestre','1-4-2012','30-6-2012');</t>
  </si>
  <si>
    <t>INSERT INTO temporalidad VALUES (1000,'2do trimestre 2013','Trimestral','Trimestre','1-4-2013','30-6-2013');</t>
  </si>
  <si>
    <t>INSERT INTO temporalidad VALUES (1001,'2do trimestre 2014','Trimestral','Trimestre','1-4-2014','30-6-2014');</t>
  </si>
  <si>
    <t>INSERT INTO temporalidad VALUES (1002,'2do trimestre 2015','Trimestral','Trimestre','1-4-2015','30-6-2015');</t>
  </si>
  <si>
    <t>INSERT INTO temporalidad VALUES (1003,'2do trimestre 2016','Trimestral','Trimestre','1-4-2016','30-6-2016');</t>
  </si>
  <si>
    <t>INSERT INTO temporalidad VALUES (1004,'2do trimestre 2017','Trimestral','Trimestre','1-4-2017','30-6-2017');</t>
  </si>
  <si>
    <t>INSERT INTO temporalidad VALUES (1005,'2do trimestre 2018','Trimestral','Trimestre','1-4-2018','30-6-2018');</t>
  </si>
  <si>
    <t>INSERT INTO temporalidad VALUES (1006,'2do trimestre 2019','Trimestral','Trimestre','1-4-2019','30-6-2019');</t>
  </si>
  <si>
    <t>INSERT INTO temporalidad VALUES (1007,'2do trimestre 2020','Trimestral','Trimestre','1-4-2020','30-6-2020');</t>
  </si>
  <si>
    <t>INSERT INTO temporalidad VALUES (1008,'2do trimestre 2021','Trimestral','Trimestre','1-4-2021','30-6-2021');</t>
  </si>
  <si>
    <t>INSERT INTO temporalidad VALUES (1009,'2do trimestre 2022','Trimestral','Trimestre','1-4-2022','30-6-2022');</t>
  </si>
  <si>
    <t>INSERT INTO temporalidad VALUES (1010,'2do trimestre 2023','Trimestral','Trimestre','1-4-2023','30-6-2023');</t>
  </si>
  <si>
    <t>INSERT INTO temporalidad VALUES (1011,'2do trimestre 2024','Trimestral','Trimestre','1-4-2024','30-6-2024');</t>
  </si>
  <si>
    <t>INSERT INTO temporalidad VALUES (1012,'2do trimestre 2025','Trimestral','Trimestre','1-4-2025','30-6-2025');</t>
  </si>
  <si>
    <t>INSERT INTO temporalidad VALUES (1013,'2do trimestre 2026','Trimestral','Trimestre','1-4-2026','30-6-2026');</t>
  </si>
  <si>
    <t>INSERT INTO temporalidad VALUES (1014,'2do trimestre 2027','Trimestral','Trimestre','1-4-2027','30-6-2027');</t>
  </si>
  <si>
    <t>INSERT INTO temporalidad VALUES (1015,'2do trimestre 2028','Trimestral','Trimestre','1-4-2028','30-6-2028');</t>
  </si>
  <si>
    <t>INSERT INTO temporalidad VALUES (1016,'2do trimestre 2029','Trimestral','Trimestre','1-4-2029','30-6-2029');</t>
  </si>
  <si>
    <t>INSERT INTO temporalidad VALUES (1017,'2do trimestre 2030','Trimestral','Trimestre','1-4-2030','30-6-2030');</t>
  </si>
  <si>
    <t>INSERT INTO temporalidad VALUES (1018,'2do trimestre 2031','Trimestral','Trimestre','1-4-2031','30-6-2031');</t>
  </si>
  <si>
    <t>INSERT INTO temporalidad VALUES (1019,'2do trimestre 2032','Trimestral','Trimestre','1-4-2032','30-6-2032');</t>
  </si>
  <si>
    <t>INSERT INTO temporalidad VALUES (1020,'2do trimestre 2033','Trimestral','Trimestre','1-4-2033','30-6-2033');</t>
  </si>
  <si>
    <t>INSERT INTO temporalidad VALUES (1021,'2do trimestre 2034','Trimestral','Trimestre','1-4-2034','30-6-2034');</t>
  </si>
  <si>
    <t>INSERT INTO temporalidad VALUES (1022,'2do trimestre 2035','Trimestral','Trimestre','1-4-2035','30-6-2035');</t>
  </si>
  <si>
    <t>INSERT INTO temporalidad VALUES (1023,'2do trimestre 2036','Trimestral','Trimestre','1-4-2036','30-6-2036');</t>
  </si>
  <si>
    <t>INSERT INTO temporalidad VALUES (1024,'2do trimestre 2037','Trimestral','Trimestre','1-4-2037','30-6-2037');</t>
  </si>
  <si>
    <t>INSERT INTO temporalidad VALUES (1025,'2do trimestre 2038','Trimestral','Trimestre','1-4-2038','30-6-2038');</t>
  </si>
  <si>
    <t>INSERT INTO temporalidad VALUES (1026,'2do trimestre 2039','Trimestral','Trimestre','1-4-2039','30-6-2039');</t>
  </si>
  <si>
    <t>INSERT INTO temporalidad VALUES (1027,'2do trimestre 2040','Trimestral','Trimestre','1-4-2040','30-6-2040');</t>
  </si>
  <si>
    <t>INSERT INTO temporalidad VALUES (1028,'2do trimestre 2041','Trimestral','Trimestre','1-4-2041','30-6-2041');</t>
  </si>
  <si>
    <t>INSERT INTO temporalidad VALUES (1029,'2do trimestre 2042','Trimestral','Trimestre','1-4-2042','30-6-2042');</t>
  </si>
  <si>
    <t>INSERT INTO temporalidad VALUES (1030,'2do trimestre 2043','Trimestral','Trimestre','1-4-2043','30-6-2043');</t>
  </si>
  <si>
    <t>INSERT INTO temporalidad VALUES (1031,'2do trimestre 2044','Trimestral','Trimestre','1-4-2044','30-6-2044');</t>
  </si>
  <si>
    <t>INSERT INTO temporalidad VALUES (1032,'2do trimestre 2045','Trimestral','Trimestre','1-4-2045','30-6-2045');</t>
  </si>
  <si>
    <t>INSERT INTO temporalidad VALUES (1033,'2do trimestre 2046','Trimestral','Trimestre','1-4-2046','30-6-2046');</t>
  </si>
  <si>
    <t>INSERT INTO temporalidad VALUES (1034,'2do trimestre 2047','Trimestral','Trimestre','1-4-2047','30-6-2047');</t>
  </si>
  <si>
    <t>INSERT INTO temporalidad VALUES (1035,'2do trimestre 2048','Trimestral','Trimestre','1-4-2048','30-6-2048');</t>
  </si>
  <si>
    <t>INSERT INTO temporalidad VALUES (1036,'2do trimestre 2049','Trimestral','Trimestre','1-4-2049','30-6-2049');</t>
  </si>
  <si>
    <t>INSERT INTO temporalidad VALUES (1037,'2do trimestre 2050','Trimestral','Trimestre','1-4-2050','30-6-2050');</t>
  </si>
  <si>
    <t>INSERT INTO temporalidad VALUES (1038,'3er trimestre 1990','Trimestral','Trimestre','1-7-1990','30-9-1990');</t>
  </si>
  <si>
    <t>INSERT INTO temporalidad VALUES (1039,'3er trimestre 1991','Trimestral','Trimestre','1-7-1991','30-9-1991');</t>
  </si>
  <si>
    <t>INSERT INTO temporalidad VALUES (1040,'3er trimestre 1992','Trimestral','Trimestre','1-7-1992','30-9-1992');</t>
  </si>
  <si>
    <t>INSERT INTO temporalidad VALUES (1041,'3er trimestre 1993','Trimestral','Trimestre','1-7-1993','30-9-1993');</t>
  </si>
  <si>
    <t>INSERT INTO temporalidad VALUES (1042,'3er trimestre 1994','Trimestral','Trimestre','1-7-1994','30-9-1994');</t>
  </si>
  <si>
    <t>INSERT INTO temporalidad VALUES (1043,'3er trimestre 1995','Trimestral','Trimestre','1-7-1995','30-9-1995');</t>
  </si>
  <si>
    <t>INSERT INTO temporalidad VALUES (1044,'3er trimestre 1996','Trimestral','Trimestre','1-7-1996','30-9-1996');</t>
  </si>
  <si>
    <t>INSERT INTO temporalidad VALUES (1045,'3er trimestre 1997','Trimestral','Trimestre','1-7-1997','30-9-1997');</t>
  </si>
  <si>
    <t>INSERT INTO temporalidad VALUES (1046,'3er trimestre 1998','Trimestral','Trimestre','1-7-1998','30-9-1998');</t>
  </si>
  <si>
    <t>INSERT INTO temporalidad VALUES (1047,'3er trimestre 1999','Trimestral','Trimestre','1-7-1999','30-9-1999');</t>
  </si>
  <si>
    <t>INSERT INTO temporalidad VALUES (1048,'3er trimestre 2000','Trimestral','Trimestre','1-7-2000','30-9-2000');</t>
  </si>
  <si>
    <t>INSERT INTO temporalidad VALUES (1049,'3er trimestre 2001','Trimestral','Trimestre','1-7-2001','30-9-2001');</t>
  </si>
  <si>
    <t>INSERT INTO temporalidad VALUES (1050,'3er trimestre 2002','Trimestral','Trimestre','1-7-2002','30-9-2002');</t>
  </si>
  <si>
    <t>INSERT INTO temporalidad VALUES (1051,'3er trimestre 2003','Trimestral','Trimestre','1-7-2003','30-9-2003');</t>
  </si>
  <si>
    <t>INSERT INTO temporalidad VALUES (1052,'3er trimestre 2004','Trimestral','Trimestre','1-7-2004','30-9-2004');</t>
  </si>
  <si>
    <t>INSERT INTO temporalidad VALUES (1053,'3er trimestre 2005','Trimestral','Trimestre','1-7-2005','30-9-2005');</t>
  </si>
  <si>
    <t>INSERT INTO temporalidad VALUES (1054,'3er trimestre 2006','Trimestral','Trimestre','1-7-2006','30-9-2006');</t>
  </si>
  <si>
    <t>INSERT INTO temporalidad VALUES (1055,'3er trimestre 2007','Trimestral','Trimestre','1-7-2007','30-9-2007');</t>
  </si>
  <si>
    <t>INSERT INTO temporalidad VALUES (1056,'3er trimestre 2008','Trimestral','Trimestre','1-7-2008','30-9-2008');</t>
  </si>
  <si>
    <t>INSERT INTO temporalidad VALUES (1057,'3er trimestre 2009','Trimestral','Trimestre','1-7-2009','30-9-2009');</t>
  </si>
  <si>
    <t>INSERT INTO temporalidad VALUES (1058,'3er trimestre 2010','Trimestral','Trimestre','1-7-2010','30-9-2010');</t>
  </si>
  <si>
    <t>INSERT INTO temporalidad VALUES (1059,'3er trimestre 2011','Trimestral','Trimestre','1-7-2011','30-9-2011');</t>
  </si>
  <si>
    <t>INSERT INTO temporalidad VALUES (1060,'3er trimestre 2012','Trimestral','Trimestre','1-7-2012','30-9-2012');</t>
  </si>
  <si>
    <t>INSERT INTO temporalidad VALUES (1061,'3er trimestre 2013','Trimestral','Trimestre','1-7-2013','30-9-2013');</t>
  </si>
  <si>
    <t>INSERT INTO temporalidad VALUES (1062,'3er trimestre 2014','Trimestral','Trimestre','1-7-2014','30-9-2014');</t>
  </si>
  <si>
    <t>INSERT INTO temporalidad VALUES (1063,'3er trimestre 2015','Trimestral','Trimestre','1-7-2015','30-9-2015');</t>
  </si>
  <si>
    <t>INSERT INTO temporalidad VALUES (1064,'3er trimestre 2016','Trimestral','Trimestre','1-7-2016','30-9-2016');</t>
  </si>
  <si>
    <t>INSERT INTO temporalidad VALUES (1065,'3er trimestre 2017','Trimestral','Trimestre','1-7-2017','30-9-2017');</t>
  </si>
  <si>
    <t>INSERT INTO temporalidad VALUES (1066,'3er trimestre 2018','Trimestral','Trimestre','1-7-2018','30-9-2018');</t>
  </si>
  <si>
    <t>INSERT INTO temporalidad VALUES (1067,'3er trimestre 2019','Trimestral','Trimestre','1-7-2019','30-9-2019');</t>
  </si>
  <si>
    <t>INSERT INTO temporalidad VALUES (1068,'3er trimestre 2020','Trimestral','Trimestre','1-7-2020','30-9-2020');</t>
  </si>
  <si>
    <t>INSERT INTO temporalidad VALUES (1069,'3er trimestre 2021','Trimestral','Trimestre','1-7-2021','30-9-2021');</t>
  </si>
  <si>
    <t>INSERT INTO temporalidad VALUES (1070,'3er trimestre 2022','Trimestral','Trimestre','1-7-2022','30-9-2022');</t>
  </si>
  <si>
    <t>INSERT INTO temporalidad VALUES (1071,'3er trimestre 2023','Trimestral','Trimestre','1-7-2023','30-9-2023');</t>
  </si>
  <si>
    <t>INSERT INTO temporalidad VALUES (1072,'3er trimestre 2024','Trimestral','Trimestre','1-7-2024','30-9-2024');</t>
  </si>
  <si>
    <t>INSERT INTO temporalidad VALUES (1073,'3er trimestre 2025','Trimestral','Trimestre','1-7-2025','30-9-2025');</t>
  </si>
  <si>
    <t>INSERT INTO temporalidad VALUES (1074,'3er trimestre 2026','Trimestral','Trimestre','1-7-2026','30-9-2026');</t>
  </si>
  <si>
    <t>INSERT INTO temporalidad VALUES (1075,'3er trimestre 2027','Trimestral','Trimestre','1-7-2027','30-9-2027');</t>
  </si>
  <si>
    <t>INSERT INTO temporalidad VALUES (1076,'3er trimestre 2028','Trimestral','Trimestre','1-7-2028','30-9-2028');</t>
  </si>
  <si>
    <t>INSERT INTO temporalidad VALUES (1077,'3er trimestre 2029','Trimestral','Trimestre','1-7-2029','30-9-2029');</t>
  </si>
  <si>
    <t>INSERT INTO temporalidad VALUES (1078,'3er trimestre 2030','Trimestral','Trimestre','1-7-2030','30-9-2030');</t>
  </si>
  <si>
    <t>INSERT INTO temporalidad VALUES (1079,'3er trimestre 2031','Trimestral','Trimestre','1-7-2031','30-9-2031');</t>
  </si>
  <si>
    <t>INSERT INTO temporalidad VALUES (1080,'3er trimestre 2032','Trimestral','Trimestre','1-7-2032','30-9-2032');</t>
  </si>
  <si>
    <t>INSERT INTO temporalidad VALUES (1081,'3er trimestre 2033','Trimestral','Trimestre','1-7-2033','30-9-2033');</t>
  </si>
  <si>
    <t>INSERT INTO temporalidad VALUES (1082,'3er trimestre 2034','Trimestral','Trimestre','1-7-2034','30-9-2034');</t>
  </si>
  <si>
    <t>INSERT INTO temporalidad VALUES (1083,'3er trimestre 2035','Trimestral','Trimestre','1-7-2035','30-9-2035');</t>
  </si>
  <si>
    <t>INSERT INTO temporalidad VALUES (1084,'3er trimestre 2036','Trimestral','Trimestre','1-7-2036','30-9-2036');</t>
  </si>
  <si>
    <t>INSERT INTO temporalidad VALUES (1085,'3er trimestre 2037','Trimestral','Trimestre','1-7-2037','30-9-2037');</t>
  </si>
  <si>
    <t>INSERT INTO temporalidad VALUES (1086,'3er trimestre 2038','Trimestral','Trimestre','1-7-2038','30-9-2038');</t>
  </si>
  <si>
    <t>INSERT INTO temporalidad VALUES (1087,'3er trimestre 2039','Trimestral','Trimestre','1-7-2039','30-9-2039');</t>
  </si>
  <si>
    <t>INSERT INTO temporalidad VALUES (1088,'3er trimestre 2040','Trimestral','Trimestre','1-7-2040','30-9-2040');</t>
  </si>
  <si>
    <t>INSERT INTO temporalidad VALUES (1089,'3er trimestre 2041','Trimestral','Trimestre','1-7-2041','30-9-2041');</t>
  </si>
  <si>
    <t>INSERT INTO temporalidad VALUES (1090,'3er trimestre 2042','Trimestral','Trimestre','1-7-2042','30-9-2042');</t>
  </si>
  <si>
    <t>INSERT INTO temporalidad VALUES (1091,'3er trimestre 2043','Trimestral','Trimestre','1-7-2043','30-9-2043');</t>
  </si>
  <si>
    <t>INSERT INTO temporalidad VALUES (1092,'3er trimestre 2044','Trimestral','Trimestre','1-7-2044','30-9-2044');</t>
  </si>
  <si>
    <t>INSERT INTO temporalidad VALUES (1093,'3er trimestre 2045','Trimestral','Trimestre','1-7-2045','30-9-2045');</t>
  </si>
  <si>
    <t>INSERT INTO temporalidad VALUES (1094,'3er trimestre 2046','Trimestral','Trimestre','1-7-2046','30-9-2046');</t>
  </si>
  <si>
    <t>INSERT INTO temporalidad VALUES (1095,'3er trimestre 2047','Trimestral','Trimestre','1-7-2047','30-9-2047');</t>
  </si>
  <si>
    <t>INSERT INTO temporalidad VALUES (1096,'3er trimestre 2048','Trimestral','Trimestre','1-7-2048','30-9-2048');</t>
  </si>
  <si>
    <t>INSERT INTO temporalidad VALUES (1097,'3er trimestre 2049','Trimestral','Trimestre','1-7-2049','30-9-2049');</t>
  </si>
  <si>
    <t>INSERT INTO temporalidad VALUES (1098,'3er trimestre 2050','Trimestral','Trimestre','1-7-2050','30-9-2050');</t>
  </si>
  <si>
    <t>INSERT INTO temporalidad VALUES (1099,'4to trimestre 1990','Trimestral','Trimestre','1-10-1990','31-12-1990');</t>
  </si>
  <si>
    <t>INSERT INTO temporalidad VALUES (1100,'4to trimestre 1991','Trimestral','Trimestre','1-10-1991','31-12-1991');</t>
  </si>
  <si>
    <t>INSERT INTO temporalidad VALUES (1101,'4to trimestre 1992','Trimestral','Trimestre','1-10-1992','31-12-1992');</t>
  </si>
  <si>
    <t>INSERT INTO temporalidad VALUES (1102,'4to trimestre 1993','Trimestral','Trimestre','1-10-1993','31-12-1993');</t>
  </si>
  <si>
    <t>INSERT INTO temporalidad VALUES (1103,'4to trimestre 1994','Trimestral','Trimestre','1-10-1994','31-12-1994');</t>
  </si>
  <si>
    <t>INSERT INTO temporalidad VALUES (1104,'4to trimestre 1995','Trimestral','Trimestre','1-10-1995','31-12-1995');</t>
  </si>
  <si>
    <t>INSERT INTO temporalidad VALUES (1105,'4to trimestre 1996','Trimestral','Trimestre','1-10-1996','31-12-1996');</t>
  </si>
  <si>
    <t>INSERT INTO temporalidad VALUES (1106,'4to trimestre 1997','Trimestral','Trimestre','1-10-1997','31-12-1997');</t>
  </si>
  <si>
    <t>INSERT INTO temporalidad VALUES (1107,'4to trimestre 1998','Trimestral','Trimestre','1-10-1998','31-12-1998');</t>
  </si>
  <si>
    <t>INSERT INTO temporalidad VALUES (1108,'4to trimestre 1999','Trimestral','Trimestre','1-10-1999','31-12-1999');</t>
  </si>
  <si>
    <t>INSERT INTO temporalidad VALUES (1109,'4to trimestre 2000','Trimestral','Trimestre','1-10-2000','31-12-2000');</t>
  </si>
  <si>
    <t>INSERT INTO temporalidad VALUES (1110,'4to trimestre 2001','Trimestral','Trimestre','1-10-2001','31-12-2001');</t>
  </si>
  <si>
    <t>INSERT INTO temporalidad VALUES (1111,'4to trimestre 2002','Trimestral','Trimestre','1-10-2002','31-12-2002');</t>
  </si>
  <si>
    <t>INSERT INTO temporalidad VALUES (1112,'4to trimestre 2003','Trimestral','Trimestre','1-10-2003','31-12-2003');</t>
  </si>
  <si>
    <t>INSERT INTO temporalidad VALUES (1113,'4to trimestre 2004','Trimestral','Trimestre','1-10-2004','31-12-2004');</t>
  </si>
  <si>
    <t>INSERT INTO temporalidad VALUES (1114,'4to trimestre 2005','Trimestral','Trimestre','1-10-2005','31-12-2005');</t>
  </si>
  <si>
    <t>INSERT INTO temporalidad VALUES (1115,'4to trimestre 2006','Trimestral','Trimestre','1-10-2006','31-12-2006');</t>
  </si>
  <si>
    <t>INSERT INTO temporalidad VALUES (1116,'4to trimestre 2007','Trimestral','Trimestre','1-10-2007','31-12-2007');</t>
  </si>
  <si>
    <t>INSERT INTO temporalidad VALUES (1117,'4to trimestre 2008','Trimestral','Trimestre','1-10-2008','31-12-2008');</t>
  </si>
  <si>
    <t>INSERT INTO temporalidad VALUES (1118,'4to trimestre 2009','Trimestral','Trimestre','1-10-2009','31-12-2009');</t>
  </si>
  <si>
    <t>INSERT INTO temporalidad VALUES (1119,'4to trimestre 2010','Trimestral','Trimestre','1-10-2010','31-12-2010');</t>
  </si>
  <si>
    <t>INSERT INTO temporalidad VALUES (1120,'4to trimestre 2011','Trimestral','Trimestre','1-10-2011','31-12-2011');</t>
  </si>
  <si>
    <t>INSERT INTO temporalidad VALUES (1121,'4to trimestre 2012','Trimestral','Trimestre','1-10-2012','31-12-2012');</t>
  </si>
  <si>
    <t>INSERT INTO temporalidad VALUES (1122,'4to trimestre 2013','Trimestral','Trimestre','1-10-2013','31-12-2013');</t>
  </si>
  <si>
    <t>INSERT INTO temporalidad VALUES (1123,'4to trimestre 2014','Trimestral','Trimestre','1-10-2014','31-12-2014');</t>
  </si>
  <si>
    <t>INSERT INTO temporalidad VALUES (1124,'4to trimestre 2015','Trimestral','Trimestre','1-10-2015','31-12-2015');</t>
  </si>
  <si>
    <t>INSERT INTO temporalidad VALUES (1125,'4to trimestre 2016','Trimestral','Trimestre','1-10-2016','31-12-2016');</t>
  </si>
  <si>
    <t>INSERT INTO temporalidad VALUES (1126,'4to trimestre 2017','Trimestral','Trimestre','1-10-2017','31-12-2017');</t>
  </si>
  <si>
    <t>INSERT INTO temporalidad VALUES (1127,'4to trimestre 2018','Trimestral','Trimestre','1-10-2018','31-12-2018');</t>
  </si>
  <si>
    <t>INSERT INTO temporalidad VALUES (1128,'4to trimestre 2019','Trimestral','Trimestre','1-10-2019','31-12-2019');</t>
  </si>
  <si>
    <t>INSERT INTO temporalidad VALUES (1129,'4to trimestre 2020','Trimestral','Trimestre','1-10-2020','31-12-2020');</t>
  </si>
  <si>
    <t>INSERT INTO temporalidad VALUES (1130,'4to trimestre 2021','Trimestral','Trimestre','1-10-2021','31-12-2021');</t>
  </si>
  <si>
    <t>INSERT INTO temporalidad VALUES (1131,'4to trimestre 2022','Trimestral','Trimestre','1-10-2022','31-12-2022');</t>
  </si>
  <si>
    <t>INSERT INTO temporalidad VALUES (1132,'4to trimestre 2023','Trimestral','Trimestre','1-10-2023','31-12-2023');</t>
  </si>
  <si>
    <t>INSERT INTO temporalidad VALUES (1133,'4to trimestre 2024','Trimestral','Trimestre','1-10-2024','31-12-2024');</t>
  </si>
  <si>
    <t>INSERT INTO temporalidad VALUES (1134,'4to trimestre 2025','Trimestral','Trimestre','1-10-2025','31-12-2025');</t>
  </si>
  <si>
    <t>INSERT INTO temporalidad VALUES (1135,'4to trimestre 2026','Trimestral','Trimestre','1-10-2026','31-12-2026');</t>
  </si>
  <si>
    <t>INSERT INTO temporalidad VALUES (1136,'4to trimestre 2027','Trimestral','Trimestre','1-10-2027','31-12-2027');</t>
  </si>
  <si>
    <t>INSERT INTO temporalidad VALUES (1137,'4to trimestre 2028','Trimestral','Trimestre','1-10-2028','31-12-2028');</t>
  </si>
  <si>
    <t>INSERT INTO temporalidad VALUES (1138,'4to trimestre 2029','Trimestral','Trimestre','1-10-2029','31-12-2029');</t>
  </si>
  <si>
    <t>INSERT INTO temporalidad VALUES (1139,'4to trimestre 2030','Trimestral','Trimestre','1-10-2030','31-12-2030');</t>
  </si>
  <si>
    <t>INSERT INTO temporalidad VALUES (1140,'4to trimestre 2031','Trimestral','Trimestre','1-10-2031','31-12-2031');</t>
  </si>
  <si>
    <t>INSERT INTO temporalidad VALUES (1141,'4to trimestre 2032','Trimestral','Trimestre','1-10-2032','31-12-2032');</t>
  </si>
  <si>
    <t>INSERT INTO temporalidad VALUES (1142,'4to trimestre 2033','Trimestral','Trimestre','1-10-2033','31-12-2033');</t>
  </si>
  <si>
    <t>INSERT INTO temporalidad VALUES (1143,'4to trimestre 2034','Trimestral','Trimestre','1-10-2034','31-12-2034');</t>
  </si>
  <si>
    <t>INSERT INTO temporalidad VALUES (1144,'4to trimestre 2035','Trimestral','Trimestre','1-10-2035','31-12-2035');</t>
  </si>
  <si>
    <t>INSERT INTO temporalidad VALUES (1145,'4to trimestre 2036','Trimestral','Trimestre','1-10-2036','31-12-2036');</t>
  </si>
  <si>
    <t>INSERT INTO temporalidad VALUES (1146,'4to trimestre 2037','Trimestral','Trimestre','1-10-2037','31-12-2037');</t>
  </si>
  <si>
    <t>INSERT INTO temporalidad VALUES (1147,'4to trimestre 2038','Trimestral','Trimestre','1-10-2038','31-12-2038');</t>
  </si>
  <si>
    <t>INSERT INTO temporalidad VALUES (1148,'4to trimestre 2039','Trimestral','Trimestre','1-10-2039','31-12-2039');</t>
  </si>
  <si>
    <t>INSERT INTO temporalidad VALUES (1149,'4to trimestre 2040','Trimestral','Trimestre','1-10-2040','31-12-2040');</t>
  </si>
  <si>
    <t>INSERT INTO temporalidad VALUES (1150,'4to trimestre 2041','Trimestral','Trimestre','1-10-2041','31-12-2041');</t>
  </si>
  <si>
    <t>INSERT INTO temporalidad VALUES (1151,'4to trimestre 2042','Trimestral','Trimestre','1-10-2042','31-12-2042');</t>
  </si>
  <si>
    <t>INSERT INTO temporalidad VALUES (1152,'4to trimestre 2043','Trimestral','Trimestre','1-10-2043','31-12-2043');</t>
  </si>
  <si>
    <t>INSERT INTO temporalidad VALUES (1153,'4to trimestre 2044','Trimestral','Trimestre','1-10-2044','31-12-2044');</t>
  </si>
  <si>
    <t>INSERT INTO temporalidad VALUES (1154,'4to trimestre 2045','Trimestral','Trimestre','1-10-2045','31-12-2045');</t>
  </si>
  <si>
    <t>INSERT INTO temporalidad VALUES (1155,'4to trimestre 2046','Trimestral','Trimestre','1-10-2046','31-12-2046');</t>
  </si>
  <si>
    <t>INSERT INTO temporalidad VALUES (1156,'4to trimestre 2047','Trimestral','Trimestre','1-10-2047','31-12-2047');</t>
  </si>
  <si>
    <t>INSERT INTO temporalidad VALUES (1157,'4to trimestre 2048','Trimestral','Trimestre','1-10-2048','31-12-2048');</t>
  </si>
  <si>
    <t>INSERT INTO temporalidad VALUES (1158,'4to trimestre 2049','Trimestral','Trimestre','1-10-2049','31-12-2049');</t>
  </si>
  <si>
    <t>INSERT INTO temporalidad VALUES (1159,'4to trimestre 2050','Trimestral','Trimestre','1-10-2050','31-12-2050');</t>
  </si>
  <si>
    <t>INSERT INTO temporalidad VALUES (1160,'1er cuatrimestre 1990','Cuatrimestral','Cuatrimestre','1-1-1990','30-4-1990');</t>
  </si>
  <si>
    <t>INSERT INTO temporalidad VALUES (1161,'1er cuatrimestre 1991','Cuatrimestral','Cuatrimestre','1-1-1991','30-4-1991');</t>
  </si>
  <si>
    <t>INSERT INTO temporalidad VALUES (1162,'1er cuatrimestre 1992','Cuatrimestral','Cuatrimestre','1-1-1992','30-4-1992');</t>
  </si>
  <si>
    <t>INSERT INTO temporalidad VALUES (1163,'1er cuatrimestre 1993','Cuatrimestral','Cuatrimestre','1-1-1993','30-4-1993');</t>
  </si>
  <si>
    <t>INSERT INTO temporalidad VALUES (1164,'1er cuatrimestre 1994','Cuatrimestral','Cuatrimestre','1-1-1994','30-4-1994');</t>
  </si>
  <si>
    <t>INSERT INTO temporalidad VALUES (1165,'1er cuatrimestre 1995','Cuatrimestral','Cuatrimestre','1-1-1995','30-4-1995');</t>
  </si>
  <si>
    <t>INSERT INTO temporalidad VALUES (1166,'1er cuatrimestre 1996','Cuatrimestral','Cuatrimestre','1-1-1996','30-4-1996');</t>
  </si>
  <si>
    <t>INSERT INTO temporalidad VALUES (1167,'1er cuatrimestre 1997','Cuatrimestral','Cuatrimestre','1-1-1997','30-4-1997');</t>
  </si>
  <si>
    <t>INSERT INTO temporalidad VALUES (1168,'1er cuatrimestre 1998','Cuatrimestral','Cuatrimestre','1-1-1998','30-4-1998');</t>
  </si>
  <si>
    <t>INSERT INTO temporalidad VALUES (1169,'1er cuatrimestre 1999','Cuatrimestral','Cuatrimestre','1-1-1999','30-4-1999');</t>
  </si>
  <si>
    <t>INSERT INTO temporalidad VALUES (1170,'1er cuatrimestre 2000','Cuatrimestral','Cuatrimestre','1-1-2000','30-4-2000');</t>
  </si>
  <si>
    <t>INSERT INTO temporalidad VALUES (1171,'1er cuatrimestre 2001','Cuatrimestral','Cuatrimestre','1-1-2001','30-4-2001');</t>
  </si>
  <si>
    <t>INSERT INTO temporalidad VALUES (1172,'1er cuatrimestre 2002','Cuatrimestral','Cuatrimestre','1-1-2002','30-4-2002');</t>
  </si>
  <si>
    <t>INSERT INTO temporalidad VALUES (1173,'1er cuatrimestre 2003','Cuatrimestral','Cuatrimestre','1-1-2003','30-4-2003');</t>
  </si>
  <si>
    <t>INSERT INTO temporalidad VALUES (1174,'1er cuatrimestre 2004','Cuatrimestral','Cuatrimestre','1-1-2004','30-4-2004');</t>
  </si>
  <si>
    <t>INSERT INTO temporalidad VALUES (1175,'1er cuatrimestre 2005','Cuatrimestral','Cuatrimestre','1-1-2005','30-4-2005');</t>
  </si>
  <si>
    <t>INSERT INTO temporalidad VALUES (1176,'1er cuatrimestre 2006','Cuatrimestral','Cuatrimestre','1-1-2006','30-4-2006');</t>
  </si>
  <si>
    <t>INSERT INTO temporalidad VALUES (1177,'1er cuatrimestre 2007','Cuatrimestral','Cuatrimestre','1-1-2007','30-4-2007');</t>
  </si>
  <si>
    <t>INSERT INTO temporalidad VALUES (1178,'1er cuatrimestre 2008','Cuatrimestral','Cuatrimestre','1-1-2008','30-4-2008');</t>
  </si>
  <si>
    <t>INSERT INTO temporalidad VALUES (1179,'1er cuatrimestre 2009','Cuatrimestral','Cuatrimestre','1-1-2009','30-4-2009');</t>
  </si>
  <si>
    <t>INSERT INTO temporalidad VALUES (1180,'1er cuatrimestre 2010','Cuatrimestral','Cuatrimestre','1-1-2010','30-4-2010');</t>
  </si>
  <si>
    <t>INSERT INTO temporalidad VALUES (1181,'1er cuatrimestre 2011','Cuatrimestral','Cuatrimestre','1-1-2011','30-4-2011');</t>
  </si>
  <si>
    <t>INSERT INTO temporalidad VALUES (1182,'1er cuatrimestre 2012','Cuatrimestral','Cuatrimestre','1-1-2012','30-4-2012');</t>
  </si>
  <si>
    <t>INSERT INTO temporalidad VALUES (1183,'1er cuatrimestre 2013','Cuatrimestral','Cuatrimestre','1-1-2013','30-4-2013');</t>
  </si>
  <si>
    <t>INSERT INTO temporalidad VALUES (1184,'1er cuatrimestre 2014','Cuatrimestral','Cuatrimestre','1-1-2014','30-4-2014');</t>
  </si>
  <si>
    <t>INSERT INTO temporalidad VALUES (1185,'1er cuatrimestre 2015','Cuatrimestral','Cuatrimestre','1-1-2015','30-4-2015');</t>
  </si>
  <si>
    <t>INSERT INTO temporalidad VALUES (1186,'1er cuatrimestre 2016','Cuatrimestral','Cuatrimestre','1-1-2016','30-4-2016');</t>
  </si>
  <si>
    <t>INSERT INTO temporalidad VALUES (1187,'1er cuatrimestre 2017','Cuatrimestral','Cuatrimestre','1-1-2017','30-4-2017');</t>
  </si>
  <si>
    <t>INSERT INTO temporalidad VALUES (1188,'1er cuatrimestre 2018','Cuatrimestral','Cuatrimestre','1-1-2018','30-4-2018');</t>
  </si>
  <si>
    <t>INSERT INTO temporalidad VALUES (1189,'1er cuatrimestre 2019','Cuatrimestral','Cuatrimestre','1-1-2019','30-4-2019');</t>
  </si>
  <si>
    <t>INSERT INTO temporalidad VALUES (1190,'1er cuatrimestre 2020','Cuatrimestral','Cuatrimestre','1-1-2020','30-4-2020');</t>
  </si>
  <si>
    <t>INSERT INTO temporalidad VALUES (1191,'1er cuatrimestre 2021','Cuatrimestral','Cuatrimestre','1-1-2021','30-4-2021');</t>
  </si>
  <si>
    <t>INSERT INTO temporalidad VALUES (1192,'1er cuatrimestre 2022','Cuatrimestral','Cuatrimestre','1-1-2022','30-4-2022');</t>
  </si>
  <si>
    <t>INSERT INTO temporalidad VALUES (1193,'1er cuatrimestre 2023','Cuatrimestral','Cuatrimestre','1-1-2023','30-4-2023');</t>
  </si>
  <si>
    <t>INSERT INTO temporalidad VALUES (1194,'1er cuatrimestre 2024','Cuatrimestral','Cuatrimestre','1-1-2024','30-4-2024');</t>
  </si>
  <si>
    <t>INSERT INTO temporalidad VALUES (1195,'1er cuatrimestre 2025','Cuatrimestral','Cuatrimestre','1-1-2025','30-4-2025');</t>
  </si>
  <si>
    <t>INSERT INTO temporalidad VALUES (1196,'1er cuatrimestre 2026','Cuatrimestral','Cuatrimestre','1-1-2026','30-4-2026');</t>
  </si>
  <si>
    <t>INSERT INTO temporalidad VALUES (1197,'1er cuatrimestre 2027','Cuatrimestral','Cuatrimestre','1-1-2027','30-4-2027');</t>
  </si>
  <si>
    <t>INSERT INTO temporalidad VALUES (1198,'1er cuatrimestre 2028','Cuatrimestral','Cuatrimestre','1-1-2028','30-4-2028');</t>
  </si>
  <si>
    <t>INSERT INTO temporalidad VALUES (1199,'1er cuatrimestre 2029','Cuatrimestral','Cuatrimestre','1-1-2029','30-4-2029');</t>
  </si>
  <si>
    <t>INSERT INTO temporalidad VALUES (1200,'1er cuatrimestre 2030','Cuatrimestral','Cuatrimestre','1-1-2030','30-4-2030');</t>
  </si>
  <si>
    <t>INSERT INTO temporalidad VALUES (1201,'1er cuatrimestre 2031','Cuatrimestral','Cuatrimestre','1-1-2031','30-4-2031');</t>
  </si>
  <si>
    <t>INSERT INTO temporalidad VALUES (1202,'1er cuatrimestre 2032','Cuatrimestral','Cuatrimestre','1-1-2032','30-4-2032');</t>
  </si>
  <si>
    <t>INSERT INTO temporalidad VALUES (1203,'1er cuatrimestre 2033','Cuatrimestral','Cuatrimestre','1-1-2033','30-4-2033');</t>
  </si>
  <si>
    <t>INSERT INTO temporalidad VALUES (1204,'1er cuatrimestre 2034','Cuatrimestral','Cuatrimestre','1-1-2034','30-4-2034');</t>
  </si>
  <si>
    <t>INSERT INTO temporalidad VALUES (1205,'1er cuatrimestre 2035','Cuatrimestral','Cuatrimestre','1-1-2035','30-4-2035');</t>
  </si>
  <si>
    <t>INSERT INTO temporalidad VALUES (1206,'1er cuatrimestre 2036','Cuatrimestral','Cuatrimestre','1-1-2036','30-4-2036');</t>
  </si>
  <si>
    <t>INSERT INTO temporalidad VALUES (1207,'1er cuatrimestre 2037','Cuatrimestral','Cuatrimestre','1-1-2037','30-4-2037');</t>
  </si>
  <si>
    <t>INSERT INTO temporalidad VALUES (1208,'1er cuatrimestre 2038','Cuatrimestral','Cuatrimestre','1-1-2038','30-4-2038');</t>
  </si>
  <si>
    <t>INSERT INTO temporalidad VALUES (1209,'1er cuatrimestre 2039','Cuatrimestral','Cuatrimestre','1-1-2039','30-4-2039');</t>
  </si>
  <si>
    <t>INSERT INTO temporalidad VALUES (1210,'1er cuatrimestre 2040','Cuatrimestral','Cuatrimestre','1-1-2040','30-4-2040');</t>
  </si>
  <si>
    <t>INSERT INTO temporalidad VALUES (1211,'1er cuatrimestre 2041','Cuatrimestral','Cuatrimestre','1-1-2041','30-4-2041');</t>
  </si>
  <si>
    <t>INSERT INTO temporalidad VALUES (1212,'1er cuatrimestre 2042','Cuatrimestral','Cuatrimestre','1-1-2042','30-4-2042');</t>
  </si>
  <si>
    <t>INSERT INTO temporalidad VALUES (1213,'1er cuatrimestre 2043','Cuatrimestral','Cuatrimestre','1-1-2043','30-4-2043');</t>
  </si>
  <si>
    <t>INSERT INTO temporalidad VALUES (1214,'1er cuatrimestre 2044','Cuatrimestral','Cuatrimestre','1-1-2044','30-4-2044');</t>
  </si>
  <si>
    <t>INSERT INTO temporalidad VALUES (1215,'1er cuatrimestre 2045','Cuatrimestral','Cuatrimestre','1-1-2045','30-4-2045');</t>
  </si>
  <si>
    <t>INSERT INTO temporalidad VALUES (1216,'1er cuatrimestre 2046','Cuatrimestral','Cuatrimestre','1-1-2046','30-4-2046');</t>
  </si>
  <si>
    <t>INSERT INTO temporalidad VALUES (1217,'1er cuatrimestre 2047','Cuatrimestral','Cuatrimestre','1-1-2047','30-4-2047');</t>
  </si>
  <si>
    <t>INSERT INTO temporalidad VALUES (1218,'1er cuatrimestre 2048','Cuatrimestral','Cuatrimestre','1-1-2048','30-4-2048');</t>
  </si>
  <si>
    <t>INSERT INTO temporalidad VALUES (1219,'1er cuatrimestre 2049','Cuatrimestral','Cuatrimestre','1-1-2049','30-4-2049');</t>
  </si>
  <si>
    <t>INSERT INTO temporalidad VALUES (1220,'1er cuatrimestre 2050','Cuatrimestral','Cuatrimestre','1-1-2050','30-4-2050');</t>
  </si>
  <si>
    <t>INSERT INTO temporalidad VALUES (1221,'2do cuatrimestre 1990','Cuatrimestral','Cuatrimestre','1-5-1990','31-8-1990');</t>
  </si>
  <si>
    <t>INSERT INTO temporalidad VALUES (1222,'2do cuatrimestre 1991','Cuatrimestral','Cuatrimestre','1-5-1991','31-8-1991');</t>
  </si>
  <si>
    <t>INSERT INTO temporalidad VALUES (1223,'2do cuatrimestre 1992','Cuatrimestral','Cuatrimestre','1-5-1992','31-8-1992');</t>
  </si>
  <si>
    <t>INSERT INTO temporalidad VALUES (1224,'2do cuatrimestre 1993','Cuatrimestral','Cuatrimestre','1-5-1993','31-8-1993');</t>
  </si>
  <si>
    <t>INSERT INTO temporalidad VALUES (1225,'2do cuatrimestre 1994','Cuatrimestral','Cuatrimestre','1-5-1994','31-8-1994');</t>
  </si>
  <si>
    <t>INSERT INTO temporalidad VALUES (1226,'2do cuatrimestre 1995','Cuatrimestral','Cuatrimestre','1-5-1995','31-8-1995');</t>
  </si>
  <si>
    <t>INSERT INTO temporalidad VALUES (1227,'2do cuatrimestre 1996','Cuatrimestral','Cuatrimestre','1-5-1996','31-8-1996');</t>
  </si>
  <si>
    <t>INSERT INTO temporalidad VALUES (1228,'2do cuatrimestre 1997','Cuatrimestral','Cuatrimestre','1-5-1997','31-8-1997');</t>
  </si>
  <si>
    <t>INSERT INTO temporalidad VALUES (1229,'2do cuatrimestre 1998','Cuatrimestral','Cuatrimestre','1-5-1998','31-8-1998');</t>
  </si>
  <si>
    <t>INSERT INTO temporalidad VALUES (1230,'2do cuatrimestre 1999','Cuatrimestral','Cuatrimestre','1-5-1999','31-8-1999');</t>
  </si>
  <si>
    <t>INSERT INTO temporalidad VALUES (1231,'2do cuatrimestre 2000','Cuatrimestral','Cuatrimestre','1-5-2000','31-8-2000');</t>
  </si>
  <si>
    <t>INSERT INTO temporalidad VALUES (1232,'2do cuatrimestre 2001','Cuatrimestral','Cuatrimestre','1-5-2001','31-8-2001');</t>
  </si>
  <si>
    <t>INSERT INTO temporalidad VALUES (1233,'2do cuatrimestre 2002','Cuatrimestral','Cuatrimestre','1-5-2002','31-8-2002');</t>
  </si>
  <si>
    <t>INSERT INTO temporalidad VALUES (1234,'2do cuatrimestre 2003','Cuatrimestral','Cuatrimestre','1-5-2003','31-8-2003');</t>
  </si>
  <si>
    <t>INSERT INTO temporalidad VALUES (1235,'2do cuatrimestre 2004','Cuatrimestral','Cuatrimestre','1-5-2004','31-8-2004');</t>
  </si>
  <si>
    <t>INSERT INTO temporalidad VALUES (1236,'2do cuatrimestre 2005','Cuatrimestral','Cuatrimestre','1-5-2005','31-8-2005');</t>
  </si>
  <si>
    <t>INSERT INTO temporalidad VALUES (1237,'2do cuatrimestre 2006','Cuatrimestral','Cuatrimestre','1-5-2006','31-8-2006');</t>
  </si>
  <si>
    <t>INSERT INTO temporalidad VALUES (1238,'2do cuatrimestre 2007','Cuatrimestral','Cuatrimestre','1-5-2007','31-8-2007');</t>
  </si>
  <si>
    <t>INSERT INTO temporalidad VALUES (1239,'2do cuatrimestre 2008','Cuatrimestral','Cuatrimestre','1-5-2008','31-8-2008');</t>
  </si>
  <si>
    <t>INSERT INTO temporalidad VALUES (1240,'2do cuatrimestre 2009','Cuatrimestral','Cuatrimestre','1-5-2009','31-8-2009');</t>
  </si>
  <si>
    <t>INSERT INTO temporalidad VALUES (1241,'2do cuatrimestre 2010','Cuatrimestral','Cuatrimestre','1-5-2010','31-8-2010');</t>
  </si>
  <si>
    <t>INSERT INTO temporalidad VALUES (1242,'2do cuatrimestre 2011','Cuatrimestral','Cuatrimestre','1-5-2011','31-8-2011');</t>
  </si>
  <si>
    <t>INSERT INTO temporalidad VALUES (1243,'2do cuatrimestre 2012','Cuatrimestral','Cuatrimestre','1-5-2012','31-8-2012');</t>
  </si>
  <si>
    <t>INSERT INTO temporalidad VALUES (1244,'2do cuatrimestre 2013','Cuatrimestral','Cuatrimestre','1-5-2013','31-8-2013');</t>
  </si>
  <si>
    <t>INSERT INTO temporalidad VALUES (1245,'2do cuatrimestre 2014','Cuatrimestral','Cuatrimestre','1-5-2014','31-8-2014');</t>
  </si>
  <si>
    <t>INSERT INTO temporalidad VALUES (1246,'2do cuatrimestre 2015','Cuatrimestral','Cuatrimestre','1-5-2015','31-8-2015');</t>
  </si>
  <si>
    <t>INSERT INTO temporalidad VALUES (1247,'2do cuatrimestre 2016','Cuatrimestral','Cuatrimestre','1-5-2016','31-8-2016');</t>
  </si>
  <si>
    <t>INSERT INTO temporalidad VALUES (1248,'2do cuatrimestre 2017','Cuatrimestral','Cuatrimestre','1-5-2017','31-8-2017');</t>
  </si>
  <si>
    <t>INSERT INTO temporalidad VALUES (1249,'2do cuatrimestre 2018','Cuatrimestral','Cuatrimestre','1-5-2018','31-8-2018');</t>
  </si>
  <si>
    <t>INSERT INTO temporalidad VALUES (1250,'2do cuatrimestre 2019','Cuatrimestral','Cuatrimestre','1-5-2019','31-8-2019');</t>
  </si>
  <si>
    <t>INSERT INTO temporalidad VALUES (1251,'2do cuatrimestre 2020','Cuatrimestral','Cuatrimestre','1-5-2020','31-8-2020');</t>
  </si>
  <si>
    <t>INSERT INTO temporalidad VALUES (1252,'2do cuatrimestre 2021','Cuatrimestral','Cuatrimestre','1-5-2021','31-8-2021');</t>
  </si>
  <si>
    <t>INSERT INTO temporalidad VALUES (1253,'2do cuatrimestre 2022','Cuatrimestral','Cuatrimestre','1-5-2022','31-8-2022');</t>
  </si>
  <si>
    <t>INSERT INTO temporalidad VALUES (1254,'2do cuatrimestre 2023','Cuatrimestral','Cuatrimestre','1-5-2023','31-8-2023');</t>
  </si>
  <si>
    <t>INSERT INTO temporalidad VALUES (1255,'2do cuatrimestre 2024','Cuatrimestral','Cuatrimestre','1-5-2024','31-8-2024');</t>
  </si>
  <si>
    <t>INSERT INTO temporalidad VALUES (1256,'2do cuatrimestre 2025','Cuatrimestral','Cuatrimestre','1-5-2025','31-8-2025');</t>
  </si>
  <si>
    <t>INSERT INTO temporalidad VALUES (1257,'2do cuatrimestre 2026','Cuatrimestral','Cuatrimestre','1-5-2026','31-8-2026');</t>
  </si>
  <si>
    <t>INSERT INTO temporalidad VALUES (1258,'2do cuatrimestre 2027','Cuatrimestral','Cuatrimestre','1-5-2027','31-8-2027');</t>
  </si>
  <si>
    <t>INSERT INTO temporalidad VALUES (1259,'2do cuatrimestre 2028','Cuatrimestral','Cuatrimestre','1-5-2028','31-8-2028');</t>
  </si>
  <si>
    <t>INSERT INTO temporalidad VALUES (1260,'2do cuatrimestre 2029','Cuatrimestral','Cuatrimestre','1-5-2029','31-8-2029');</t>
  </si>
  <si>
    <t>INSERT INTO temporalidad VALUES (1261,'2do cuatrimestre 2030','Cuatrimestral','Cuatrimestre','1-5-2030','31-8-2030');</t>
  </si>
  <si>
    <t>INSERT INTO temporalidad VALUES (1262,'2do cuatrimestre 2031','Cuatrimestral','Cuatrimestre','1-5-2031','31-8-2031');</t>
  </si>
  <si>
    <t>INSERT INTO temporalidad VALUES (1263,'2do cuatrimestre 2032','Cuatrimestral','Cuatrimestre','1-5-2032','31-8-2032');</t>
  </si>
  <si>
    <t>INSERT INTO temporalidad VALUES (1264,'2do cuatrimestre 2033','Cuatrimestral','Cuatrimestre','1-5-2033','31-8-2033');</t>
  </si>
  <si>
    <t>INSERT INTO temporalidad VALUES (1265,'2do cuatrimestre 2034','Cuatrimestral','Cuatrimestre','1-5-2034','31-8-2034');</t>
  </si>
  <si>
    <t>INSERT INTO temporalidad VALUES (1266,'2do cuatrimestre 2035','Cuatrimestral','Cuatrimestre','1-5-2035','31-8-2035');</t>
  </si>
  <si>
    <t>INSERT INTO temporalidad VALUES (1267,'2do cuatrimestre 2036','Cuatrimestral','Cuatrimestre','1-5-2036','31-8-2036');</t>
  </si>
  <si>
    <t>INSERT INTO temporalidad VALUES (1268,'2do cuatrimestre 2037','Cuatrimestral','Cuatrimestre','1-5-2037','31-8-2037');</t>
  </si>
  <si>
    <t>INSERT INTO temporalidad VALUES (1269,'2do cuatrimestre 2038','Cuatrimestral','Cuatrimestre','1-5-2038','31-8-2038');</t>
  </si>
  <si>
    <t>INSERT INTO temporalidad VALUES (1270,'2do cuatrimestre 2039','Cuatrimestral','Cuatrimestre','1-5-2039','31-8-2039');</t>
  </si>
  <si>
    <t>INSERT INTO temporalidad VALUES (1271,'2do cuatrimestre 2040','Cuatrimestral','Cuatrimestre','1-5-2040','31-8-2040');</t>
  </si>
  <si>
    <t>INSERT INTO temporalidad VALUES (1272,'2do cuatrimestre 2041','Cuatrimestral','Cuatrimestre','1-5-2041','31-8-2041');</t>
  </si>
  <si>
    <t>INSERT INTO temporalidad VALUES (1273,'2do cuatrimestre 2042','Cuatrimestral','Cuatrimestre','1-5-2042','31-8-2042');</t>
  </si>
  <si>
    <t>INSERT INTO temporalidad VALUES (1274,'2do cuatrimestre 2043','Cuatrimestral','Cuatrimestre','1-5-2043','31-8-2043');</t>
  </si>
  <si>
    <t>INSERT INTO temporalidad VALUES (1275,'2do cuatrimestre 2044','Cuatrimestral','Cuatrimestre','1-5-2044','31-8-2044');</t>
  </si>
  <si>
    <t>INSERT INTO temporalidad VALUES (1276,'2do cuatrimestre 2045','Cuatrimestral','Cuatrimestre','1-5-2045','31-8-2045');</t>
  </si>
  <si>
    <t>INSERT INTO temporalidad VALUES (1277,'2do cuatrimestre 2046','Cuatrimestral','Cuatrimestre','1-5-2046','31-8-2046');</t>
  </si>
  <si>
    <t>INSERT INTO temporalidad VALUES (1278,'2do cuatrimestre 2047','Cuatrimestral','Cuatrimestre','1-5-2047','31-8-2047');</t>
  </si>
  <si>
    <t>INSERT INTO temporalidad VALUES (1279,'2do cuatrimestre 2048','Cuatrimestral','Cuatrimestre','1-5-2048','31-8-2048');</t>
  </si>
  <si>
    <t>INSERT INTO temporalidad VALUES (1280,'2do cuatrimestre 2049','Cuatrimestral','Cuatrimestre','1-5-2049','31-8-2049');</t>
  </si>
  <si>
    <t>INSERT INTO temporalidad VALUES (1281,'2do cuatrimestre 2050','Cuatrimestral','Cuatrimestre','1-5-2050','31-8-2050');</t>
  </si>
  <si>
    <t>INSERT INTO temporalidad VALUES (1282,'3er cuatrimestre 1990','Cuatrimestral','Cuatrimestre','1-9-1990','31-12-1990');</t>
  </si>
  <si>
    <t>INSERT INTO temporalidad VALUES (1283,'3er cuatrimestre 1991','Cuatrimestral','Cuatrimestre','1-9-1991','31-12-1991');</t>
  </si>
  <si>
    <t>INSERT INTO temporalidad VALUES (1284,'3er cuatrimestre 1992','Cuatrimestral','Cuatrimestre','1-9-1992','31-12-1992');</t>
  </si>
  <si>
    <t>INSERT INTO temporalidad VALUES (1285,'3er cuatrimestre 1993','Cuatrimestral','Cuatrimestre','1-9-1993','31-12-1993');</t>
  </si>
  <si>
    <t>INSERT INTO temporalidad VALUES (1286,'3er cuatrimestre 1994','Cuatrimestral','Cuatrimestre','1-9-1994','31-12-1994');</t>
  </si>
  <si>
    <t>INSERT INTO temporalidad VALUES (1287,'3er cuatrimestre 1995','Cuatrimestral','Cuatrimestre','1-9-1995','31-12-1995');</t>
  </si>
  <si>
    <t>INSERT INTO temporalidad VALUES (1288,'3er cuatrimestre 1996','Cuatrimestral','Cuatrimestre','1-9-1996','31-12-1996');</t>
  </si>
  <si>
    <t>INSERT INTO temporalidad VALUES (1289,'3er cuatrimestre 1997','Cuatrimestral','Cuatrimestre','1-9-1997','31-12-1997');</t>
  </si>
  <si>
    <t>INSERT INTO temporalidad VALUES (1290,'3er cuatrimestre 1998','Cuatrimestral','Cuatrimestre','1-9-1998','31-12-1998');</t>
  </si>
  <si>
    <t>INSERT INTO temporalidad VALUES (1291,'3er cuatrimestre 1999','Cuatrimestral','Cuatrimestre','1-9-1999','31-12-1999');</t>
  </si>
  <si>
    <t>INSERT INTO temporalidad VALUES (1292,'3er cuatrimestre 2000','Cuatrimestral','Cuatrimestre','1-9-2000','31-12-2000');</t>
  </si>
  <si>
    <t>INSERT INTO temporalidad VALUES (1293,'3er cuatrimestre 2001','Cuatrimestral','Cuatrimestre','1-9-2001','31-12-2001');</t>
  </si>
  <si>
    <t>INSERT INTO temporalidad VALUES (1294,'3er cuatrimestre 2002','Cuatrimestral','Cuatrimestre','1-9-2002','31-12-2002');</t>
  </si>
  <si>
    <t>INSERT INTO temporalidad VALUES (1295,'3er cuatrimestre 2003','Cuatrimestral','Cuatrimestre','1-9-2003','31-12-2003');</t>
  </si>
  <si>
    <t>INSERT INTO temporalidad VALUES (1296,'3er cuatrimestre 2004','Cuatrimestral','Cuatrimestre','1-9-2004','31-12-2004');</t>
  </si>
  <si>
    <t>INSERT INTO temporalidad VALUES (1297,'3er cuatrimestre 2005','Cuatrimestral','Cuatrimestre','1-9-2005','31-12-2005');</t>
  </si>
  <si>
    <t>INSERT INTO temporalidad VALUES (1298,'3er cuatrimestre 2006','Cuatrimestral','Cuatrimestre','1-9-2006','31-12-2006');</t>
  </si>
  <si>
    <t>INSERT INTO temporalidad VALUES (1299,'3er cuatrimestre 2007','Cuatrimestral','Cuatrimestre','1-9-2007','31-12-2007');</t>
  </si>
  <si>
    <t>INSERT INTO temporalidad VALUES (1300,'3er cuatrimestre 2008','Cuatrimestral','Cuatrimestre','1-9-2008','31-12-2008');</t>
  </si>
  <si>
    <t>INSERT INTO temporalidad VALUES (1301,'3er cuatrimestre 2009','Cuatrimestral','Cuatrimestre','1-9-2009','31-12-2009');</t>
  </si>
  <si>
    <t>INSERT INTO temporalidad VALUES (1302,'3er cuatrimestre 2010','Cuatrimestral','Cuatrimestre','1-9-2010','31-12-2010');</t>
  </si>
  <si>
    <t>INSERT INTO temporalidad VALUES (1303,'3er cuatrimestre 2011','Cuatrimestral','Cuatrimestre','1-9-2011','31-12-2011');</t>
  </si>
  <si>
    <t>INSERT INTO temporalidad VALUES (1304,'3er cuatrimestre 2012','Cuatrimestral','Cuatrimestre','1-9-2012','31-12-2012');</t>
  </si>
  <si>
    <t>INSERT INTO temporalidad VALUES (1305,'3er cuatrimestre 2013','Cuatrimestral','Cuatrimestre','1-9-2013','31-12-2013');</t>
  </si>
  <si>
    <t>INSERT INTO temporalidad VALUES (1306,'3er cuatrimestre 2014','Cuatrimestral','Cuatrimestre','1-9-2014','31-12-2014');</t>
  </si>
  <si>
    <t>INSERT INTO temporalidad VALUES (1307,'3er cuatrimestre 2015','Cuatrimestral','Cuatrimestre','1-9-2015','31-12-2015');</t>
  </si>
  <si>
    <t>INSERT INTO temporalidad VALUES (1308,'3er cuatrimestre 2016','Cuatrimestral','Cuatrimestre','1-9-2016','31-12-2016');</t>
  </si>
  <si>
    <t>INSERT INTO temporalidad VALUES (1309,'3er cuatrimestre 2017','Cuatrimestral','Cuatrimestre','1-9-2017','31-12-2017');</t>
  </si>
  <si>
    <t>INSERT INTO temporalidad VALUES (1310,'3er cuatrimestre 2018','Cuatrimestral','Cuatrimestre','1-9-2018','31-12-2018');</t>
  </si>
  <si>
    <t>INSERT INTO temporalidad VALUES (1311,'3er cuatrimestre 2019','Cuatrimestral','Cuatrimestre','1-9-2019','31-12-2019');</t>
  </si>
  <si>
    <t>INSERT INTO temporalidad VALUES (1312,'3er cuatrimestre 2020','Cuatrimestral','Cuatrimestre','1-9-2020','31-12-2020');</t>
  </si>
  <si>
    <t>INSERT INTO temporalidad VALUES (1313,'3er cuatrimestre 2021','Cuatrimestral','Cuatrimestre','1-9-2021','31-12-2021');</t>
  </si>
  <si>
    <t>INSERT INTO temporalidad VALUES (1314,'3er cuatrimestre 2022','Cuatrimestral','Cuatrimestre','1-9-2022','31-12-2022');</t>
  </si>
  <si>
    <t>INSERT INTO temporalidad VALUES (1315,'3er cuatrimestre 2023','Cuatrimestral','Cuatrimestre','1-9-2023','31-12-2023');</t>
  </si>
  <si>
    <t>INSERT INTO temporalidad VALUES (1316,'3er cuatrimestre 2024','Cuatrimestral','Cuatrimestre','1-9-2024','31-12-2024');</t>
  </si>
  <si>
    <t>INSERT INTO temporalidad VALUES (1317,'3er cuatrimestre 2025','Cuatrimestral','Cuatrimestre','1-9-2025','31-12-2025');</t>
  </si>
  <si>
    <t>INSERT INTO temporalidad VALUES (1318,'3er cuatrimestre 2026','Cuatrimestral','Cuatrimestre','1-9-2026','31-12-2026');</t>
  </si>
  <si>
    <t>INSERT INTO temporalidad VALUES (1319,'3er cuatrimestre 2027','Cuatrimestral','Cuatrimestre','1-9-2027','31-12-2027');</t>
  </si>
  <si>
    <t>INSERT INTO temporalidad VALUES (1320,'3er cuatrimestre 2028','Cuatrimestral','Cuatrimestre','1-9-2028','31-12-2028');</t>
  </si>
  <si>
    <t>INSERT INTO temporalidad VALUES (1321,'3er cuatrimestre 2029','Cuatrimestral','Cuatrimestre','1-9-2029','31-12-2029');</t>
  </si>
  <si>
    <t>INSERT INTO temporalidad VALUES (1322,'3er cuatrimestre 2030','Cuatrimestral','Cuatrimestre','1-9-2030','31-12-2030');</t>
  </si>
  <si>
    <t>INSERT INTO temporalidad VALUES (1323,'3er cuatrimestre 2031','Cuatrimestral','Cuatrimestre','1-9-2031','31-12-2031');</t>
  </si>
  <si>
    <t>INSERT INTO temporalidad VALUES (1324,'3er cuatrimestre 2032','Cuatrimestral','Cuatrimestre','1-9-2032','31-12-2032');</t>
  </si>
  <si>
    <t>INSERT INTO temporalidad VALUES (1325,'3er cuatrimestre 2033','Cuatrimestral','Cuatrimestre','1-9-2033','31-12-2033');</t>
  </si>
  <si>
    <t>INSERT INTO temporalidad VALUES (1326,'3er cuatrimestre 2034','Cuatrimestral','Cuatrimestre','1-9-2034','31-12-2034');</t>
  </si>
  <si>
    <t>INSERT INTO temporalidad VALUES (1327,'3er cuatrimestre 2035','Cuatrimestral','Cuatrimestre','1-9-2035','31-12-2035');</t>
  </si>
  <si>
    <t>INSERT INTO temporalidad VALUES (1328,'3er cuatrimestre 2036','Cuatrimestral','Cuatrimestre','1-9-2036','31-12-2036');</t>
  </si>
  <si>
    <t>INSERT INTO temporalidad VALUES (1329,'3er cuatrimestre 2037','Cuatrimestral','Cuatrimestre','1-9-2037','31-12-2037');</t>
  </si>
  <si>
    <t>INSERT INTO temporalidad VALUES (1330,'3er cuatrimestre 2038','Cuatrimestral','Cuatrimestre','1-9-2038','31-12-2038');</t>
  </si>
  <si>
    <t>INSERT INTO temporalidad VALUES (1331,'3er cuatrimestre 2039','Cuatrimestral','Cuatrimestre','1-9-2039','31-12-2039');</t>
  </si>
  <si>
    <t>INSERT INTO temporalidad VALUES (1332,'3er cuatrimestre 2040','Cuatrimestral','Cuatrimestre','1-9-2040','31-12-2040');</t>
  </si>
  <si>
    <t>INSERT INTO temporalidad VALUES (1333,'3er cuatrimestre 2041','Cuatrimestral','Cuatrimestre','1-9-2041','31-12-2041');</t>
  </si>
  <si>
    <t>INSERT INTO temporalidad VALUES (1334,'3er cuatrimestre 2042','Cuatrimestral','Cuatrimestre','1-9-2042','31-12-2042');</t>
  </si>
  <si>
    <t>INSERT INTO temporalidad VALUES (1335,'3er cuatrimestre 2043','Cuatrimestral','Cuatrimestre','1-9-2043','31-12-2043');</t>
  </si>
  <si>
    <t>INSERT INTO temporalidad VALUES (1336,'3er cuatrimestre 2044','Cuatrimestral','Cuatrimestre','1-9-2044','31-12-2044');</t>
  </si>
  <si>
    <t>INSERT INTO temporalidad VALUES (1337,'3er cuatrimestre 2045','Cuatrimestral','Cuatrimestre','1-9-2045','31-12-2045');</t>
  </si>
  <si>
    <t>INSERT INTO temporalidad VALUES (1338,'3er cuatrimestre 2046','Cuatrimestral','Cuatrimestre','1-9-2046','31-12-2046');</t>
  </si>
  <si>
    <t>INSERT INTO temporalidad VALUES (1339,'3er cuatrimestre 2047','Cuatrimestral','Cuatrimestre','1-9-2047','31-12-2047');</t>
  </si>
  <si>
    <t>INSERT INTO temporalidad VALUES (1340,'3er cuatrimestre 2048','Cuatrimestral','Cuatrimestre','1-9-2048','31-12-2048');</t>
  </si>
  <si>
    <t>INSERT INTO temporalidad VALUES (1341,'3er cuatrimestre 2049','Cuatrimestral','Cuatrimestre','1-9-2049','31-12-2049');</t>
  </si>
  <si>
    <t>INSERT INTO temporalidad VALUES (1342,'3er cuatrimestre 2050','Cuatrimestral','Cuatrimestre','1-9-2050','31-12-2050');</t>
  </si>
  <si>
    <t>INSERT INTO temporalidad VALUES (1343,'década 1990','Década','Década','1-1-1990','31-12-1999');</t>
  </si>
  <si>
    <t>INSERT INTO temporalidad VALUES (1344,'década 2000','Década','Década','1-1-2000','31-12-2009');</t>
  </si>
  <si>
    <t>INSERT INTO temporalidad VALUES (1345,'década 2010','Década','Década','1-1-2010','31-12-2019');</t>
  </si>
  <si>
    <t>INSERT INTO temporalidad VALUES (1346,'década 2020','Década','Década','1-1-2020','31-12-2029');</t>
  </si>
  <si>
    <t>INSERT INTO temporalidad VALUES (1347,'década 2030','Década','Década','1-1-2030','31-12-2039');</t>
  </si>
  <si>
    <t>INSERT INTO temporalidad VALUES (1348,'década 2040','Década','Década','1-1-2040','31-12-2049');</t>
  </si>
  <si>
    <t>INSERT INTO temporalidad VALUES (1349,'quinquenio 1990-1995','Quinquenal','Quinquenio','1-1-1990','31-12-1994');</t>
  </si>
  <si>
    <t>INSERT INTO temporalidad VALUES (1350,'quinquenio 1995-2000','Quinquenal','Quinquenio','1-1-1995','31-12-1999');</t>
  </si>
  <si>
    <t>INSERT INTO temporalidad VALUES (1351,'quinquenio 2000-2005','Quinquenal','Quinquenio','1-1-2000','31-12-2004');</t>
  </si>
  <si>
    <t>INSERT INTO temporalidad VALUES (1352,'quinquenio 2005-2010','Quinquenal','Quinquenio','1-1-2005','31-12-2009');</t>
  </si>
  <si>
    <t>INSERT INTO temporalidad VALUES (1353,'quinquenio 2010-2015','Quinquenal','Quinquenio','1-1-2010','31-12-2014');</t>
  </si>
  <si>
    <t>INSERT INTO temporalidad VALUES (1354,'quinquenio 2015-2020','Quinquenal','Quinquenio','1-1-2015','31-12-2019');</t>
  </si>
  <si>
    <t>INSERT INTO temporalidad VALUES (1355,'quinquenio 2020-2025','Quinquenal','Quinquenio','1-1-2020','31-12-2024');</t>
  </si>
  <si>
    <t>INSERT INTO temporalidad VALUES (1356,'quinquenio 2025-2030','Quinquenal','Quinquenio','1-1-2025','31-12-2029');</t>
  </si>
  <si>
    <t>INSERT INTO temporalidad VALUES (1357,'quinquenio 2030-2035','Quinquenal','Quinquenio','1-1-2030','31-12-2034');</t>
  </si>
  <si>
    <t>INSERT INTO temporalidad VALUES (1358,'quinquenio 2035-2040','Quinquenal','Quinquenio','1-1-2035','31-12-2039');</t>
  </si>
  <si>
    <t>INSERT INTO temporalidad VALUES (1359,'quinquenio 2040-2045','Quinquenal','Quinquenio','1-1-2040','31-12-2044');</t>
  </si>
  <si>
    <t>INSERT INTO temporalidad VALUES (1360,'quinquenio 2045-2050','Quinquenal','Quinquenio','1-1-2045','31-12-2049');</t>
  </si>
  <si>
    <t>INSERT INTO temporalidad VALUES (1361,'bienio 1990-1992','Bienio','Bianual','1-1-1990','31-12-1991');</t>
  </si>
  <si>
    <t>INSERT INTO temporalidad VALUES (1362,'bienio 1992-1994','Bienio','Bianual','1-1-1992','31-12-1993');</t>
  </si>
  <si>
    <t>INSERT INTO temporalidad VALUES (1363,'bienio 1994-1996','Bienio','Bianual','1-1-1994','31-12-1995');</t>
  </si>
  <si>
    <t>INSERT INTO temporalidad VALUES (1364,'bienio 1996-1998','Bienio','Bianual','1-1-1996','31-12-1997');</t>
  </si>
  <si>
    <t>INSERT INTO temporalidad VALUES (1365,'bienio 1998-2000','Bienio','Bianual','1-1-1998','31-12-1999');</t>
  </si>
  <si>
    <t>INSERT INTO temporalidad VALUES (1366,'bienio 2000-2002','Bienio','Bianual','1-1-2000','31-12-2001');</t>
  </si>
  <si>
    <t>INSERT INTO temporalidad VALUES (1367,'bienio 2002-2004','Bienio','Bianual','1-1-2002','31-12-2003');</t>
  </si>
  <si>
    <t>INSERT INTO temporalidad VALUES (1368,'bienio 2004-2006','Bienio','Bianual','1-1-2004','31-12-2005');</t>
  </si>
  <si>
    <t>INSERT INTO temporalidad VALUES (1369,'bienio 2006-2008','Bienio','Bianual','1-1-2006','31-12-2007');</t>
  </si>
  <si>
    <t>INSERT INTO temporalidad VALUES (1370,'bienio 2008-2010','Bienio','Bianual','1-1-2008','31-12-2009');</t>
  </si>
  <si>
    <t>INSERT INTO temporalidad VALUES (1371,'bienio 2010-2012','Bienio','Bianual','1-1-2010','31-12-2011');</t>
  </si>
  <si>
    <t>INSERT INTO temporalidad VALUES (1372,'bienio 2012-2014','Bienio','Bianual','1-1-2012','31-12-2013');</t>
  </si>
  <si>
    <t>INSERT INTO temporalidad VALUES (1373,'bienio 2014-2016','Bienio','Bianual','1-1-2014','31-12-2015');</t>
  </si>
  <si>
    <t>INSERT INTO temporalidad VALUES (1374,'bienio 2016-2018','Bienio','Bianual','1-1-2016','31-12-2017');</t>
  </si>
  <si>
    <t>INSERT INTO temporalidad VALUES (1375,'bienio 2018-2020','Bienio','Bianual','1-1-2018','31-12-2019');</t>
  </si>
  <si>
    <t>INSERT INTO temporalidad VALUES (1376,'bienio 2020-2022','Bienio','Bianual','1-1-2020','31-12-2021');</t>
  </si>
  <si>
    <t>INSERT INTO temporalidad VALUES (1377,'bienio 2022-2024','Bienio','Bianual','1-1-2022','31-12-2023');</t>
  </si>
  <si>
    <t>INSERT INTO temporalidad VALUES (1378,'bienio 2024-2026','Bienio','Bianual','1-1-2024','31-12-2025');</t>
  </si>
  <si>
    <t>INSERT INTO temporalidad VALUES (1379,'bienio 2026-2028','Bienio','Bianual','1-1-2026','31-12-2027');</t>
  </si>
  <si>
    <t>INSERT INTO temporalidad VALUES (1380,'bienio 2028-2030','Bienio','Bianual','1-1-2028','31-12-2029');</t>
  </si>
  <si>
    <t>INSERT INTO temporalidad VALUES (1381,'bienio 2030-2032','Bienio','Bianual','1-1-2030','31-12-2031');</t>
  </si>
  <si>
    <t>INSERT INTO temporalidad VALUES (1382,'bienio 2032-2034','Bienio','Bianual','1-1-2032','31-12-2033');</t>
  </si>
  <si>
    <t>INSERT INTO temporalidad VALUES (1383,'bienio 2034-2036','Bienio','Bianual','1-1-2034','31-12-2035');</t>
  </si>
  <si>
    <t>INSERT INTO temporalidad VALUES (1384,'bienio 2036-2038','Bienio','Bianual','1-1-2036','31-12-2037');</t>
  </si>
  <si>
    <t>INSERT INTO temporalidad VALUES (1385,'bienio 2038-2040','Bienio','Bianual','1-1-2038','31-12-2039');</t>
  </si>
  <si>
    <t>INSERT INTO temporalidad VALUES (1386,'bienio 2040-2042','Bienio','Bianual','1-1-2040','31-12-2041');</t>
  </si>
  <si>
    <t>INSERT INTO temporalidad VALUES (1387,'bienio 2042-2044','Bienio','Bianual','1-1-2042','31-12-2043');</t>
  </si>
  <si>
    <t>INSERT INTO temporalidad VALUES (1388,'bienio 2044-2046','Bienio','Bianual','1-1-2044','31-12-2045');</t>
  </si>
  <si>
    <t>INSERT INTO temporalidad VALUES (1389,'bienio 2046-2048','Bienio','Bianual','1-1-2046','31-12-2047');</t>
  </si>
  <si>
    <t>INSERT INTO temporalidad VALUES (1390,'bienio 2048-2050','Bienio','Bianual','1-1-2048','31-12-2049');</t>
  </si>
  <si>
    <t>INSERT INTO temporalidad VALUES (1391,'enero-febrero 1990','Bimensual','Bimensual','1-1-1990','28-2-1990');</t>
  </si>
  <si>
    <t>INSERT INTO temporalidad VALUES (1392,'enero-febrero 1991','Bimensual','Bimensual','1-1-1991','28-2-1991');</t>
  </si>
  <si>
    <t>INSERT INTO temporalidad VALUES (1393,'enero-febrero 1992','Bimensual','Bimensual','1-1-1992','28-2-1992');</t>
  </si>
  <si>
    <t>INSERT INTO temporalidad VALUES (1394,'enero-febrero 1993','Bimensual','Bimensual','1-1-1993','28-2-1993');</t>
  </si>
  <si>
    <t>INSERT INTO temporalidad VALUES (1395,'enero-febrero 1994','Bimensual','Bimensual','1-1-1994','28-2-1994');</t>
  </si>
  <si>
    <t>INSERT INTO temporalidad VALUES (1396,'enero-febrero 1995','Bimensual','Bimensual','1-1-1995','28-2-1995');</t>
  </si>
  <si>
    <t>INSERT INTO temporalidad VALUES (1397,'enero-febrero 1996','Bimensual','Bimensual','1-1-1996','28-2-1996');</t>
  </si>
  <si>
    <t>INSERT INTO temporalidad VALUES (1398,'enero-febrero 1997','Bimensual','Bimensual','1-1-1997','28-2-1997');</t>
  </si>
  <si>
    <t>INSERT INTO temporalidad VALUES (1399,'enero-febrero 1998','Bimensual','Bimensual','1-1-1998','28-2-1998');</t>
  </si>
  <si>
    <t>INSERT INTO temporalidad VALUES (1400,'enero-febrero 1999','Bimensual','Bimensual','1-1-1999','28-2-1999');</t>
  </si>
  <si>
    <t>INSERT INTO temporalidad VALUES (1401,'enero-febrero 2000','Bimensual','Bimensual','1-1-2000','28-2-2000');</t>
  </si>
  <si>
    <t>INSERT INTO temporalidad VALUES (1402,'enero-febrero 2001','Bimensual','Bimensual','1-1-2001','28-2-2001');</t>
  </si>
  <si>
    <t>INSERT INTO temporalidad VALUES (1403,'enero-febrero 2002','Bimensual','Bimensual','1-1-2002','28-2-2002');</t>
  </si>
  <si>
    <t>INSERT INTO temporalidad VALUES (1404,'enero-febrero 2003','Bimensual','Bimensual','1-1-2003','28-2-2003');</t>
  </si>
  <si>
    <t>INSERT INTO temporalidad VALUES (1405,'enero-febrero 2004','Bimensual','Bimensual','1-1-2004','28-2-2004');</t>
  </si>
  <si>
    <t>INSERT INTO temporalidad VALUES (1406,'enero-febrero 2005','Bimensual','Bimensual','1-1-2005','28-2-2005');</t>
  </si>
  <si>
    <t>INSERT INTO temporalidad VALUES (1407,'enero-febrero 2006','Bimensual','Bimensual','1-1-2006','28-2-2006');</t>
  </si>
  <si>
    <t>INSERT INTO temporalidad VALUES (1408,'enero-febrero 2007','Bimensual','Bimensual','1-1-2007','28-2-2007');</t>
  </si>
  <si>
    <t>INSERT INTO temporalidad VALUES (1409,'enero-febrero 2008','Bimensual','Bimensual','1-1-2008','28-2-2008');</t>
  </si>
  <si>
    <t>INSERT INTO temporalidad VALUES (1410,'enero-febrero 2009','Bimensual','Bimensual','1-1-2009','28-2-2009');</t>
  </si>
  <si>
    <t>INSERT INTO temporalidad VALUES (1411,'enero-febrero 2010','Bimensual','Bimensual','1-1-2010','28-2-2010');</t>
  </si>
  <si>
    <t>INSERT INTO temporalidad VALUES (1412,'enero-febrero 2011','Bimensual','Bimensual','1-1-2011','28-2-2011');</t>
  </si>
  <si>
    <t>INSERT INTO temporalidad VALUES (1413,'enero-febrero 2012','Bimensual','Bimensual','1-1-2012','28-2-2012');</t>
  </si>
  <si>
    <t>INSERT INTO temporalidad VALUES (1414,'enero-febrero 2013','Bimensual','Bimensual','1-1-2013','28-2-2013');</t>
  </si>
  <si>
    <t>INSERT INTO temporalidad VALUES (1415,'enero-febrero 2014','Bimensual','Bimensual','1-1-2014','28-2-2014');</t>
  </si>
  <si>
    <t>INSERT INTO temporalidad VALUES (1416,'enero-febrero 2015','Bimensual','Bimensual','1-1-2015','28-2-2015');</t>
  </si>
  <si>
    <t>INSERT INTO temporalidad VALUES (1417,'enero-febrero 2016','Bimensual','Bimensual','1-1-2016','28-2-2016');</t>
  </si>
  <si>
    <t>INSERT INTO temporalidad VALUES (1418,'enero-febrero 2017','Bimensual','Bimensual','1-1-2017','28-2-2017');</t>
  </si>
  <si>
    <t>INSERT INTO temporalidad VALUES (1419,'enero-febrero 2018','Bimensual','Bimensual','1-1-2018','28-2-2018');</t>
  </si>
  <si>
    <t>INSERT INTO temporalidad VALUES (1420,'enero-febrero 2019','Bimensual','Bimensual','1-1-2019','28-2-2019');</t>
  </si>
  <si>
    <t>INSERT INTO temporalidad VALUES (1421,'enero-febrero 2020','Bimensual','Bimensual','1-1-2020','28-2-2020');</t>
  </si>
  <si>
    <t>INSERT INTO temporalidad VALUES (1422,'enero-febrero 2021','Bimensual','Bimensual','1-1-2021','28-2-2021');</t>
  </si>
  <si>
    <t>INSERT INTO temporalidad VALUES (1423,'enero-febrero 2022','Bimensual','Bimensual','1-1-2022','28-2-2022');</t>
  </si>
  <si>
    <t>INSERT INTO temporalidad VALUES (1424,'enero-febrero 2023','Bimensual','Bimensual','1-1-2023','28-2-2023');</t>
  </si>
  <si>
    <t>INSERT INTO temporalidad VALUES (1425,'enero-febrero 2024','Bimensual','Bimensual','1-1-2024','28-2-2024');</t>
  </si>
  <si>
    <t>INSERT INTO temporalidad VALUES (1426,'enero-febrero 2025','Bimensual','Bimensual','1-1-2025','28-2-2025');</t>
  </si>
  <si>
    <t>INSERT INTO temporalidad VALUES (1427,'enero-febrero 2026','Bimensual','Bimensual','1-1-2026','28-2-2026');</t>
  </si>
  <si>
    <t>INSERT INTO temporalidad VALUES (1428,'enero-febrero 2027','Bimensual','Bimensual','1-1-2027','28-2-2027');</t>
  </si>
  <si>
    <t>INSERT INTO temporalidad VALUES (1429,'enero-febrero 2028','Bimensual','Bimensual','1-1-2028','28-2-2028');</t>
  </si>
  <si>
    <t>INSERT INTO temporalidad VALUES (1430,'enero-febrero 2029','Bimensual','Bimensual','1-1-2029','28-2-2029');</t>
  </si>
  <si>
    <t>INSERT INTO temporalidad VALUES (1431,'enero-febrero 2030','Bimensual','Bimensual','1-1-2030','28-2-2030');</t>
  </si>
  <si>
    <t>INSERT INTO temporalidad VALUES (1432,'enero-febrero 2031','Bimensual','Bimensual','1-1-2031','28-2-2031');</t>
  </si>
  <si>
    <t>INSERT INTO temporalidad VALUES (1433,'enero-febrero 2032','Bimensual','Bimensual','1-1-2032','28-2-2032');</t>
  </si>
  <si>
    <t>INSERT INTO temporalidad VALUES (1434,'enero-febrero 2033','Bimensual','Bimensual','1-1-2033','28-2-2033');</t>
  </si>
  <si>
    <t>INSERT INTO temporalidad VALUES (1435,'enero-febrero 2034','Bimensual','Bimensual','1-1-2034','28-2-2034');</t>
  </si>
  <si>
    <t>INSERT INTO temporalidad VALUES (1436,'enero-febrero 2035','Bimensual','Bimensual','1-1-2035','28-2-2035');</t>
  </si>
  <si>
    <t>INSERT INTO temporalidad VALUES (1437,'enero-febrero 2036','Bimensual','Bimensual','1-1-2036','28-2-2036');</t>
  </si>
  <si>
    <t>INSERT INTO temporalidad VALUES (1438,'enero-febrero 2037','Bimensual','Bimensual','1-1-2037','28-2-2037');</t>
  </si>
  <si>
    <t>INSERT INTO temporalidad VALUES (1439,'enero-febrero 2038','Bimensual','Bimensual','1-1-2038','28-2-2038');</t>
  </si>
  <si>
    <t>INSERT INTO temporalidad VALUES (1440,'enero-febrero 2039','Bimensual','Bimensual','1-1-2039','28-2-2039');</t>
  </si>
  <si>
    <t>INSERT INTO temporalidad VALUES (1441,'enero-febrero 2040','Bimensual','Bimensual','1-1-2040','28-2-2040');</t>
  </si>
  <si>
    <t>INSERT INTO temporalidad VALUES (1442,'enero-febrero 2041','Bimensual','Bimensual','1-1-2041','28-2-2041');</t>
  </si>
  <si>
    <t>INSERT INTO temporalidad VALUES (1443,'enero-febrero 2042','Bimensual','Bimensual','1-1-2042','28-2-2042');</t>
  </si>
  <si>
    <t>INSERT INTO temporalidad VALUES (1444,'enero-febrero 2043','Bimensual','Bimensual','1-1-2043','28-2-2043');</t>
  </si>
  <si>
    <t>INSERT INTO temporalidad VALUES (1445,'enero-febrero 2044','Bimensual','Bimensual','1-1-2044','28-2-2044');</t>
  </si>
  <si>
    <t>INSERT INTO temporalidad VALUES (1446,'enero-febrero 2045','Bimensual','Bimensual','1-1-2045','28-2-2045');</t>
  </si>
  <si>
    <t>INSERT INTO temporalidad VALUES (1447,'enero-febrero 2046','Bimensual','Bimensual','1-1-2046','28-2-2046');</t>
  </si>
  <si>
    <t>INSERT INTO temporalidad VALUES (1448,'enero-febrero 2047','Bimensual','Bimensual','1-1-2047','28-2-2047');</t>
  </si>
  <si>
    <t>INSERT INTO temporalidad VALUES (1449,'enero-febrero 2048','Bimensual','Bimensual','1-1-2048','28-2-2048');</t>
  </si>
  <si>
    <t>INSERT INTO temporalidad VALUES (1450,'enero-febrero 2049','Bimensual','Bimensual','1-1-2049','28-2-2049');</t>
  </si>
  <si>
    <t>INSERT INTO temporalidad VALUES (1451,'enero-febrero 2050','Bimensual','Bimensual','1-1-2050','28-2-2050');</t>
  </si>
  <si>
    <t>INSERT INTO temporalidad VALUES (1452,'marzo-abril 1990','Bimensual','Bimensual','1-3-1990','30-4-1990');</t>
  </si>
  <si>
    <t>INSERT INTO temporalidad VALUES (1453,'marzo-abril 1991','Bimensual','Bimensual','1-3-1991','30-4-1991');</t>
  </si>
  <si>
    <t>INSERT INTO temporalidad VALUES (1454,'marzo-abril 1992','Bimensual','Bimensual','1-3-1992','30-4-1992');</t>
  </si>
  <si>
    <t>INSERT INTO temporalidad VALUES (1455,'marzo-abril 1993','Bimensual','Bimensual','1-3-1993','30-4-1993');</t>
  </si>
  <si>
    <t>INSERT INTO temporalidad VALUES (1456,'marzo-abril 1994','Bimensual','Bimensual','1-3-1994','30-4-1994');</t>
  </si>
  <si>
    <t>INSERT INTO temporalidad VALUES (1457,'marzo-abril 1995','Bimensual','Bimensual','1-3-1995','30-4-1995');</t>
  </si>
  <si>
    <t>INSERT INTO temporalidad VALUES (1458,'marzo-abril 1996','Bimensual','Bimensual','1-3-1996','30-4-1996');</t>
  </si>
  <si>
    <t>INSERT INTO temporalidad VALUES (1459,'marzo-abril 1997','Bimensual','Bimensual','1-3-1997','30-4-1997');</t>
  </si>
  <si>
    <t>INSERT INTO temporalidad VALUES (1460,'marzo-abril 1998','Bimensual','Bimensual','1-3-1998','30-4-1998');</t>
  </si>
  <si>
    <t>INSERT INTO temporalidad VALUES (1461,'marzo-abril 1999','Bimensual','Bimensual','1-3-1999','30-4-1999');</t>
  </si>
  <si>
    <t>INSERT INTO temporalidad VALUES (1462,'marzo-abril 2000','Bimensual','Bimensual','1-3-2000','30-4-2000');</t>
  </si>
  <si>
    <t>INSERT INTO temporalidad VALUES (1463,'marzo-abril 2001','Bimensual','Bimensual','1-3-2001','30-4-2001');</t>
  </si>
  <si>
    <t>INSERT INTO temporalidad VALUES (1464,'marzo-abril 2002','Bimensual','Bimensual','1-3-2002','30-4-2002');</t>
  </si>
  <si>
    <t>INSERT INTO temporalidad VALUES (1465,'marzo-abril 2003','Bimensual','Bimensual','1-3-2003','30-4-2003');</t>
  </si>
  <si>
    <t>INSERT INTO temporalidad VALUES (1466,'marzo-abril 2004','Bimensual','Bimensual','1-3-2004','30-4-2004');</t>
  </si>
  <si>
    <t>INSERT INTO temporalidad VALUES (1467,'marzo-abril 2005','Bimensual','Bimensual','1-3-2005','30-4-2005');</t>
  </si>
  <si>
    <t>INSERT INTO temporalidad VALUES (1468,'marzo-abril 2006','Bimensual','Bimensual','1-3-2006','30-4-2006');</t>
  </si>
  <si>
    <t>INSERT INTO temporalidad VALUES (1469,'marzo-abril 2007','Bimensual','Bimensual','1-3-2007','30-4-2007');</t>
  </si>
  <si>
    <t>INSERT INTO temporalidad VALUES (1470,'marzo-abril 2008','Bimensual','Bimensual','1-3-2008','30-4-2008');</t>
  </si>
  <si>
    <t>INSERT INTO temporalidad VALUES (1471,'marzo-abril 2009','Bimensual','Bimensual','1-3-2009','30-4-2009');</t>
  </si>
  <si>
    <t>INSERT INTO temporalidad VALUES (1472,'marzo-abril 2010','Bimensual','Bimensual','1-3-2010','30-4-2010');</t>
  </si>
  <si>
    <t>INSERT INTO temporalidad VALUES (1473,'marzo-abril 2011','Bimensual','Bimensual','1-3-2011','30-4-2011');</t>
  </si>
  <si>
    <t>INSERT INTO temporalidad VALUES (1474,'marzo-abril 2012','Bimensual','Bimensual','1-3-2012','30-4-2012');</t>
  </si>
  <si>
    <t>INSERT INTO temporalidad VALUES (1475,'marzo-abril 2013','Bimensual','Bimensual','1-3-2013','30-4-2013');</t>
  </si>
  <si>
    <t>INSERT INTO temporalidad VALUES (1476,'marzo-abril 2014','Bimensual','Bimensual','1-3-2014','30-4-2014');</t>
  </si>
  <si>
    <t>INSERT INTO temporalidad VALUES (1477,'marzo-abril 2015','Bimensual','Bimensual','1-3-2015','30-4-2015');</t>
  </si>
  <si>
    <t>INSERT INTO temporalidad VALUES (1478,'marzo-abril 2016','Bimensual','Bimensual','1-3-2016','30-4-2016');</t>
  </si>
  <si>
    <t>INSERT INTO temporalidad VALUES (1479,'marzo-abril 2017','Bimensual','Bimensual','1-3-2017','30-4-2017');</t>
  </si>
  <si>
    <t>INSERT INTO temporalidad VALUES (1480,'marzo-abril 2018','Bimensual','Bimensual','1-3-2018','30-4-2018');</t>
  </si>
  <si>
    <t>INSERT INTO temporalidad VALUES (1481,'marzo-abril 2019','Bimensual','Bimensual','1-3-2019','30-4-2019');</t>
  </si>
  <si>
    <t>INSERT INTO temporalidad VALUES (1482,'marzo-abril 2020','Bimensual','Bimensual','1-3-2020','30-4-2020');</t>
  </si>
  <si>
    <t>INSERT INTO temporalidad VALUES (1483,'marzo-abril 2021','Bimensual','Bimensual','1-3-2021','30-4-2021');</t>
  </si>
  <si>
    <t>INSERT INTO temporalidad VALUES (1484,'marzo-abril 2022','Bimensual','Bimensual','1-3-2022','30-4-2022');</t>
  </si>
  <si>
    <t>INSERT INTO temporalidad VALUES (1485,'marzo-abril 2023','Bimensual','Bimensual','1-3-2023','30-4-2023');</t>
  </si>
  <si>
    <t>INSERT INTO temporalidad VALUES (1486,'marzo-abril 2024','Bimensual','Bimensual','1-3-2024','30-4-2024');</t>
  </si>
  <si>
    <t>INSERT INTO temporalidad VALUES (1487,'marzo-abril 2025','Bimensual','Bimensual','1-3-2025','30-4-2025');</t>
  </si>
  <si>
    <t>INSERT INTO temporalidad VALUES (1488,'marzo-abril 2026','Bimensual','Bimensual','1-3-2026','30-4-2026');</t>
  </si>
  <si>
    <t>INSERT INTO temporalidad VALUES (1489,'marzo-abril 2027','Bimensual','Bimensual','1-3-2027','30-4-2027');</t>
  </si>
  <si>
    <t>INSERT INTO temporalidad VALUES (1490,'marzo-abril 2028','Bimensual','Bimensual','1-3-2028','30-4-2028');</t>
  </si>
  <si>
    <t>INSERT INTO temporalidad VALUES (1491,'marzo-abril 2029','Bimensual','Bimensual','1-3-2029','30-4-2029');</t>
  </si>
  <si>
    <t>INSERT INTO temporalidad VALUES (1492,'marzo-abril 2030','Bimensual','Bimensual','1-3-2030','30-4-2030');</t>
  </si>
  <si>
    <t>INSERT INTO temporalidad VALUES (1493,'marzo-abril 2031','Bimensual','Bimensual','1-3-2031','30-4-2031');</t>
  </si>
  <si>
    <t>INSERT INTO temporalidad VALUES (1494,'marzo-abril 2032','Bimensual','Bimensual','1-3-2032','30-4-2032');</t>
  </si>
  <si>
    <t>INSERT INTO temporalidad VALUES (1495,'marzo-abril 2033','Bimensual','Bimensual','1-3-2033','30-4-2033');</t>
  </si>
  <si>
    <t>INSERT INTO temporalidad VALUES (1496,'marzo-abril 2034','Bimensual','Bimensual','1-3-2034','30-4-2034');</t>
  </si>
  <si>
    <t>INSERT INTO temporalidad VALUES (1497,'marzo-abril 2035','Bimensual','Bimensual','1-3-2035','30-4-2035');</t>
  </si>
  <si>
    <t>INSERT INTO temporalidad VALUES (1498,'marzo-abril 2036','Bimensual','Bimensual','1-3-2036','30-4-2036');</t>
  </si>
  <si>
    <t>INSERT INTO temporalidad VALUES (1499,'marzo-abril 2037','Bimensual','Bimensual','1-3-2037','30-4-2037');</t>
  </si>
  <si>
    <t>INSERT INTO temporalidad VALUES (1500,'marzo-abril 2038','Bimensual','Bimensual','1-3-2038','30-4-2038');</t>
  </si>
  <si>
    <t>INSERT INTO temporalidad VALUES (1501,'marzo-abril 2039','Bimensual','Bimensual','1-3-2039','30-4-2039');</t>
  </si>
  <si>
    <t>INSERT INTO temporalidad VALUES (1502,'marzo-abril 2040','Bimensual','Bimensual','1-3-2040','30-4-2040');</t>
  </si>
  <si>
    <t>INSERT INTO temporalidad VALUES (1503,'marzo-abril 2041','Bimensual','Bimensual','1-3-2041','30-4-2041');</t>
  </si>
  <si>
    <t>INSERT INTO temporalidad VALUES (1504,'marzo-abril 2042','Bimensual','Bimensual','1-3-2042','30-4-2042');</t>
  </si>
  <si>
    <t>INSERT INTO temporalidad VALUES (1505,'marzo-abril 2043','Bimensual','Bimensual','1-3-2043','30-4-2043');</t>
  </si>
  <si>
    <t>INSERT INTO temporalidad VALUES (1506,'marzo-abril 2044','Bimensual','Bimensual','1-3-2044','30-4-2044');</t>
  </si>
  <si>
    <t>INSERT INTO temporalidad VALUES (1507,'marzo-abril 2045','Bimensual','Bimensual','1-3-2045','30-4-2045');</t>
  </si>
  <si>
    <t>INSERT INTO temporalidad VALUES (1508,'marzo-abril 2046','Bimensual','Bimensual','1-3-2046','30-4-2046');</t>
  </si>
  <si>
    <t>INSERT INTO temporalidad VALUES (1509,'marzo-abril 2047','Bimensual','Bimensual','1-3-2047','30-4-2047');</t>
  </si>
  <si>
    <t>INSERT INTO temporalidad VALUES (1510,'marzo-abril 2048','Bimensual','Bimensual','1-3-2048','30-4-2048');</t>
  </si>
  <si>
    <t>INSERT INTO temporalidad VALUES (1511,'marzo-abril 2049','Bimensual','Bimensual','1-3-2049','30-4-2049');</t>
  </si>
  <si>
    <t>INSERT INTO temporalidad VALUES (1512,'marzo-abril 2050','Bimensual','Bimensual','1-3-2050','30-4-2050');</t>
  </si>
  <si>
    <t>INSERT INTO temporalidad VALUES (1513,'mayo-junio 1990','Bimensual','Bimensual','1-5-1990','30-6-1990');</t>
  </si>
  <si>
    <t>INSERT INTO temporalidad VALUES (1514,'mayo-junio 1991','Bimensual','Bimensual','1-5-1991','30-6-1991');</t>
  </si>
  <si>
    <t>INSERT INTO temporalidad VALUES (1515,'mayo-junio 1992','Bimensual','Bimensual','1-5-1992','30-6-1992');</t>
  </si>
  <si>
    <t>INSERT INTO temporalidad VALUES (1516,'mayo-junio 1993','Bimensual','Bimensual','1-5-1993','30-6-1993');</t>
  </si>
  <si>
    <t>INSERT INTO temporalidad VALUES (1517,'mayo-junio 1994','Bimensual','Bimensual','1-5-1994','30-6-1994');</t>
  </si>
  <si>
    <t>INSERT INTO temporalidad VALUES (1518,'mayo-junio 1995','Bimensual','Bimensual','1-5-1995','30-6-1995');</t>
  </si>
  <si>
    <t>INSERT INTO temporalidad VALUES (1519,'mayo-junio 1996','Bimensual','Bimensual','1-5-1996','30-6-1996');</t>
  </si>
  <si>
    <t>INSERT INTO temporalidad VALUES (1520,'mayo-junio 1997','Bimensual','Bimensual','1-5-1997','30-6-1997');</t>
  </si>
  <si>
    <t>INSERT INTO temporalidad VALUES (1521,'mayo-junio 1998','Bimensual','Bimensual','1-5-1998','30-6-1998');</t>
  </si>
  <si>
    <t>INSERT INTO temporalidad VALUES (1522,'mayo-junio 1999','Bimensual','Bimensual','1-5-1999','30-6-1999');</t>
  </si>
  <si>
    <t>INSERT INTO temporalidad VALUES (1523,'mayo-junio 2000','Bimensual','Bimensual','1-5-2000','30-6-2000');</t>
  </si>
  <si>
    <t>INSERT INTO temporalidad VALUES (1524,'mayo-junio 2001','Bimensual','Bimensual','1-5-2001','30-6-2001');</t>
  </si>
  <si>
    <t>INSERT INTO temporalidad VALUES (1525,'mayo-junio 2002','Bimensual','Bimensual','1-5-2002','30-6-2002');</t>
  </si>
  <si>
    <t>INSERT INTO temporalidad VALUES (1526,'mayo-junio 2003','Bimensual','Bimensual','1-5-2003','30-6-2003');</t>
  </si>
  <si>
    <t>INSERT INTO temporalidad VALUES (1527,'mayo-junio 2004','Bimensual','Bimensual','1-5-2004','30-6-2004');</t>
  </si>
  <si>
    <t>INSERT INTO temporalidad VALUES (1528,'mayo-junio 2005','Bimensual','Bimensual','1-5-2005','30-6-2005');</t>
  </si>
  <si>
    <t>INSERT INTO temporalidad VALUES (1529,'mayo-junio 2006','Bimensual','Bimensual','1-5-2006','30-6-2006');</t>
  </si>
  <si>
    <t>INSERT INTO temporalidad VALUES (1530,'mayo-junio 2007','Bimensual','Bimensual','1-5-2007','30-6-2007');</t>
  </si>
  <si>
    <t>INSERT INTO temporalidad VALUES (1531,'mayo-junio 2008','Bimensual','Bimensual','1-5-2008','30-6-2008');</t>
  </si>
  <si>
    <t>INSERT INTO temporalidad VALUES (1532,'mayo-junio 2009','Bimensual','Bimensual','1-5-2009','30-6-2009');</t>
  </si>
  <si>
    <t>INSERT INTO temporalidad VALUES (1533,'mayo-junio 2010','Bimensual','Bimensual','1-5-2010','30-6-2010');</t>
  </si>
  <si>
    <t>INSERT INTO temporalidad VALUES (1534,'mayo-junio 2011','Bimensual','Bimensual','1-5-2011','30-6-2011');</t>
  </si>
  <si>
    <t>INSERT INTO temporalidad VALUES (1535,'mayo-junio 2012','Bimensual','Bimensual','1-5-2012','30-6-2012');</t>
  </si>
  <si>
    <t>INSERT INTO temporalidad VALUES (1536,'mayo-junio 2013','Bimensual','Bimensual','1-5-2013','30-6-2013');</t>
  </si>
  <si>
    <t>INSERT INTO temporalidad VALUES (1537,'mayo-junio 2014','Bimensual','Bimensual','1-5-2014','30-6-2014');</t>
  </si>
  <si>
    <t>INSERT INTO temporalidad VALUES (1538,'mayo-junio 2015','Bimensual','Bimensual','1-5-2015','30-6-2015');</t>
  </si>
  <si>
    <t>INSERT INTO temporalidad VALUES (1539,'mayo-junio 2016','Bimensual','Bimensual','1-5-2016','30-6-2016');</t>
  </si>
  <si>
    <t>INSERT INTO temporalidad VALUES (1540,'mayo-junio 2017','Bimensual','Bimensual','1-5-2017','30-6-2017');</t>
  </si>
  <si>
    <t>INSERT INTO temporalidad VALUES (1541,'mayo-junio 2018','Bimensual','Bimensual','1-5-2018','30-6-2018');</t>
  </si>
  <si>
    <t>INSERT INTO temporalidad VALUES (1542,'mayo-junio 2019','Bimensual','Bimensual','1-5-2019','30-6-2019');</t>
  </si>
  <si>
    <t>INSERT INTO temporalidad VALUES (1543,'mayo-junio 2020','Bimensual','Bimensual','1-5-2020','30-6-2020');</t>
  </si>
  <si>
    <t>INSERT INTO temporalidad VALUES (1544,'mayo-junio 2021','Bimensual','Bimensual','1-5-2021','30-6-2021');</t>
  </si>
  <si>
    <t>INSERT INTO temporalidad VALUES (1545,'mayo-junio 2022','Bimensual','Bimensual','1-5-2022','30-6-2022');</t>
  </si>
  <si>
    <t>INSERT INTO temporalidad VALUES (1546,'mayo-junio 2023','Bimensual','Bimensual','1-5-2023','30-6-2023');</t>
  </si>
  <si>
    <t>INSERT INTO temporalidad VALUES (1547,'mayo-junio 2024','Bimensual','Bimensual','1-5-2024','30-6-2024');</t>
  </si>
  <si>
    <t>INSERT INTO temporalidad VALUES (1548,'mayo-junio 2025','Bimensual','Bimensual','1-5-2025','30-6-2025');</t>
  </si>
  <si>
    <t>INSERT INTO temporalidad VALUES (1549,'mayo-junio 2026','Bimensual','Bimensual','1-5-2026','30-6-2026');</t>
  </si>
  <si>
    <t>INSERT INTO temporalidad VALUES (1550,'mayo-junio 2027','Bimensual','Bimensual','1-5-2027','30-6-2027');</t>
  </si>
  <si>
    <t>INSERT INTO temporalidad VALUES (1551,'mayo-junio 2028','Bimensual','Bimensual','1-5-2028','30-6-2028');</t>
  </si>
  <si>
    <t>INSERT INTO temporalidad VALUES (1552,'mayo-junio 2029','Bimensual','Bimensual','1-5-2029','30-6-2029');</t>
  </si>
  <si>
    <t>INSERT INTO temporalidad VALUES (1553,'mayo-junio 2030','Bimensual','Bimensual','1-5-2030','30-6-2030');</t>
  </si>
  <si>
    <t>INSERT INTO temporalidad VALUES (1554,'mayo-junio 2031','Bimensual','Bimensual','1-5-2031','30-6-2031');</t>
  </si>
  <si>
    <t>INSERT INTO temporalidad VALUES (1555,'mayo-junio 2032','Bimensual','Bimensual','1-5-2032','30-6-2032');</t>
  </si>
  <si>
    <t>INSERT INTO temporalidad VALUES (1556,'mayo-junio 2033','Bimensual','Bimensual','1-5-2033','30-6-2033');</t>
  </si>
  <si>
    <t>INSERT INTO temporalidad VALUES (1557,'mayo-junio 2034','Bimensual','Bimensual','1-5-2034','30-6-2034');</t>
  </si>
  <si>
    <t>INSERT INTO temporalidad VALUES (1558,'mayo-junio 2035','Bimensual','Bimensual','1-5-2035','30-6-2035');</t>
  </si>
  <si>
    <t>INSERT INTO temporalidad VALUES (1559,'mayo-junio 2036','Bimensual','Bimensual','1-5-2036','30-6-2036');</t>
  </si>
  <si>
    <t>INSERT INTO temporalidad VALUES (1560,'mayo-junio 2037','Bimensual','Bimensual','1-5-2037','30-6-2037');</t>
  </si>
  <si>
    <t>INSERT INTO temporalidad VALUES (1561,'mayo-junio 2038','Bimensual','Bimensual','1-5-2038','30-6-2038');</t>
  </si>
  <si>
    <t>INSERT INTO temporalidad VALUES (1562,'mayo-junio 2039','Bimensual','Bimensual','1-5-2039','30-6-2039');</t>
  </si>
  <si>
    <t>INSERT INTO temporalidad VALUES (1563,'mayo-junio 2040','Bimensual','Bimensual','1-5-2040','30-6-2040');</t>
  </si>
  <si>
    <t>INSERT INTO temporalidad VALUES (1564,'mayo-junio 2041','Bimensual','Bimensual','1-5-2041','30-6-2041');</t>
  </si>
  <si>
    <t>INSERT INTO temporalidad VALUES (1565,'mayo-junio 2042','Bimensual','Bimensual','1-5-2042','30-6-2042');</t>
  </si>
  <si>
    <t>INSERT INTO temporalidad VALUES (1566,'mayo-junio 2043','Bimensual','Bimensual','1-5-2043','30-6-2043');</t>
  </si>
  <si>
    <t>INSERT INTO temporalidad VALUES (1567,'mayo-junio 2044','Bimensual','Bimensual','1-5-2044','30-6-2044');</t>
  </si>
  <si>
    <t>INSERT INTO temporalidad VALUES (1568,'mayo-junio 2045','Bimensual','Bimensual','1-5-2045','30-6-2045');</t>
  </si>
  <si>
    <t>INSERT INTO temporalidad VALUES (1569,'mayo-junio 2046','Bimensual','Bimensual','1-5-2046','30-6-2046');</t>
  </si>
  <si>
    <t>INSERT INTO temporalidad VALUES (1570,'mayo-junio 2047','Bimensual','Bimensual','1-5-2047','30-6-2047');</t>
  </si>
  <si>
    <t>INSERT INTO temporalidad VALUES (1571,'mayo-junio 2048','Bimensual','Bimensual','1-5-2048','30-6-2048');</t>
  </si>
  <si>
    <t>INSERT INTO temporalidad VALUES (1572,'mayo-junio 2049','Bimensual','Bimensual','1-5-2049','30-6-2049');</t>
  </si>
  <si>
    <t>INSERT INTO temporalidad VALUES (1573,'mayo-junio 2050','Bimensual','Bimensual','1-5-2050','30-6-2050');</t>
  </si>
  <si>
    <t>INSERT INTO temporalidad VALUES (1574,'julio-agosto 1990','Bimensual','Bimensual','1-7-1990','31-8-1990');</t>
  </si>
  <si>
    <t>INSERT INTO temporalidad VALUES (1575,'julio-agosto 1991','Bimensual','Bimensual','1-7-1991','31-8-1991');</t>
  </si>
  <si>
    <t>INSERT INTO temporalidad VALUES (1576,'julio-agosto 1992','Bimensual','Bimensual','1-7-1992','31-8-1992');</t>
  </si>
  <si>
    <t>INSERT INTO temporalidad VALUES (1577,'julio-agosto 1993','Bimensual','Bimensual','1-7-1993','31-8-1993');</t>
  </si>
  <si>
    <t>INSERT INTO temporalidad VALUES (1578,'julio-agosto 1994','Bimensual','Bimensual','1-7-1994','31-8-1994');</t>
  </si>
  <si>
    <t>INSERT INTO temporalidad VALUES (1579,'julio-agosto 1995','Bimensual','Bimensual','1-7-1995','31-8-1995');</t>
  </si>
  <si>
    <t>INSERT INTO temporalidad VALUES (1580,'julio-agosto 1996','Bimensual','Bimensual','1-7-1996','31-8-1996');</t>
  </si>
  <si>
    <t>INSERT INTO temporalidad VALUES (1581,'julio-agosto 1997','Bimensual','Bimensual','1-7-1997','31-8-1997');</t>
  </si>
  <si>
    <t>INSERT INTO temporalidad VALUES (1582,'julio-agosto 1998','Bimensual','Bimensual','1-7-1998','31-8-1998');</t>
  </si>
  <si>
    <t>INSERT INTO temporalidad VALUES (1583,'julio-agosto 1999','Bimensual','Bimensual','1-7-1999','31-8-1999');</t>
  </si>
  <si>
    <t>INSERT INTO temporalidad VALUES (1584,'julio-agosto 2000','Bimensual','Bimensual','1-7-2000','31-8-2000');</t>
  </si>
  <si>
    <t>INSERT INTO temporalidad VALUES (1585,'julio-agosto 2001','Bimensual','Bimensual','1-7-2001','31-8-2001');</t>
  </si>
  <si>
    <t>INSERT INTO temporalidad VALUES (1586,'julio-agosto 2002','Bimensual','Bimensual','1-7-2002','31-8-2002');</t>
  </si>
  <si>
    <t>INSERT INTO temporalidad VALUES (1587,'julio-agosto 2003','Bimensual','Bimensual','1-7-2003','31-8-2003');</t>
  </si>
  <si>
    <t>INSERT INTO temporalidad VALUES (1588,'julio-agosto 2004','Bimensual','Bimensual','1-7-2004','31-8-2004');</t>
  </si>
  <si>
    <t>INSERT INTO temporalidad VALUES (1589,'julio-agosto 2005','Bimensual','Bimensual','1-7-2005','31-8-2005');</t>
  </si>
  <si>
    <t>INSERT INTO temporalidad VALUES (1590,'julio-agosto 2006','Bimensual','Bimensual','1-7-2006','31-8-2006');</t>
  </si>
  <si>
    <t>INSERT INTO temporalidad VALUES (1591,'julio-agosto 2007','Bimensual','Bimensual','1-7-2007','31-8-2007');</t>
  </si>
  <si>
    <t>INSERT INTO temporalidad VALUES (1592,'julio-agosto 2008','Bimensual','Bimensual','1-7-2008','31-8-2008');</t>
  </si>
  <si>
    <t>INSERT INTO temporalidad VALUES (1593,'julio-agosto 2009','Bimensual','Bimensual','1-7-2009','31-8-2009');</t>
  </si>
  <si>
    <t>INSERT INTO temporalidad VALUES (1594,'julio-agosto 2010','Bimensual','Bimensual','1-7-2010','31-8-2010');</t>
  </si>
  <si>
    <t>INSERT INTO temporalidad VALUES (1595,'julio-agosto 2011','Bimensual','Bimensual','1-7-2011','31-8-2011');</t>
  </si>
  <si>
    <t>INSERT INTO temporalidad VALUES (1596,'julio-agosto 2012','Bimensual','Bimensual','1-7-2012','31-8-2012');</t>
  </si>
  <si>
    <t>INSERT INTO temporalidad VALUES (1597,'julio-agosto 2013','Bimensual','Bimensual','1-7-2013','31-8-2013');</t>
  </si>
  <si>
    <t>INSERT INTO temporalidad VALUES (1598,'julio-agosto 2014','Bimensual','Bimensual','1-7-2014','31-8-2014');</t>
  </si>
  <si>
    <t>INSERT INTO temporalidad VALUES (1599,'julio-agosto 2015','Bimensual','Bimensual','1-7-2015','31-8-2015');</t>
  </si>
  <si>
    <t>INSERT INTO temporalidad VALUES (1600,'julio-agosto 2016','Bimensual','Bimensual','1-7-2016','31-8-2016');</t>
  </si>
  <si>
    <t>INSERT INTO temporalidad VALUES (1601,'julio-agosto 2017','Bimensual','Bimensual','1-7-2017','31-8-2017');</t>
  </si>
  <si>
    <t>INSERT INTO temporalidad VALUES (1602,'julio-agosto 2018','Bimensual','Bimensual','1-7-2018','31-8-2018');</t>
  </si>
  <si>
    <t>INSERT INTO temporalidad VALUES (1603,'julio-agosto 2019','Bimensual','Bimensual','1-7-2019','31-8-2019');</t>
  </si>
  <si>
    <t>INSERT INTO temporalidad VALUES (1604,'julio-agosto 2020','Bimensual','Bimensual','1-7-2020','31-8-2020');</t>
  </si>
  <si>
    <t>INSERT INTO temporalidad VALUES (1605,'julio-agosto 2021','Bimensual','Bimensual','1-7-2021','31-8-2021');</t>
  </si>
  <si>
    <t>INSERT INTO temporalidad VALUES (1606,'julio-agosto 2022','Bimensual','Bimensual','1-7-2022','31-8-2022');</t>
  </si>
  <si>
    <t>INSERT INTO temporalidad VALUES (1607,'julio-agosto 2023','Bimensual','Bimensual','1-7-2023','31-8-2023');</t>
  </si>
  <si>
    <t>INSERT INTO temporalidad VALUES (1608,'julio-agosto 2024','Bimensual','Bimensual','1-7-2024','31-8-2024');</t>
  </si>
  <si>
    <t>INSERT INTO temporalidad VALUES (1609,'julio-agosto 2025','Bimensual','Bimensual','1-7-2025','31-8-2025');</t>
  </si>
  <si>
    <t>INSERT INTO temporalidad VALUES (1610,'julio-agosto 2026','Bimensual','Bimensual','1-7-2026','31-8-2026');</t>
  </si>
  <si>
    <t>INSERT INTO temporalidad VALUES (1611,'julio-agosto 2027','Bimensual','Bimensual','1-7-2027','31-8-2027');</t>
  </si>
  <si>
    <t>INSERT INTO temporalidad VALUES (1612,'julio-agosto 2028','Bimensual','Bimensual','1-7-2028','31-8-2028');</t>
  </si>
  <si>
    <t>INSERT INTO temporalidad VALUES (1613,'julio-agosto 2029','Bimensual','Bimensual','1-7-2029','31-8-2029');</t>
  </si>
  <si>
    <t>INSERT INTO temporalidad VALUES (1614,'julio-agosto 2030','Bimensual','Bimensual','1-7-2030','31-8-2030');</t>
  </si>
  <si>
    <t>INSERT INTO temporalidad VALUES (1615,'julio-agosto 2031','Bimensual','Bimensual','1-7-2031','31-8-2031');</t>
  </si>
  <si>
    <t>INSERT INTO temporalidad VALUES (1616,'julio-agosto 2032','Bimensual','Bimensual','1-7-2032','31-8-2032');</t>
  </si>
  <si>
    <t>INSERT INTO temporalidad VALUES (1617,'julio-agosto 2033','Bimensual','Bimensual','1-7-2033','31-8-2033');</t>
  </si>
  <si>
    <t>INSERT INTO temporalidad VALUES (1618,'julio-agosto 2034','Bimensual','Bimensual','1-7-2034','31-8-2034');</t>
  </si>
  <si>
    <t>INSERT INTO temporalidad VALUES (1619,'julio-agosto 2035','Bimensual','Bimensual','1-7-2035','31-8-2035');</t>
  </si>
  <si>
    <t>INSERT INTO temporalidad VALUES (1620,'julio-agosto 2036','Bimensual','Bimensual','1-7-2036','31-8-2036');</t>
  </si>
  <si>
    <t>INSERT INTO temporalidad VALUES (1621,'julio-agosto 2037','Bimensual','Bimensual','1-7-2037','31-8-2037');</t>
  </si>
  <si>
    <t>INSERT INTO temporalidad VALUES (1622,'julio-agosto 2038','Bimensual','Bimensual','1-7-2038','31-8-2038');</t>
  </si>
  <si>
    <t>INSERT INTO temporalidad VALUES (1623,'julio-agosto 2039','Bimensual','Bimensual','1-7-2039','31-8-2039');</t>
  </si>
  <si>
    <t>INSERT INTO temporalidad VALUES (1624,'julio-agosto 2040','Bimensual','Bimensual','1-7-2040','31-8-2040');</t>
  </si>
  <si>
    <t>INSERT INTO temporalidad VALUES (1625,'julio-agosto 2041','Bimensual','Bimensual','1-7-2041','31-8-2041');</t>
  </si>
  <si>
    <t>INSERT INTO temporalidad VALUES (1626,'julio-agosto 2042','Bimensual','Bimensual','1-7-2042','31-8-2042');</t>
  </si>
  <si>
    <t>INSERT INTO temporalidad VALUES (1627,'julio-agosto 2043','Bimensual','Bimensual','1-7-2043','31-8-2043');</t>
  </si>
  <si>
    <t>INSERT INTO temporalidad VALUES (1628,'julio-agosto 2044','Bimensual','Bimensual','1-7-2044','31-8-2044');</t>
  </si>
  <si>
    <t>INSERT INTO temporalidad VALUES (1629,'julio-agosto 2045','Bimensual','Bimensual','1-7-2045','31-8-2045');</t>
  </si>
  <si>
    <t>INSERT INTO temporalidad VALUES (1630,'julio-agosto 2046','Bimensual','Bimensual','1-7-2046','31-8-2046');</t>
  </si>
  <si>
    <t>INSERT INTO temporalidad VALUES (1631,'julio-agosto 2047','Bimensual','Bimensual','1-7-2047','31-8-2047');</t>
  </si>
  <si>
    <t>INSERT INTO temporalidad VALUES (1632,'julio-agosto 2048','Bimensual','Bimensual','1-7-2048','31-8-2048');</t>
  </si>
  <si>
    <t>INSERT INTO temporalidad VALUES (1633,'julio-agosto 2049','Bimensual','Bimensual','1-7-2049','31-8-2049');</t>
  </si>
  <si>
    <t>INSERT INTO temporalidad VALUES (1634,'julio-agosto 2050','Bimensual','Bimensual','1-7-2050','31-8-2050');</t>
  </si>
  <si>
    <t>INSERT INTO temporalidad VALUES (1635,'septiembre-octubre 1990','Bimensual','Bimensual','1-9-1990','31-10-1990');</t>
  </si>
  <si>
    <t>INSERT INTO temporalidad VALUES (1636,'septiembre-octubre 1991','Bimensual','Bimensual','1-9-1991','31-10-1991');</t>
  </si>
  <si>
    <t>INSERT INTO temporalidad VALUES (1637,'septiembre-octubre 1992','Bimensual','Bimensual','1-9-1992','31-10-1992');</t>
  </si>
  <si>
    <t>INSERT INTO temporalidad VALUES (1638,'septiembre-octubre 1993','Bimensual','Bimensual','1-9-1993','31-10-1993');</t>
  </si>
  <si>
    <t>INSERT INTO temporalidad VALUES (1639,'septiembre-octubre 1994','Bimensual','Bimensual','1-9-1994','31-10-1994');</t>
  </si>
  <si>
    <t>INSERT INTO temporalidad VALUES (1640,'septiembre-octubre 1995','Bimensual','Bimensual','1-9-1995','31-10-1995');</t>
  </si>
  <si>
    <t>INSERT INTO temporalidad VALUES (1641,'septiembre-octubre 1996','Bimensual','Bimensual','1-9-1996','31-10-1996');</t>
  </si>
  <si>
    <t>INSERT INTO temporalidad VALUES (1642,'septiembre-octubre 1997','Bimensual','Bimensual','1-9-1997','31-10-1997');</t>
  </si>
  <si>
    <t>INSERT INTO temporalidad VALUES (1643,'septiembre-octubre 1998','Bimensual','Bimensual','1-9-1998','31-10-1998');</t>
  </si>
  <si>
    <t>INSERT INTO temporalidad VALUES (1644,'septiembre-octubre 1999','Bimensual','Bimensual','1-9-1999','31-10-1999');</t>
  </si>
  <si>
    <t>INSERT INTO temporalidad VALUES (1645,'septiembre-octubre 2000','Bimensual','Bimensual','1-9-2000','31-10-2000');</t>
  </si>
  <si>
    <t>INSERT INTO temporalidad VALUES (1646,'septiembre-octubre 2001','Bimensual','Bimensual','1-9-2001','31-10-2001');</t>
  </si>
  <si>
    <t>INSERT INTO temporalidad VALUES (1647,'septiembre-octubre 2002','Bimensual','Bimensual','1-9-2002','31-10-2002');</t>
  </si>
  <si>
    <t>INSERT INTO temporalidad VALUES (1648,'septiembre-octubre 2003','Bimensual','Bimensual','1-9-2003','31-10-2003');</t>
  </si>
  <si>
    <t>INSERT INTO temporalidad VALUES (1649,'septiembre-octubre 2004','Bimensual','Bimensual','1-9-2004','31-10-2004');</t>
  </si>
  <si>
    <t>INSERT INTO temporalidad VALUES (1650,'septiembre-octubre 2005','Bimensual','Bimensual','1-9-2005','31-10-2005');</t>
  </si>
  <si>
    <t>INSERT INTO temporalidad VALUES (1651,'septiembre-octubre 2006','Bimensual','Bimensual','1-9-2006','31-10-2006');</t>
  </si>
  <si>
    <t>INSERT INTO temporalidad VALUES (1652,'septiembre-octubre 2007','Bimensual','Bimensual','1-9-2007','31-10-2007');</t>
  </si>
  <si>
    <t>INSERT INTO temporalidad VALUES (1653,'septiembre-octubre 2008','Bimensual','Bimensual','1-9-2008','31-10-2008');</t>
  </si>
  <si>
    <t>INSERT INTO temporalidad VALUES (1654,'septiembre-octubre 2009','Bimensual','Bimensual','1-9-2009','31-10-2009');</t>
  </si>
  <si>
    <t>INSERT INTO temporalidad VALUES (1655,'septiembre-octubre 2010','Bimensual','Bimensual','1-9-2010','31-10-2010');</t>
  </si>
  <si>
    <t>INSERT INTO temporalidad VALUES (1656,'septiembre-octubre 2011','Bimensual','Bimensual','1-9-2011','31-10-2011');</t>
  </si>
  <si>
    <t>INSERT INTO temporalidad VALUES (1657,'septiembre-octubre 2012','Bimensual','Bimensual','1-9-2012','31-10-2012');</t>
  </si>
  <si>
    <t>INSERT INTO temporalidad VALUES (1658,'septiembre-octubre 2013','Bimensual','Bimensual','1-9-2013','31-10-2013');</t>
  </si>
  <si>
    <t>INSERT INTO temporalidad VALUES (1659,'septiembre-octubre 2014','Bimensual','Bimensual','1-9-2014','31-10-2014');</t>
  </si>
  <si>
    <t>INSERT INTO temporalidad VALUES (1660,'septiembre-octubre 2015','Bimensual','Bimensual','1-9-2015','31-10-2015');</t>
  </si>
  <si>
    <t>INSERT INTO temporalidad VALUES (1661,'septiembre-octubre 2016','Bimensual','Bimensual','1-9-2016','31-10-2016');</t>
  </si>
  <si>
    <t>INSERT INTO temporalidad VALUES (1662,'septiembre-octubre 2017','Bimensual','Bimensual','1-9-2017','31-10-2017');</t>
  </si>
  <si>
    <t>INSERT INTO temporalidad VALUES (1663,'septiembre-octubre 2018','Bimensual','Bimensual','1-9-2018','31-10-2018');</t>
  </si>
  <si>
    <t>INSERT INTO temporalidad VALUES (1664,'septiembre-octubre 2019','Bimensual','Bimensual','1-9-2019','31-10-2019');</t>
  </si>
  <si>
    <t>INSERT INTO temporalidad VALUES (1665,'septiembre-octubre 2020','Bimensual','Bimensual','1-9-2020','31-10-2020');</t>
  </si>
  <si>
    <t>INSERT INTO temporalidad VALUES (1666,'septiembre-octubre 2021','Bimensual','Bimensual','1-9-2021','31-10-2021');</t>
  </si>
  <si>
    <t>INSERT INTO temporalidad VALUES (1667,'septiembre-octubre 2022','Bimensual','Bimensual','1-9-2022','31-10-2022');</t>
  </si>
  <si>
    <t>INSERT INTO temporalidad VALUES (1668,'septiembre-octubre 2023','Bimensual','Bimensual','1-9-2023','31-10-2023');</t>
  </si>
  <si>
    <t>INSERT INTO temporalidad VALUES (1669,'septiembre-octubre 2024','Bimensual','Bimensual','1-9-2024','31-10-2024');</t>
  </si>
  <si>
    <t>INSERT INTO temporalidad VALUES (1670,'septiembre-octubre 2025','Bimensual','Bimensual','1-9-2025','31-10-2025');</t>
  </si>
  <si>
    <t>INSERT INTO temporalidad VALUES (1671,'septiembre-octubre 2026','Bimensual','Bimensual','1-9-2026','31-10-2026');</t>
  </si>
  <si>
    <t>INSERT INTO temporalidad VALUES (1672,'septiembre-octubre 2027','Bimensual','Bimensual','1-9-2027','31-10-2027');</t>
  </si>
  <si>
    <t>INSERT INTO temporalidad VALUES (1673,'septiembre-octubre 2028','Bimensual','Bimensual','1-9-2028','31-10-2028');</t>
  </si>
  <si>
    <t>INSERT INTO temporalidad VALUES (1674,'septiembre-octubre 2029','Bimensual','Bimensual','1-9-2029','31-10-2029');</t>
  </si>
  <si>
    <t>INSERT INTO temporalidad VALUES (1675,'septiembre-octubre 2030','Bimensual','Bimensual','1-9-2030','31-10-2030');</t>
  </si>
  <si>
    <t>INSERT INTO temporalidad VALUES (1676,'septiembre-octubre 2031','Bimensual','Bimensual','1-9-2031','31-10-2031');</t>
  </si>
  <si>
    <t>INSERT INTO temporalidad VALUES (1677,'septiembre-octubre 2032','Bimensual','Bimensual','1-9-2032','31-10-2032');</t>
  </si>
  <si>
    <t>INSERT INTO temporalidad VALUES (1678,'septiembre-octubre 2033','Bimensual','Bimensual','1-9-2033','31-10-2033');</t>
  </si>
  <si>
    <t>INSERT INTO temporalidad VALUES (1679,'septiembre-octubre 2034','Bimensual','Bimensual','1-9-2034','31-10-2034');</t>
  </si>
  <si>
    <t>INSERT INTO temporalidad VALUES (1680,'septiembre-octubre 2035','Bimensual','Bimensual','1-9-2035','31-10-2035');</t>
  </si>
  <si>
    <t>INSERT INTO temporalidad VALUES (1681,'septiembre-octubre 2036','Bimensual','Bimensual','1-9-2036','31-10-2036');</t>
  </si>
  <si>
    <t>INSERT INTO temporalidad VALUES (1682,'septiembre-octubre 2037','Bimensual','Bimensual','1-9-2037','31-10-2037');</t>
  </si>
  <si>
    <t>INSERT INTO temporalidad VALUES (1683,'septiembre-octubre 2038','Bimensual','Bimensual','1-9-2038','31-10-2038');</t>
  </si>
  <si>
    <t>INSERT INTO temporalidad VALUES (1684,'septiembre-octubre 2039','Bimensual','Bimensual','1-9-2039','31-10-2039');</t>
  </si>
  <si>
    <t>INSERT INTO temporalidad VALUES (1685,'septiembre-octubre 2040','Bimensual','Bimensual','1-9-2040','31-10-2040');</t>
  </si>
  <si>
    <t>INSERT INTO temporalidad VALUES (1686,'septiembre-octubre 2041','Bimensual','Bimensual','1-9-2041','31-10-2041');</t>
  </si>
  <si>
    <t>INSERT INTO temporalidad VALUES (1687,'septiembre-octubre 2042','Bimensual','Bimensual','1-9-2042','31-10-2042');</t>
  </si>
  <si>
    <t>INSERT INTO temporalidad VALUES (1688,'septiembre-octubre 2043','Bimensual','Bimensual','1-9-2043','31-10-2043');</t>
  </si>
  <si>
    <t>INSERT INTO temporalidad VALUES (1689,'septiembre-octubre 2044','Bimensual','Bimensual','1-9-2044','31-10-2044');</t>
  </si>
  <si>
    <t>INSERT INTO temporalidad VALUES (1690,'septiembre-octubre 2045','Bimensual','Bimensual','1-9-2045','31-10-2045');</t>
  </si>
  <si>
    <t>INSERT INTO temporalidad VALUES (1691,'septiembre-octubre 2046','Bimensual','Bimensual','1-9-2046','31-10-2046');</t>
  </si>
  <si>
    <t>INSERT INTO temporalidad VALUES (1692,'septiembre-octubre 2047','Bimensual','Bimensual','1-9-2047','31-10-2047');</t>
  </si>
  <si>
    <t>INSERT INTO temporalidad VALUES (1693,'septiembre-octubre 2048','Bimensual','Bimensual','1-9-2048','31-10-2048');</t>
  </si>
  <si>
    <t>INSERT INTO temporalidad VALUES (1694,'septiembre-octubre 2049','Bimensual','Bimensual','1-9-2049','31-10-2049');</t>
  </si>
  <si>
    <t>INSERT INTO temporalidad VALUES (1695,'septiembre-octubre 2050','Bimensual','Bimensual','1-9-2050','31-10-2050');</t>
  </si>
  <si>
    <t>INSERT INTO temporalidad VALUES (1696,'noviembre-diciembre 1990','Bimensual','Bimensual','1-11-1990','31-12-1990');</t>
  </si>
  <si>
    <t>INSERT INTO temporalidad VALUES (1697,'noviembre-diciembre 1991','Bimensual','Bimensual','1-11-1991','31-12-1991');</t>
  </si>
  <si>
    <t>INSERT INTO temporalidad VALUES (1698,'noviembre-diciembre 1992','Bimensual','Bimensual','1-11-1992','31-12-1992');</t>
  </si>
  <si>
    <t>INSERT INTO temporalidad VALUES (1699,'noviembre-diciembre 1993','Bimensual','Bimensual','1-11-1993','31-12-1993');</t>
  </si>
  <si>
    <t>INSERT INTO temporalidad VALUES (1700,'noviembre-diciembre 1994','Bimensual','Bimensual','1-11-1994','31-12-1994');</t>
  </si>
  <si>
    <t>INSERT INTO temporalidad VALUES (1701,'noviembre-diciembre 1995','Bimensual','Bimensual','1-11-1995','31-12-1995');</t>
  </si>
  <si>
    <t>INSERT INTO temporalidad VALUES (1702,'noviembre-diciembre 1996','Bimensual','Bimensual','1-11-1996','31-12-1996');</t>
  </si>
  <si>
    <t>INSERT INTO temporalidad VALUES (1703,'noviembre-diciembre 1997','Bimensual','Bimensual','1-11-1997','31-12-1997');</t>
  </si>
  <si>
    <t>INSERT INTO temporalidad VALUES (1704,'noviembre-diciembre 1998','Bimensual','Bimensual','1-11-1998','31-12-1998');</t>
  </si>
  <si>
    <t>INSERT INTO temporalidad VALUES (1705,'noviembre-diciembre 1999','Bimensual','Bimensual','1-11-1999','31-12-1999');</t>
  </si>
  <si>
    <t>INSERT INTO temporalidad VALUES (1706,'noviembre-diciembre 2000','Bimensual','Bimensual','1-11-2000','31-12-2000');</t>
  </si>
  <si>
    <t>INSERT INTO temporalidad VALUES (1707,'noviembre-diciembre 2001','Bimensual','Bimensual','1-11-2001','31-12-2001');</t>
  </si>
  <si>
    <t>INSERT INTO temporalidad VALUES (1708,'noviembre-diciembre 2002','Bimensual','Bimensual','1-11-2002','31-12-2002');</t>
  </si>
  <si>
    <t>INSERT INTO temporalidad VALUES (1709,'noviembre-diciembre 2003','Bimensual','Bimensual','1-11-2003','31-12-2003');</t>
  </si>
  <si>
    <t>INSERT INTO temporalidad VALUES (1710,'noviembre-diciembre 2004','Bimensual','Bimensual','1-11-2004','31-12-2004');</t>
  </si>
  <si>
    <t>INSERT INTO temporalidad VALUES (1711,'noviembre-diciembre 2005','Bimensual','Bimensual','1-11-2005','31-12-2005');</t>
  </si>
  <si>
    <t>INSERT INTO temporalidad VALUES (1712,'noviembre-diciembre 2006','Bimensual','Bimensual','1-11-2006','31-12-2006');</t>
  </si>
  <si>
    <t>INSERT INTO temporalidad VALUES (1713,'noviembre-diciembre 2007','Bimensual','Bimensual','1-11-2007','31-12-2007');</t>
  </si>
  <si>
    <t>INSERT INTO temporalidad VALUES (1714,'noviembre-diciembre 2008','Bimensual','Bimensual','1-11-2008','31-12-2008');</t>
  </si>
  <si>
    <t>INSERT INTO temporalidad VALUES (1715,'noviembre-diciembre 2009','Bimensual','Bimensual','1-11-2009','31-12-2009');</t>
  </si>
  <si>
    <t>INSERT INTO temporalidad VALUES (1716,'noviembre-diciembre 2010','Bimensual','Bimensual','1-11-2010','31-12-2010');</t>
  </si>
  <si>
    <t>INSERT INTO temporalidad VALUES (1717,'noviembre-diciembre 2011','Bimensual','Bimensual','1-11-2011','31-12-2011');</t>
  </si>
  <si>
    <t>INSERT INTO temporalidad VALUES (1718,'noviembre-diciembre 2012','Bimensual','Bimensual','1-11-2012','31-12-2012');</t>
  </si>
  <si>
    <t>INSERT INTO temporalidad VALUES (1719,'noviembre-diciembre 2013','Bimensual','Bimensual','1-11-2013','31-12-2013');</t>
  </si>
  <si>
    <t>INSERT INTO temporalidad VALUES (1720,'noviembre-diciembre 2014','Bimensual','Bimensual','1-11-2014','31-12-2014');</t>
  </si>
  <si>
    <t>INSERT INTO temporalidad VALUES (1721,'noviembre-diciembre 2015','Bimensual','Bimensual','1-11-2015','31-12-2015');</t>
  </si>
  <si>
    <t>INSERT INTO temporalidad VALUES (1722,'noviembre-diciembre 2016','Bimensual','Bimensual','1-11-2016','31-12-2016');</t>
  </si>
  <si>
    <t>INSERT INTO temporalidad VALUES (1723,'noviembre-diciembre 2017','Bimensual','Bimensual','1-11-2017','31-12-2017');</t>
  </si>
  <si>
    <t>INSERT INTO temporalidad VALUES (1724,'noviembre-diciembre 2018','Bimensual','Bimensual','1-11-2018','31-12-2018');</t>
  </si>
  <si>
    <t>INSERT INTO temporalidad VALUES (1725,'noviembre-diciembre 2019','Bimensual','Bimensual','1-11-2019','31-12-2019');</t>
  </si>
  <si>
    <t>INSERT INTO temporalidad VALUES (1726,'noviembre-diciembre 2020','Bimensual','Bimensual','1-11-2020','31-12-2020');</t>
  </si>
  <si>
    <t>INSERT INTO temporalidad VALUES (1727,'noviembre-diciembre 2021','Bimensual','Bimensual','1-11-2021','31-12-2021');</t>
  </si>
  <si>
    <t>INSERT INTO temporalidad VALUES (1728,'noviembre-diciembre 2022','Bimensual','Bimensual','1-11-2022','31-12-2022');</t>
  </si>
  <si>
    <t>INSERT INTO temporalidad VALUES (1729,'noviembre-diciembre 2023','Bimensual','Bimensual','1-11-2023','31-12-2023');</t>
  </si>
  <si>
    <t>INSERT INTO temporalidad VALUES (1730,'noviembre-diciembre 2024','Bimensual','Bimensual','1-11-2024','31-12-2024');</t>
  </si>
  <si>
    <t>INSERT INTO temporalidad VALUES (1731,'noviembre-diciembre 2025','Bimensual','Bimensual','1-11-2025','31-12-2025');</t>
  </si>
  <si>
    <t>INSERT INTO temporalidad VALUES (1732,'noviembre-diciembre 2026','Bimensual','Bimensual','1-11-2026','31-12-2026');</t>
  </si>
  <si>
    <t>INSERT INTO temporalidad VALUES (1733,'noviembre-diciembre 2027','Bimensual','Bimensual','1-11-2027','31-12-2027');</t>
  </si>
  <si>
    <t>INSERT INTO temporalidad VALUES (1734,'noviembre-diciembre 2028','Bimensual','Bimensual','1-11-2028','31-12-2028');</t>
  </si>
  <si>
    <t>INSERT INTO temporalidad VALUES (1735,'noviembre-diciembre 2029','Bimensual','Bimensual','1-11-2029','31-12-2029');</t>
  </si>
  <si>
    <t>INSERT INTO temporalidad VALUES (1736,'noviembre-diciembre 2030','Bimensual','Bimensual','1-11-2030','31-12-2030');</t>
  </si>
  <si>
    <t>INSERT INTO temporalidad VALUES (1737,'noviembre-diciembre 2031','Bimensual','Bimensual','1-11-2031','31-12-2031');</t>
  </si>
  <si>
    <t>INSERT INTO temporalidad VALUES (1738,'noviembre-diciembre 2032','Bimensual','Bimensual','1-11-2032','31-12-2032');</t>
  </si>
  <si>
    <t>INSERT INTO temporalidad VALUES (1739,'noviembre-diciembre 2033','Bimensual','Bimensual','1-11-2033','31-12-2033');</t>
  </si>
  <si>
    <t>INSERT INTO temporalidad VALUES (1740,'noviembre-diciembre 2034','Bimensual','Bimensual','1-11-2034','31-12-2034');</t>
  </si>
  <si>
    <t>INSERT INTO temporalidad VALUES (1741,'noviembre-diciembre 2035','Bimensual','Bimensual','1-11-2035','31-12-2035');</t>
  </si>
  <si>
    <t>INSERT INTO temporalidad VALUES (1742,'noviembre-diciembre 2036','Bimensual','Bimensual','1-11-2036','31-12-2036');</t>
  </si>
  <si>
    <t>INSERT INTO temporalidad VALUES (1743,'noviembre-diciembre 2037','Bimensual','Bimensual','1-11-2037','31-12-2037');</t>
  </si>
  <si>
    <t>INSERT INTO temporalidad VALUES (1744,'noviembre-diciembre 2038','Bimensual','Bimensual','1-11-2038','31-12-2038');</t>
  </si>
  <si>
    <t>INSERT INTO temporalidad VALUES (1745,'noviembre-diciembre 2039','Bimensual','Bimensual','1-11-2039','31-12-2039');</t>
  </si>
  <si>
    <t>INSERT INTO temporalidad VALUES (1746,'noviembre-diciembre 2040','Bimensual','Bimensual','1-11-2040','31-12-2040');</t>
  </si>
  <si>
    <t>INSERT INTO temporalidad VALUES (1747,'noviembre-diciembre 2041','Bimensual','Bimensual','1-11-2041','31-12-2041');</t>
  </si>
  <si>
    <t>INSERT INTO temporalidad VALUES (1748,'noviembre-diciembre 2042','Bimensual','Bimensual','1-11-2042','31-12-2042');</t>
  </si>
  <si>
    <t>INSERT INTO temporalidad VALUES (1749,'noviembre-diciembre 2043','Bimensual','Bimensual','1-11-2043','31-12-2043');</t>
  </si>
  <si>
    <t>INSERT INTO temporalidad VALUES (1750,'noviembre-diciembre 2044','Bimensual','Bimensual','1-11-2044','31-12-2044');</t>
  </si>
  <si>
    <t>INSERT INTO temporalidad VALUES (1751,'noviembre-diciembre 2045','Bimensual','Bimensual','1-11-2045','31-12-2045');</t>
  </si>
  <si>
    <t>INSERT INTO temporalidad VALUES (1752,'noviembre-diciembre 2046','Bimensual','Bimensual','1-11-2046','31-12-2046');</t>
  </si>
  <si>
    <t>INSERT INTO temporalidad VALUES (1753,'noviembre-diciembre 2047','Bimensual','Bimensual','1-11-2047','31-12-2047');</t>
  </si>
  <si>
    <t>INSERT INTO temporalidad VALUES (1754,'noviembre-diciembre 2048','Bimensual','Bimensual','1-11-2048','31-12-2048');</t>
  </si>
  <si>
    <t>INSERT INTO temporalidad VALUES (1755,'noviembre-diciembre 2049','Bimensual','Bimensual','1-11-2049','31-12-2049');</t>
  </si>
  <si>
    <t>INSERT INTO temporalidad VALUES (1756,'noviembre-diciembre 2050','Bimensual','Bimensual','1-11-2050','31-12-2050');</t>
  </si>
  <si>
    <t>INSERT INTO temporalidad VALUES (1757,'Periodo 2012-2020','Periodo','Periodo','1-1-2012','31-12-2020');</t>
  </si>
  <si>
    <t>INSERT INTO temporalidad VALUES (1758,'Periodo 2017-2020','Periodo','Periodo','1-1-2017','31-12-2020');</t>
  </si>
  <si>
    <t>INSERT INTO temporalidad VALUES (1759,'Periodo 2018-2020','Periodo','Periodo','1-1-2018','31-12-2020');</t>
  </si>
  <si>
    <t>Periodo 2010-2019</t>
  </si>
  <si>
    <t>INSERT INTO temporalidad VALUES (1763,'Periodo 2010-2019','Periodo','Periodo','1-1-2010','31-12-2019');</t>
  </si>
  <si>
    <t>Periodo 2008-2019</t>
  </si>
  <si>
    <t>INSERT INTO temporalidad VALUES (1764,'Periodo 2008-2019','Periodo','Periodo','1-1-2008','31-12-2019');</t>
  </si>
  <si>
    <t>Periodo 2018-2019</t>
  </si>
  <si>
    <t>INSERT INTO temporalidad VALUES (1765,'Periodo 2018-2019','Periodo','Periodo','1-1-2018','31-12-2019');</t>
  </si>
  <si>
    <t>Periodo 2019-2020</t>
  </si>
  <si>
    <t>INSERT INTO temporalidad VALUES (1766,'Periodo 2019-2020','Periodo','Periodo','1-1-2019','31-12-2020');</t>
  </si>
  <si>
    <t>Periodo 2005-2020</t>
  </si>
  <si>
    <t>INSERT INTO temporalidad VALUES (1767,'Periodo 2005-2020','Periodo','Periodo','1-1-2005','31-12-2020');</t>
  </si>
  <si>
    <t>Periodo 1979-2020</t>
  </si>
  <si>
    <t>INSERT INTO temporalidad VALUES (1768,'Periodo 1979-2020','Periodo','Periodo','1-1-1979','31-12-2020');</t>
  </si>
  <si>
    <t>Periodo 2017-2019</t>
  </si>
  <si>
    <t>INSERT INTO temporalidad VALUES (1769,'Periodo 2017-2019','Periodo','Periodo','1-1-2017','31-12-2019');</t>
  </si>
  <si>
    <t>INSERT INTO temporalidad VALUES (1770,'Periodo 2010-2021','Periodo','Periodo','1-1-2010','31-12-2021');</t>
  </si>
  <si>
    <t>INSERT INTO parametro VALUES (1,'Administración','','Administración ');</t>
  </si>
  <si>
    <t>INSERT INTO parametro VALUES (2,'Área ','','Unidad Medida');</t>
  </si>
  <si>
    <t>INSERT INTO parametro VALUES (3,'Artistas ','','Cultura');</t>
  </si>
  <si>
    <t>INSERT INTO parametro VALUES (4,'Balance ','','Administración ');</t>
  </si>
  <si>
    <t>INSERT INTO parametro VALUES (5,'Brecha ','','Genérico');</t>
  </si>
  <si>
    <t>INSERT INTO parametro VALUES (6,'Calidad ','','Genérico');</t>
  </si>
  <si>
    <t>INSERT INTO parametro VALUES (7,'Candidatos','','Elecciones');</t>
  </si>
  <si>
    <t>INSERT INTO parametro VALUES (8,'Cantidad','','Genérico');</t>
  </si>
  <si>
    <t>INSERT INTO parametro VALUES (9,'Capital ','','Economía');</t>
  </si>
  <si>
    <t>INSERT INTO parametro VALUES (10,'Carga','','Unidad Medida');</t>
  </si>
  <si>
    <t>INSERT INTO parametro VALUES (11,'Casos','','Salud');</t>
  </si>
  <si>
    <t>INSERT INTO parametro VALUES (12,'Categorías','','Genérico');</t>
  </si>
  <si>
    <t>INSERT INTO parametro VALUES (13,'Cifra ','','Genérico');</t>
  </si>
  <si>
    <t>INSERT INTO parametro VALUES (14,'Clases','','Genérico');</t>
  </si>
  <si>
    <t>INSERT INTO parametro VALUES (15,'Cobrar ','','Economía');</t>
  </si>
  <si>
    <t>INSERT INTO parametro VALUES (16,'Comercio ','','Economía');</t>
  </si>
  <si>
    <t>INSERT INTO parametro VALUES (17,'Competitividad ','','Economía');</t>
  </si>
  <si>
    <t>INSERT INTO parametro VALUES (18,'Conectividad ','','Transporte');</t>
  </si>
  <si>
    <t>INSERT INTO parametro VALUES (19,'Consumo','','Economía');</t>
  </si>
  <si>
    <t>INSERT INTO parametro VALUES (20,'Contaminación ','','Ambiente');</t>
  </si>
  <si>
    <t>INSERT INTO parametro VALUES (21,'Contribuyentes ','','Administración ');</t>
  </si>
  <si>
    <t>INSERT INTO parametro VALUES (22,'Costo ','','Economía');</t>
  </si>
  <si>
    <t>INSERT INTO parametro VALUES (23,'Cuentas ','','Economía');</t>
  </si>
  <si>
    <t>INSERT INTO parametro VALUES (24,'Cuota de mercado ','','Economía');</t>
  </si>
  <si>
    <t>INSERT INTO parametro VALUES (25,'Delitos','','Delincuencia');</t>
  </si>
  <si>
    <t>INSERT INTO parametro VALUES (26,'Desarrollo ','','Genérico');</t>
  </si>
  <si>
    <t>INSERT INTO parametro VALUES (27,'Descargas ','','Internet');</t>
  </si>
  <si>
    <t>INSERT INTO parametro VALUES (28,'Destinos ','','Turismo');</t>
  </si>
  <si>
    <t>INSERT INTO parametro VALUES (29,'Distancia','','Unidad Medida');</t>
  </si>
  <si>
    <t>INSERT INTO parametro VALUES (30,'Emisión ','','Ambiente');</t>
  </si>
  <si>
    <t>INSERT INTO parametro VALUES (31,'Emisiones','','Ambiente');</t>
  </si>
  <si>
    <t>INSERT INTO parametro VALUES (32,'Empleados','','Administración ');</t>
  </si>
  <si>
    <t>INSERT INTO parametro VALUES (33,'Escasez ','','Genérico');</t>
  </si>
  <si>
    <t>INSERT INTO parametro VALUES (34,'Estado ','','Genérico');</t>
  </si>
  <si>
    <t>INSERT INTO parametro VALUES (35,'Estimación','','Futuro');</t>
  </si>
  <si>
    <t>INSERT INTO parametro VALUES (36,'Evapotranspiración','','Unidad Medida');</t>
  </si>
  <si>
    <t>INSERT INTO parametro VALUES (37,'Evolución','','Genérico');</t>
  </si>
  <si>
    <t>INSERT INTO parametro VALUES (38,'Exportaciones','','Economía');</t>
  </si>
  <si>
    <t>INSERT INTO parametro VALUES (39,'Facturación ','','Economía');</t>
  </si>
  <si>
    <t>INSERT INTO parametro VALUES (40,'Frecuencia','','Genérico');</t>
  </si>
  <si>
    <t>INSERT INTO parametro VALUES (41,'Funcionarios','','Administración ');</t>
  </si>
  <si>
    <t>INSERT INTO parametro VALUES (42,'Funciones ','','Administración ');</t>
  </si>
  <si>
    <t>INSERT INTO parametro VALUES (43,'Futuro ','','Futuro');</t>
  </si>
  <si>
    <t>INSERT INTO parametro VALUES (44,'Gasto ','','Economía');</t>
  </si>
  <si>
    <t>INSERT INTO parametro VALUES (45,'Grado','','Genérico');</t>
  </si>
  <si>
    <t>INSERT INTO parametro VALUES (46,'Habitantes','','Demografía');</t>
  </si>
  <si>
    <t>INSERT INTO parametro VALUES (47,'Hábitos ','','Demografía');</t>
  </si>
  <si>
    <t>INSERT INTO parametro VALUES (48,'Impacto ','','Otros');</t>
  </si>
  <si>
    <t>INSERT INTO parametro VALUES (49,'Importaciones','','Economía');</t>
  </si>
  <si>
    <t>INSERT INTO parametro VALUES (50,'Incremento','','Genérico');</t>
  </si>
  <si>
    <t>INSERT INTO parametro VALUES (51,'Índice ','','Genérico');</t>
  </si>
  <si>
    <t>INSERT INTO parametro VALUES (52,'Industria','','Economía');</t>
  </si>
  <si>
    <t>INSERT INTO parametro VALUES (53,'Inferencia','','Futuro');</t>
  </si>
  <si>
    <t>INSERT INTO parametro VALUES (54,'Innovación ','','Otros');</t>
  </si>
  <si>
    <t>INSERT INTO parametro VALUES (55,'Líderes ','','Demografía');</t>
  </si>
  <si>
    <t>INSERT INTO parametro VALUES (56,'Longitud ','','Unidad Medida');</t>
  </si>
  <si>
    <t>INSERT INTO parametro VALUES (57,'Muertes','','Salud');</t>
  </si>
  <si>
    <t>INSERT INTO parametro VALUES (58,'Nivel ','','Genérico');</t>
  </si>
  <si>
    <t>INSERT INTO parametro VALUES (59,'Número','','Genérico');</t>
  </si>
  <si>
    <t>INSERT INTO parametro VALUES (60,'Pacientes','','Salud');</t>
  </si>
  <si>
    <t>INSERT INTO parametro VALUES (61,'Participación ','','Genérico');</t>
  </si>
  <si>
    <t>INSERT INTO parametro VALUES (62,'Películas ','','Cultura');</t>
  </si>
  <si>
    <t>INSERT INTO parametro VALUES (63,'Pérdidas ','','Economía');</t>
  </si>
  <si>
    <t>INSERT INTO parametro VALUES (64,'Personas','','Demografía');</t>
  </si>
  <si>
    <t>INSERT INTO parametro VALUES (65,'Peso','','Unidad Medida');</t>
  </si>
  <si>
    <t>INSERT INTO parametro VALUES (66,'Planes','','Genérico');</t>
  </si>
  <si>
    <t>INSERT INTO parametro VALUES (67,'Población','','Demografía');</t>
  </si>
  <si>
    <t>INSERT INTO parametro VALUES (68,'Popularidad ','','Cultura');</t>
  </si>
  <si>
    <t>INSERT INTO parametro VALUES (69,'Porcentaje ','','Genérico');</t>
  </si>
  <si>
    <t>INSERT INTO parametro VALUES (70,'Posesión  ','','Otros');</t>
  </si>
  <si>
    <t>INSERT INTO parametro VALUES (71,'Potencia ','','Unidad Medida');</t>
  </si>
  <si>
    <t>INSERT INTO parametro VALUES (72,'Precios','','Economía');</t>
  </si>
  <si>
    <t>INSERT INTO parametro VALUES (73,'Predicción','','Futuro');</t>
  </si>
  <si>
    <t>INSERT INTO parametro VALUES (74,'Preferencias ','','Genérico');</t>
  </si>
  <si>
    <t>INSERT INTO parametro VALUES (75,'Premios ','','Cultura');</t>
  </si>
  <si>
    <t>INSERT INTO parametro VALUES (76,'Presencia ','','Genérico');</t>
  </si>
  <si>
    <t>INSERT INTO parametro VALUES (77,'Presión ','','Unidad Medida');</t>
  </si>
  <si>
    <t>INSERT INTO parametro VALUES (78,'Principales ','','Genérico');</t>
  </si>
  <si>
    <t>INSERT INTO parametro VALUES (79,'Producción ','','Economía');</t>
  </si>
  <si>
    <t>INSERT INTO parametro VALUES (80,'Programas','','Genérico');</t>
  </si>
  <si>
    <t>INSERT INTO parametro VALUES (81,'Proporción','','Genérico');</t>
  </si>
  <si>
    <t>INSERT INTO parametro VALUES (82,'Proyección','','Futuro');</t>
  </si>
  <si>
    <t>INSERT INTO parametro VALUES (83,'Ranking ','','Genérico');</t>
  </si>
  <si>
    <t>INSERT INTO parametro VALUES (84,'Recuperación ','','Otros');</t>
  </si>
  <si>
    <t>INSERT INTO parametro VALUES (85,'Recuperados','','Salud');</t>
  </si>
  <si>
    <t>INSERT INTO parametro VALUES (86,'Registro ','','Genérico');</t>
  </si>
  <si>
    <t>INSERT INTO parametro VALUES (87,'Resultados','','Genérico');</t>
  </si>
  <si>
    <t>INSERT INTO parametro VALUES (88,'Ruta ','','Transporte');</t>
  </si>
  <si>
    <t>INSERT INTO parametro VALUES (89,'Selección ','','Otros');</t>
  </si>
  <si>
    <t>INSERT INTO parametro VALUES (90,'Sondeo ','','Elecciones');</t>
  </si>
  <si>
    <t>INSERT INTO parametro VALUES (91,'Superficie','','Unidad Medida');</t>
  </si>
  <si>
    <t>INSERT INTO parametro VALUES (92,'Tasa','','Genérico');</t>
  </si>
  <si>
    <t>INSERT INTO parametro VALUES (93,'Temperatura ','','Unidad Medida');</t>
  </si>
  <si>
    <t>INSERT INTO parametro VALUES (94,'Tiempo ','','Ambiente');</t>
  </si>
  <si>
    <t>INSERT INTO parametro VALUES (95,'Top 20','','Genérico');</t>
  </si>
  <si>
    <t>INSERT INTO parametro VALUES (96,'Top 100 ','','Genérico');</t>
  </si>
  <si>
    <t>INSERT INTO parametro VALUES (97,'Tráfico','','Transporte');</t>
  </si>
  <si>
    <t>INSERT INTO parametro VALUES (98,'Transacciones ','','Economía');</t>
  </si>
  <si>
    <t>INSERT INTO parametro VALUES (99,'Transformación ','','Economía');</t>
  </si>
  <si>
    <t>INSERT INTO parametro VALUES (100,'Transporte','','Transporte');</t>
  </si>
  <si>
    <t>INSERT INTO parametro VALUES (101,'Tributación ','','Administración ');</t>
  </si>
  <si>
    <t>INSERT INTO parametro VALUES (102,'Uso ','','Otros');</t>
  </si>
  <si>
    <t>INSERT INTO parametro VALUES (103,'Usuarios ','','Internet');</t>
  </si>
  <si>
    <t>INSERT INTO parametro VALUES (104,'Valor','','Genérico');</t>
  </si>
  <si>
    <t>INSERT INTO parametro VALUES (105,'Velocidad ','','Unidad Medida');</t>
  </si>
  <si>
    <t>INSERT INTO parametro VALUES (106,'Ventas','','Economía');</t>
  </si>
  <si>
    <t>INSERT INTO parametro VALUES (107,'Volumen','','Unidad Medida');</t>
  </si>
  <si>
    <t>INSERT INTO parametro VALUES (108,'Votaciones','','Elecciones');</t>
  </si>
  <si>
    <t>INSERT INTO parametro VALUES (109,'Votantes','','Elecciones');</t>
  </si>
  <si>
    <t>Rendimiento</t>
  </si>
  <si>
    <t>INSERT INTO parametro VALUES (110,'Rendimiento','','Economía');</t>
  </si>
  <si>
    <t>Víctimas</t>
  </si>
  <si>
    <t>INSERT INTO parametro VALUES (111,'Víctimas','','Delincuencia');</t>
  </si>
  <si>
    <t>INSERT INTO parametro VALUES (112,'Casos','','Delincuencia');</t>
  </si>
  <si>
    <t>INSERT INTO parametro VALUES (113,'Femicidios','','Delincuencia');</t>
  </si>
  <si>
    <t>Denuncias</t>
  </si>
  <si>
    <t>INSERT INTO parametro VALUES (114,'Denuncias','','Delincuencia');</t>
  </si>
  <si>
    <t>Detenciones</t>
  </si>
  <si>
    <t>INSERT INTO parametro VALUES (115,'Detenciones','','Delincuencia');</t>
  </si>
  <si>
    <t>Aprehenciones</t>
  </si>
  <si>
    <t>INSERT INTO parametro VALUES (116,'Aprehenciones','','Delincuencia');</t>
  </si>
  <si>
    <t>Violaciones</t>
  </si>
  <si>
    <t>INSERT INTO parametro VALUES (117,'Violaciones','','Delincuencia');</t>
  </si>
  <si>
    <t>quintales métricos por hectárea</t>
  </si>
  <si>
    <t>qqm/ha</t>
  </si>
  <si>
    <t>INSERT INTO  VALUES (72,'quintales métricos por hectárea','qqm/ha','Economía');</t>
  </si>
  <si>
    <t>casos</t>
  </si>
  <si>
    <t>Regional</t>
  </si>
  <si>
    <t>INSERT INTO  VALUES (73,'casos','casos','Unidad');</t>
  </si>
  <si>
    <t>víctimas</t>
  </si>
  <si>
    <t>INSERT INTO  VALUES (74,'víctimas','víctimas','Unidad');</t>
  </si>
  <si>
    <t>GR 01</t>
  </si>
  <si>
    <t>GR 02</t>
  </si>
  <si>
    <t>GR 03</t>
  </si>
  <si>
    <t>GR 04</t>
  </si>
  <si>
    <t>GR 05</t>
  </si>
  <si>
    <t>GR 06</t>
  </si>
  <si>
    <t>GR 07</t>
  </si>
  <si>
    <t>GR 08</t>
  </si>
  <si>
    <t>GR 09</t>
  </si>
  <si>
    <t>GR 10</t>
  </si>
  <si>
    <t>Nº</t>
  </si>
  <si>
    <t>Lista Desplegable /variable específica</t>
  </si>
  <si>
    <t>[responsable]</t>
  </si>
  <si>
    <t>[idioma]</t>
  </si>
  <si>
    <t>[shopify]</t>
  </si>
  <si>
    <t>[auxiliar]</t>
  </si>
  <si>
    <t>[rango_edad]</t>
  </si>
  <si>
    <t>[iso_pais]</t>
  </si>
  <si>
    <t>Mora Silvestre</t>
  </si>
  <si>
    <t>Mora Silvestre-100101015</t>
  </si>
  <si>
    <t>Mora Silvestre-100101015 | Prod: Perennes-100101 | Sector: Agr-1001 | Industria: AGR - 10</t>
  </si>
  <si>
    <t>100101015mora_silvestre</t>
  </si>
  <si>
    <t>INSERT INTO categoria VALUES (100101015,'Mora Silvestre','Mora Silvestre-100101015','Mora Silvestre-100101015 | Prod: Perennes-100101 | Sector: Agr-1001 | Industria: AGR - 10',100101);</t>
  </si>
  <si>
    <t>Mora Cultivada</t>
  </si>
  <si>
    <t>Mora Cultivada-100101016</t>
  </si>
  <si>
    <t>Mora Cultivada-100101016 | Prod: Perennes-100101 | Sector: Agr-1001 | Industria: AGR - 10</t>
  </si>
  <si>
    <t>100101016mora_cultivada</t>
  </si>
  <si>
    <t>INSERT INTO categoria VALUES (100101016,'Mora Cultivada','Mora Cultivada-100101016','Mora Cultivada-100101016 | Prod: Perennes-100101 | Sector: Agr-1001 | Industria: AGR - 10',100101);</t>
  </si>
  <si>
    <t>Ciruela Japonesa</t>
  </si>
  <si>
    <t>Ciruela Japonesa-100103010</t>
  </si>
  <si>
    <t>Ciruela Japonesa-100103010 | Prod: Perennes-100103 | Sector: Agr-1001 | Industria: AGR - 10</t>
  </si>
  <si>
    <t>100103010ciruela_japonesa</t>
  </si>
  <si>
    <t>INSERT INTO categoria VALUES (100103010,'Ciruela Japonesa','Ciruela Japonesa-100103010','Ciruela Japonesa-100103010 | Prod: Perennes-100103 | Sector: Agr-1001 | Industria: AGR - 10',100103);</t>
  </si>
  <si>
    <t>Durazno Fresco</t>
  </si>
  <si>
    <t>Durazno Fresco-100103011</t>
  </si>
  <si>
    <t>Durazno Fresco-100103011 | Prod: Perennes-100103 | Sector: Agr-1001 | Industria: AGR - 10</t>
  </si>
  <si>
    <t>100103011durazno_fresco</t>
  </si>
  <si>
    <t>INSERT INTO categoria VALUES (100103011,'Durazno Fresco','Durazno Fresco-100103011','Durazno Fresco-100103011 | Prod: Perennes-100103 | Sector: Agr-1001 | Industria: AGR - 10',100103);</t>
  </si>
  <si>
    <t>Durazno Conservero</t>
  </si>
  <si>
    <t>Durazno Conservero-100103012</t>
  </si>
  <si>
    <t>Durazno Conservero-100103012 | Prod: Perennes-100103 | Sector: Agr-1001 | Industria: AGR - 10</t>
  </si>
  <si>
    <t>100103012durazno_conservero</t>
  </si>
  <si>
    <t>INSERT INTO categoria VALUES (100103012,'Durazno Conservero','Durazno Conservero-100103012','Durazno Conservero-100103012 | Prod: Perennes-100103 | Sector: Agr-1001 | Industria: AGR - 10',100103);</t>
  </si>
  <si>
    <t>Ciruela Europea</t>
  </si>
  <si>
    <t>Ciruela Europea-100103013</t>
  </si>
  <si>
    <t>Ciruela Europea-100103013 | Prod: Perennes-100103 | Sector: Agr-1001 | Industria: AGR - 10</t>
  </si>
  <si>
    <t>100103013ciruela_europea</t>
  </si>
  <si>
    <t>INSERT INTO categoria VALUES (100103013,'Ciruela Europea','Ciruela Europea-100103013','Ciruela Europea-100103013 | Prod: Perennes-100103 | Sector: Agr-1001 | Industria: AGR - 10',100103);</t>
  </si>
  <si>
    <t>Guinda Ácida</t>
  </si>
  <si>
    <t>Guinda Ácida-100103014</t>
  </si>
  <si>
    <t>Guinda Ácida-100103014 | Prod: Perennes-100103 | Sector: Agr-1001 | Industria: AGR - 10</t>
  </si>
  <si>
    <t>100103014guinda_acida</t>
  </si>
  <si>
    <t>INSERT INTO categoria VALUES (100103014,'Guinda Ácida','Guinda Ácida-100103014','Guinda Ácida-100103014 | Prod: Perennes-100103 | Sector: Agr-1001 | Industria: AGR - 10',100103);</t>
  </si>
  <si>
    <t>Otros-100107015</t>
  </si>
  <si>
    <t>Otros-100107015 | Prod: Perennes-100107 | Sector: Agr-1001 | Industria: AGR - 10</t>
  </si>
  <si>
    <t>100107015otros</t>
  </si>
  <si>
    <t>INSERT INTO categoria VALUES (100107015,'Otros','Otros-100107015','Otros-100107015 | Prod: Perennes-100107 | Sector: Agr-1001 | Industria: AGR - 10',100107);</t>
  </si>
  <si>
    <t>Hongo Silvestre</t>
  </si>
  <si>
    <t>Hongo Silvestre-100112055</t>
  </si>
  <si>
    <t>Hongo Silvestre-100112055 | Prod: Anuales-100112 | Sector: Agr-1001 | Industria: AGR - 10</t>
  </si>
  <si>
    <t>100112055hongo_silvestre</t>
  </si>
  <si>
    <t>INSERT INTO categoria VALUES (100112055,'Hongo Silvestre','Hongo Silvestre-100112055','Hongo Silvestre-100112055 | Prod: Anuales-100112 | Sector: Agr-1001 | Industria: AGR - 10',100112);</t>
  </si>
  <si>
    <t>Melón Calameño</t>
  </si>
  <si>
    <t>Melón Calameño-100112056</t>
  </si>
  <si>
    <t>Melón Calameño-100112056 | Prod: Anuales-100112 | Sector: Agr-1001 | Industria: AGR - 10</t>
  </si>
  <si>
    <t>100112056melon_calameño</t>
  </si>
  <si>
    <t>INSERT INTO categoria VALUES (100112056,'Melón Calameño','Melón Calameño-100112056','Melón Calameño-100112056 | Prod: Anuales-100112 | Sector: Agr-1001 | Industria: AGR - 10',100112);</t>
  </si>
  <si>
    <t>Melón Tuna</t>
  </si>
  <si>
    <t>Melón Tuna-100112057</t>
  </si>
  <si>
    <t>Melón Tuna-100112057 | Prod: Anuales-100112 | Sector: Agr-1001 | Industria: AGR - 10</t>
  </si>
  <si>
    <t>100112057melon_tuna</t>
  </si>
  <si>
    <t>INSERT INTO categoria VALUES (100112057,'Melón Tuna','Melón Tuna-100112057','Melón Tuna-100112057 | Prod: Anuales-100112 | Sector: Agr-1001 | Industria: AGR - 10',100112);</t>
  </si>
  <si>
    <t>Zapallo Camote</t>
  </si>
  <si>
    <t>Zapallo Camote-100112058</t>
  </si>
  <si>
    <t>Zapallo Camote-100112058 | Prod: Anuales-100112 | Sector: Agr-1001 | Industria: AGR - 10</t>
  </si>
  <si>
    <t>100112058zapallo_camote</t>
  </si>
  <si>
    <t>INSERT INTO categoria VALUES (100112058,'Zapallo Camote','Zapallo Camote-100112058','Zapallo Camote-100112058 | Prod: Anuales-100112 | Sector: Agr-1001 | Industria: AGR - 10',100112);</t>
  </si>
  <si>
    <t>Otros-100115004</t>
  </si>
  <si>
    <t>Otros-100115004 | Prod: Semillas-100115 | Sector: Agr-1001 | Industria: AGR - 10</t>
  </si>
  <si>
    <t>100115004otros</t>
  </si>
  <si>
    <t>INSERT INTO categoria VALUES (100115004,'Otros','Otros-100115004','Otros-100115004 | Prod: Semillas-100115 | Sector: Agr-1001 | Industria: AGR - 10',100115);</t>
  </si>
  <si>
    <t>Violencia</t>
  </si>
  <si>
    <t>Apremios Ilegíticos Violación, Abuso Sexual Agravado, Otros</t>
  </si>
  <si>
    <t>Apremios Ilegíticos Violación, Abuso Sexual Agravado, Otros-270101001</t>
  </si>
  <si>
    <t>Apremios Ilegíticos Violación, Abuso Sexual Agravado, Otros-270101001 | Prod: Delitos-270101 | Sector: Mujer-2701 | Industria: MUJER-27</t>
  </si>
  <si>
    <t>270101001apremios_ilegiticos_violacion,_abuso_sexual_agravado,_otros</t>
  </si>
  <si>
    <t>INSERT INTO categoria VALUES (270101001,'Apremios Ilegíticos Violación, Abuso Sexual Agravado, Otros','Apremios Ilegíticos Violación, Abuso Sexual Agravado, Otros-270101001','Apremios Ilegíticos Violación, Abuso Sexual Agravado, Otros-270101001 | Prod: Delitos-270101 | Sector: Mujer-2701 | Industria: MUJER-27',270101);</t>
  </si>
  <si>
    <t>Delitos sexuales</t>
  </si>
  <si>
    <t>Estupro-270102001</t>
  </si>
  <si>
    <t>Estupro-270102001 | Prod: Delitos-270102 | Sector: Mujer-2701 | Industria: MUJER-27</t>
  </si>
  <si>
    <t>270102001estupro</t>
  </si>
  <si>
    <t>INSERT INTO categoria VALUES (270102001,'Estupro','Estupro-270102001','Estupro-270102001 | Prod: Delitos-270102 | Sector: Mujer-2701 | Industria: MUJER-27',270102);</t>
  </si>
  <si>
    <t>Violación-270102002</t>
  </si>
  <si>
    <t>Violación-270102002 | Prod: Delitos-270102 | Sector: Mujer-2701 | Industria: MUJER-27</t>
  </si>
  <si>
    <t>270102002violacion</t>
  </si>
  <si>
    <t>INSERT INTO categoria VALUES (270102002,'Violación','Violación-270102002','Violación-270102002 | Prod: Delitos-270102 | Sector: Mujer-2701 | Industria: MUJER-27',270102);</t>
  </si>
  <si>
    <t>Abuso Sexual (Sólo Crimen)-270102003</t>
  </si>
  <si>
    <t>Abuso Sexual (Sólo Crimen)-270102003 | Prod: Delitos-270102 | Sector: Mujer-2701 | Industria: MUJER-27</t>
  </si>
  <si>
    <t>270102003abuso_sexual_(solo_crimen)</t>
  </si>
  <si>
    <t>INSERT INTO categoria VALUES (270102003,'Abuso Sexual (Sólo Crimen)','Abuso Sexual (Sólo Crimen)-270102003','Abuso Sexual (Sólo Crimen)-270102003 | Prod: Delitos-270102 | Sector: Mujer-2701 | Industria: MUJER-27',270102);</t>
  </si>
  <si>
    <t>Abuso Sexual Adulto-270102004</t>
  </si>
  <si>
    <t>Abuso Sexual Adulto-270102004 | Prod: Delitos-270102 | Sector: Mujer-2701 | Industria: MUJER-27</t>
  </si>
  <si>
    <t>270102004abuso_sexual_adulto</t>
  </si>
  <si>
    <t>INSERT INTO categoria VALUES (270102004,'Abuso Sexual Adulto','Abuso Sexual Adulto-270102004','Abuso Sexual Adulto-270102004 | Prod: Delitos-270102 | Sector: Mujer-2701 | Industria: MUJER-27',270102);</t>
  </si>
  <si>
    <t>Abuso Sexual Calificado c/Introduccion Objetos O Uso Animal-270102005</t>
  </si>
  <si>
    <t>Abuso Sexual Calificado c/Introduccion Objetos O Uso Animal-270102005 | Prod: Delitos-270102 | Sector: Mujer-2701 | Industria: MUJER-27</t>
  </si>
  <si>
    <t>270102005abuso_sexual_calificado_c/introduccion_objetos_o_uso_animal</t>
  </si>
  <si>
    <t>INSERT INTO categoria VALUES (270102005,'Abuso Sexual Calificado c/Introduccion Objetos O Uso Animal','Abuso Sexual Calificado c/Introduccion Objetos O Uso Animal-270102005','Abuso Sexual Calificado c/Introduccion Objetos O Uso Animal-270102005 | Prod: Delitos-270102 | Sector: Mujer-2701 | Industria: MUJER-27',270102);</t>
  </si>
  <si>
    <t>Abuso Sexual Con Contacto De Menor De 14 Años-270102006</t>
  </si>
  <si>
    <t>Abuso Sexual Con Contacto De Menor De 14 Años-270102006 | Prod: Delitos-270102 | Sector: Mujer-2701 | Industria: MUJER-27</t>
  </si>
  <si>
    <t>270102006abuso_sexual_con_contacto_de_menor_de_14_años</t>
  </si>
  <si>
    <t>INSERT INTO categoria VALUES (270102006,'Abuso Sexual Con Contacto De Menor De 14 Años','Abuso Sexual Con Contacto De Menor De 14 Años-270102006','Abuso Sexual Con Contacto De Menor De 14 Años-270102006 | Prod: Delitos-270102 | Sector: Mujer-2701 | Industria: MUJER-27',270102);</t>
  </si>
  <si>
    <t>Abuso Sexual De 14 Años A Menor De 18 Años Con Circunstancia Estupro-270102007</t>
  </si>
  <si>
    <t>Abuso Sexual De 14 Años A Menor De 18 Años Con Circunstancia Estupro-270102007 | Prod: Delitos-270102 | Sector: Mujer-2701 | Industria: MUJER-27</t>
  </si>
  <si>
    <t>270102007abuso_sexual_de_14_años_a_menor_de_18_años_con_circunstancia_estupro</t>
  </si>
  <si>
    <t>INSERT INTO categoria VALUES (270102007,'Abuso Sexual De 14 Años A Menor De 18 Años Con Circunstancia Estupro','Abuso Sexual De 14 Años A Menor De 18 Años Con Circunstancia Estupro-270102007','Abuso Sexual De 14 Años A Menor De 18 Años Con Circunstancia Estupro-270102007 | Prod: Delitos-270102 | Sector: Mujer-2701 | Industria: MUJER-27',270102);</t>
  </si>
  <si>
    <t>Abuso Sexual De Mayor De 14 (Con Circunstancias De Violación)-270102008</t>
  </si>
  <si>
    <t>Abuso Sexual De Mayor De 14 (Con Circunstancias De Violación)-270102008 | Prod: Delitos-270102 | Sector: Mujer-2701 | Industria: MUJER-27</t>
  </si>
  <si>
    <t>270102008abuso_sexual_de_mayor_de_14_(con_circunstancias_de_violacion)</t>
  </si>
  <si>
    <t>INSERT INTO categoria VALUES (270102008,'Abuso Sexual De Mayor De 14 (Con Circunstancias De Violación)','Abuso Sexual De Mayor De 14 (Con Circunstancias De Violación)-270102008','Abuso Sexual De Mayor De 14 (Con Circunstancias De Violación)-270102008 | Prod: Delitos-270102 | Sector: Mujer-2701 | Industria: MUJER-27',270102);</t>
  </si>
  <si>
    <t>Abuso Sexual Mayor 14 /Sorpresa Sin Consentimiento-270102009</t>
  </si>
  <si>
    <t>Abuso Sexual Mayor 14 /Sorpresa Sin Consentimiento-270102009 | Prod: Delitos-270102 | Sector: Mujer-2701 | Industria: MUJER-27</t>
  </si>
  <si>
    <t>270102009abuso_sexual_mayor_14_/sorpresa_sin_consentimiento</t>
  </si>
  <si>
    <t>INSERT INTO categoria VALUES (270102009,'Abuso Sexual Mayor 14 /Sorpresa Sin Consentimiento','Abuso Sexual Mayor 14 /Sorpresa Sin Consentimiento-270102009','Abuso Sexual Mayor 14 /Sorpresa Sin Consentimiento-270102009 | Prod: Delitos-270102 | Sector: Mujer-2701 | Industria: MUJER-27',270102);</t>
  </si>
  <si>
    <t>Abuso Sexual Sin Contacto-270102010</t>
  </si>
  <si>
    <t>Abuso Sexual Sin Contacto-270102010 | Prod: Delitos-270102 | Sector: Mujer-2701 | Industria: MUJER-27</t>
  </si>
  <si>
    <t>270102010abuso_sexual_sin_contacto</t>
  </si>
  <si>
    <t>INSERT INTO categoria VALUES (270102010,'Abuso Sexual Sin Contacto','Abuso Sexual Sin Contacto-270102010','Abuso Sexual Sin Contacto-270102010 | Prod: Delitos-270102 | Sector: Mujer-2701 | Industria: MUJER-27',270102);</t>
  </si>
  <si>
    <t>Delitos De Signifación Sexual-270102011</t>
  </si>
  <si>
    <t>Delitos De Signifación Sexual-270102011 | Prod: Delitos-270102 | Sector: Mujer-2701 | Industria: MUJER-27</t>
  </si>
  <si>
    <t>270102011delitos_de_signifacion_sexual</t>
  </si>
  <si>
    <t>INSERT INTO categoria VALUES (270102011,'Delitos De Signifación Sexual','Delitos De Signifación Sexual-270102011','Delitos De Signifación Sexual-270102011 | Prod: Delitos-270102 | Sector: Mujer-2701 | Industria: MUJER-27',270102);</t>
  </si>
  <si>
    <t>Producción De Material Pornógrafico Utilizando Menores 18 Años-270102012</t>
  </si>
  <si>
    <t>Producción De Material Pornógrafico Utilizando Menores 18 Años-270102012 | Prod: Delitos-270102 | Sector: Mujer-2701 | Industria: MUJER-27</t>
  </si>
  <si>
    <t>270102012produccion_de_material_pornografico_utilizando_menores_18_años</t>
  </si>
  <si>
    <t>INSERT INTO categoria VALUES (270102012,'Producción De Material Pornógrafico Utilizando Menores 18 Años','Producción De Material Pornógrafico Utilizando Menores 18 Años-270102012','Producción De Material Pornógrafico Utilizando Menores 18 Años-270102012 | Prod: Delitos-270102 | Sector: Mujer-2701 | Industria: MUJER-27',270102);</t>
  </si>
  <si>
    <t>Promover O Facilitar Prostitucion De Menores-270102013</t>
  </si>
  <si>
    <t>Promover O Facilitar Prostitucion De Menores-270102013 | Prod: Delitos-270102 | Sector: Mujer-2701 | Industria: MUJER-27</t>
  </si>
  <si>
    <t>270102013promover_o_facilitar_prostitucion_de_menores</t>
  </si>
  <si>
    <t>INSERT INTO categoria VALUES (270102013,'Promover O Facilitar Prostitucion De Menores','Promover O Facilitar Prostitucion De Menores-270102013','Promover O Facilitar Prostitucion De Menores-270102013 | Prod: Delitos-270102 | Sector: Mujer-2701 | Industria: MUJER-27',270102);</t>
  </si>
  <si>
    <t>Violación De Mayor De 14 Años-270102014</t>
  </si>
  <si>
    <t>Violación De Mayor De 14 Años-270102014 | Prod: Delitos-270102 | Sector: Mujer-2701 | Industria: MUJER-27</t>
  </si>
  <si>
    <t>270102014violacion_de_mayor_de_14_años</t>
  </si>
  <si>
    <t>INSERT INTO categoria VALUES (270102014,'Violación De Mayor De 14 Años','Violación De Mayor De 14 Años-270102014','Violación De Mayor De 14 Años-270102014 | Prod: Delitos-270102 | Sector: Mujer-2701 | Industria: MUJER-27',270102);</t>
  </si>
  <si>
    <t>Violación De Menor De 14 Años-270102015</t>
  </si>
  <si>
    <t>Violación De Menor De 14 Años-270102015 | Prod: Delitos-270102 | Sector: Mujer-2701 | Industria: MUJER-27</t>
  </si>
  <si>
    <t>270102015violacion_de_menor_de_14_años</t>
  </si>
  <si>
    <t>INSERT INTO categoria VALUES (270102015,'Violación De Menor De 14 Años','Violación De Menor De 14 Años-270102015','Violación De Menor De 14 Años-270102015 | Prod: Delitos-270102 | Sector: Mujer-2701 | Industria: MUJER-27',270102);</t>
  </si>
  <si>
    <t>Acoso Sexual Lugares Públicos /Libre Acceso Público-270102016</t>
  </si>
  <si>
    <t>Acoso Sexual Lugares Públicos /Libre Acceso Público-270102016 | Prod: Delitos-270102 | Sector: Mujer-2701 | Industria: MUJER-27</t>
  </si>
  <si>
    <t>270102016acoso_sexual_lugares_publicos_/libre_acceso_publico</t>
  </si>
  <si>
    <t>INSERT INTO categoria VALUES (270102016,'Acoso Sexual Lugares Públicos /Libre Acceso Público','Acoso Sexual Lugares Públicos /Libre Acceso Público-270102016','Acoso Sexual Lugares Públicos /Libre Acceso Público-270102016 | Prod: Delitos-270102 | Sector: Mujer-2701 | Industria: MUJER-27',270102);</t>
  </si>
  <si>
    <t>Violación Con Homicidio O Femicidio-270102017</t>
  </si>
  <si>
    <t>Violación Con Homicidio O Femicidio-270102017 | Prod: Delitos-270102 | Sector: Mujer-2701 | Industria: MUJER-27</t>
  </si>
  <si>
    <t>270102017violacion_con_homicidio_o_femicidio</t>
  </si>
  <si>
    <t>INSERT INTO categoria VALUES (270102017,'Violación Con Homicidio O Femicidio','Violación Con Homicidio O Femicidio-270102017','Violación Con Homicidio O Femicidio-270102017 | Prod: Delitos-270102 | Sector: Mujer-2701 | Industria: MUJER-27',270102);</t>
  </si>
  <si>
    <t>Difusión De Material Pornográfico-270102018</t>
  </si>
  <si>
    <t>Difusión De Material Pornográfico-270102018 | Prod: Delitos-270102 | Sector: Mujer-2701 | Industria: MUJER-27</t>
  </si>
  <si>
    <t>270102018difusion_de_material_pornografico</t>
  </si>
  <si>
    <t>INSERT INTO categoria VALUES (270102018,'Difusión De Material Pornográfico','Difusión De Material Pornográfico-270102018','Difusión De Material Pornográfico-270102018 | Prod: Delitos-270102 | Sector: Mujer-2701 | Industria: MUJER-27',270102);</t>
  </si>
  <si>
    <t>Delitos violentos</t>
  </si>
  <si>
    <t>Femicidio-270103001</t>
  </si>
  <si>
    <t>Femicidio-270103001 | Prod: Delitos-270103 | Sector: Mujer-2701 | Industria: MUJER-27</t>
  </si>
  <si>
    <t>270103001femicidio</t>
  </si>
  <si>
    <t>INSERT INTO categoria VALUES (270103001,'Femicidio','Femicidio-270103001','Femicidio-270103001 | Prod: Delitos-270103 | Sector: Mujer-2701 | Industria: MUJER-27',270103);</t>
  </si>
  <si>
    <t>Femicidio Intimo-270103002</t>
  </si>
  <si>
    <t>Femicidio Intimo-270103002 | Prod: Delitos-270103 | Sector: Mujer-2701 | Industria: MUJER-27</t>
  </si>
  <si>
    <t>270103002femicidio_intimo</t>
  </si>
  <si>
    <t>INSERT INTO categoria VALUES (270103002,'Femicidio Intimo','Femicidio Intimo-270103002','Femicidio Intimo-270103002 | Prod: Delitos-270103 | Sector: Mujer-2701 | Industria: MUJER-27',270103);</t>
  </si>
  <si>
    <t>Secuestro Con Violación-270103003</t>
  </si>
  <si>
    <t>Secuestro Con Violación-270103003 | Prod: Delitos-270103 | Sector: Mujer-2701 | Industria: MUJER-27</t>
  </si>
  <si>
    <t>270103003secuestro_con_violacion</t>
  </si>
  <si>
    <t>INSERT INTO categoria VALUES (270103003,'Secuestro Con Violación','Secuestro Con Violación-270103003','Secuestro Con Violación-270103003 | Prod: Delitos-270103 | Sector: Mujer-2701 | Industria: MUJER-27',270103);</t>
  </si>
  <si>
    <t>Secuestro Con Homicidio, Violación O Lesiones-270103004</t>
  </si>
  <si>
    <t>Secuestro Con Homicidio, Violación O Lesiones-270103004 | Prod: Delitos-270103 | Sector: Mujer-2701 | Industria: MUJER-27</t>
  </si>
  <si>
    <t>270103004secuestro_con_homicidio,_violacion_o_lesiones</t>
  </si>
  <si>
    <t>INSERT INTO categoria VALUES (270103004,'Secuestro Con Homicidio, Violación O Lesiones','Secuestro Con Homicidio, Violación O Lesiones-270103004','Secuestro Con Homicidio, Violación O Lesiones-270103004 | Prod: Delitos-270103 | Sector: Mujer-2701 | Industria: MUJER-27',270103);</t>
  </si>
  <si>
    <t>Tortura Con Violación, Abuso Sexual Agravado/Otros-270103005</t>
  </si>
  <si>
    <t>Tortura Con Violación, Abuso Sexual Agravado/Otros-270103005 | Prod: Delitos-270103 | Sector: Mujer-2701 | Industria: MUJER-27</t>
  </si>
  <si>
    <t>270103005tortura_con_violacion,_abuso_sexual_agravado/otros</t>
  </si>
  <si>
    <t>INSERT INTO categoria VALUES (270103005,'Tortura Con Violación, Abuso Sexual Agravado/Otros','Tortura Con Violación, Abuso Sexual Agravado/Otros-270103005','Tortura Con Violación, Abuso Sexual Agravado/Otros-270103005 | Prod: Delitos-270103 | Sector: Mujer-2701 | Industria: MUJER-27',270103);</t>
  </si>
  <si>
    <t>Femicidio No Íntimo-270103006</t>
  </si>
  <si>
    <t>Femicidio No Íntimo-270103006 | Prod: Delitos-270103 | Sector: Mujer-2701 | Industria: MUJER-27</t>
  </si>
  <si>
    <t>270103006femicidio_no_intimo</t>
  </si>
  <si>
    <t>INSERT INTO categoria VALUES (270103006,'Femicidio No Íntimo','Femicidio No Íntimo-270103006','Femicidio No Íntimo-270103006 | Prod: Delitos-270103 | Sector: Mujer-2701 | Industria: MUJER-27',270103);</t>
  </si>
  <si>
    <t>Maltrato Habitual (Violencia Intrafamiliar)-270104001</t>
  </si>
  <si>
    <t>Maltrato Habitual (Violencia Intrafamiliar)-270104001 | Prod: Delitos-270104 | Sector: Mujer-2701 | Industria: MUJER-27</t>
  </si>
  <si>
    <t>270104001maltrato_habitual_(violencia_intrafamiliar)</t>
  </si>
  <si>
    <t>INSERT INTO categoria VALUES (270104001,'Maltrato Habitual (Violencia Intrafamiliar)','Maltrato Habitual (Violencia Intrafamiliar)-270104001','Maltrato Habitual (Violencia Intrafamiliar)-270104001 | Prod: Delitos-270104 | Sector: Mujer-2701 | Industria: MUJER-27',270104);</t>
  </si>
  <si>
    <t>Aborto Cometido Por Facultativo Por Causales No Reguladas-270105001</t>
  </si>
  <si>
    <t>Aborto Cometido Por Facultativo Por Causales No Reguladas-270105001 | Prod: Delitos-270105 | Sector: Mujer-2701 | Industria: MUJER-27</t>
  </si>
  <si>
    <t>270105001aborto_cometido_por_facultativo_por_causales_no_reguladas</t>
  </si>
  <si>
    <t>INSERT INTO categoria VALUES (270105001,'Aborto Cometido Por Facultativo Por Causales No Reguladas','Aborto Cometido Por Facultativo Por Causales No Reguladas-270105001','Aborto Cometido Por Facultativo Por Causales No Reguladas-270105001 | Prod: Delitos-270105 | Sector: Mujer-2701 | Industria: MUJER-27',270105);</t>
  </si>
  <si>
    <t>Aborto Consentido Causales No Reguladas-270105002</t>
  </si>
  <si>
    <t>Aborto Consentido Causales No Reguladas-270105002 | Prod: Delitos-270105 | Sector: Mujer-2701 | Industria: MUJER-27</t>
  </si>
  <si>
    <t>270105002aborto_consentido_causales_no_reguladas</t>
  </si>
  <si>
    <t>INSERT INTO categoria VALUES (270105002,'Aborto Consentido Causales No Reguladas','Aborto Consentido Causales No Reguladas-270105002','Aborto Consentido Causales No Reguladas-270105002 | Prod: Delitos-270105 | Sector: Mujer-2701 | Industria: MUJER-27',270105);</t>
  </si>
  <si>
    <t>Aborto Sin Consentimiento-270105003</t>
  </si>
  <si>
    <t>Aborto Sin Consentimiento-270105003 | Prod: Delitos-270105 | Sector: Mujer-2701 | Industria: MUJER-27</t>
  </si>
  <si>
    <t>270105003aborto_sin_consentimiento</t>
  </si>
  <si>
    <t>INSERT INTO categoria VALUES (270105003,'Aborto Sin Consentimiento','Aborto Sin Consentimiento-270105003','Aborto Sin Consentimiento-270105003 | Prod: Delitos-270105 | Sector: Mujer-2701 | Industria: MUJER-27',270105);</t>
  </si>
  <si>
    <t>Infracciones A La Ley De Identidad De Género-270106001</t>
  </si>
  <si>
    <t>Infracciones A La Ley De Identidad De Género-270106001 | Prod: Delitos-270106 | Sector: Mujer-2701 | Industria: MUJER-27</t>
  </si>
  <si>
    <t>270106001infracciones_a_la_ley_de_identidad_de_genero</t>
  </si>
  <si>
    <t>INSERT INTO categoria VALUES (270106001,'Infracciones A La Ley De Identidad De Género','Infracciones A La Ley De Identidad De Género-270106001','Infracciones A La Ley De Identidad De Género-270106001 | Prod: Delitos-270106 | Sector: Mujer-2701 | Industria: MUJER-27',270106);</t>
  </si>
  <si>
    <t>Acoso Laboral</t>
  </si>
  <si>
    <t>Acoso Laboral-270106002</t>
  </si>
  <si>
    <t>Acoso Laboral-270106002 | Prod: Delitos-270106 | Sector: Mujer-2701 | Industria: MUJER-27</t>
  </si>
  <si>
    <t>270106002acoso_laboral</t>
  </si>
  <si>
    <t>INSERT INTO categoria VALUES (270106002,'Acoso Laboral','Acoso Laboral-270106002','Acoso Laboral-270106002 | Prod: Delitos-270106 | Sector: Mujer-2701 | Industria: MUJER-27',270106);</t>
  </si>
  <si>
    <t>Atenciones médicas</t>
  </si>
  <si>
    <t>Atención por violación (con entrega de anticoncepción de emergencia)</t>
  </si>
  <si>
    <t>Atención por violación (con entrega de anticoncepción de emergencia)-270107001</t>
  </si>
  <si>
    <t>Atención por violación (con entrega de anticoncepción de emergencia)-270107001 | Prod: Salud-270107 | Sector: Mujer-2701 | Industria: MUJER-27</t>
  </si>
  <si>
    <t>270107001atencion por violacion (con entrega de anticoncepcion de emergencia)</t>
  </si>
  <si>
    <t>INSERT INTO categoria VALUES (270107001,'Atención por violación (con entrega de anticoncepción de emergencia)','Atención por violación (con entrega de anticoncepción de emergencia)-270107001','Atención por violación (con entrega de anticoncepción de emergencia)-270107001 | Prod: Salud-270107 | Sector: Mujer-2701 | Industria: MUJER-27',270107);</t>
  </si>
  <si>
    <t>Atención por violación (sin entrega de anticoncepción de emergencia )</t>
  </si>
  <si>
    <t>Atención por violación (sin entrega de anticoncepción de emergencia )-270107002</t>
  </si>
  <si>
    <t>Atención por violación (sin entrega de anticoncepción de emergencia )-270107002 | Prod: Salud-270107 | Sector: Mujer-2701 | Industria: MUJER-27</t>
  </si>
  <si>
    <t>270107002atencion por violacion (sin entrega de anticoncepcion de emergencia )</t>
  </si>
  <si>
    <t>INSERT INTO categoria VALUES (270107002,'Atención por violación (sin entrega de anticoncepción de emergencia )','Atención por violación (sin entrega de anticoncepción de emergencia )-270107002','Atención por violación (sin entrega de anticoncepción de emergencia )-270107002 | Prod: Salud-270107 | Sector: Mujer-2701 | Industria: MUJER-27',270107);</t>
  </si>
  <si>
    <t>Estupro-270107003</t>
  </si>
  <si>
    <t>Estupro-270107003 | Prod: Salud-270107 | Sector: Mujer-2701 | Industria: MUJER-27</t>
  </si>
  <si>
    <t>270107003estupro</t>
  </si>
  <si>
    <t>INSERT INTO categoria VALUES (270107003,'Estupro','Estupro-270107003','Estupro-270107003 | Prod: Salud-270107 | Sector: Mujer-2701 | Industria: MUJER-27',270107);</t>
  </si>
  <si>
    <t>Abuso sexual</t>
  </si>
  <si>
    <t>Abuso sexual-270107004</t>
  </si>
  <si>
    <t>Abuso sexual-270107004 | Prod: Salud-270107 | Sector: Mujer-2701 | Industria: MUJER-27</t>
  </si>
  <si>
    <t>270107004abuso sexual</t>
  </si>
  <si>
    <t>INSERT INTO categoria VALUES (270107004,'Abuso sexual','Abuso sexual-270107004','Abuso sexual-270107004 | Prod: Salud-270107 | Sector: Mujer-2701 | Industria: MUJER-27',270107);</t>
  </si>
  <si>
    <t>Otra violencia</t>
  </si>
  <si>
    <t>Otra violencia-270107005</t>
  </si>
  <si>
    <t>Otra violencia-270107005 | Prod: Salud-270107 | Sector: Mujer-2701 | Industria: MUJER-27</t>
  </si>
  <si>
    <t>270107005otra violencia</t>
  </si>
  <si>
    <t>INSERT INTO categoria VALUES (270107005,'Otra violencia','Otra violencia-270107005','Otra violencia-270107005 | Prod: Salud-270107 | Sector: Mujer-2701 | Industria: MUJER-27',270107);</t>
  </si>
  <si>
    <t>Violencia Física</t>
  </si>
  <si>
    <t>Violencia Física-270107006</t>
  </si>
  <si>
    <t>Violencia Física-270107006 | Prod: Salud-270107 | Sector: Mujer-2701 | Industria: MUJER-27</t>
  </si>
  <si>
    <t>270107006violencia_fisica</t>
  </si>
  <si>
    <t>INSERT INTO categoria VALUES (270107006,'Violencia Física','Violencia Física-270107006','Violencia Física-270107006 | Prod: Salud-270107 | Sector: Mujer-2701 | Industria: MUJER-27',270107);</t>
  </si>
  <si>
    <t>Violencia Intrafamiliar</t>
  </si>
  <si>
    <t>Violencia Intrafamiliar-270107007</t>
  </si>
  <si>
    <t>Violencia Intrafamiliar-270107007 | Prod: Salud-270107 | Sector: Mujer-2701 | Industria: MUJER-27</t>
  </si>
  <si>
    <t>270107007violencia_intrafamiliar</t>
  </si>
  <si>
    <t>INSERT INTO categoria VALUES (270107007,'Violencia Intrafamiliar','Violencia Intrafamiliar-270107007','Violencia Intrafamiliar-270107007 | Prod: Salud-270107 | Sector: Mujer-2701 | Industria: MUJER-27',270107);</t>
  </si>
  <si>
    <t>Centros de la Mujer</t>
  </si>
  <si>
    <t>Orientación e Información</t>
  </si>
  <si>
    <t>Orientación e Información-270108001</t>
  </si>
  <si>
    <t>Orientación e Información-270108001 | Prod: Salud-270108 | Sector: Mujer-2701 | Industria: MUJER-27</t>
  </si>
  <si>
    <t>270108001orientacion_e_informacion</t>
  </si>
  <si>
    <t>INSERT INTO categoria VALUES (270108001,'Orientación e Información','Orientación e Información-270108001','Orientación e Información-270108001 | Prod: Salud-270108 | Sector: Mujer-2701 | Industria: MUJER-27',270108);</t>
  </si>
  <si>
    <t>Ingresos de años anteriores (por arrastre)</t>
  </si>
  <si>
    <t>Ingresos de años anteriores (por arrastre)-270108002</t>
  </si>
  <si>
    <t>Ingresos de años anteriores (por arrastre)-270108002 | Prod: Salud-270108 | Sector: Mujer-2701 | Industria: MUJER-27</t>
  </si>
  <si>
    <t>270108002ingresos_de_años_anteriores_(por_arrastre)</t>
  </si>
  <si>
    <t>INSERT INTO categoria VALUES (270108002,'Ingresos de años anteriores (por arrastre)','Ingresos de años anteriores (por arrastre)-270108002','Ingresos de años anteriores (por arrastre)-270108002 | Prod: Salud-270108 | Sector: Mujer-2701 | Industria: MUJER-27',270108);</t>
  </si>
  <si>
    <t>Ingresos efectivos  de Mujeres</t>
  </si>
  <si>
    <t>Ingresos efectivos  de Mujeres-270108003</t>
  </si>
  <si>
    <t>Ingresos efectivos  de Mujeres-270108003 | Prod: Salud-270108 | Sector: Mujer-2701 | Industria: MUJER-27</t>
  </si>
  <si>
    <t>270108003ingresos_efectivos__de_mujeres</t>
  </si>
  <si>
    <t>INSERT INTO categoria VALUES (270108003,'Ingresos efectivos  de Mujeres','Ingresos efectivos  de Mujeres-270108003','Ingresos efectivos  de Mujeres-270108003 | Prod: Salud-270108 | Sector: Mujer-2701 | Industria: MUJER-27',270108);</t>
  </si>
  <si>
    <t xml:space="preserve">Egreso </t>
  </si>
  <si>
    <t>Egreso -270108004</t>
  </si>
  <si>
    <t>Egreso -270108004 | Prod: Salud-270108 | Sector: Mujer-2701 | Industria: MUJER-27</t>
  </si>
  <si>
    <t>270108004egreso_</t>
  </si>
  <si>
    <t>INSERT INTO categoria VALUES (270108004,'Egreso ','Egreso -270108004','Egreso -270108004 | Prod: Salud-270108 | Sector: Mujer-2701 | Industria: MUJER-27',270108);</t>
  </si>
  <si>
    <t>Deserción</t>
  </si>
  <si>
    <t>Deserción-270108005</t>
  </si>
  <si>
    <t>Deserción-270108005 | Prod: Salud-270108 | Sector: Mujer-2701 | Industria: MUJER-27</t>
  </si>
  <si>
    <t>270108005desercion</t>
  </si>
  <si>
    <t>INSERT INTO categoria VALUES (270108005,'Deserción','Deserción-270108005','Deserción-270108005 | Prod: Salud-270108 | Sector: Mujer-2701 | Industria: MUJER-27',270108);</t>
  </si>
  <si>
    <t>Interrupción</t>
  </si>
  <si>
    <t>Interrupción-270108006</t>
  </si>
  <si>
    <t>Interrupción-270108006 | Prod: Salud-270108 | Sector: Mujer-2701 | Industria: MUJER-27</t>
  </si>
  <si>
    <t>270108006interrupcion</t>
  </si>
  <si>
    <t>INSERT INTO categoria VALUES (270108006,'Interrupción','Interrupción-270108006','Interrupción-270108006 | Prod: Salud-270108 | Sector: Mujer-2701 | Industria: MUJER-27',270108);</t>
  </si>
  <si>
    <t>Derivacion</t>
  </si>
  <si>
    <t>Derivacion-270108007</t>
  </si>
  <si>
    <t>Derivacion-270108007 | Prod: Salud-270108 | Sector: Mujer-2701 | Industria: MUJER-27</t>
  </si>
  <si>
    <t>270108007derivacion</t>
  </si>
  <si>
    <t>INSERT INTO categoria VALUES (270108007,'Derivacion','Derivacion-270108007','Derivacion-270108007 | Prod: Salud-270108 | Sector: Mujer-2701 | Industria: MUJER-27',270108);</t>
  </si>
  <si>
    <t>Traslado</t>
  </si>
  <si>
    <t>Traslado-270108008</t>
  </si>
  <si>
    <t>Traslado-270108008 | Prod: Salud-270108 | Sector: Mujer-2701 | Industria: MUJER-27</t>
  </si>
  <si>
    <t>270108008traslado</t>
  </si>
  <si>
    <t>INSERT INTO categoria VALUES (270108008,'Traslado','Traslado-270108008','Traslado-270108008 | Prod: Salud-270108 | Sector: Mujer-2701 | Industria: MUJER-27',270108);</t>
  </si>
  <si>
    <t>Fallecimiento</t>
  </si>
  <si>
    <t>Fallecimiento-270108009</t>
  </si>
  <si>
    <t>Fallecimiento-270108009 | Prod: Salud-270108 | Sector: Mujer-2701 | Industria: MUJER-27</t>
  </si>
  <si>
    <t>270108009fallecimiento</t>
  </si>
  <si>
    <t>INSERT INTO categoria VALUES (270108009,'Fallecimiento','Fallecimiento-270108009','Fallecimiento-270108009 | Prod: Salud-270108 | Sector: Mujer-2701 | Industria: MUJER-27',270108);</t>
  </si>
  <si>
    <t>Casas de Acogida</t>
  </si>
  <si>
    <t>Ingresos de años anteriores (por arrastre)-270109001</t>
  </si>
  <si>
    <t>Ingresos de años anteriores (por arrastre)-270109001 | Prod: Salud-270109 | Sector: Mujer-2701 | Industria: MUJER-27</t>
  </si>
  <si>
    <t>270109001ingresos_de_años_anteriores_(por_arrastre)</t>
  </si>
  <si>
    <t>INSERT INTO categoria VALUES (270109001,'Ingresos de años anteriores (por arrastre)','Ingresos de años anteriores (por arrastre)-270109001','Ingresos de años anteriores (por arrastre)-270109001 | Prod: Salud-270109 | Sector: Mujer-2701 | Industria: MUJER-27',270109);</t>
  </si>
  <si>
    <t>Pre ingresos de Mujeres</t>
  </si>
  <si>
    <t>Pre ingresos de Mujeres-270109002</t>
  </si>
  <si>
    <t>Pre ingresos de Mujeres-270109002 | Prod: Salud-270109 | Sector: Mujer-2701 | Industria: MUJER-27</t>
  </si>
  <si>
    <t>270109002pre_ingresos_de_mujeres</t>
  </si>
  <si>
    <t>INSERT INTO categoria VALUES (270109002,'Pre ingresos de Mujeres','Pre ingresos de Mujeres-270109002','Pre ingresos de Mujeres-270109002 | Prod: Salud-270109 | Sector: Mujer-2701 | Industria: MUJER-27',270109);</t>
  </si>
  <si>
    <t>Ingresos efectivos de Mujeres</t>
  </si>
  <si>
    <t>Ingresos efectivos de Mujeres-270109003</t>
  </si>
  <si>
    <t>Ingresos efectivos de Mujeres-270109003 | Prod: Salud-270109 | Sector: Mujer-2701 | Industria: MUJER-27</t>
  </si>
  <si>
    <t>270109003ingresos_efectivos_de_mujeres</t>
  </si>
  <si>
    <t>INSERT INTO categoria VALUES (270109003,'Ingresos efectivos de Mujeres','Ingresos efectivos de Mujeres-270109003','Ingresos efectivos de Mujeres-270109003 | Prod: Salud-270109 | Sector: Mujer-2701 | Industria: MUJER-27',270109);</t>
  </si>
  <si>
    <t>Ingresos de niños y niñas</t>
  </si>
  <si>
    <t>Ingresos de niños y niñas-270109004</t>
  </si>
  <si>
    <t>Ingresos de niños y niñas-270109004 | Prod: Salud-270109 | Sector: Mujer-2701 | Industria: MUJER-27</t>
  </si>
  <si>
    <t>270109004ingresos_de_niños_y_niñas</t>
  </si>
  <si>
    <t>INSERT INTO categoria VALUES (270109004,'Ingresos de niños y niñas','Ingresos de niños y niñas-270109004','Ingresos de niños y niñas-270109004 | Prod: Salud-270109 | Sector: Mujer-2701 | Industria: MUJER-27',270109);</t>
  </si>
  <si>
    <t>Egreso</t>
  </si>
  <si>
    <t>Egreso-270109005</t>
  </si>
  <si>
    <t>Egreso-270109005 | Prod: Salud-270109 | Sector: Mujer-2701 | Industria: MUJER-27</t>
  </si>
  <si>
    <t>270109005egreso</t>
  </si>
  <si>
    <t>INSERT INTO categoria VALUES (270109005,'Egreso','Egreso-270109005','Egreso-270109005 | Prod: Salud-270109 | Sector: Mujer-2701 | Industria: MUJER-27',270109);</t>
  </si>
  <si>
    <t>Deserción-270109006</t>
  </si>
  <si>
    <t>Deserción-270109006 | Prod: Salud-270109 | Sector: Mujer-2701 | Industria: MUJER-27</t>
  </si>
  <si>
    <t>270109006desercion</t>
  </si>
  <si>
    <t>INSERT INTO categoria VALUES (270109006,'Deserción','Deserción-270109006','Deserción-270109006 | Prod: Salud-270109 | Sector: Mujer-2701 | Industria: MUJER-27',270109);</t>
  </si>
  <si>
    <t>Traslado-270109007</t>
  </si>
  <si>
    <t>Traslado-270109007 | Prod: Salud-270109 | Sector: Mujer-2701 | Industria: MUJER-27</t>
  </si>
  <si>
    <t>270109007traslado</t>
  </si>
  <si>
    <t>INSERT INTO categoria VALUES (270109007,'Traslado','Traslado-270109007','Traslado-270109007 | Prod: Salud-270109 | Sector: Mujer-2701 | Industria: MUJER-27',270109);</t>
  </si>
  <si>
    <t>Retiro-270109008</t>
  </si>
  <si>
    <t>Retiro-270109008 | Prod: Salud-270109 | Sector: Mujer-2701 | Industria: MUJER-27</t>
  </si>
  <si>
    <t>270109008retiro</t>
  </si>
  <si>
    <t>INSERT INTO categoria VALUES (270109008,'Retiro','Retiro-270109008','Retiro-270109008 | Prod: Salud-270109 | Sector: Mujer-2701 | Industria: MUJER-27',270109);</t>
  </si>
  <si>
    <t xml:space="preserve">Fallecimiento </t>
  </si>
  <si>
    <t>Fallecimiento -270109009</t>
  </si>
  <si>
    <t>Fallecimiento -270109009 | Prod: Salud-270109 | Sector: Mujer-2701 | Industria: MUJER-27</t>
  </si>
  <si>
    <t>270109009fallecimiento_</t>
  </si>
  <si>
    <t>INSERT INTO categoria VALUES (270109009,'Fallecimiento ','Fallecimiento -270109009','Fallecimiento -270109009 | Prod: Salud-270109 | Sector: Mujer-2701 | Industria: MUJER-27',270109);</t>
  </si>
  <si>
    <t>INSERT INTO temporalidad VALUES (1760,'Último día','Día','Diario','9-6-2021','9-6-2021');</t>
  </si>
  <si>
    <t>INSERT INTO temporalidad VALUES (1761,'Última semana','Semana','Semanal','2-6-2021','9-6-2021');</t>
  </si>
  <si>
    <t>INSERT INTO temporalidad VALUES (1762,'Último mes','Mes','Mensual','10-5-2021','9-6-2021');</t>
  </si>
  <si>
    <t>Periodo 2020-2021</t>
  </si>
  <si>
    <t>INSERT INTO temporalidad VALUES (1771,'Periodo 2020-2021','Periodo','Periodo','1-1-2020','31-12-2021');</t>
  </si>
  <si>
    <t>porcentaje</t>
  </si>
  <si>
    <t>centros</t>
  </si>
  <si>
    <t>INSERT INTO  VALUES (75,'centros','centros','Unidad');</t>
  </si>
  <si>
    <t>%</t>
  </si>
  <si>
    <t>Relativo</t>
  </si>
  <si>
    <t>INSERT INTO  VALUES (76,'porcentaje','%','Relativo');</t>
  </si>
  <si>
    <t>tasa por 100 mil habitantes</t>
  </si>
  <si>
    <t>frecuencia/100 mil habitantes</t>
  </si>
  <si>
    <t>INSERT INTO  VALUES (77,'tasa por 100 mil habitantes','frecuencia/100 mil habitantes','Relativo');</t>
  </si>
  <si>
    <t>tasa por 1 millón habitantes</t>
  </si>
  <si>
    <t>frecuencia/1.000.000 habitantes</t>
  </si>
  <si>
    <t>INSERT INTO  VALUES (78,'tasa por 1 millón habitantes','frecuencia/1.000.000 habitantes','Relativo');</t>
  </si>
  <si>
    <t>II 01</t>
  </si>
  <si>
    <t>Violencia Económica</t>
  </si>
  <si>
    <t>Violencia Económica-270103007</t>
  </si>
  <si>
    <t>Violencia Económica-270103007 | Prod: Delitos-270103 | Sector: Mujer-2701 | Industria: MUJER-27</t>
  </si>
  <si>
    <t>270103007violencia_economica</t>
  </si>
  <si>
    <t>INSERT INTO categoria VALUES (270103007,'Violencia Económica','Violencia Económica-270103007','Violencia Económica-270103007 | Prod: Delitos-270103 | Sector: Mujer-2701 | Industria: MUJER-27',270103);</t>
  </si>
  <si>
    <t>Violencia Psicológica</t>
  </si>
  <si>
    <t>Violencia Psicológica-270103008</t>
  </si>
  <si>
    <t>Violencia Psicológica-270103008 | Prod: Delitos-270103 | Sector: Mujer-2701 | Industria: MUJER-27</t>
  </si>
  <si>
    <t>270103008violencia_psicologica</t>
  </si>
  <si>
    <t>INSERT INTO categoria VALUES (270103008,'Violencia Psicológica','Violencia Psicológica-270103008','Violencia Psicológica-270103008 | Prod: Delitos-270103 | Sector: Mujer-2701 | Industria: MUJER-27',270103);</t>
  </si>
  <si>
    <t>Aborto-270105004</t>
  </si>
  <si>
    <t>Aborto-270105004 | Prod: Delitos-270105 | Sector: Mujer-2701 | Industria: MUJER-27</t>
  </si>
  <si>
    <t>270105004aborto</t>
  </si>
  <si>
    <t>INSERT INTO categoria VALUES (270105004,'Aborto','Aborto-270105004','Aborto-270105004 | Prod: Delitos-270105 | Sector: Mujer-2701 | Industria: MUJER-27',270105);</t>
  </si>
  <si>
    <t>Tráfico De Órganos Incluyendo los Provenientes de Aborto-270105005</t>
  </si>
  <si>
    <t>Tráfico De Órganos Incluyendo los Provenientes de Aborto-270105005 | Prod: Delitos-270105 | Sector: Mujer-2701 | Industria: MUJER-27</t>
  </si>
  <si>
    <t>270105005trafico_de_organos_incluyendo_los_provenientes_de_aborto</t>
  </si>
  <si>
    <t>INSERT INTO categoria VALUES (270105005,'Tráfico De Órganos Incluyendo los Provenientes de Aborto','Tráfico De Órganos Incluyendo los Provenientes de Aborto-270105005','Tráfico De Órganos Incluyendo los Provenientes de Aborto-270105005 | Prod: Delitos-270105 | Sector: Mujer-2701 | Industria: MUJER-27',270105);</t>
  </si>
  <si>
    <t>Centros de la Mujer-270108010</t>
  </si>
  <si>
    <t>Centros de la Mujer-270108010 | Prod: Salud-270108 | Sector: Mujer-2701 | Industria: MUJER-27</t>
  </si>
  <si>
    <t>270108010centros_de_la_mujer</t>
  </si>
  <si>
    <t>INSERT INTO categoria VALUES (270108010,'Centros de la Mujer','Centros de la Mujer-270108010','Centros de la Mujer-270108010 | Prod: Salud-270108 | Sector: Mujer-2701 | Industria: MUJER-27',270108);</t>
  </si>
  <si>
    <t>Casas de Acogida-270109010</t>
  </si>
  <si>
    <t>Casas de Acogida-270109010 | Prod: Salud-270109 | Sector: Mujer-2701 | Industria: MUJER-27</t>
  </si>
  <si>
    <t>270109010casas_de_acogida</t>
  </si>
  <si>
    <t>INSERT INTO categoria VALUES (270109010,'Casas de Acogida','Casas de Acogida-270109010','Casas de Acogida-270109010 | Prod: Salud-270109 | Sector: Mujer-2701 | Industria: MUJER-27',270109);</t>
  </si>
  <si>
    <t>FILTRO</t>
  </si>
  <si>
    <t>RP</t>
  </si>
  <si>
    <t>https://analytics.zoho.com/open-view/2395394000006706890</t>
  </si>
  <si>
    <t>Cod región</t>
  </si>
  <si>
    <t>Cod comuna</t>
  </si>
  <si>
    <t>Id prevalencia</t>
  </si>
  <si>
    <t>Prevalencia</t>
  </si>
  <si>
    <t>Id Periodo</t>
  </si>
  <si>
    <t>Id Tipo de violencia</t>
  </si>
  <si>
    <t>Tipo de violencia</t>
  </si>
  <si>
    <t>Respuesta sufre violencia</t>
  </si>
  <si>
    <t>2012</t>
  </si>
  <si>
    <t>2017</t>
  </si>
  <si>
    <t>2020</t>
  </si>
  <si>
    <t>Prevalencia Violencia Psicológica General Año</t>
  </si>
  <si>
    <t>Vida</t>
  </si>
  <si>
    <t>Sin Datos</t>
  </si>
  <si>
    <t>Los Álamos</t>
  </si>
  <si>
    <t>Traiguen</t>
  </si>
  <si>
    <t>Rio Negro</t>
  </si>
  <si>
    <t>San Juan De La Costa</t>
  </si>
  <si>
    <t>Magallanes y Antártica Chilena</t>
  </si>
  <si>
    <t>Calera De Tango</t>
  </si>
  <si>
    <t>GR 11</t>
  </si>
  <si>
    <t>GR 12</t>
  </si>
  <si>
    <t>GR 13</t>
  </si>
  <si>
    <t>GR 14</t>
  </si>
  <si>
    <t>GR 15</t>
  </si>
  <si>
    <t>GR 16</t>
  </si>
  <si>
    <t>GR 17</t>
  </si>
  <si>
    <t>GR 18</t>
  </si>
  <si>
    <t>GR 19</t>
  </si>
  <si>
    <t>GR 20</t>
  </si>
  <si>
    <t>GR 21</t>
  </si>
  <si>
    <t>GR 22</t>
  </si>
  <si>
    <t>Comunal</t>
  </si>
  <si>
    <t>Centro de Estudios y Análisis del Delito</t>
  </si>
  <si>
    <t>II 02</t>
  </si>
  <si>
    <t>II 03</t>
  </si>
  <si>
    <t>II 04</t>
  </si>
  <si>
    <t>II 05</t>
  </si>
  <si>
    <t>II 06</t>
  </si>
  <si>
    <t>Región-Comuna-Prevalencia-Periodo</t>
  </si>
  <si>
    <t>RP 01</t>
  </si>
  <si>
    <t>RP 02</t>
  </si>
  <si>
    <t>Prevalencia Violencia Física General Año</t>
  </si>
  <si>
    <t>Violencia física</t>
  </si>
  <si>
    <t>No sufrió violencia física general en los últimos 12 meses</t>
  </si>
  <si>
    <t>Sufrió violencia física general en los últimos 12 meses</t>
  </si>
  <si>
    <t>Prevalencia Violencia Física General Vida (año o vida)</t>
  </si>
  <si>
    <t>No sufrió violencia física antes ni durante los últimos doce meses</t>
  </si>
  <si>
    <t>Sufrió violencia física antes o durante los últimos doce meses</t>
  </si>
  <si>
    <t>Prevalencia Violencia Física Grave Año</t>
  </si>
  <si>
    <t>No sufrió violencia física grave en los últimos 12 meses</t>
  </si>
  <si>
    <t>Sufrió violencia física grave en los últimos 12 meses</t>
  </si>
  <si>
    <t>Prevalencia Violencia Física Leve Año</t>
  </si>
  <si>
    <t>No sufrió violencia física leve en los últimos 12 meses</t>
  </si>
  <si>
    <t>Sufrió violencia física leve en los últimos 12 meses</t>
  </si>
  <si>
    <t>Prevalencia Violencia Sexual General Vida (año o vida) general</t>
  </si>
  <si>
    <t>Violencia sexual</t>
  </si>
  <si>
    <t>No sufrió violencia sexual antes ni durante los últimos doce meses</t>
  </si>
  <si>
    <t>Sufrió violencia sexual antes o durante los últimos doce meses</t>
  </si>
  <si>
    <t>Prevalencia violencia Psicológica, Física o Sexual Año</t>
  </si>
  <si>
    <t>Violencia intrafamiliar</t>
  </si>
  <si>
    <t>No sufrió violencia en los últimos 12 meses</t>
  </si>
  <si>
    <t>Sufrió violencia en los últimos 12 meses</t>
  </si>
  <si>
    <t>Prevalencia violencia Psicológica, Física o Sexual Vida</t>
  </si>
  <si>
    <t>No sufrió violencia antes ni durante los últimos 12 meses</t>
  </si>
  <si>
    <t>Sufrió violencia antes o durente los últimos 12 meses</t>
  </si>
  <si>
    <t>Tipo de Violencia</t>
  </si>
  <si>
    <t>GR 23</t>
  </si>
  <si>
    <t>GR 24</t>
  </si>
  <si>
    <t>GR 25</t>
  </si>
  <si>
    <t>GR 26</t>
  </si>
  <si>
    <t>GR 27</t>
  </si>
  <si>
    <t>GR 28</t>
  </si>
  <si>
    <t>GR 29</t>
  </si>
  <si>
    <t>GR 30</t>
  </si>
  <si>
    <t>GR 31</t>
  </si>
  <si>
    <t>GR 32</t>
  </si>
  <si>
    <t>GR 33</t>
  </si>
  <si>
    <t>GR 34</t>
  </si>
  <si>
    <t>GR 35</t>
  </si>
  <si>
    <t>GR 36</t>
  </si>
  <si>
    <t>GR 37</t>
  </si>
  <si>
    <t>GR 38</t>
  </si>
  <si>
    <t>Comuna-Prevalencia-Periodo-Tipo de Violencia</t>
  </si>
  <si>
    <t>Región-Comuna-Periodo-Tipo de Violencia</t>
  </si>
  <si>
    <t>Región-Comuna-Prevalencia-Periodo-Tipo de Violencia</t>
  </si>
  <si>
    <t>Tasa por 100 mil habitantes de violencia general 2020</t>
  </si>
  <si>
    <t>Tasa por 100 mil habitantes de violencia general 2012-2020</t>
  </si>
  <si>
    <t>Violencia, Tasa, Delitos, Género, Violencia psicológica, mujer, mujeres, casos, víctimas, ENVIF,  Encuesta Nacional de Violencia Intrafamiliar</t>
  </si>
  <si>
    <t>Reporte de tasa por 100 mil habitantes de violencia hacia la mujer según Encuesta Nacional de Violencia Intrafamiliar a nivel nacional, para el año 2020.</t>
  </si>
  <si>
    <t>Reporte de tasa por 100 mil habitantes de violencia hacia la mujer según Encuesta Nacional de Violencia Intrafamiliar a nivel nacional, para el periodo 2012-2020,</t>
  </si>
  <si>
    <t>GR 39</t>
  </si>
  <si>
    <t>GR 40</t>
  </si>
  <si>
    <t>GR 41</t>
  </si>
  <si>
    <t>GR 42</t>
  </si>
  <si>
    <t>GR 43</t>
  </si>
  <si>
    <t>GR 44</t>
  </si>
  <si>
    <t>GR 45</t>
  </si>
  <si>
    <t>GR 46</t>
  </si>
  <si>
    <t>GR 47</t>
  </si>
  <si>
    <t>GR 48</t>
  </si>
  <si>
    <t>Tasa por 100 mil habitantes de violencia hacia la mujer según Encuesta Nacional de Violencia Intrafamiliar a nivel nacional, para el año 2020.</t>
  </si>
  <si>
    <t>Tasa por 100 mil habitantes de violencia hacia la mujer según Encuesta Nacional de Violencia Intrafamiliar a nivel nacional, para el periodo 2012-2020.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</si>
</sst>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mm/yyyy"/>
  </numFmts>
  <fonts count="20" x14ac:knownFonts="1">
    <font>
      <sz val="11"/>
      <color theme="1"/>
      <name val="Calibri"/>
      <family val="2"/>
      <scheme val="minor"/>
    </font>
    <font>
      <b/>
      <sz val="11"/>
      <color theme="1"/>
      <name val="Calibri"/>
      <family val="2"/>
      <scheme val="minor"/>
    </font>
    <font>
      <b/>
      <sz val="9"/>
      <color theme="0"/>
      <name val="Calibri"/>
      <family val="2"/>
      <scheme val="minor"/>
    </font>
    <font>
      <sz val="8"/>
      <color theme="1"/>
      <name val="Arial"/>
      <family val="2"/>
    </font>
    <font>
      <b/>
      <sz val="8"/>
      <color theme="0"/>
      <name val="Arial"/>
      <family val="2"/>
    </font>
    <font>
      <sz val="8"/>
      <color theme="0"/>
      <name val="Arial"/>
      <family val="2"/>
    </font>
    <font>
      <sz val="8"/>
      <color theme="1"/>
      <name val="Calibri"/>
      <family val="2"/>
      <scheme val="minor"/>
    </font>
    <font>
      <u/>
      <sz val="10"/>
      <color theme="10"/>
      <name val="Arial"/>
      <family val="2"/>
    </font>
    <font>
      <b/>
      <sz val="10"/>
      <color rgb="FFFF0000"/>
      <name val="Arial"/>
      <family val="2"/>
    </font>
    <font>
      <sz val="8"/>
      <name val="Calibri"/>
      <family val="2"/>
      <scheme val="minor"/>
    </font>
    <font>
      <b/>
      <sz val="9"/>
      <color theme="1"/>
      <name val="Calibri"/>
      <family val="2"/>
      <scheme val="minor"/>
    </font>
    <font>
      <sz val="11"/>
      <color theme="0"/>
      <name val="Calibri"/>
      <family val="2"/>
      <scheme val="minor"/>
    </font>
    <font>
      <sz val="10"/>
      <color theme="1"/>
      <name val="Calibri"/>
      <family val="2"/>
      <scheme val="minor"/>
    </font>
    <font>
      <sz val="9"/>
      <color theme="1"/>
      <name val="Calibri"/>
      <family val="2"/>
      <scheme val="minor"/>
    </font>
    <font>
      <b/>
      <sz val="10"/>
      <color theme="1"/>
      <name val="Calibri"/>
      <family val="2"/>
      <scheme val="minor"/>
    </font>
    <font>
      <b/>
      <sz val="10"/>
      <color theme="0"/>
      <name val="Calibri"/>
      <family val="2"/>
      <scheme val="minor"/>
    </font>
    <font>
      <b/>
      <sz val="12"/>
      <color theme="1"/>
      <name val="Calibri"/>
      <family val="2"/>
      <scheme val="minor"/>
    </font>
    <font>
      <sz val="11"/>
      <color theme="0"/>
      <name val="Arial"/>
      <family val="2"/>
    </font>
    <font>
      <b/>
      <sz val="12"/>
      <color theme="0"/>
      <name val="Calibri"/>
      <family val="2"/>
      <scheme val="minor"/>
    </font>
    <font>
      <sz val="8"/>
      <color theme="0"/>
      <name val="Calibri"/>
      <family val="2"/>
      <scheme val="minor"/>
    </font>
  </fonts>
  <fills count="18">
    <fill>
      <patternFill patternType="none"/>
    </fill>
    <fill>
      <patternFill patternType="gray125"/>
    </fill>
    <fill>
      <patternFill patternType="solid">
        <fgColor theme="1"/>
        <bgColor theme="1"/>
      </patternFill>
    </fill>
    <fill>
      <patternFill patternType="solid">
        <fgColor rgb="FF9E2295"/>
        <bgColor indexed="64"/>
      </patternFill>
    </fill>
    <fill>
      <patternFill patternType="solid">
        <fgColor rgb="FF0070C0"/>
        <bgColor indexed="64"/>
      </patternFill>
    </fill>
    <fill>
      <patternFill patternType="solid">
        <fgColor rgb="FFC00000"/>
        <bgColor indexed="64"/>
      </patternFill>
    </fill>
    <fill>
      <patternFill patternType="solid">
        <fgColor rgb="FFFF0000"/>
        <bgColor indexed="64"/>
      </patternFill>
    </fill>
    <fill>
      <patternFill patternType="solid">
        <fgColor rgb="FFA60A8C"/>
        <bgColor indexed="64"/>
      </patternFill>
    </fill>
    <fill>
      <patternFill patternType="solid">
        <fgColor rgb="FFEC28D0"/>
        <bgColor indexed="64"/>
      </patternFill>
    </fill>
    <fill>
      <patternFill patternType="solid">
        <fgColor rgb="FF002060"/>
        <bgColor indexed="64"/>
      </patternFill>
    </fill>
    <fill>
      <patternFill patternType="solid">
        <fgColor rgb="FF00B0F0"/>
        <bgColor indexed="64"/>
      </patternFill>
    </fill>
    <fill>
      <patternFill patternType="solid">
        <fgColor rgb="FFC1D818"/>
        <bgColor indexed="64"/>
      </patternFill>
    </fill>
    <fill>
      <patternFill patternType="solid">
        <fgColor rgb="FFFFFF00"/>
        <bgColor indexed="64"/>
      </patternFill>
    </fill>
    <fill>
      <patternFill patternType="solid">
        <fgColor theme="9"/>
        <bgColor indexed="64"/>
      </patternFill>
    </fill>
    <fill>
      <patternFill patternType="solid">
        <fgColor rgb="FFCCFFCC"/>
        <bgColor indexed="64"/>
      </patternFill>
    </fill>
    <fill>
      <patternFill patternType="solid">
        <fgColor theme="0"/>
        <bgColor indexed="64"/>
      </patternFill>
    </fill>
    <fill>
      <patternFill patternType="solid">
        <fgColor theme="0" tint="-0.14999847407452621"/>
        <bgColor indexed="64"/>
      </patternFill>
    </fill>
    <fill>
      <patternFill patternType="solid">
        <fgColor theme="1" tint="0.249977111117893"/>
        <bgColor indexed="64"/>
      </patternFill>
    </fill>
  </fills>
  <borders count="14">
    <border>
      <left/>
      <right/>
      <top/>
      <bottom/>
      <diagonal/>
    </border>
    <border>
      <left style="thin">
        <color theme="1"/>
      </left>
      <right/>
      <top style="thin">
        <color theme="1"/>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1"/>
      </left>
      <right/>
      <top/>
      <bottom/>
      <diagonal/>
    </border>
    <border>
      <left/>
      <right style="thin">
        <color theme="1"/>
      </right>
      <top/>
      <bottom/>
      <diagonal/>
    </border>
    <border>
      <left style="thin">
        <color rgb="FFC00000"/>
      </left>
      <right style="thin">
        <color rgb="FFC00000"/>
      </right>
      <top style="thin">
        <color rgb="FFC00000"/>
      </top>
      <bottom style="thin">
        <color rgb="FFC00000"/>
      </bottom>
      <diagonal/>
    </border>
    <border>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thin">
        <color rgb="FFC00000"/>
      </left>
      <right style="thin">
        <color rgb="FFC00000"/>
      </right>
      <top/>
      <bottom style="thin">
        <color rgb="FFC00000"/>
      </bottom>
      <diagonal/>
    </border>
    <border>
      <left/>
      <right/>
      <top style="thin">
        <color theme="1"/>
      </top>
      <bottom/>
      <diagonal/>
    </border>
    <border>
      <left style="thin">
        <color theme="1"/>
      </left>
      <right/>
      <top style="thin">
        <color theme="1"/>
      </top>
      <bottom style="thin">
        <color theme="1"/>
      </bottom>
      <diagonal/>
    </border>
    <border>
      <left/>
      <right/>
      <top style="thin">
        <color theme="1"/>
      </top>
      <bottom style="thin">
        <color theme="1"/>
      </bottom>
      <diagonal/>
    </border>
    <border>
      <left style="thin">
        <color theme="0" tint="-0.499984740745262"/>
      </left>
      <right style="thin">
        <color theme="0" tint="-0.499984740745262"/>
      </right>
      <top/>
      <bottom/>
      <diagonal/>
    </border>
    <border>
      <left style="thin">
        <color rgb="FFC00000"/>
      </left>
      <right style="thin">
        <color rgb="FFC00000"/>
      </right>
      <top/>
      <bottom/>
      <diagonal/>
    </border>
  </borders>
  <cellStyleXfs count="2">
    <xf numFmtId="0" fontId="0" fillId="0" borderId="0"/>
    <xf numFmtId="0" fontId="7" fillId="0" borderId="0" applyNumberFormat="0" applyFill="0" applyBorder="0" applyAlignment="0" applyProtection="0"/>
  </cellStyleXfs>
  <cellXfs count="91">
    <xf numFmtId="0" fontId="0" fillId="0" borderId="0" xfId="0"/>
    <xf numFmtId="0" fontId="0" fillId="0" borderId="0" xfId="0" applyNumberFormat="1"/>
    <xf numFmtId="14" fontId="0" fillId="0" borderId="0" xfId="0" applyNumberFormat="1"/>
    <xf numFmtId="0" fontId="0" fillId="0" borderId="0" xfId="0" pivotButton="1"/>
    <xf numFmtId="0" fontId="2" fillId="3" borderId="0" xfId="0" applyFont="1" applyFill="1" applyAlignment="1">
      <alignment horizontal="center" vertical="center" wrapText="1"/>
    </xf>
    <xf numFmtId="0" fontId="3" fillId="0" borderId="0" xfId="0" applyFont="1"/>
    <xf numFmtId="0" fontId="2" fillId="4" borderId="0" xfId="0" applyFont="1" applyFill="1" applyAlignment="1">
      <alignment horizontal="center" vertical="center" wrapText="1"/>
    </xf>
    <xf numFmtId="0" fontId="2" fillId="5" borderId="0" xfId="0" applyFont="1" applyFill="1" applyAlignment="1">
      <alignment horizontal="center" vertical="center" wrapText="1"/>
    </xf>
    <xf numFmtId="0" fontId="2" fillId="6" borderId="0" xfId="0" applyFont="1" applyFill="1" applyAlignment="1">
      <alignment horizontal="center" vertical="center" wrapText="1"/>
    </xf>
    <xf numFmtId="0" fontId="2" fillId="7" borderId="0" xfId="0" applyFont="1" applyFill="1" applyAlignment="1">
      <alignment horizontal="center" vertical="center" wrapText="1"/>
    </xf>
    <xf numFmtId="0" fontId="2" fillId="8" borderId="0" xfId="0" applyFont="1" applyFill="1" applyAlignment="1">
      <alignment horizontal="center" vertical="center" wrapText="1"/>
    </xf>
    <xf numFmtId="0" fontId="2" fillId="9" borderId="0" xfId="0" applyFont="1" applyFill="1" applyAlignment="1">
      <alignment horizontal="center" vertical="center" wrapText="1"/>
    </xf>
    <xf numFmtId="0" fontId="3" fillId="10" borderId="0" xfId="0" applyFont="1" applyFill="1" applyAlignment="1">
      <alignment vertical="center" wrapText="1"/>
    </xf>
    <xf numFmtId="0" fontId="4" fillId="2" borderId="1" xfId="0" applyFont="1" applyFill="1" applyBorder="1" applyAlignment="1">
      <alignment vertical="center" wrapText="1"/>
    </xf>
    <xf numFmtId="0" fontId="0" fillId="0" borderId="0" xfId="0" applyAlignment="1">
      <alignment horizontal="center"/>
    </xf>
    <xf numFmtId="0" fontId="0" fillId="0" borderId="1" xfId="0" applyBorder="1" applyAlignment="1">
      <alignment horizontal="center"/>
    </xf>
    <xf numFmtId="0" fontId="1" fillId="0" borderId="0" xfId="0" applyFont="1" applyAlignment="1">
      <alignment horizontal="center"/>
    </xf>
    <xf numFmtId="0" fontId="3" fillId="11" borderId="0" xfId="0" applyFont="1" applyFill="1" applyAlignment="1">
      <alignment vertical="center" wrapText="1"/>
    </xf>
    <xf numFmtId="0" fontId="8" fillId="0" borderId="0" xfId="0" applyFont="1" applyAlignment="1">
      <alignment horizontal="center"/>
    </xf>
    <xf numFmtId="164" fontId="0" fillId="0" borderId="0" xfId="0" applyNumberFormat="1" applyAlignment="1">
      <alignment horizontal="left"/>
    </xf>
    <xf numFmtId="0" fontId="6" fillId="0" borderId="2" xfId="0" applyFont="1" applyBorder="1" applyAlignment="1">
      <alignment horizontal="center" vertical="top"/>
    </xf>
    <xf numFmtId="0" fontId="7" fillId="0" borderId="2" xfId="1" applyBorder="1" applyAlignment="1">
      <alignment horizontal="left" vertical="top"/>
    </xf>
    <xf numFmtId="0" fontId="0" fillId="0" borderId="0" xfId="0" applyAlignment="1">
      <alignment horizontal="center" vertical="center"/>
    </xf>
    <xf numFmtId="0" fontId="0" fillId="0" borderId="0" xfId="0" applyFill="1" applyAlignment="1">
      <alignment horizontal="center"/>
    </xf>
    <xf numFmtId="0" fontId="0" fillId="0" borderId="0" xfId="0" applyFill="1"/>
    <xf numFmtId="0" fontId="0" fillId="0" borderId="0" xfId="0" applyAlignment="1"/>
    <xf numFmtId="0" fontId="5" fillId="4" borderId="0" xfId="0" applyFont="1" applyFill="1" applyAlignment="1">
      <alignment horizontal="center" vertical="top"/>
    </xf>
    <xf numFmtId="0" fontId="5" fillId="5" borderId="0" xfId="0" applyFont="1" applyFill="1" applyAlignment="1">
      <alignment horizontal="center" vertical="center"/>
    </xf>
    <xf numFmtId="0" fontId="10" fillId="0" borderId="2" xfId="0" applyFont="1" applyBorder="1" applyAlignment="1">
      <alignment horizontal="center" vertical="top"/>
    </xf>
    <xf numFmtId="0" fontId="11" fillId="13" borderId="0" xfId="0" applyFont="1" applyFill="1" applyAlignment="1">
      <alignment horizontal="center" vertical="center"/>
    </xf>
    <xf numFmtId="0" fontId="2" fillId="5" borderId="3" xfId="0"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3" borderId="4"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6" fillId="0" borderId="2" xfId="0" applyFont="1" applyBorder="1" applyAlignment="1">
      <alignment horizontal="left" vertical="top" wrapText="1"/>
    </xf>
    <xf numFmtId="0" fontId="6" fillId="0" borderId="6" xfId="0" applyFont="1" applyBorder="1" applyAlignment="1">
      <alignment horizontal="left" vertical="top" wrapText="1"/>
    </xf>
    <xf numFmtId="0" fontId="0" fillId="0" borderId="5" xfId="0" applyBorder="1" applyAlignment="1">
      <alignment vertical="top"/>
    </xf>
    <xf numFmtId="0" fontId="0" fillId="0" borderId="5" xfId="0" applyBorder="1" applyAlignment="1">
      <alignment horizontal="center" vertical="top"/>
    </xf>
    <xf numFmtId="0" fontId="12" fillId="0" borderId="5" xfId="0" applyFont="1" applyBorder="1" applyAlignment="1">
      <alignment horizontal="left" vertical="top" wrapText="1"/>
    </xf>
    <xf numFmtId="0" fontId="13" fillId="0" borderId="5" xfId="0" applyFont="1" applyBorder="1" applyAlignment="1">
      <alignment vertical="top"/>
    </xf>
    <xf numFmtId="0" fontId="14" fillId="0" borderId="5" xfId="0" applyFont="1" applyBorder="1" applyAlignment="1">
      <alignment horizontal="center" vertical="top"/>
    </xf>
    <xf numFmtId="0" fontId="0" fillId="0" borderId="8" xfId="0" applyBorder="1" applyAlignment="1">
      <alignment vertical="top"/>
    </xf>
    <xf numFmtId="0" fontId="0" fillId="0" borderId="8" xfId="0" applyBorder="1" applyAlignment="1">
      <alignment horizontal="center" vertical="top"/>
    </xf>
    <xf numFmtId="0" fontId="14" fillId="0" borderId="8" xfId="0" applyFont="1" applyBorder="1" applyAlignment="1">
      <alignment horizontal="center" vertical="top"/>
    </xf>
    <xf numFmtId="0" fontId="12" fillId="0" borderId="8" xfId="0" applyFont="1" applyBorder="1" applyAlignment="1">
      <alignment horizontal="left" vertical="top" wrapText="1"/>
    </xf>
    <xf numFmtId="0" fontId="15" fillId="5" borderId="7" xfId="0" applyFont="1" applyFill="1" applyBorder="1" applyAlignment="1">
      <alignment vertical="top"/>
    </xf>
    <xf numFmtId="0" fontId="15" fillId="5" borderId="7" xfId="0" applyFont="1" applyFill="1" applyBorder="1" applyAlignment="1">
      <alignment horizontal="left" vertical="top"/>
    </xf>
    <xf numFmtId="0" fontId="15" fillId="5" borderId="7" xfId="0" applyFont="1" applyFill="1" applyBorder="1" applyAlignment="1">
      <alignment horizontal="center" vertical="top"/>
    </xf>
    <xf numFmtId="0" fontId="12" fillId="0" borderId="8" xfId="0" applyFont="1" applyBorder="1" applyAlignment="1">
      <alignment horizontal="center" vertical="top"/>
    </xf>
    <xf numFmtId="0" fontId="12" fillId="0" borderId="5" xfId="0" applyFont="1" applyBorder="1" applyAlignment="1">
      <alignment horizontal="center" vertical="top"/>
    </xf>
    <xf numFmtId="0" fontId="12" fillId="15" borderId="8" xfId="0" applyFont="1" applyFill="1" applyBorder="1" applyAlignment="1">
      <alignment horizontal="left" vertical="top" wrapText="1"/>
    </xf>
    <xf numFmtId="0" fontId="12" fillId="0" borderId="5" xfId="0" applyFont="1" applyBorder="1" applyAlignment="1">
      <alignment horizontal="left" vertical="top"/>
    </xf>
    <xf numFmtId="0" fontId="5" fillId="4" borderId="0" xfId="0" applyFont="1" applyFill="1" applyAlignment="1">
      <alignment horizontal="center" vertical="top" wrapText="1"/>
    </xf>
    <xf numFmtId="0" fontId="5" fillId="4" borderId="0" xfId="0" applyFont="1" applyFill="1" applyAlignment="1">
      <alignment horizontal="left" vertical="top" wrapText="1"/>
    </xf>
    <xf numFmtId="0" fontId="5" fillId="5" borderId="0" xfId="0" applyFont="1" applyFill="1" applyAlignment="1">
      <alignment horizontal="center" vertical="center" wrapText="1"/>
    </xf>
    <xf numFmtId="0" fontId="5" fillId="5" borderId="0" xfId="0" applyFont="1" applyFill="1" applyAlignment="1">
      <alignment horizontal="center" vertical="top" wrapText="1"/>
    </xf>
    <xf numFmtId="0" fontId="17" fillId="4" borderId="0" xfId="0" applyFont="1" applyFill="1" applyAlignment="1">
      <alignment horizontal="center" vertical="top"/>
    </xf>
    <xf numFmtId="0" fontId="18" fillId="5" borderId="7" xfId="0" applyFont="1" applyFill="1" applyBorder="1" applyAlignment="1">
      <alignment vertical="top"/>
    </xf>
    <xf numFmtId="0" fontId="17" fillId="4" borderId="0" xfId="0" applyFont="1" applyFill="1" applyAlignment="1">
      <alignment horizontal="left" vertical="top" wrapText="1"/>
    </xf>
    <xf numFmtId="0" fontId="6" fillId="16" borderId="2" xfId="0" applyFont="1" applyFill="1" applyBorder="1" applyAlignment="1">
      <alignment horizontal="center" vertical="top"/>
    </xf>
    <xf numFmtId="0" fontId="19" fillId="17" borderId="2" xfId="0" applyFont="1" applyFill="1" applyBorder="1" applyAlignment="1">
      <alignment horizontal="center" vertical="top"/>
    </xf>
    <xf numFmtId="14" fontId="19" fillId="17" borderId="2" xfId="0" applyNumberFormat="1" applyFont="1" applyFill="1" applyBorder="1" applyAlignment="1">
      <alignment horizontal="center" vertical="top"/>
    </xf>
    <xf numFmtId="14" fontId="6" fillId="16" borderId="2" xfId="0" applyNumberFormat="1" applyFont="1" applyFill="1" applyBorder="1" applyAlignment="1">
      <alignment horizontal="center" vertical="top"/>
    </xf>
    <xf numFmtId="0" fontId="1" fillId="14" borderId="2" xfId="0" applyFont="1" applyFill="1" applyBorder="1" applyAlignment="1">
      <alignment horizontal="center" vertical="top"/>
    </xf>
    <xf numFmtId="0" fontId="16" fillId="14" borderId="2" xfId="0" applyFont="1" applyFill="1" applyBorder="1" applyAlignment="1">
      <alignment horizontal="center" vertical="top"/>
    </xf>
    <xf numFmtId="0" fontId="6" fillId="16" borderId="2" xfId="0" applyFont="1" applyFill="1" applyBorder="1" applyAlignment="1">
      <alignment horizontal="left" vertical="top" wrapText="1"/>
    </xf>
    <xf numFmtId="0" fontId="19" fillId="17" borderId="2" xfId="0" applyFont="1" applyFill="1" applyBorder="1" applyAlignment="1">
      <alignment horizontal="left" vertical="top"/>
    </xf>
    <xf numFmtId="0" fontId="15" fillId="5" borderId="7" xfId="0" applyFont="1" applyFill="1" applyBorder="1" applyAlignment="1">
      <alignment horizontal="center" vertical="top" wrapText="1"/>
    </xf>
    <xf numFmtId="0" fontId="10" fillId="12" borderId="0" xfId="0" applyFont="1" applyFill="1" applyAlignment="1">
      <alignment horizontal="center" vertical="center" wrapText="1"/>
    </xf>
    <xf numFmtId="0" fontId="6" fillId="0" borderId="8" xfId="0" applyFont="1" applyBorder="1" applyAlignment="1">
      <alignment horizontal="left" vertical="top" wrapText="1"/>
    </xf>
    <xf numFmtId="0" fontId="7" fillId="0" borderId="0" xfId="1" applyAlignment="1"/>
    <xf numFmtId="0" fontId="7" fillId="0" borderId="8" xfId="1" applyBorder="1" applyAlignment="1">
      <alignment horizontal="left" vertical="top" wrapText="1"/>
    </xf>
    <xf numFmtId="0" fontId="13" fillId="0" borderId="5" xfId="0" applyFont="1" applyBorder="1" applyAlignment="1">
      <alignment horizontal="left" vertical="top" wrapText="1"/>
    </xf>
    <xf numFmtId="0" fontId="0" fillId="0" borderId="9" xfId="0" applyFont="1" applyBorder="1"/>
    <xf numFmtId="0" fontId="0" fillId="0" borderId="11" xfId="0" applyFont="1" applyBorder="1"/>
    <xf numFmtId="0" fontId="0" fillId="0" borderId="0" xfId="0" applyNumberFormat="1" applyAlignment="1">
      <alignment horizontal="center"/>
    </xf>
    <xf numFmtId="0" fontId="2" fillId="6" borderId="1" xfId="0" applyFont="1" applyFill="1" applyBorder="1" applyAlignment="1">
      <alignment horizontal="center" vertical="center" wrapText="1"/>
    </xf>
    <xf numFmtId="0" fontId="2" fillId="6" borderId="9" xfId="0" applyFont="1" applyFill="1" applyBorder="1" applyAlignment="1">
      <alignment horizontal="center" vertical="center" wrapText="1"/>
    </xf>
    <xf numFmtId="0" fontId="0" fillId="0" borderId="1" xfId="0" applyFont="1" applyBorder="1" applyAlignment="1">
      <alignment horizontal="center"/>
    </xf>
    <xf numFmtId="0" fontId="0" fillId="0" borderId="10" xfId="0" applyFont="1" applyBorder="1" applyAlignment="1">
      <alignment horizontal="center"/>
    </xf>
    <xf numFmtId="0" fontId="6" fillId="0" borderId="12" xfId="0" applyFont="1" applyFill="1" applyBorder="1" applyAlignment="1">
      <alignment horizontal="center" vertical="top"/>
    </xf>
    <xf numFmtId="0" fontId="0" fillId="0" borderId="9" xfId="0" applyNumberFormat="1" applyFont="1" applyBorder="1"/>
    <xf numFmtId="0" fontId="2" fillId="8" borderId="1" xfId="0" applyFont="1" applyFill="1" applyBorder="1" applyAlignment="1">
      <alignment horizontal="center" vertical="center" wrapText="1"/>
    </xf>
    <xf numFmtId="0" fontId="2" fillId="8" borderId="9" xfId="0" applyFont="1" applyFill="1" applyBorder="1" applyAlignment="1">
      <alignment horizontal="center" vertical="center" wrapText="1"/>
    </xf>
    <xf numFmtId="0" fontId="0" fillId="0" borderId="5" xfId="0" applyBorder="1"/>
    <xf numFmtId="0" fontId="0" fillId="0" borderId="13" xfId="0" applyBorder="1" applyAlignment="1">
      <alignment horizontal="center" vertical="top"/>
    </xf>
    <xf numFmtId="0" fontId="14" fillId="0" borderId="13" xfId="0" applyFont="1" applyBorder="1" applyAlignment="1">
      <alignment horizontal="center" vertical="top"/>
    </xf>
    <xf numFmtId="0" fontId="12" fillId="0" borderId="13" xfId="0" applyFont="1" applyBorder="1" applyAlignment="1">
      <alignment horizontal="center" vertical="top"/>
    </xf>
    <xf numFmtId="0" fontId="12" fillId="0" borderId="13" xfId="0" applyFont="1" applyBorder="1" applyAlignment="1">
      <alignment horizontal="left" vertical="top" wrapText="1"/>
    </xf>
    <xf numFmtId="0" fontId="6" fillId="0" borderId="12" xfId="0" applyFont="1" applyBorder="1" applyAlignment="1">
      <alignment horizontal="center" vertical="top"/>
    </xf>
  </cellXfs>
  <cellStyles count="2">
    <cellStyle name="Hipervínculo" xfId="1" builtinId="8"/>
    <cellStyle name="Normal" xfId="0" builtinId="0"/>
  </cellStyles>
  <dxfs count="2426">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theme="0" tint="-0.14996795556505021"/>
        </patternFill>
      </fill>
    </dxf>
    <dxf>
      <fill>
        <patternFill>
          <bgColor theme="0" tint="-0.14996795556505021"/>
        </patternFill>
      </fill>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fill>
        <patternFill>
          <bgColor rgb="FFCC99FF"/>
        </patternFill>
      </fill>
    </dxf>
    <dxf>
      <fill>
        <patternFill>
          <bgColor theme="7" tint="0.59996337778862885"/>
        </patternFill>
      </fill>
    </dxf>
    <dxf>
      <fill>
        <patternFill>
          <bgColor theme="9" tint="0.59996337778862885"/>
        </patternFill>
      </fill>
    </dxf>
    <dxf>
      <fill>
        <patternFill>
          <bgColor theme="4" tint="0.59996337778862885"/>
        </patternFill>
      </fill>
    </dxf>
    <dxf>
      <fill>
        <patternFill>
          <bgColor rgb="FFFF9966"/>
        </patternFill>
      </fill>
    </dxf>
    <dxf>
      <fill>
        <patternFill>
          <bgColor rgb="FFCCFF33"/>
        </patternFill>
      </fill>
    </dxf>
    <dxf>
      <fill>
        <patternFill>
          <bgColor rgb="FFFF99CC"/>
        </patternFill>
      </fill>
    </dxf>
    <dxf>
      <fill>
        <patternFill>
          <bgColor rgb="FF66FFFF"/>
        </patternFill>
      </fill>
    </dxf>
    <dxf>
      <fill>
        <patternFill>
          <bgColor rgb="FFFFCC00"/>
        </patternFill>
      </fill>
    </dxf>
    <dxf>
      <fill>
        <patternFill>
          <bgColor rgb="FFFF7C80"/>
        </patternFill>
      </fill>
    </dxf>
    <dxf>
      <fill>
        <patternFill>
          <bgColor rgb="FFFF66CC"/>
        </patternFill>
      </fill>
    </dxf>
    <dxf>
      <fill>
        <patternFill>
          <bgColor rgb="FFCCFF66"/>
        </patternFill>
      </fill>
    </dxf>
    <dxf>
      <fill>
        <patternFill>
          <bgColor rgb="FFB9F2FF"/>
        </patternFill>
      </fill>
    </dxf>
    <dxf>
      <fill>
        <patternFill>
          <bgColor rgb="FFFFC000"/>
        </patternFill>
      </fill>
    </dxf>
    <dxf>
      <fill>
        <patternFill>
          <bgColor rgb="FFF6A0C9"/>
        </patternFill>
      </fill>
    </dxf>
    <dxf>
      <fill>
        <patternFill>
          <bgColor theme="0" tint="-4.9989318521683403E-2"/>
        </patternFill>
      </fill>
    </dxf>
    <dxf>
      <fill>
        <patternFill>
          <bgColor rgb="FFCEEE8E"/>
        </patternFill>
      </fill>
    </dxf>
    <dxf>
      <fill>
        <patternFill>
          <bgColor rgb="FF9AE2B9"/>
        </patternFill>
      </fill>
    </dxf>
    <dxf>
      <fill>
        <patternFill>
          <bgColor rgb="FFD0ACAC"/>
        </patternFill>
      </fill>
    </dxf>
    <dxf>
      <fill>
        <patternFill>
          <bgColor rgb="FFCC9900"/>
        </patternFill>
      </fill>
    </dxf>
    <dxf>
      <fill>
        <patternFill>
          <bgColor rgb="FF92D050"/>
        </patternFill>
      </fill>
    </dxf>
    <dxf>
      <fill>
        <patternFill>
          <bgColor rgb="FF00B0F0"/>
        </patternFill>
      </fill>
    </dxf>
    <dxf>
      <fill>
        <patternFill>
          <bgColor theme="5"/>
        </patternFill>
      </fill>
    </dxf>
    <dxf>
      <fill>
        <patternFill>
          <bgColor rgb="FFA984CA"/>
        </patternFill>
      </fill>
    </dxf>
    <dxf>
      <fill>
        <patternFill>
          <bgColor rgb="FFCCFFCC"/>
        </patternFill>
      </fill>
    </dxf>
    <dxf>
      <font>
        <color theme="0"/>
      </font>
      <fill>
        <patternFill>
          <bgColor rgb="FF002060"/>
        </patternFill>
      </fill>
    </dxf>
    <dxf>
      <font>
        <color theme="0"/>
      </font>
      <fill>
        <patternFill>
          <bgColor rgb="FFC00000"/>
        </patternFill>
      </fill>
    </dxf>
    <dxf>
      <font>
        <color theme="0"/>
      </font>
      <fill>
        <patternFill>
          <bgColor rgb="FF7030A0"/>
        </patternFill>
      </fill>
    </dxf>
    <dxf>
      <font>
        <color theme="0"/>
      </font>
      <fill>
        <patternFill>
          <bgColor rgb="FF00B050"/>
        </patternFill>
      </fill>
    </dxf>
    <dxf>
      <font>
        <color theme="0"/>
      </font>
      <fill>
        <patternFill>
          <bgColor rgb="FFCC00CC"/>
        </patternFill>
      </fill>
    </dxf>
    <dxf>
      <font>
        <color theme="0"/>
      </font>
      <fill>
        <patternFill>
          <bgColor rgb="FFCC6600"/>
        </patternFill>
      </fill>
    </dxf>
    <dxf>
      <font>
        <color theme="0"/>
      </font>
      <fill>
        <patternFill>
          <bgColor rgb="FF6666FF"/>
        </patternFill>
      </fill>
    </dxf>
    <dxf>
      <font>
        <color theme="0"/>
      </font>
      <fill>
        <patternFill>
          <bgColor rgb="FF008000"/>
        </patternFill>
      </fill>
    </dxf>
    <dxf>
      <font>
        <color theme="0"/>
      </font>
      <fill>
        <patternFill>
          <bgColor rgb="FFCC0066"/>
        </patternFill>
      </fill>
    </dxf>
    <dxf>
      <font>
        <color theme="0"/>
      </font>
      <fill>
        <patternFill>
          <bgColor rgb="FF336699"/>
        </patternFill>
      </fill>
    </dxf>
    <dxf>
      <font>
        <color rgb="FFC00000"/>
      </font>
      <fill>
        <patternFill patternType="none">
          <bgColor auto="1"/>
        </patternFill>
      </fill>
      <border>
        <left style="thin">
          <color rgb="FFC00000"/>
        </left>
        <right style="thin">
          <color rgb="FFC00000"/>
        </right>
        <top style="thin">
          <color rgb="FFC00000"/>
        </top>
        <bottom style="thin">
          <color rgb="FFC00000"/>
        </bottom>
      </border>
    </dxf>
    <dxf>
      <font>
        <color rgb="FF0070C0"/>
      </font>
      <fill>
        <patternFill patternType="none">
          <bgColor auto="1"/>
        </patternFill>
      </fill>
      <border>
        <left style="thin">
          <color rgb="FF0070C0"/>
        </left>
        <right style="thin">
          <color rgb="FF0070C0"/>
        </right>
        <top style="thin">
          <color rgb="FF0070C0"/>
        </top>
        <bottom style="thin">
          <color rgb="FF0070C0"/>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border outline="0">
        <top style="thin">
          <color theme="1"/>
        </top>
      </border>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C1D818"/>
        </patternFill>
      </fill>
      <alignment horizontal="general" vertical="center" textRotation="0" wrapText="1" indent="0" justifyLastLine="0" shrinkToFit="0" readingOrder="0"/>
    </dxf>
    <dxf>
      <alignment horizontal="center" vertical="bottom" textRotation="0" wrapText="0" indent="0" justifyLastLine="0" shrinkToFit="0" readingOrder="0"/>
    </dxf>
    <dxf>
      <font>
        <strike val="0"/>
        <outline val="0"/>
        <shadow val="0"/>
        <u val="none"/>
        <vertAlign val="baseline"/>
        <sz val="8"/>
        <color theme="1"/>
        <name val="Arial"/>
        <family val="2"/>
        <scheme val="none"/>
      </font>
      <fill>
        <patternFill patternType="solid">
          <fgColor indexed="64"/>
          <bgColor rgb="FF00B0F0"/>
        </patternFill>
      </fill>
      <alignment horizontal="general"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206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EC28D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A60A8C"/>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FF000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C0000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B05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0070C0"/>
        </patternFill>
      </fill>
      <alignment horizontal="center" vertical="center" textRotation="0" wrapText="1"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rgb="FF9E2295"/>
        </patternFill>
      </fill>
      <alignment horizontal="center" vertical="center" textRotation="0" wrapText="1" indent="0" justifyLastLine="0" shrinkToFit="0" readingOrder="0"/>
    </dxf>
  </dxfs>
  <tableStyles count="0" defaultTableStyle="TableStyleMedium2" defaultPivotStyle="PivotStyleLight16"/>
  <colors>
    <mruColors>
      <color rgb="FFCC0066"/>
      <color rgb="FFCCFFCC"/>
      <color rgb="FFA984CA"/>
      <color rgb="FF336699"/>
      <color rgb="FF008000"/>
      <color rgb="FF6666FF"/>
      <color rgb="FFCC6600"/>
      <color rgb="FFCC00CC"/>
      <color rgb="FFCC9900"/>
      <color rgb="FFF2B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6.xml"/><Relationship Id="rId39" Type="http://schemas.openxmlformats.org/officeDocument/2006/relationships/calcChain" Target="calcChain.xml"/><Relationship Id="rId21" Type="http://schemas.microsoft.com/office/2007/relationships/slicerCache" Target="slicerCaches/slicerCache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5.xml"/><Relationship Id="rId33" Type="http://schemas.microsoft.com/office/2007/relationships/slicerCache" Target="slicerCaches/slicerCache13.xml"/><Relationship Id="rId38"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29" Type="http://schemas.microsoft.com/office/2007/relationships/slicerCache" Target="slicerCaches/slicerCache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07/relationships/slicerCache" Target="slicerCaches/slicerCache12.xml"/><Relationship Id="rId37" Type="http://schemas.openxmlformats.org/officeDocument/2006/relationships/sharedStrings" Target="sharedString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3.xml"/><Relationship Id="rId28" Type="http://schemas.microsoft.com/office/2007/relationships/slicerCache" Target="slicerCaches/slicerCache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2.xml"/><Relationship Id="rId27" Type="http://schemas.microsoft.com/office/2007/relationships/slicerCache" Target="slicerCaches/slicerCache7.xml"/><Relationship Id="rId30" Type="http://schemas.microsoft.com/office/2007/relationships/slicerCache" Target="slicerCaches/slicerCache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editAs="absolute">
    <xdr:from>
      <xdr:col>4</xdr:col>
      <xdr:colOff>965835</xdr:colOff>
      <xdr:row>0</xdr:row>
      <xdr:rowOff>53341</xdr:rowOff>
    </xdr:from>
    <xdr:to>
      <xdr:col>4</xdr:col>
      <xdr:colOff>4170045</xdr:colOff>
      <xdr:row>8</xdr:row>
      <xdr:rowOff>91441</xdr:rowOff>
    </xdr:to>
    <mc:AlternateContent xmlns:mc="http://schemas.openxmlformats.org/markup-compatibility/2006" xmlns:sle15="http://schemas.microsoft.com/office/drawing/2012/slicer">
      <mc:Choice Requires="sle15">
        <xdr:graphicFrame macro="">
          <xdr:nvGraphicFramePr>
            <xdr:cNvPr id="2" name="nombre">
              <a:extLst>
                <a:ext uri="{FF2B5EF4-FFF2-40B4-BE49-F238E27FC236}">
                  <a16:creationId xmlns:a16="http://schemas.microsoft.com/office/drawing/2014/main" id="{33E84CE5-6EBD-46E0-AFCF-C636584645E8}"/>
                </a:ext>
              </a:extLst>
            </xdr:cNvPr>
            <xdr:cNvGraphicFramePr/>
          </xdr:nvGraphicFramePr>
          <xdr:xfrm>
            <a:off x="0" y="0"/>
            <a:ext cx="0" cy="0"/>
          </xdr:xfrm>
          <a:graphic>
            <a:graphicData uri="http://schemas.microsoft.com/office/drawing/2010/slicer">
              <sle:slicer xmlns:sle="http://schemas.microsoft.com/office/drawing/2010/slicer" name="nombre"/>
            </a:graphicData>
          </a:graphic>
        </xdr:graphicFrame>
      </mc:Choice>
      <mc:Fallback xmlns="">
        <xdr:sp macro="" textlink="">
          <xdr:nvSpPr>
            <xdr:cNvPr id="0" name=""/>
            <xdr:cNvSpPr>
              <a:spLocks noTextEdit="1"/>
            </xdr:cNvSpPr>
          </xdr:nvSpPr>
          <xdr:spPr>
            <a:xfrm>
              <a:off x="4274820" y="53341"/>
              <a:ext cx="3322320" cy="150114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0</xdr:rowOff>
    </xdr:from>
    <xdr:to>
      <xdr:col>4</xdr:col>
      <xdr:colOff>866775</xdr:colOff>
      <xdr:row>8</xdr:row>
      <xdr:rowOff>144779</xdr:rowOff>
    </xdr:to>
    <mc:AlternateContent xmlns:mc="http://schemas.openxmlformats.org/markup-compatibility/2006" xmlns:sle15="http://schemas.microsoft.com/office/drawing/2012/slicer">
      <mc:Choice Requires="sle15">
        <xdr:graphicFrame macro="">
          <xdr:nvGraphicFramePr>
            <xdr:cNvPr id="3" name="auxiliar">
              <a:extLst>
                <a:ext uri="{FF2B5EF4-FFF2-40B4-BE49-F238E27FC236}">
                  <a16:creationId xmlns:a16="http://schemas.microsoft.com/office/drawing/2014/main" id="{76F6C285-BB1F-4EF1-967C-2D3F4F4C2F1B}"/>
                </a:ext>
              </a:extLst>
            </xdr:cNvPr>
            <xdr:cNvGraphicFramePr/>
          </xdr:nvGraphicFramePr>
          <xdr:xfrm>
            <a:off x="0" y="0"/>
            <a:ext cx="0" cy="0"/>
          </xdr:xfrm>
          <a:graphic>
            <a:graphicData uri="http://schemas.microsoft.com/office/drawing/2010/slicer">
              <sle:slicer xmlns:sle="http://schemas.microsoft.com/office/drawing/2010/slicer" name="auxiliar"/>
            </a:graphicData>
          </a:graphic>
        </xdr:graphicFrame>
      </mc:Choice>
      <mc:Fallback xmlns="">
        <xdr:sp macro="" textlink="">
          <xdr:nvSpPr>
            <xdr:cNvPr id="0" name=""/>
            <xdr:cNvSpPr>
              <a:spLocks noTextEdit="1"/>
            </xdr:cNvSpPr>
          </xdr:nvSpPr>
          <xdr:spPr>
            <a:xfrm>
              <a:off x="0" y="0"/>
              <a:ext cx="4175760" cy="1607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213360</xdr:colOff>
      <xdr:row>0</xdr:row>
      <xdr:rowOff>38101</xdr:rowOff>
    </xdr:from>
    <xdr:to>
      <xdr:col>3</xdr:col>
      <xdr:colOff>371475</xdr:colOff>
      <xdr:row>9</xdr:row>
      <xdr:rowOff>91441</xdr:rowOff>
    </xdr:to>
    <mc:AlternateContent xmlns:mc="http://schemas.openxmlformats.org/markup-compatibility/2006" xmlns:sle15="http://schemas.microsoft.com/office/drawing/2012/slicer">
      <mc:Choice Requires="sle15">
        <xdr:graphicFrame macro="">
          <xdr:nvGraphicFramePr>
            <xdr:cNvPr id="2" name="descripcion">
              <a:extLst>
                <a:ext uri="{FF2B5EF4-FFF2-40B4-BE49-F238E27FC236}">
                  <a16:creationId xmlns:a16="http://schemas.microsoft.com/office/drawing/2014/main" id="{707564C1-DCF7-4786-B4CD-459422C64FE2}"/>
                </a:ext>
              </a:extLst>
            </xdr:cNvPr>
            <xdr:cNvGraphicFramePr/>
          </xdr:nvGraphicFramePr>
          <xdr:xfrm>
            <a:off x="0" y="0"/>
            <a:ext cx="0" cy="0"/>
          </xdr:xfrm>
          <a:graphic>
            <a:graphicData uri="http://schemas.microsoft.com/office/drawing/2010/slicer">
              <sle:slicer xmlns:sle="http://schemas.microsoft.com/office/drawing/2010/slicer" name="descripcion"/>
            </a:graphicData>
          </a:graphic>
        </xdr:graphicFrame>
      </mc:Choice>
      <mc:Fallback xmlns="">
        <xdr:sp macro="" textlink="">
          <xdr:nvSpPr>
            <xdr:cNvPr id="0" name=""/>
            <xdr:cNvSpPr>
              <a:spLocks noTextEdit="1"/>
            </xdr:cNvSpPr>
          </xdr:nvSpPr>
          <xdr:spPr>
            <a:xfrm>
              <a:off x="213360" y="38101"/>
              <a:ext cx="2964180" cy="16992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676275</xdr:colOff>
      <xdr:row>0</xdr:row>
      <xdr:rowOff>1</xdr:rowOff>
    </xdr:from>
    <xdr:to>
      <xdr:col>6</xdr:col>
      <xdr:colOff>203835</xdr:colOff>
      <xdr:row>9</xdr:row>
      <xdr:rowOff>60961</xdr:rowOff>
    </xdr:to>
    <mc:AlternateContent xmlns:mc="http://schemas.openxmlformats.org/markup-compatibility/2006" xmlns:sle15="http://schemas.microsoft.com/office/drawing/2012/slicer">
      <mc:Choice Requires="sle15">
        <xdr:graphicFrame macro="">
          <xdr:nvGraphicFramePr>
            <xdr:cNvPr id="3" name="auxiliar 1">
              <a:extLst>
                <a:ext uri="{FF2B5EF4-FFF2-40B4-BE49-F238E27FC236}">
                  <a16:creationId xmlns:a16="http://schemas.microsoft.com/office/drawing/2014/main" id="{4E6A1BDC-7CB0-4A4E-B2BC-DB5A49740B60}"/>
                </a:ext>
              </a:extLst>
            </xdr:cNvPr>
            <xdr:cNvGraphicFramePr/>
          </xdr:nvGraphicFramePr>
          <xdr:xfrm>
            <a:off x="0" y="0"/>
            <a:ext cx="0" cy="0"/>
          </xdr:xfrm>
          <a:graphic>
            <a:graphicData uri="http://schemas.microsoft.com/office/drawing/2010/slicer">
              <sle:slicer xmlns:sle="http://schemas.microsoft.com/office/drawing/2010/slicer" name="auxiliar 1"/>
            </a:graphicData>
          </a:graphic>
        </xdr:graphicFrame>
      </mc:Choice>
      <mc:Fallback xmlns="">
        <xdr:sp macro="" textlink="">
          <xdr:nvSpPr>
            <xdr:cNvPr id="0" name=""/>
            <xdr:cNvSpPr>
              <a:spLocks noTextEdit="1"/>
            </xdr:cNvSpPr>
          </xdr:nvSpPr>
          <xdr:spPr>
            <a:xfrm>
              <a:off x="3482340" y="1"/>
              <a:ext cx="2339340" cy="17068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249555</xdr:colOff>
      <xdr:row>0</xdr:row>
      <xdr:rowOff>7621</xdr:rowOff>
    </xdr:from>
    <xdr:to>
      <xdr:col>7</xdr:col>
      <xdr:colOff>883920</xdr:colOff>
      <xdr:row>9</xdr:row>
      <xdr:rowOff>22861</xdr:rowOff>
    </xdr:to>
    <mc:AlternateContent xmlns:mc="http://schemas.openxmlformats.org/markup-compatibility/2006" xmlns:sle15="http://schemas.microsoft.com/office/drawing/2012/slicer">
      <mc:Choice Requires="sle15">
        <xdr:graphicFrame macro="">
          <xdr:nvGraphicFramePr>
            <xdr:cNvPr id="2" name="nombre 1">
              <a:extLst>
                <a:ext uri="{FF2B5EF4-FFF2-40B4-BE49-F238E27FC236}">
                  <a16:creationId xmlns:a16="http://schemas.microsoft.com/office/drawing/2014/main" id="{C159BF97-ACCB-462C-B90C-67F552B78693}"/>
                </a:ext>
              </a:extLst>
            </xdr:cNvPr>
            <xdr:cNvGraphicFramePr/>
          </xdr:nvGraphicFramePr>
          <xdr:xfrm>
            <a:off x="0" y="0"/>
            <a:ext cx="0" cy="0"/>
          </xdr:xfrm>
          <a:graphic>
            <a:graphicData uri="http://schemas.microsoft.com/office/drawing/2010/slicer">
              <sle:slicer xmlns:sle="http://schemas.microsoft.com/office/drawing/2010/slicer" name="nombre 1"/>
            </a:graphicData>
          </a:graphic>
        </xdr:graphicFrame>
      </mc:Choice>
      <mc:Fallback xmlns="">
        <xdr:sp macro="" textlink="">
          <xdr:nvSpPr>
            <xdr:cNvPr id="0" name=""/>
            <xdr:cNvSpPr>
              <a:spLocks noTextEdit="1"/>
            </xdr:cNvSpPr>
          </xdr:nvSpPr>
          <xdr:spPr>
            <a:xfrm>
              <a:off x="6118860" y="7621"/>
              <a:ext cx="4000500" cy="16611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228600</xdr:colOff>
      <xdr:row>0</xdr:row>
      <xdr:rowOff>0</xdr:rowOff>
    </xdr:from>
    <xdr:to>
      <xdr:col>2</xdr:col>
      <xdr:colOff>2590800</xdr:colOff>
      <xdr:row>9</xdr:row>
      <xdr:rowOff>22860</xdr:rowOff>
    </xdr:to>
    <mc:AlternateContent xmlns:mc="http://schemas.openxmlformats.org/markup-compatibility/2006" xmlns:sle15="http://schemas.microsoft.com/office/drawing/2012/slicer">
      <mc:Choice Requires="sle15">
        <xdr:graphicFrame macro="">
          <xdr:nvGraphicFramePr>
            <xdr:cNvPr id="3" name="auxiliar 2">
              <a:extLst>
                <a:ext uri="{FF2B5EF4-FFF2-40B4-BE49-F238E27FC236}">
                  <a16:creationId xmlns:a16="http://schemas.microsoft.com/office/drawing/2014/main" id="{279AD7F9-CB6E-439E-846C-12D79B5C0A2A}"/>
                </a:ext>
              </a:extLst>
            </xdr:cNvPr>
            <xdr:cNvGraphicFramePr/>
          </xdr:nvGraphicFramePr>
          <xdr:xfrm>
            <a:off x="0" y="0"/>
            <a:ext cx="0" cy="0"/>
          </xdr:xfrm>
          <a:graphic>
            <a:graphicData uri="http://schemas.microsoft.com/office/drawing/2010/slicer">
              <sle:slicer xmlns:sle="http://schemas.microsoft.com/office/drawing/2010/slicer" name="auxiliar 2"/>
            </a:graphicData>
          </a:graphic>
        </xdr:graphicFrame>
      </mc:Choice>
      <mc:Fallback xmlns="">
        <xdr:sp macro="" textlink="">
          <xdr:nvSpPr>
            <xdr:cNvPr id="0" name=""/>
            <xdr:cNvSpPr>
              <a:spLocks noTextEdit="1"/>
            </xdr:cNvSpPr>
          </xdr:nvSpPr>
          <xdr:spPr>
            <a:xfrm>
              <a:off x="228600" y="0"/>
              <a:ext cx="3497580" cy="16687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xdr:col>
      <xdr:colOff>2910840</xdr:colOff>
      <xdr:row>0</xdr:row>
      <xdr:rowOff>7621</xdr:rowOff>
    </xdr:from>
    <xdr:to>
      <xdr:col>4</xdr:col>
      <xdr:colOff>5715</xdr:colOff>
      <xdr:row>8</xdr:row>
      <xdr:rowOff>167641</xdr:rowOff>
    </xdr:to>
    <mc:AlternateContent xmlns:mc="http://schemas.openxmlformats.org/markup-compatibility/2006" xmlns:sle15="http://schemas.microsoft.com/office/drawing/2012/slicer">
      <mc:Choice Requires="sle15">
        <xdr:graphicFrame macro="">
          <xdr:nvGraphicFramePr>
            <xdr:cNvPr id="4" name="nivel_administrativo">
              <a:extLst>
                <a:ext uri="{FF2B5EF4-FFF2-40B4-BE49-F238E27FC236}">
                  <a16:creationId xmlns:a16="http://schemas.microsoft.com/office/drawing/2014/main" id="{BE42BDAD-3E9B-4F9D-92C8-E028C5647287}"/>
                </a:ext>
              </a:extLst>
            </xdr:cNvPr>
            <xdr:cNvGraphicFramePr/>
          </xdr:nvGraphicFramePr>
          <xdr:xfrm>
            <a:off x="0" y="0"/>
            <a:ext cx="0" cy="0"/>
          </xdr:xfrm>
          <a:graphic>
            <a:graphicData uri="http://schemas.microsoft.com/office/drawing/2010/slicer">
              <sle:slicer xmlns:sle="http://schemas.microsoft.com/office/drawing/2010/slicer" name="nivel_administrativo"/>
            </a:graphicData>
          </a:graphic>
        </xdr:graphicFrame>
      </mc:Choice>
      <mc:Fallback xmlns="">
        <xdr:sp macro="" textlink="">
          <xdr:nvSpPr>
            <xdr:cNvPr id="0" name=""/>
            <xdr:cNvSpPr>
              <a:spLocks noTextEdit="1"/>
            </xdr:cNvSpPr>
          </xdr:nvSpPr>
          <xdr:spPr>
            <a:xfrm>
              <a:off x="4046220" y="7621"/>
              <a:ext cx="1828800" cy="162306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absolute">
    <xdr:from>
      <xdr:col>3</xdr:col>
      <xdr:colOff>569595</xdr:colOff>
      <xdr:row>0</xdr:row>
      <xdr:rowOff>15240</xdr:rowOff>
    </xdr:from>
    <xdr:to>
      <xdr:col>4</xdr:col>
      <xdr:colOff>3129915</xdr:colOff>
      <xdr:row>8</xdr:row>
      <xdr:rowOff>220979</xdr:rowOff>
    </xdr:to>
    <mc:AlternateContent xmlns:mc="http://schemas.openxmlformats.org/markup-compatibility/2006" xmlns:sle15="http://schemas.microsoft.com/office/drawing/2012/slicer">
      <mc:Choice Requires="sle15">
        <xdr:graphicFrame macro="">
          <xdr:nvGraphicFramePr>
            <xdr:cNvPr id="2" name="descripcion 1">
              <a:extLst>
                <a:ext uri="{FF2B5EF4-FFF2-40B4-BE49-F238E27FC236}">
                  <a16:creationId xmlns:a16="http://schemas.microsoft.com/office/drawing/2014/main" id="{DE011C8D-747E-4834-9655-483906A2B0C0}"/>
                </a:ext>
              </a:extLst>
            </xdr:cNvPr>
            <xdr:cNvGraphicFramePr/>
          </xdr:nvGraphicFramePr>
          <xdr:xfrm>
            <a:off x="0" y="0"/>
            <a:ext cx="0" cy="0"/>
          </xdr:xfrm>
          <a:graphic>
            <a:graphicData uri="http://schemas.microsoft.com/office/drawing/2010/slicer">
              <sle:slicer xmlns:sle="http://schemas.microsoft.com/office/drawing/2010/slicer" name="descripcion 1"/>
            </a:graphicData>
          </a:graphic>
        </xdr:graphicFrame>
      </mc:Choice>
      <mc:Fallback xmlns="">
        <xdr:sp macro="" textlink="">
          <xdr:nvSpPr>
            <xdr:cNvPr id="0" name=""/>
            <xdr:cNvSpPr>
              <a:spLocks noTextEdit="1"/>
            </xdr:cNvSpPr>
          </xdr:nvSpPr>
          <xdr:spPr>
            <a:xfrm>
              <a:off x="4663440" y="15240"/>
              <a:ext cx="3429000" cy="166877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137160</xdr:colOff>
      <xdr:row>0</xdr:row>
      <xdr:rowOff>15240</xdr:rowOff>
    </xdr:from>
    <xdr:to>
      <xdr:col>3</xdr:col>
      <xdr:colOff>219075</xdr:colOff>
      <xdr:row>8</xdr:row>
      <xdr:rowOff>190499</xdr:rowOff>
    </xdr:to>
    <mc:AlternateContent xmlns:mc="http://schemas.openxmlformats.org/markup-compatibility/2006" xmlns:sle15="http://schemas.microsoft.com/office/drawing/2012/slicer">
      <mc:Choice Requires="sle15">
        <xdr:graphicFrame macro="">
          <xdr:nvGraphicFramePr>
            <xdr:cNvPr id="3" name="auxiliar 3">
              <a:extLst>
                <a:ext uri="{FF2B5EF4-FFF2-40B4-BE49-F238E27FC236}">
                  <a16:creationId xmlns:a16="http://schemas.microsoft.com/office/drawing/2014/main" id="{E10D2A10-8AC4-4424-BDC5-4A7D97DA365A}"/>
                </a:ext>
              </a:extLst>
            </xdr:cNvPr>
            <xdr:cNvGraphicFramePr/>
          </xdr:nvGraphicFramePr>
          <xdr:xfrm>
            <a:off x="0" y="0"/>
            <a:ext cx="0" cy="0"/>
          </xdr:xfrm>
          <a:graphic>
            <a:graphicData uri="http://schemas.microsoft.com/office/drawing/2010/slicer">
              <sle:slicer xmlns:sle="http://schemas.microsoft.com/office/drawing/2010/slicer" name="auxiliar 3"/>
            </a:graphicData>
          </a:graphic>
        </xdr:graphicFrame>
      </mc:Choice>
      <mc:Fallback xmlns="">
        <xdr:sp macro="" textlink="">
          <xdr:nvSpPr>
            <xdr:cNvPr id="0" name=""/>
            <xdr:cNvSpPr>
              <a:spLocks noTextEdit="1"/>
            </xdr:cNvSpPr>
          </xdr:nvSpPr>
          <xdr:spPr>
            <a:xfrm>
              <a:off x="137160" y="15240"/>
              <a:ext cx="4175760" cy="163829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absolute">
    <xdr:from>
      <xdr:col>0</xdr:col>
      <xdr:colOff>0</xdr:colOff>
      <xdr:row>0</xdr:row>
      <xdr:rowOff>38101</xdr:rowOff>
    </xdr:from>
    <xdr:to>
      <xdr:col>1</xdr:col>
      <xdr:colOff>830580</xdr:colOff>
      <xdr:row>10</xdr:row>
      <xdr:rowOff>106681</xdr:rowOff>
    </xdr:to>
    <mc:AlternateContent xmlns:mc="http://schemas.openxmlformats.org/markup-compatibility/2006" xmlns:sle15="http://schemas.microsoft.com/office/drawing/2012/slicer">
      <mc:Choice Requires="sle15">
        <xdr:graphicFrame macro="">
          <xdr:nvGraphicFramePr>
            <xdr:cNvPr id="2" name="Industria 1">
              <a:extLst>
                <a:ext uri="{FF2B5EF4-FFF2-40B4-BE49-F238E27FC236}">
                  <a16:creationId xmlns:a16="http://schemas.microsoft.com/office/drawing/2014/main" id="{F3E6F6DB-BD66-486E-818B-C87A71044984}"/>
                </a:ext>
              </a:extLst>
            </xdr:cNvPr>
            <xdr:cNvGraphicFramePr/>
          </xdr:nvGraphicFramePr>
          <xdr:xfrm>
            <a:off x="0" y="0"/>
            <a:ext cx="0" cy="0"/>
          </xdr:xfrm>
          <a:graphic>
            <a:graphicData uri="http://schemas.microsoft.com/office/drawing/2010/slicer">
              <sle:slicer xmlns:sle="http://schemas.microsoft.com/office/drawing/2010/slicer" name="Industria 1"/>
            </a:graphicData>
          </a:graphic>
        </xdr:graphicFrame>
      </mc:Choice>
      <mc:Fallback xmlns="">
        <xdr:sp macro="" textlink="">
          <xdr:nvSpPr>
            <xdr:cNvPr id="0" name=""/>
            <xdr:cNvSpPr>
              <a:spLocks noTextEdit="1"/>
            </xdr:cNvSpPr>
          </xdr:nvSpPr>
          <xdr:spPr>
            <a:xfrm>
              <a:off x="0" y="38101"/>
              <a:ext cx="173736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xdr:col>
      <xdr:colOff>899160</xdr:colOff>
      <xdr:row>0</xdr:row>
      <xdr:rowOff>22861</xdr:rowOff>
    </xdr:from>
    <xdr:to>
      <xdr:col>3</xdr:col>
      <xdr:colOff>601980</xdr:colOff>
      <xdr:row>10</xdr:row>
      <xdr:rowOff>91441</xdr:rowOff>
    </xdr:to>
    <mc:AlternateContent xmlns:mc="http://schemas.openxmlformats.org/markup-compatibility/2006" xmlns:sle15="http://schemas.microsoft.com/office/drawing/2012/slicer">
      <mc:Choice Requires="sle15">
        <xdr:graphicFrame macro="">
          <xdr:nvGraphicFramePr>
            <xdr:cNvPr id="3" name="Sector 1">
              <a:extLst>
                <a:ext uri="{FF2B5EF4-FFF2-40B4-BE49-F238E27FC236}">
                  <a16:creationId xmlns:a16="http://schemas.microsoft.com/office/drawing/2014/main" id="{822D5257-2974-4FB9-B78C-237F411ED268}"/>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805940" y="22861"/>
              <a:ext cx="1828800" cy="18973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4</xdr:col>
      <xdr:colOff>198120</xdr:colOff>
      <xdr:row>0</xdr:row>
      <xdr:rowOff>22860</xdr:rowOff>
    </xdr:from>
    <xdr:to>
      <xdr:col>5</xdr:col>
      <xdr:colOff>1089660</xdr:colOff>
      <xdr:row>10</xdr:row>
      <xdr:rowOff>144779</xdr:rowOff>
    </xdr:to>
    <mc:AlternateContent xmlns:mc="http://schemas.openxmlformats.org/markup-compatibility/2006" xmlns:sle15="http://schemas.microsoft.com/office/drawing/2012/slicer">
      <mc:Choice Requires="sle15">
        <xdr:graphicFrame macro="">
          <xdr:nvGraphicFramePr>
            <xdr:cNvPr id="4" name="Producto 1">
              <a:extLst>
                <a:ext uri="{FF2B5EF4-FFF2-40B4-BE49-F238E27FC236}">
                  <a16:creationId xmlns:a16="http://schemas.microsoft.com/office/drawing/2014/main" id="{977A7EC5-1D9A-45EA-A8D3-417D7F0C0E41}"/>
                </a:ext>
              </a:extLst>
            </xdr:cNvPr>
            <xdr:cNvGraphicFramePr/>
          </xdr:nvGraphicFramePr>
          <xdr:xfrm>
            <a:off x="0" y="0"/>
            <a:ext cx="0" cy="0"/>
          </xdr:xfrm>
          <a:graphic>
            <a:graphicData uri="http://schemas.microsoft.com/office/drawing/2010/slicer">
              <sle:slicer xmlns:sle="http://schemas.microsoft.com/office/drawing/2010/slicer" name="Producto 1"/>
            </a:graphicData>
          </a:graphic>
        </xdr:graphicFrame>
      </mc:Choice>
      <mc:Fallback xmlns="">
        <xdr:sp macro="" textlink="">
          <xdr:nvSpPr>
            <xdr:cNvPr id="0" name=""/>
            <xdr:cNvSpPr>
              <a:spLocks noTextEdit="1"/>
            </xdr:cNvSpPr>
          </xdr:nvSpPr>
          <xdr:spPr>
            <a:xfrm>
              <a:off x="3901440" y="22860"/>
              <a:ext cx="1828800" cy="19507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1280160</xdr:colOff>
      <xdr:row>0</xdr:row>
      <xdr:rowOff>1</xdr:rowOff>
    </xdr:from>
    <xdr:to>
      <xdr:col>9</xdr:col>
      <xdr:colOff>723900</xdr:colOff>
      <xdr:row>10</xdr:row>
      <xdr:rowOff>106681</xdr:rowOff>
    </xdr:to>
    <mc:AlternateContent xmlns:mc="http://schemas.openxmlformats.org/markup-compatibility/2006" xmlns:sle15="http://schemas.microsoft.com/office/drawing/2012/slicer">
      <mc:Choice Requires="sle15">
        <xdr:graphicFrame macro="">
          <xdr:nvGraphicFramePr>
            <xdr:cNvPr id="5" name="Categoría 1">
              <a:extLst>
                <a:ext uri="{FF2B5EF4-FFF2-40B4-BE49-F238E27FC236}">
                  <a16:creationId xmlns:a16="http://schemas.microsoft.com/office/drawing/2014/main" id="{6B3DC34F-A5D3-45D4-9706-152A2B083A64}"/>
                </a:ext>
              </a:extLst>
            </xdr:cNvPr>
            <xdr:cNvGraphicFramePr/>
          </xdr:nvGraphicFramePr>
          <xdr:xfrm>
            <a:off x="0" y="0"/>
            <a:ext cx="0" cy="0"/>
          </xdr:xfrm>
          <a:graphic>
            <a:graphicData uri="http://schemas.microsoft.com/office/drawing/2010/slicer">
              <sle:slicer xmlns:sle="http://schemas.microsoft.com/office/drawing/2010/slicer" name="Categoría 1"/>
            </a:graphicData>
          </a:graphic>
        </xdr:graphicFrame>
      </mc:Choice>
      <mc:Fallback xmlns="">
        <xdr:sp macro="" textlink="">
          <xdr:nvSpPr>
            <xdr:cNvPr id="0" name=""/>
            <xdr:cNvSpPr>
              <a:spLocks noTextEdit="1"/>
            </xdr:cNvSpPr>
          </xdr:nvSpPr>
          <xdr:spPr>
            <a:xfrm>
              <a:off x="5920740" y="1"/>
              <a:ext cx="8343900" cy="19354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354.705412384261" createdVersion="7" refreshedVersion="7" minRefreshableVersion="3" recordCount="676" xr:uid="{68519D85-17AB-4462-A852-A259165CA5EB}">
  <cacheSource type="worksheet">
    <worksheetSource ref="A1:S445" sheet="BD"/>
  </cacheSource>
  <cacheFields count="20">
    <cacheField name="Tipo" numFmtId="1">
      <sharedItems/>
    </cacheField>
    <cacheField name="Fecha" numFmtId="14">
      <sharedItems containsSemiMixedTypes="0" containsNonDate="0" containsDate="1" containsString="0" minDate="2010-01-03T00:00:00" maxDate="2021-05-18T00:00:00"/>
    </cacheField>
    <cacheField name="Codreg" numFmtId="0">
      <sharedItems containsSemiMixedTypes="0" containsString="0" containsNumber="1" containsInteger="1" minValue="1" maxValue="16" count="16">
        <n v="13"/>
        <n v="9"/>
        <n v="15"/>
        <n v="6"/>
        <n v="4"/>
        <n v="5"/>
        <n v="10"/>
        <n v="2"/>
        <n v="8"/>
        <n v="12"/>
        <n v="16"/>
        <n v="1"/>
        <n v="7"/>
        <n v="14"/>
        <n v="3"/>
        <n v="11"/>
      </sharedItems>
    </cacheField>
    <cacheField name="Codcom" numFmtId="0">
      <sharedItems containsString="0" containsBlank="1" containsNumber="1" containsInteger="1" minValue="1101" maxValue="16305"/>
    </cacheField>
    <cacheField name="Comuna" numFmtId="1">
      <sharedItems containsBlank="1"/>
    </cacheField>
    <cacheField name="Región" numFmtId="0">
      <sharedItems count="17">
        <s v="Metropolitana"/>
        <s v="Araucanía"/>
        <s v="Arica y Parinacota"/>
        <s v="O'Higgins"/>
        <s v="Coquimbo"/>
        <s v="Valparaíso"/>
        <s v="Los Lagos"/>
        <s v="Antofagasta"/>
        <s v="Biobío"/>
        <s v="Magallanes"/>
        <s v="Ñuble"/>
        <s v="Tarapacá"/>
        <s v="Maule"/>
        <s v="Los Ríos"/>
        <s v="Atacama"/>
        <s v="Aysén"/>
        <s v="La Araucanía"/>
      </sharedItems>
    </cacheField>
    <cacheField name="Nombre víctima" numFmtId="1">
      <sharedItems/>
    </cacheField>
    <cacheField name="Edad Víctima" numFmtId="0">
      <sharedItems containsString="0" containsBlank="1" containsNumber="1" containsInteger="1" minValue="0" maxValue="95"/>
    </cacheField>
    <cacheField name="Nacionalidad Víctima" numFmtId="1">
      <sharedItems containsBlank="1"/>
    </cacheField>
    <cacheField name="Ocupación Víctima" numFmtId="0">
      <sharedItems containsBlank="1"/>
    </cacheField>
    <cacheField name="Información sobre el hecho" numFmtId="1">
      <sharedItems longText="1"/>
    </cacheField>
    <cacheField name="Violencia sexual" numFmtId="0">
      <sharedItems containsBlank="1"/>
    </cacheField>
    <cacheField name="Relación víctima-femicida" numFmtId="1">
      <sharedItems containsBlank="1"/>
    </cacheField>
    <cacheField name="Categoría Red Chilena" numFmtId="0">
      <sharedItems containsBlank="1"/>
    </cacheField>
    <cacheField name="Nombre femicida" numFmtId="1">
      <sharedItems containsBlank="1"/>
    </cacheField>
    <cacheField name="Edad Femicida" numFmtId="0">
      <sharedItems containsString="0" containsBlank="1" containsNumber="1" containsInteger="1" minValue="14" maxValue="93"/>
    </cacheField>
    <cacheField name="Nacionalidad Femicida" numFmtId="1">
      <sharedItems containsBlank="1"/>
    </cacheField>
    <cacheField name="Ocupación Femicida" numFmtId="0">
      <sharedItems containsBlank="1"/>
    </cacheField>
    <cacheField name="Suicidio" numFmtId="1">
      <sharedItems containsBlank="1"/>
    </cacheField>
    <cacheField name="Confiesa delito" numFmtId="1">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ula Rojas" refreshedDate="44361.455774305556" createdVersion="7" refreshedVersion="7" minRefreshableVersion="3" recordCount="3148" xr:uid="{DEFBE9F0-6680-4D73-B0F5-55C79660724C}">
  <cacheSource type="worksheet">
    <worksheetSource name="Tabla25"/>
  </cacheSource>
  <cacheFields count="18">
    <cacheField name="Cod región" numFmtId="0">
      <sharedItems containsSemiMixedTypes="0" containsString="0" containsNumber="1" containsInteger="1" minValue="1" maxValue="16"/>
    </cacheField>
    <cacheField name="Cod comuna" numFmtId="0">
      <sharedItems containsSemiMixedTypes="0" containsString="0" containsNumber="1" containsInteger="1" minValue="1101" maxValue="16305"/>
    </cacheField>
    <cacheField name="Región" numFmtId="0">
      <sharedItems/>
    </cacheField>
    <cacheField name="Comuna" numFmtId="0">
      <sharedItems/>
    </cacheField>
    <cacheField name="Id prevalencia" numFmtId="0">
      <sharedItems containsSemiMixedTypes="0" containsString="0" containsNumber="1" containsInteger="1" minValue="1" maxValue="7"/>
    </cacheField>
    <cacheField name="Prevalencia" numFmtId="0">
      <sharedItems/>
    </cacheField>
    <cacheField name="Id Periodo" numFmtId="0">
      <sharedItems containsSemiMixedTypes="0" containsString="0" containsNumber="1" containsInteger="1" minValue="1" maxValue="3" count="3">
        <n v="1"/>
        <n v="2"/>
        <n v="3" u="1"/>
      </sharedItems>
    </cacheField>
    <cacheField name="Periodo" numFmtId="0">
      <sharedItems count="3">
        <s v="Año"/>
        <s v="Vida"/>
        <s v="Sin Datos" u="1"/>
      </sharedItems>
    </cacheField>
    <cacheField name="Id Tipo de violencia" numFmtId="0">
      <sharedItems containsSemiMixedTypes="0" containsString="0" containsNumber="1" containsInteger="1" minValue="1" maxValue="3" count="3">
        <n v="1"/>
        <n v="3"/>
        <n v="2"/>
      </sharedItems>
    </cacheField>
    <cacheField name="Tipo de violencia" numFmtId="0">
      <sharedItems count="3">
        <s v="Violencia física"/>
        <s v="Violencia sexual"/>
        <s v="Violencia intrafamiliar"/>
      </sharedItems>
    </cacheField>
    <cacheField name="Respuesta sufre violencia" numFmtId="0">
      <sharedItems/>
    </cacheField>
    <cacheField name="Id_producto" numFmtId="0">
      <sharedItems containsSemiMixedTypes="0" containsString="0" containsNumber="1" containsInteger="1" minValue="270107" maxValue="270107"/>
    </cacheField>
    <cacheField name="Producto" numFmtId="0">
      <sharedItems/>
    </cacheField>
    <cacheField name="Id_categoría" numFmtId="0">
      <sharedItems containsSemiMixedTypes="0" containsString="0" containsNumber="1" containsInteger="1" minValue="270107005" maxValue="270107007"/>
    </cacheField>
    <cacheField name="Categoría" numFmtId="0">
      <sharedItems/>
    </cacheField>
    <cacheField name="2012" numFmtId="0">
      <sharedItems containsSemiMixedTypes="0" containsString="0" containsNumber="1" containsInteger="1" minValue="0" maxValue="165444"/>
    </cacheField>
    <cacheField name="2017" numFmtId="0">
      <sharedItems containsSemiMixedTypes="0" containsString="0" containsNumber="1" minValue="0" maxValue="252699.29170580849"/>
    </cacheField>
    <cacheField name="2020" numFmtId="0">
      <sharedItems containsSemiMixedTypes="0" containsString="0" containsNumber="1" minValue="0" maxValue="226204.0492151425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76">
  <r>
    <s v="Femicidios"/>
    <d v="2016-05-08T00:00:00"/>
    <x v="0"/>
    <n v="13111"/>
    <s v="La Granja"/>
    <x v="0"/>
    <s v="Adalita Beatriz Ojeda Leiva"/>
    <n v="44"/>
    <s v="Chilena"/>
    <s v="Dueña de casa"/>
    <s v="Estaban donde un amigo cuando él la agrede con un cuchillo. Al volver, amigo descubre el femicidio"/>
    <s v="No"/>
    <s v="Conviviente"/>
    <s v="Femicidio íntimo"/>
    <s v="Ricardo Segundo Andrade Ascencio"/>
    <n v="58"/>
    <s v="Chilena"/>
    <s v="No Informada"/>
    <s v="No"/>
    <s v="No"/>
  </r>
  <r>
    <s v="Femicidios"/>
    <d v="2011-01-27T00:00:00"/>
    <x v="1"/>
    <n v="9111"/>
    <s v="Nueva Imperial"/>
    <x v="1"/>
    <s v="Adela Rucalaf Coliñir"/>
    <n v="42"/>
    <s v="No Informada"/>
    <s v="Sin Informacion"/>
    <s v="Golpes"/>
    <s v="Sin Información"/>
    <s v="Conviviente"/>
    <s v="Intimo"/>
    <s v="Remigio Meliqueo Rapimán"/>
    <n v="47"/>
    <s v="No Informada"/>
    <s v="No Informada"/>
    <s v="No Informado"/>
    <s v="No Informado"/>
  </r>
  <r>
    <s v="Femicidios"/>
    <d v="2015-02-14T00:00:00"/>
    <x v="0"/>
    <n v="13404"/>
    <s v="Paine"/>
    <x v="0"/>
    <s v="Aída del Carmen Jara Carreño"/>
    <n v="25"/>
    <s v="Chilena"/>
    <s v="Temporera"/>
    <s v="Apuñalada"/>
    <s v="No"/>
    <s v="Cónyuge"/>
    <s v="Femicidio íntimo"/>
    <s v="Juan Carlos Campos Ramírez"/>
    <n v="30"/>
    <s v="Chilena"/>
    <s v="Ayudante de maquinista"/>
    <s v="No"/>
    <s v="Sí"/>
  </r>
  <r>
    <s v="Femicidios"/>
    <d v="2014-09-24T00:00:00"/>
    <x v="0"/>
    <n v="13124"/>
    <s v="Pudahuel"/>
    <x v="0"/>
    <s v="Aida Rosa Ahumada Zamora"/>
    <n v="69"/>
    <s v="Chilena"/>
    <s v="No Informada"/>
    <s v="Femicida le dispara a su hija Susana Godoy y luego la ataca con cuchillo, posteriormente se suicida. Aída fue trasladada al hospital, donde fallece"/>
    <s v="No"/>
    <s v="Ex conviviente de su hija"/>
    <s v="Castigo femicida"/>
    <s v="Mario Enrique San Martín Peña"/>
    <n v="37"/>
    <s v="Chilena"/>
    <s v="No Informada"/>
    <s v="Si"/>
    <s v="No"/>
  </r>
  <r>
    <s v="Femicidios"/>
    <d v="2010-12-09T00:00:00"/>
    <x v="2"/>
    <n v="15101"/>
    <s v="Arica"/>
    <x v="2"/>
    <s v="Alejandra Campos Carvajal"/>
    <n v="31"/>
    <s v="No Informada"/>
    <s v="Cajera"/>
    <s v="Apuñalada"/>
    <s v="Sin Información"/>
    <s v="Ex Esposo"/>
    <s v="Intimo"/>
    <s v="Carlos Cortes Barrera"/>
    <n v="35"/>
    <s v="No Informada"/>
    <s v="La decisión de la mujer, de terminar de una vez por todas la relación entre ambos, habría motivado el asesinato por parte del parricida, junto a quien tenía dos hijos pequeños"/>
    <s v="No Informado"/>
    <s v="No Informado"/>
  </r>
  <r>
    <s v="Femicidios"/>
    <d v="2020-01-10T00:00:00"/>
    <x v="3"/>
    <n v="6116"/>
    <s v="Requínoa"/>
    <x v="3"/>
    <s v="Alejandra Macarena Castro Barahona"/>
    <n v="32"/>
    <s v="Chilena"/>
    <s v="No Informada"/>
    <s v="Fue a visitar a su hijo mayor a la casa de su ex conyuge. Estaba en el patio cuando su actual pareja la atacó con un cuchillo. Tras el ataque intentó suicidarse"/>
    <s v="Sin Información"/>
    <s v="Conviviente"/>
    <s v="Íntimo"/>
    <s v="Nelson Alejandro Aravena López"/>
    <n v="51"/>
    <s v="Chilena"/>
    <s v="No Informada"/>
    <s v="Intento"/>
    <s v="No Informado"/>
  </r>
  <r>
    <s v="Femicidios"/>
    <d v="2015-11-29T00:00:00"/>
    <x v="0"/>
    <n v="13201"/>
    <s v="Puente Alto"/>
    <x v="0"/>
    <s v="Alejandra Noemi Campos Sandoval"/>
    <n v="17"/>
    <s v="Chilena"/>
    <s v="No Informada"/>
    <s v="Apuñalada"/>
    <s v="Sin Información"/>
    <s v="Conviviente"/>
    <s v="Femicidio íntimo"/>
    <s v="Kevin Leandro Rodríguez Abarca"/>
    <n v="19"/>
    <s v="No Informada"/>
    <s v="No Informada"/>
    <s v="No Informado"/>
    <s v="No Informado"/>
  </r>
  <r>
    <s v="Femicidios"/>
    <d v="2013-07-04T00:00:00"/>
    <x v="1"/>
    <n v="9207"/>
    <s v="Lumaco"/>
    <x v="1"/>
    <s v="Alejandra R."/>
    <n v="14"/>
    <s v="No Informada"/>
    <s v="Sin Informacion"/>
    <s v="Apuñalada en cuello y tórax"/>
    <s v="Sin Información"/>
    <s v="Padre"/>
    <s v="por conexión"/>
    <s v="Guillermo Raín Raín"/>
    <n v="35"/>
    <s v="No Informada"/>
    <s v="No Informada"/>
    <s v="Si"/>
    <s v="No Informado"/>
  </r>
  <r>
    <s v="Femicidios"/>
    <d v="2018-03-15T00:00:00"/>
    <x v="0"/>
    <n v="13112"/>
    <s v="La Pintana"/>
    <x v="0"/>
    <s v="Alexis Isabel Chandía Parra"/>
    <n v="17"/>
    <s v="Chilena"/>
    <s v="No Informada"/>
    <s v="Dentro del domicilio que compartían (La Pintana), Axel la golpea en la cabeza y, junto a su polola, la apuñalan reiteradamente. Desmiembran el cuerpo y ocultan la evidencia en el patio de su casa y en un sitio eriazo en Puente Alto. Es en este último lugar que se descubre el femicidio, el 21 de marzo"/>
    <s v="No"/>
    <s v="Cuñada"/>
    <s v="Femicidio íntimo familiar"/>
    <s v="Laura Dinka Kurte Saldías"/>
    <n v="17"/>
    <s v="Chilena"/>
    <s v="Estudiante enseñanza media"/>
    <s v="No"/>
    <s v="Sí"/>
  </r>
  <r>
    <s v="Femicidios"/>
    <d v="2017-05-05T00:00:00"/>
    <x v="4"/>
    <n v="4102"/>
    <s v="Coquimbo"/>
    <x v="4"/>
    <s v="Alicia Lourdes Cepeda Rojas"/>
    <n v="64"/>
    <s v="Chilena"/>
    <s v="No Informada"/>
    <s v="Durante una discusión, la agrede y luego suicida con arma blanca, vecinos dan aviso a Carabineros"/>
    <s v="No"/>
    <s v="Cónyuge"/>
    <s v="Femicidio íntimo"/>
    <s v="Cosme Damián Villalba Ramírez"/>
    <n v="60"/>
    <s v="Paraguaya"/>
    <s v="No Informada"/>
    <s v="Sí"/>
    <s v="No"/>
  </r>
  <r>
    <s v="Femicidios"/>
    <d v="2012-06-05T00:00:00"/>
    <x v="5"/>
    <n v="5701"/>
    <s v="San Felipe"/>
    <x v="5"/>
    <s v="Alicia Silva González"/>
    <n v="20"/>
    <s v="No Informada"/>
    <s v="Sin Informacion"/>
    <s v="Apuñalada"/>
    <s v="Sin Información"/>
    <s v="ex conviviente"/>
    <s v="Intimo"/>
    <s v="Hugo Palacios Parra"/>
    <n v="26"/>
    <s v="No Informada"/>
    <s v="No Informada"/>
    <s v="No Informado"/>
    <s v="No Informado"/>
  </r>
  <r>
    <s v="Femicidios"/>
    <d v="2016-03-25T00:00:00"/>
    <x v="0"/>
    <n v="13105"/>
    <s v="El Bosque"/>
    <x v="0"/>
    <s v="Alison Calderon"/>
    <n v="17"/>
    <s v="Chilena"/>
    <s v="Estudiante de enseñanza media"/>
    <s v="Se juntaron para venta. La mata y la entierra en el patio del colegio en el que estudiaba. Después de estar desaparecida por 5 días, amiga de la víctima encuentra sus restos gracias a llamada de ex polola de Julio. Agresor es arrestado en Puerto Montt"/>
    <s v="No"/>
    <s v="Conocido"/>
    <s v="Femicidio no íntimo"/>
    <s v="Julio Miranda Herrera"/>
    <n v="32"/>
    <s v="Chilena"/>
    <s v="No Informada"/>
    <s v="No"/>
    <s v="No"/>
  </r>
  <r>
    <s v="Femicidios"/>
    <d v="2018-07-11T00:00:00"/>
    <x v="0"/>
    <n v="13110"/>
    <s v="La Florida"/>
    <x v="0"/>
    <s v="Almendra"/>
    <n v="3"/>
    <s v="Chilena"/>
    <s v="No Informada"/>
    <s v="Estando a cargo de ella, el padrastro la abusó sexualmente, la intentó ahogar en la tina y luego la golpeó reiteradamente hasta causarle la muerte"/>
    <s v="Sí"/>
    <s v="Pareja de la madre"/>
    <s v="Femicidio íntimo familiar"/>
    <s v="Sebastián Balbontín Valdés"/>
    <n v="46"/>
    <s v="Chilena"/>
    <s v="Comerciante"/>
    <s v="No"/>
    <s v="Sí"/>
  </r>
  <r>
    <s v="Femicidios"/>
    <d v="2020-09-08T00:00:00"/>
    <x v="0"/>
    <n v="13302"/>
    <s v="Lampa"/>
    <x v="0"/>
    <s v="Alsacia Lorena Arriagada Morales"/>
    <n v="60"/>
    <s v="Chilena"/>
    <s v="No Informada"/>
    <s v="Asfixiada con un cable por su esposo"/>
    <s v="Sin Información"/>
    <s v="Cónyuge"/>
    <s v="Íntimo"/>
    <s v="Héctor Fernando Abarca Negrete"/>
    <n v="61"/>
    <s v="No Informada"/>
    <s v="No Informada"/>
    <s v="No Informado"/>
    <s v="No Informado"/>
  </r>
  <r>
    <s v="Femicidios"/>
    <d v="2020-12-28T00:00:00"/>
    <x v="6"/>
    <n v="10107"/>
    <s v="Llanquihue"/>
    <x v="6"/>
    <s v="Amada Andrade"/>
    <n v="89"/>
    <s v="Chilena"/>
    <s v="No Informada"/>
    <s v="Encontrada muerta con múltiples lesiones atribuibles a terceros. Esa noche se toma declaraciones a su hijo como testigo, siendo sindicado como sospechoso, si bien él habría dado otra versión de los hechos. El 29 de diciembre, hijo, quien no fuera detenido, se suicida. Fiscalía indica que cuerpo de Amada está en SML en Santiago y no aclaran si tiene impactos de bala o golpes"/>
    <s v="Sin Información"/>
    <s v="Hijo"/>
    <s v="Familiar"/>
    <s v="Percy Iván Navarro Andrade (presunto)"/>
    <n v="53"/>
    <s v="Chilena"/>
    <s v="No Informada"/>
    <s v="Sí"/>
    <s v="No Informado"/>
  </r>
  <r>
    <s v="Femicidios"/>
    <d v="2016-01-01T00:00:00"/>
    <x v="7"/>
    <n v="2101"/>
    <s v="Antofagasta"/>
    <x v="7"/>
    <s v="Amalia del Rosario Contreras González"/>
    <n v="67"/>
    <s v="Chilena"/>
    <s v="Propietaria de negocio de armado y desarmado de pallets"/>
    <s v="Se metió a su casa saltando la reja, ella lo encuentra robando. La golpea y agrede sexualmente, después la asesina. Es encontrado por la policía durmiendo en la casa"/>
    <s v="Sí"/>
    <s v="Conocido"/>
    <s v="Femicidio no íntimo"/>
    <s v="Yonathan Luis Sánchez Rifo"/>
    <n v="19"/>
    <s v="No Informada"/>
    <s v="No Informada"/>
    <s v="No"/>
    <s v="No"/>
  </r>
  <r>
    <s v="Femicidios"/>
    <d v="2019-08-06T00:00:00"/>
    <x v="5"/>
    <n v="5404"/>
    <s v="Petorca"/>
    <x v="5"/>
    <s v="Amanda Montserrat López Inostroza"/>
    <n v="1"/>
    <s v="Chilena"/>
    <s v="No Informada"/>
    <s v="asfixiada junto a su madre por su padre, quien luego se suicidó"/>
    <s v="Sin Información"/>
    <s v="Padre"/>
    <s v="Femicidio íntimo familiar"/>
    <s v="Edison Alexis López Martínez"/>
    <n v="34"/>
    <s v="Chilena"/>
    <s v="chofer"/>
    <s v="Sí"/>
    <s v="No Informado"/>
  </r>
  <r>
    <s v="Femicidios"/>
    <d v="2020-08-06T00:00:00"/>
    <x v="5"/>
    <n v="5804"/>
    <s v="Villa Alemana"/>
    <x v="5"/>
    <s v="Ámbar Denisse Cornejo Llanos"/>
    <n v="16"/>
    <s v="Chilena"/>
    <s v="No Informada"/>
    <s v="Asesinada por la pareja de su madre, quien tenía antecedentes por femicidio y parricidio de menor de edad en 2005 y había sido dejado en libertad mediante indulto en 2016."/>
    <s v="Sin Información"/>
    <s v="Padrastro"/>
    <s v="Familiar"/>
    <s v="Hugo Bustamante Pérez"/>
    <m/>
    <s v="Chilena"/>
    <s v="No Informada"/>
    <s v="No"/>
    <s v="No Informado"/>
  </r>
  <r>
    <s v="Femicidios"/>
    <d v="2018-04-28T00:00:00"/>
    <x v="5"/>
    <n v="5301"/>
    <s v="Los Andes"/>
    <x v="5"/>
    <s v="Ámbar Lezcano"/>
    <n v="1"/>
    <s v="Chilena"/>
    <s v="No Informada"/>
    <s v="La agrede sexualmente y la lleva al hospital para ser tratada, declara que se cayó de la cama. La niña muere por la gravedad de sus lesiones. Tribunal está decidiendo que ocurrirá con hermana mayor de 6 años. Imputado fue candidato a concejal UDI y destacaba por organizar marchas &quot;pro vida&quot;"/>
    <s v="Sí"/>
    <s v="Pareja de la tía"/>
    <s v="Femicidio íntimo familiar"/>
    <s v="Miguel Andrés Espinoza Aravena"/>
    <n v="30"/>
    <s v="Chilena"/>
    <s v="No Informada"/>
    <s v="No"/>
    <s v="No"/>
  </r>
  <r>
    <s v="Femicidios"/>
    <d v="2016-03-08T00:00:00"/>
    <x v="3"/>
    <n v="6206"/>
    <s v="Paredones"/>
    <x v="3"/>
    <s v="Amelia del Carmen García Correa"/>
    <n v="47"/>
    <s v="Chilena"/>
    <s v="Asesora del hogar"/>
    <s v="Lo había denunciado ese mismo día a Carabineros. Ella va donde unas amigas y el llega a la casa, allí la acuchilla reiteradas veces"/>
    <s v="No"/>
    <s v="Cónyuge"/>
    <s v="Femicidio íntimo"/>
    <s v="Juan Humberto Cornejo González"/>
    <n v="49"/>
    <s v="Chilena"/>
    <s v="No Informada"/>
    <s v="No"/>
    <s v="No Informado"/>
  </r>
  <r>
    <s v="Suicidios femicidas"/>
    <d v="2021-04-10T00:00:00"/>
    <x v="0"/>
    <m/>
    <m/>
    <x v="0"/>
    <s v="Amira Belén Godoy Guerrero"/>
    <n v="16"/>
    <s v="Chilena"/>
    <s v="Estudiante enseñanza media"/>
    <s v="Se quita la vida ante la constante angustia que vivía por el abuso, maltrato y manipulación de su ex pareja"/>
    <s v="Sin Información"/>
    <s v="Pareja"/>
    <s v="Suicidio femicida"/>
    <s v="M.C."/>
    <n v="17"/>
    <s v="Chilena"/>
    <s v="No Informada"/>
    <s v="No"/>
    <s v="No"/>
  </r>
  <r>
    <s v="Femicidios"/>
    <d v="2017-03-29T00:00:00"/>
    <x v="0"/>
    <n v="13124"/>
    <s v="Pudahuel"/>
    <x v="0"/>
    <s v="Ámparo De Lourdes Lagos Martínez"/>
    <n v="32"/>
    <s v="Chilena"/>
    <s v="No Informada"/>
    <s v="La agrede y se ahorca, una de las hijas encuentra los cuerpos en el domicilio"/>
    <s v="No"/>
    <s v="ex conviviente"/>
    <s v="Femicidio íntimo"/>
    <s v="Francisco Raul Mallea"/>
    <n v="39"/>
    <s v="Chilena"/>
    <s v="No Informada"/>
    <s v="Si"/>
    <s v="No"/>
  </r>
  <r>
    <s v="Femicidios"/>
    <d v="2019-10-01T00:00:00"/>
    <x v="6"/>
    <n v="10101"/>
    <s v="Puerto Montt"/>
    <x v="6"/>
    <s v="Ana Elisa Miranda"/>
    <n v="48"/>
    <s v="Chilena"/>
    <s v="Situación de calle"/>
    <s v="Lesión cervical. Victor Manuel realiza denuncia por hallazgo de cadáver, posteriormente se confirma su participación en el delito. La mujer presenta más de 30 lesiones en el cuerpo (antiguas y recientes), se confirma VIF"/>
    <s v="Sin Información"/>
    <s v="Conviviente"/>
    <s v="Femicidio íntimo"/>
    <s v="Víctor Manuel Muñoz Vargas"/>
    <n v="38"/>
    <s v="Chilena"/>
    <s v="situación de calle"/>
    <s v="No"/>
    <s v="No Informado"/>
  </r>
  <r>
    <s v="Femicidios"/>
    <d v="2017-09-09T00:00:00"/>
    <x v="4"/>
    <n v="4201"/>
    <s v="Illapel"/>
    <x v="4"/>
    <s v="Ana Lorena Acosta Esquivel"/>
    <n v="27"/>
    <s v="Chilena"/>
    <s v="Educadora de párvulos"/>
    <s v="Es agredida junto a su abuelo de 78 años, N.E., quien es atacado con arma cortante y sobrevive. Días después el agresor se ahorca, mientras es buscado por la policía"/>
    <s v="No"/>
    <s v="Ex pareja"/>
    <s v="Femicidio íntimo"/>
    <s v="Amable Eliseo Larrondo Pérez"/>
    <n v="31"/>
    <s v="Chilena"/>
    <s v="No Informada"/>
    <s v="Sí"/>
    <s v="No"/>
  </r>
  <r>
    <s v="Femicidios"/>
    <d v="2015-01-18T00:00:00"/>
    <x v="8"/>
    <n v="8107"/>
    <s v="Penco"/>
    <x v="8"/>
    <s v="Ana Luisa García"/>
    <n v="36"/>
    <s v="Chilena"/>
    <s v="No Informada"/>
    <s v="La estrangula con una corbata, luego llamó a uno de sus hijos para avisarle que había matado a Ana Luisa y que se quitaría la vida"/>
    <s v="No"/>
    <s v="ex conviviente"/>
    <s v="Femicidio íntimo"/>
    <s v="Juan Carlos Zambrano"/>
    <n v="47"/>
    <s v="Chilena"/>
    <s v="No Informada"/>
    <s v="Sí"/>
    <s v="No"/>
  </r>
  <r>
    <s v="Femicidios"/>
    <d v="2010-03-04T00:00:00"/>
    <x v="8"/>
    <n v="8313"/>
    <s v="Yumbel"/>
    <x v="8"/>
    <s v="Ana Margarita Figueroa Benavides"/>
    <n v="41"/>
    <s v="No Informada"/>
    <s v="Sin Informacion"/>
    <s v="Apuñalada"/>
    <s v="Sin Información"/>
    <s v="Esposo"/>
    <s v="Intimo"/>
    <s v="Juan Bautistas Fica Escobar"/>
    <n v="46"/>
    <s v="No Informada"/>
    <s v="No Informada"/>
    <s v="Si"/>
    <s v="No Informado"/>
  </r>
  <r>
    <s v="Femicidios"/>
    <d v="2015-10-29T00:00:00"/>
    <x v="9"/>
    <n v="12101"/>
    <s v="Punta Arenas"/>
    <x v="9"/>
    <s v="Ana María Arancibia Palma"/>
    <n v="24"/>
    <s v="Chilena"/>
    <s v="Cantante de Rap"/>
    <s v="La agrede con un cuchillo y huye, dejandola desangrandose. Su cuerpo fue lanzado al río Las minas"/>
    <s v="No"/>
    <s v="Conocido"/>
    <s v="Femicidio no íntimo"/>
    <s v="Edgard Robinson Ortega Silva"/>
    <n v="22"/>
    <s v="Chilena"/>
    <s v="No Informada"/>
    <s v="No"/>
    <s v="No"/>
  </r>
  <r>
    <s v="Femicidios"/>
    <d v="2013-12-04T00:00:00"/>
    <x v="8"/>
    <n v="8301"/>
    <s v="Los Angeles"/>
    <x v="8"/>
    <s v="Ana María Castillo Ibañez"/>
    <n v="40"/>
    <s v="No Informada"/>
    <s v="Sin Informacion"/>
    <s v="Baleada"/>
    <s v="Sin Información"/>
    <s v="Esposo"/>
    <s v="Íntimo"/>
    <s v="Cristian Giachino Panizza"/>
    <n v="52"/>
    <s v="No Informada"/>
    <s v="No Informada"/>
    <s v="Si"/>
    <s v="No Informado"/>
  </r>
  <r>
    <s v="Femicidios"/>
    <d v="2020-12-15T00:00:00"/>
    <x v="8"/>
    <n v="8108"/>
    <s v="San Pedro de la Paz"/>
    <x v="8"/>
    <s v="Ana María Guerra Castañeda"/>
    <n v="66"/>
    <s v="Chilena"/>
    <s v="No Informada"/>
    <s v="Atacada con un hacha por su marido"/>
    <s v="Sin Información"/>
    <s v="Cónyuge"/>
    <s v="Íntimo"/>
    <s v="Carlos González"/>
    <n v="73"/>
    <s v="No Informada"/>
    <s v="No Informada"/>
    <s v="No"/>
    <s v="Sí"/>
  </r>
  <r>
    <s v="Femicidios"/>
    <d v="2012-06-17T00:00:00"/>
    <x v="0"/>
    <n v="13201"/>
    <s v="Puente Alto"/>
    <x v="0"/>
    <s v="Ana María Ibarra Alcaíno"/>
    <n v="41"/>
    <s v="No Informada"/>
    <s v="Sin Informacion"/>
    <s v="Apuñalada"/>
    <s v="Sin Información"/>
    <s v="Conviviente"/>
    <s v="Intimo"/>
    <s v="Juan Segundo Herrera"/>
    <n v="45"/>
    <s v="No Informada"/>
    <s v="No Informada"/>
    <s v="No Informado"/>
    <s v="No Informado"/>
  </r>
  <r>
    <s v="Femicidios"/>
    <d v="2015-02-15T00:00:00"/>
    <x v="0"/>
    <n v="13201"/>
    <s v="Puente Alto"/>
    <x v="0"/>
    <s v="Ana María Saavedra"/>
    <n v="33"/>
    <s v="Chilena"/>
    <s v="No Informada"/>
    <s v="En el domicilio se encontraba la mujer junto a su actual pareja, Dennis Durán, a quienes apuñaló en reiteradas ocasiones para luego prender fuego a la vivienda. El femicida intenta suicidarse, finalmente se entrega a Carabineros"/>
    <s v="No"/>
    <s v="Ex pareja"/>
    <s v="Femicidio íntimo"/>
    <s v="Óscar Valenzuela Celedón"/>
    <n v="49"/>
    <s v="Chilena"/>
    <s v="Maestro mueblista"/>
    <s v="No"/>
    <s v="Sí"/>
  </r>
  <r>
    <s v="Femicidios"/>
    <d v="2013-05-21T00:00:00"/>
    <x v="6"/>
    <n v="10101"/>
    <s v="Puerto Montt"/>
    <x v="6"/>
    <s v="Ana María Teuquil Barría"/>
    <n v="27"/>
    <s v="No Informada"/>
    <s v="Sin Informacion"/>
    <s v="Disparo"/>
    <s v="Sin Información"/>
    <s v="Pareja"/>
    <s v="Íntimo"/>
    <s v="Sergio Cárcamo Martínez"/>
    <m/>
    <s v="No Informada"/>
    <s v="No Informada"/>
    <s v="No Informado"/>
    <s v="No Informado"/>
  </r>
  <r>
    <s v="Femicidios"/>
    <d v="2019-06-20T00:00:00"/>
    <x v="6"/>
    <n v="10101"/>
    <s v="Puerto Montt"/>
    <x v="6"/>
    <s v="Ana María Velásquez Muñoz"/>
    <n v="31"/>
    <s v="Chilena"/>
    <s v="guardia de seguridad"/>
    <s v="ahogada al ser lanzado vehículo al mar por esposo, quien trató de simular accidente de tránsito lanzando vehículo en sector Río Maullín, asegurando puertas del vehículo salvo la del conductor para escapar mientras ella se ahogaba"/>
    <s v="Sin Información"/>
    <s v="Cónyuge"/>
    <s v="Femicidio íntimo"/>
    <s v="Elías Salas Molina"/>
    <n v="40"/>
    <s v="Chilena"/>
    <s v="buzo"/>
    <s v="No"/>
    <s v="No Informado"/>
  </r>
  <r>
    <s v="Femicidios"/>
    <d v="2017-08-02T00:00:00"/>
    <x v="0"/>
    <n v="13123"/>
    <s v="Providencia"/>
    <x v="0"/>
    <s v="Ana María Villaroel"/>
    <n v="26"/>
    <s v="Chilena"/>
    <s v="DJ"/>
    <s v="Jóven lesbiana, más conocida como DJ Anna Cook, fue violada y asesinada. Fiscalía insiste en que murió de sobredosis a pesar de que el informe del SML indica lo contrario. No hay imputados en la causa, su madre denuncia negligencia en la investigación"/>
    <s v="Sí"/>
    <s v="Sin Información"/>
    <s v="Sin Informacion"/>
    <s v="Sin imputado"/>
    <m/>
    <s v="No Informada"/>
    <s v="No Informada"/>
    <s v="No Informado"/>
    <s v="No Informado"/>
  </r>
  <r>
    <s v="Femicidios"/>
    <d v="2016-10-10T00:00:00"/>
    <x v="6"/>
    <n v="10104"/>
    <s v="Fresia"/>
    <x v="6"/>
    <s v="Ana Maribel Gallardo Saldivia"/>
    <n v="24"/>
    <s v="Chilena"/>
    <s v="No Informada"/>
    <s v="Bajo los efectos del alcohol, el adolescente atacó a su hermana y la mató. También hirió a sus dos hermanos menores y se autoinflinge heridas, por lo que los tres son derivados al hospital. Sobreviven. El agresor ya estaba en un programa SENAME"/>
    <s v="No"/>
    <s v="Hermano"/>
    <s v="Femicidio íntimo familiar"/>
    <s v="E.E.S"/>
    <n v="15"/>
    <s v="Chilena"/>
    <s v="Estudiante enseñanza media"/>
    <s v="No"/>
    <s v="No"/>
  </r>
  <r>
    <s v="Femicidios"/>
    <d v="2020-02-17T00:00:00"/>
    <x v="8"/>
    <n v="8305"/>
    <s v="Mulchén"/>
    <x v="8"/>
    <s v="Ana Viveros Echeverría"/>
    <n v="47"/>
    <s v="Chilena"/>
    <s v="No Informada"/>
    <s v="Degollada junto a actual conviviente por ex conviviente, quien luego se autoinfligió herida cortante e incendió el domicilio, resultando los tres muertos"/>
    <s v="Sin Información"/>
    <s v="ex conviviente"/>
    <s v="Íntimo"/>
    <s v="Medios protegen su identidad"/>
    <n v="35"/>
    <s v="No Informada"/>
    <s v="No Informada"/>
    <s v="Sí"/>
    <s v="No Informado"/>
  </r>
  <r>
    <s v="Suicidios femicidas"/>
    <d v="2020-06-28T00:00:00"/>
    <x v="4"/>
    <n v="4106"/>
    <s v="Vicuña"/>
    <x v="4"/>
    <s v="Anaís Godoy Ramírez"/>
    <n v="16"/>
    <s v="Chilena"/>
    <s v="No Informada"/>
    <s v="Anaís fue violada el 17 de diciembre de 2018 en Pampilla, cuando tenía 15 años. Tras dos años, al enterarse de la impunidad de su agresor, se quitó la vida. El agresor se encuentra actualmente en prisión por otros delitos"/>
    <s v="Sí"/>
    <s v="Amigo"/>
    <s v="Suicidio femicida"/>
    <s v="Daniel Pedro Soto Vargas"/>
    <n v="23"/>
    <s v="Chilena"/>
    <s v="No Informada"/>
    <s v="No Informado"/>
    <s v="No Informado"/>
  </r>
  <r>
    <s v="Femicidios"/>
    <d v="2017-12-31T00:00:00"/>
    <x v="10"/>
    <n v="16302"/>
    <s v="Coihueco"/>
    <x v="10"/>
    <s v="Analía Isabel Pino Sepúlveda"/>
    <n v="22"/>
    <s v="Chilena"/>
    <s v="No Informada"/>
    <s v="Familia habria puesto denuncia de presunta desgracia el viernes pasado cuando salió con ex pololo pero no regresó. Ambos cuerpos son encontrados a orillas del río"/>
    <s v="No"/>
    <s v="Ex pareja"/>
    <s v="Femicidio íntimo"/>
    <s v="Mauricio Enrique Barrera Elgueta"/>
    <n v="34"/>
    <s v="Chilena"/>
    <s v="No Informada"/>
    <s v="Sí"/>
    <s v="No"/>
  </r>
  <r>
    <s v="Femicidios"/>
    <d v="2017-02-23T00:00:00"/>
    <x v="10"/>
    <n v="16105"/>
    <s v="Pemuco"/>
    <x v="10"/>
    <s v="Andrea del Pilar Riquelme Toledo"/>
    <n v="34"/>
    <s v="Chilena"/>
    <s v="No Informada"/>
    <s v="La golpea con un objeto contundente en la cabeza y se sucida. Los cuerpos de ambos son encontrados en camino rural cercano a la vivienda. Hijo de 17 años acusa participación del hermano de 14 en el hecho, esta en investigación"/>
    <s v="No"/>
    <s v="Ex Cónguye"/>
    <s v="Femicidio íntimo"/>
    <s v="José Jacob Urra Contreras; D.U.R."/>
    <n v="53"/>
    <s v="Chilena"/>
    <s v="No Informada"/>
    <s v="Sí"/>
    <s v="No"/>
  </r>
  <r>
    <s v="Femicidios"/>
    <d v="2010-04-06T00:00:00"/>
    <x v="3"/>
    <n v="6308"/>
    <s v="Placilla"/>
    <x v="3"/>
    <s v="Andrea Guape Pinto"/>
    <n v="43"/>
    <s v="No Informada"/>
    <s v="En busca de trabajo"/>
    <s v="estrangulada"/>
    <s v="SI"/>
    <s v="Desconocido"/>
    <s v="No Intimo"/>
    <s v="Erasmo Molina Pinto"/>
    <n v="40"/>
    <s v="No Informada"/>
    <s v="No Informada"/>
    <s v="No Informado"/>
    <s v="No Informado"/>
  </r>
  <r>
    <s v="Femicidios"/>
    <d v="2017-08-26T00:00:00"/>
    <x v="0"/>
    <n v="13126"/>
    <s v="Quinta Normal"/>
    <x v="0"/>
    <s v="Andrea Mazzo Moncada"/>
    <n v="15"/>
    <s v="Chilena"/>
    <s v="Estudiante de enseñanza media"/>
    <s v="Sujeto la contactó por facebook, pololean durante un mes (grooming). Se reunen el 22 de agosto, las drogas que le proporcionó para violarla le causan edema cerebral. Agresor ya había utilizado el mismo modus operandi con víctimas anteriores"/>
    <s v="Sí"/>
    <s v="Conocido"/>
    <s v="Femicidio no íntimo"/>
    <s v="Steve Andriu Sánchez Cayazo"/>
    <n v="21"/>
    <s v="Peruana"/>
    <s v="No Informada"/>
    <s v="No"/>
    <s v="No"/>
  </r>
  <r>
    <s v="Femicidios"/>
    <d v="2014-06-18T00:00:00"/>
    <x v="9"/>
    <n v="12101"/>
    <s v="Punta Arenas"/>
    <x v="9"/>
    <s v="Andrea Paola Ugarte Hernández"/>
    <n v="24"/>
    <s v="Chilena"/>
    <s v="No Informada"/>
    <s v="Luego de cometer el femicidio, Chávez acudió a Carabineros para denunciar el hallazgo del cuerpo sin vida de su ex conviviente y, al cabo de un largo interrogatorio, terminó por reconocer el crimen"/>
    <s v="No"/>
    <s v="ex conviviente"/>
    <s v="Femicidio íntimo"/>
    <s v="Cristian Rrodrigo Chavez Sandoval"/>
    <n v="29"/>
    <s v="Chilena"/>
    <s v="Pescador artesanal"/>
    <s v="No"/>
    <s v="Sí"/>
  </r>
  <r>
    <s v="Femicidios"/>
    <d v="2010-05-24T00:00:00"/>
    <x v="1"/>
    <n v="9201"/>
    <s v="Angol"/>
    <x v="1"/>
    <s v="Andrea Viveros Bustos"/>
    <n v="20"/>
    <s v="No Informada"/>
    <s v="Sin Informacion"/>
    <s v="estrangulada"/>
    <s v="Sin Información"/>
    <s v="ex conviviente"/>
    <s v="Intimo"/>
    <s v="Juan Cea Iturra"/>
    <n v="17"/>
    <s v="No Informada"/>
    <s v="No Informada"/>
    <s v="No Informado"/>
    <s v="No Informado"/>
  </r>
  <r>
    <s v="Femicidios"/>
    <d v="2012-12-02T00:00:00"/>
    <x v="8"/>
    <n v="8313"/>
    <s v="Yumbel"/>
    <x v="8"/>
    <s v="Angélica Sepúlveda Cid"/>
    <n v="49"/>
    <s v="No Informada"/>
    <s v="Sin Informacion"/>
    <s v="Golpes"/>
    <s v="SI"/>
    <s v="ex conviviente"/>
    <s v="Intimo"/>
    <s v="Orlando Cuevas Cuevas"/>
    <n v="57"/>
    <s v="No Informada"/>
    <s v="agricultor"/>
    <s v="No Informado"/>
    <s v="No Informado"/>
  </r>
  <r>
    <s v="Femicidios"/>
    <d v="2018-07-29T00:00:00"/>
    <x v="0"/>
    <n v="13109"/>
    <s v="La Cisterna"/>
    <x v="0"/>
    <s v="Anilett Carolina Soto Cabrera"/>
    <n v="33"/>
    <s v="Venezolana"/>
    <s v="No Informada"/>
    <s v="Dentro del domicilio que compartían, es apuñalada y asfixiada con cable sintético. El agresor huyó del lugar, luego se intenta suicidar cuando es detenido por PDI"/>
    <s v="No"/>
    <s v="Conviviente"/>
    <s v="Femicidio íntimo"/>
    <s v="Rigoberto Ruiz"/>
    <m/>
    <s v="Venezolana"/>
    <s v="No Informada"/>
    <s v="No"/>
    <s v="No"/>
  </r>
  <r>
    <s v="Suicidios femicidas"/>
    <d v="2019-10-13T00:00:00"/>
    <x v="1"/>
    <n v="9101"/>
    <s v="Temuco"/>
    <x v="1"/>
    <s v="Antonia Barra Parra"/>
    <n v="20"/>
    <s v="Chilena"/>
    <s v="Estudiante"/>
    <s v="Se suicida tras violación sufrida el 18 de septiembre al salir de discoteca en Pucón. Dejó audios explicativos al quitarse la vida"/>
    <s v="Sí"/>
    <s v="Desconocido"/>
    <s v="Suicidio femicida"/>
    <s v="Martín Pradenas Dürr"/>
    <n v="28"/>
    <s v="Chilena"/>
    <s v="No Informada"/>
    <s v="No Informado"/>
    <s v="No Informado"/>
  </r>
  <r>
    <s v="Suicidios femicidas"/>
    <d v="2017-02-07T00:00:00"/>
    <x v="8"/>
    <n v="8101"/>
    <s v="Concepción"/>
    <x v="8"/>
    <s v="Antonia Isadora Garros Hermosilla"/>
    <n v="25"/>
    <s v="Chilena"/>
    <s v="Estudiante de gastronomía"/>
    <s v="Durante discusión, ella se suicida en el departamento de Larraín. El sujeto es formalizado por lesiones graves a conserje el día del incidente y por lesiones menos graves a Antonia con anterioridad. La madre comienza campaña para penalizar la violencia en el pololeo e inducción al suicidio, finalmente fiscalía lo deja en libertad"/>
    <s v="No"/>
    <s v="Pareja"/>
    <s v="Suicidio femicida"/>
    <s v="Andrés Ignacio Larraín Páez"/>
    <n v="33"/>
    <s v="Chilena"/>
    <s v="Costructor civil"/>
    <s v="No"/>
    <s v="No"/>
  </r>
  <r>
    <s v="Femicidios"/>
    <d v="2021-01-09T00:00:00"/>
    <x v="11"/>
    <n v="1404"/>
    <s v="Huara"/>
    <x v="11"/>
    <s v="Ariana Maritza Bravo Aracena"/>
    <n v="30"/>
    <s v="Chilena"/>
    <s v="Agricultora"/>
    <s v="Atacada junto a su hijo (4) e hija (2) con piedra por esposo, según medios locales; también indican que vecinos quitaron al agresor de los brazos a su hija, quien sobrevive; posteriormente medios indican que ataque fue con escopeta y que luego el hombre fue a entregar a la niña a vecinos"/>
    <s v="No"/>
    <s v="Cónyuge"/>
    <s v="Íntimo"/>
    <s v="Ángelo Vargas"/>
    <n v="34"/>
    <s v="Chilena"/>
    <s v="agricultor"/>
    <s v="No"/>
    <s v="No Informado"/>
  </r>
  <r>
    <s v="Femicidios"/>
    <d v="2019-01-06T00:00:00"/>
    <x v="12"/>
    <n v="7101"/>
    <s v="Talca"/>
    <x v="12"/>
    <s v="Aylin Fuentes Álvarez"/>
    <n v="18"/>
    <s v="Chilena"/>
    <s v="No Informada"/>
    <s v="Atada de manos y golpeada es hallada flotando en el Río Claro. Semanas más tarde queda claro que murió antes de ser lanzada al río y hay indicios de violación"/>
    <s v="Sí"/>
    <s v="Conocido"/>
    <s v="Femicidio no íntimo"/>
    <s v="María José Campos"/>
    <m/>
    <s v="Chilena"/>
    <s v="No Informada"/>
    <s v="No"/>
    <s v="No Informado"/>
  </r>
  <r>
    <s v="Femicidios"/>
    <d v="2021-01-20T00:00:00"/>
    <x v="0"/>
    <n v="13601"/>
    <s v="Talagante"/>
    <x v="0"/>
    <s v="Bartolita del Carmen Paredes Castillo"/>
    <n v="67"/>
    <s v="Chilena"/>
    <s v="Comerciante"/>
    <s v="Golpeada en la cabeza con objeto contundente por su esposo, quien intentó escapar a Rapel y llamó a hijo de ambos para confesar el hecho"/>
    <s v="No"/>
    <s v="Cónyuge"/>
    <s v="Íntimo"/>
    <s v="Jaime Álvaro Chacón Mateluna"/>
    <n v="69"/>
    <s v="Chilena"/>
    <s v="No Informada"/>
    <s v="No"/>
    <s v="Sí"/>
  </r>
  <r>
    <s v="Femicidios"/>
    <d v="2020-02-26T00:00:00"/>
    <x v="3"/>
    <n v="6115"/>
    <s v="Rengo"/>
    <x v="3"/>
    <s v="Beatriz Esperanza Rosa González Vilches"/>
    <n v="16"/>
    <s v="Chilena"/>
    <s v="No Informada"/>
    <s v="Asesinada de un disparo por ex pareja. Tras el asesinato, él cambio la versión de los hechos e intento hacerlo pasar por un accidente"/>
    <s v="Sin Información"/>
    <s v="Ex pareja"/>
    <s v="Íntimo"/>
    <s v="Nelson Elgueta"/>
    <n v="18"/>
    <s v="Chilena"/>
    <s v="No Informada"/>
    <s v="No"/>
    <s v="No"/>
  </r>
  <r>
    <s v="Femicidios"/>
    <d v="2016-05-12T00:00:00"/>
    <x v="0"/>
    <n v="13124"/>
    <s v="Pudahuel"/>
    <x v="0"/>
    <s v="Beatriz Solange López Álvarez"/>
    <n v="54"/>
    <s v="Chilena"/>
    <s v="Negocio de comida de trabajadores"/>
    <s v="Ella decide cortar la relación definitivamente y la asesina en la bodega de su negocio, dejándola tapada con tablas. Hija la encuentra 3 días después. Femicida es detenido en Isla de Maipo"/>
    <s v="No"/>
    <s v="ex conviviente"/>
    <s v="Femicidio íntimo"/>
    <s v="Oscar Díaz Ortiz"/>
    <n v="56"/>
    <s v="Chilena"/>
    <s v="Camionero"/>
    <s v="No"/>
    <s v="No"/>
  </r>
  <r>
    <s v="Femicidios"/>
    <d v="2010-05-11T00:00:00"/>
    <x v="10"/>
    <n v="16305"/>
    <s v="San Nicolas"/>
    <x v="10"/>
    <s v="Bernarda Fernández Fuentes"/>
    <n v="36"/>
    <s v="No Informada"/>
    <s v="temporera agricola"/>
    <s v="Degollada"/>
    <s v="Sin Información"/>
    <s v="Esposo"/>
    <s v="Intimo"/>
    <s v="César Gajardo Concha"/>
    <n v="40"/>
    <s v="No Informada"/>
    <s v="Trabajador Agricola"/>
    <s v="Si"/>
    <s v="No Informado"/>
  </r>
  <r>
    <s v="Femicidios"/>
    <d v="2016-10-17T00:00:00"/>
    <x v="6"/>
    <n v="10101"/>
    <s v="Puerto Montt"/>
    <x v="6"/>
    <s v="Bernardita de Lourdes Martínez Soto"/>
    <n v="45"/>
    <s v="Chilena"/>
    <s v="Dueña de casa"/>
    <s v="La apuñala nueve veces, luego se autoinfiere heridas en el cuello. El ataque es presenciado por el hijo (23), quien denuncia a Carabineros. El femicida es internado en el hospital, sobrevive."/>
    <s v="No"/>
    <s v="Conviviente"/>
    <s v="Femicidio íntimo"/>
    <s v="Claudio Patricio Marín Huenchumán"/>
    <n v="46"/>
    <s v="Chilena"/>
    <s v="Maestro carpintero"/>
    <s v="No"/>
    <s v="Sí"/>
  </r>
  <r>
    <s v="Femicidios"/>
    <d v="2019-04-12T00:00:00"/>
    <x v="10"/>
    <n v="16207"/>
    <s v="Treguaco"/>
    <x v="10"/>
    <s v="Bernardita del Pilar Pedraza Gutiérrez"/>
    <n v="35"/>
    <s v="Chilena"/>
    <s v="No Informada"/>
    <s v="escopetazo frente a dos de sus cuatro hijos"/>
    <s v="Sin Información"/>
    <s v="Cónyuge"/>
    <s v="Femicidio íntimo"/>
    <s v="Samuel de la Cruz Fuentealba Valdebenito"/>
    <n v="32"/>
    <s v="Chilena"/>
    <s v="No Informada"/>
    <s v="No"/>
    <s v="No Informado"/>
  </r>
  <r>
    <s v="Femicidios"/>
    <d v="2018-01-03T00:00:00"/>
    <x v="0"/>
    <n v="13110"/>
    <s v="La Florida"/>
    <x v="0"/>
    <s v="Bernardita Valderrama Huenulef"/>
    <n v="24"/>
    <s v="Chilena"/>
    <s v="No Informada"/>
    <s v="La apuñala múltiples veces y luego se suicida. El crimen es descubierto por hermano del agresor, ya que este le habia mandado un whatsapp pidiendole perdón por lo que iba a hacer"/>
    <s v="No"/>
    <s v="Conviviente"/>
    <s v="Femicidio íntimo"/>
    <s v="Leandro Ignacio Macaya Gutiérrez"/>
    <n v="27"/>
    <s v="Chilena"/>
    <s v="No Informada"/>
    <s v="Sí"/>
    <s v="Sí"/>
  </r>
  <r>
    <s v="Femicidios"/>
    <d v="2011-11-03T00:00:00"/>
    <x v="0"/>
    <n v="13119"/>
    <s v="Maipú"/>
    <x v="0"/>
    <s v="Berta Lidia Fabres Olivero"/>
    <n v="37"/>
    <s v="No Informada"/>
    <s v="Sin Informacion"/>
    <s v="Apuñalada"/>
    <s v="Sin Información"/>
    <s v="Conviviente"/>
    <s v="Intimo"/>
    <s v="Domingo Muñoz Hernández"/>
    <n v="55"/>
    <s v="No Informada"/>
    <s v="No Informada"/>
    <m/>
    <s v="No Informado"/>
  </r>
  <r>
    <s v="Femicidios"/>
    <d v="2018-05-09T00:00:00"/>
    <x v="8"/>
    <n v="8301"/>
    <s v="Los Angeles"/>
    <x v="8"/>
    <s v="Berta Vargas Quilodrán"/>
    <n v="54"/>
    <s v="Chilena"/>
    <s v="No Informada"/>
    <s v="Fue asesinada de un disparo dentro del domicilio que ambos compartían. Femicida estuvo prófugo, finalmente se entrega a Carabineros"/>
    <s v="No"/>
    <s v="Conviviente"/>
    <s v="Femicidio íntimo"/>
    <s v="Marcelo Lagos"/>
    <n v="46"/>
    <s v="Chilena"/>
    <s v="No Informada"/>
    <s v="No"/>
    <s v="Sí"/>
  </r>
  <r>
    <s v="Femicidios"/>
    <d v="2011-07-09T00:00:00"/>
    <x v="1"/>
    <n v="9206"/>
    <s v="Los Sauces"/>
    <x v="1"/>
    <s v="Betsabé Solar Vergara"/>
    <n v="37"/>
    <s v="No Informada"/>
    <s v="Sin Informacion"/>
    <s v="Golpes con un combo metálico"/>
    <s v="Sin Información"/>
    <s v="ex conviviente"/>
    <s v="Intimo"/>
    <s v="José Pardo Muñoz"/>
    <n v="39"/>
    <s v="No Informada"/>
    <s v="No Informada"/>
    <m/>
    <s v="No Informado"/>
  </r>
  <r>
    <s v="Femicidios"/>
    <d v="2020-09-08T00:00:00"/>
    <x v="5"/>
    <n v="5109"/>
    <s v="Viña del Mar"/>
    <x v="5"/>
    <s v="Betty del Carmen Torres Villarroel"/>
    <n v="46"/>
    <s v="No Informada"/>
    <s v="No Informada"/>
    <s v="Baleada por conviviente en Reñaca Alto. Había denuncias de VIF y el sujeto, quien se dio a la fuga, tenía antecedentes por otros delitos. Agresor es detenido por no portar mascarilla y confiesa delito"/>
    <s v="Sin Información"/>
    <s v="Conviviente"/>
    <s v="Íntimo"/>
    <s v="Patricio Germán Ibaceta Castillo"/>
    <m/>
    <s v="No Informada"/>
    <s v="No Informada"/>
    <s v="No Informado"/>
    <s v="No Informado"/>
  </r>
  <r>
    <s v="Femicidios"/>
    <d v="2017-06-05T00:00:00"/>
    <x v="1"/>
    <n v="9112"/>
    <s v="Padre las Casas"/>
    <x v="1"/>
    <s v="Bexzabed Lucelinda Castro Bravo"/>
    <n v="17"/>
    <s v="Chilena"/>
    <s v="Estudiante de enseñanza media"/>
    <s v="Agresor la asesina junto a su madre Roxana Evelyn Bravo Inostroza (36) y su hermano Juan Nicolás Molina Bravo (14), luego provoca un incendio"/>
    <s v="Sí"/>
    <s v="Ex padrastro"/>
    <s v="Castigo femicida"/>
    <s v="Luis Alejandro Torres Cañoles"/>
    <n v="33"/>
    <s v="Chilena"/>
    <s v="Gásfiter"/>
    <s v="No"/>
    <s v="No"/>
  </r>
  <r>
    <s v="Femicidios"/>
    <d v="2021-01-27T00:00:00"/>
    <x v="9"/>
    <n v="12301"/>
    <s v="Porvenir"/>
    <x v="9"/>
    <s v="Brenda Cartes Guzmán"/>
    <n v="43"/>
    <s v="Chilena"/>
    <s v="No Informada"/>
    <s v="Acuchillada por ex pareja de su sobrina, al negarse a entregarle información sobre el paradero de ésta. Sobrina de Brenda, preocupada por falta de respuesta de su tía, fue a verla encontrándola acuchillada"/>
    <s v="No"/>
    <s v="Ex pareja de su sobrina"/>
    <s v="Familiar"/>
    <s v="Luis Eduardo Ojeda Ojeda"/>
    <n v="32"/>
    <s v="Chilena"/>
    <s v="No Informada"/>
    <s v="No"/>
    <s v="No Informado"/>
  </r>
  <r>
    <s v="Femicidios"/>
    <d v="2020-02-22T00:00:00"/>
    <x v="5"/>
    <n v="5804"/>
    <s v="Villa Alemana"/>
    <x v="5"/>
    <s v="Brenda Vidal"/>
    <n v="23"/>
    <s v="Chilena"/>
    <s v="No Informada"/>
    <s v="Calcinada en incendio junto a su hija e hijo de 1 y 2 años de edad. En agosto, familiares de Brenda denuncian que el incendio fue provocado por ex pareja de ella y que la investigación ha sido negligente"/>
    <s v="Sin Información"/>
    <s v="ex conviviente"/>
    <s v="Íntimo"/>
    <s v="Medios protegen su identidad"/>
    <m/>
    <s v="No Informada"/>
    <s v="No Informada"/>
    <s v="No"/>
    <s v="No Informado"/>
  </r>
  <r>
    <s v="Femicidios"/>
    <d v="2020-09-05T00:00:00"/>
    <x v="0"/>
    <n v="13112"/>
    <s v="La Pintana"/>
    <x v="0"/>
    <s v="Camila Alejandra Díaz Álvarez"/>
    <n v="21"/>
    <s v="Chilena"/>
    <s v="No Informada"/>
    <s v="Acuchillada con tijeras y asfixiada. Sujeto huye a Valdivia, donde es detenido "/>
    <s v="Sin Información"/>
    <s v="Conviviente"/>
    <s v="Íntimo"/>
    <s v="Cristpher Sainz Beltrán"/>
    <n v="28"/>
    <s v="No Informada"/>
    <s v="No Informada"/>
    <s v="No"/>
    <s v="No Informado"/>
  </r>
  <r>
    <s v="Femicidios"/>
    <d v="2014-07-18T00:00:00"/>
    <x v="8"/>
    <n v="8301"/>
    <s v="Los Angeles"/>
    <x v="8"/>
    <s v="Camila Constanza Oviedo Morales"/>
    <n v="20"/>
    <s v="Chilena"/>
    <s v="Trabajadora Telepizza"/>
    <s v="Asesinada por ex pololo y compañero de trabajo, quien oculta su cuerpo en casa deshabitada"/>
    <s v="No"/>
    <s v="Ex pareja"/>
    <s v="Femicidio no íntimo"/>
    <s v="Nicolás Aguilera Mella"/>
    <n v="20"/>
    <s v="Chilena"/>
    <s v="Trabajador Telepizza"/>
    <s v="No"/>
    <s v="No"/>
  </r>
  <r>
    <s v="Femicidios"/>
    <d v="2015-09-07T00:00:00"/>
    <x v="5"/>
    <n v="5101"/>
    <s v="Valparaíso"/>
    <x v="5"/>
    <s v="Camila Daniela Peralta Tank"/>
    <n v="23"/>
    <s v="Chilena"/>
    <s v="Promotora, modelo"/>
    <s v="Le propina 28 puñaladas, la víctima es llevada al Hospital donde fallece. La hija pequeña de ambos presenció el asesinato."/>
    <s v="No"/>
    <s v="Ex pareja"/>
    <s v="Femicidio íntimo"/>
    <s v="Kurt Westerhout Rivera"/>
    <n v="21"/>
    <s v="Chilena"/>
    <s v="Obrero de la construcción"/>
    <s v="No"/>
    <s v="Sí"/>
  </r>
  <r>
    <s v="Femicidios"/>
    <d v="2017-01-16T00:00:00"/>
    <x v="0"/>
    <n v="13119"/>
    <s v="Maipú"/>
    <x v="0"/>
    <s v="Camila Yáñez Briceño"/>
    <n v="28"/>
    <s v="Chilena"/>
    <s v="No Informada"/>
    <s v="Encontrada en la tina de su casa. Ex pareja llama a la PDI y se da a la fuga, es el principal sospechoso por tener orden de alejamiento. Ya concluyó el plazo máximo de investigación"/>
    <s v="No"/>
    <s v="Ex pareja"/>
    <s v="Femicidio íntimo"/>
    <s v="Medios no informan"/>
    <m/>
    <s v="Chilena"/>
    <s v="No Informada"/>
    <s v="No"/>
    <s v="No"/>
  </r>
  <r>
    <s v="Femicidios"/>
    <d v="2011-09-18T00:00:00"/>
    <x v="0"/>
    <n v="13301"/>
    <s v="Colina"/>
    <x v="0"/>
    <s v="Camille Elena Sánchez Palma"/>
    <n v="17"/>
    <s v="No Informada"/>
    <s v="Sin Informacion"/>
    <s v="Estrangulada"/>
    <s v="Sin Información"/>
    <s v="Ex Pololo"/>
    <s v="Intimo"/>
    <s v="Daniel Coria Peralta"/>
    <n v="29"/>
    <s v="No Informada"/>
    <s v="No Informada"/>
    <s v="Si"/>
    <s v="No Informado"/>
  </r>
  <r>
    <s v="Femicidios"/>
    <d v="2014-01-10T00:00:00"/>
    <x v="8"/>
    <n v="8203"/>
    <s v="Cañete"/>
    <x v="8"/>
    <s v="Carla Alejandra Fonseca Añiñir"/>
    <n v="16"/>
    <s v="Chilena"/>
    <s v="Estudiante de enseñanza media"/>
    <s v="Se presume premeditación en el hecho, pues ella se encontraba sola en su casa al momento del ataque. El agresor ingresó a su habitación y la golpeó con un palo en el rostro para violarla y después matarla"/>
    <s v="Sí"/>
    <s v="Hermanastro"/>
    <s v="Femicidio íntimo familiar"/>
    <s v="Vladimir Miranda Durán"/>
    <n v="19"/>
    <s v="Chilena"/>
    <s v="No Informada"/>
    <s v="No"/>
    <s v="Sí"/>
  </r>
  <r>
    <s v="Femicidios"/>
    <d v="2013-07-17T00:00:00"/>
    <x v="5"/>
    <n v="5101"/>
    <s v="Valparaíso"/>
    <x v="5"/>
    <s v="Carla Andrea Adam Muñoz"/>
    <n v="25"/>
    <s v="No Informada"/>
    <s v="Estudiante"/>
    <s v="Apuñalada"/>
    <s v="Sin Información"/>
    <s v="ex conviviente"/>
    <s v="Íntimo"/>
    <s v="Sebastian Daniel Sanhueza Tapia"/>
    <m/>
    <s v="No Informada"/>
    <s v="No Informada"/>
    <s v="No Informado"/>
    <s v="No Informado"/>
  </r>
  <r>
    <s v="Femicidios"/>
    <d v="2013-05-31T00:00:00"/>
    <x v="0"/>
    <n v="13302"/>
    <s v="Batuco"/>
    <x v="0"/>
    <s v="Carla Cristal Escobar Ramírez"/>
    <n v="26"/>
    <s v="No Informada"/>
    <s v="Sin Informacion"/>
    <s v="apuñalada"/>
    <s v="Sin Información"/>
    <s v="Ex pareja"/>
    <s v="Íntimo"/>
    <s v="Juan Carlos Ovalle"/>
    <n v="45"/>
    <s v="No Informada"/>
    <s v="No Informada"/>
    <s v="No Informado"/>
    <s v="No Informado"/>
  </r>
  <r>
    <s v="Femicidios"/>
    <d v="2019-04-24T00:00:00"/>
    <x v="13"/>
    <n v="14104"/>
    <s v="Los Lagos"/>
    <x v="13"/>
    <s v="Carla Fernanda González Vásquez"/>
    <n v="26"/>
    <s v="Chilena"/>
    <s v="No Informada"/>
    <s v="violada y golpeada el 7 de abril de 2019, muere tras complicaciones el 24 de abril; pareja interpone querella contra hospital de Valdivia por negligencia; se investiga si muerte fue producida directamente por los golpes; además de violencia instituciona, es femicidio)"/>
    <s v="Sí"/>
    <s v="Desconocido"/>
    <s v="Femicidio no íntimo"/>
    <s v="Eliazar Alejandro Solís Pérez"/>
    <n v="28"/>
    <s v="Chilena"/>
    <s v="No Informada"/>
    <s v="No"/>
    <s v="No Informado"/>
  </r>
  <r>
    <s v="Femicidios"/>
    <d v="2015-05-31T00:00:00"/>
    <x v="0"/>
    <n v="13402"/>
    <s v="Buín"/>
    <x v="0"/>
    <s v="Carla Jara Tapia"/>
    <n v="21"/>
    <s v="Chilena"/>
    <s v="No Informada"/>
    <s v="Víctima se encontraba desaparecida hace 10 días, tenía un embarazo de 8 meses. Fue asesinada y lanzada al río."/>
    <s v="No"/>
    <s v="Pareja"/>
    <s v="Femicidio íntimo"/>
    <s v="Pablo Ortiz Liberona"/>
    <n v="27"/>
    <s v="Chilena"/>
    <s v="No Informada"/>
    <s v="No"/>
    <s v="No"/>
  </r>
  <r>
    <s v="Femicidios"/>
    <d v="2016-10-12T00:00:00"/>
    <x v="6"/>
    <n v="10101"/>
    <s v="Puerto Montt"/>
    <x v="6"/>
    <s v="Carla Vanesa Medina Meza"/>
    <n v="23"/>
    <s v="Colombiana"/>
    <s v="Empresa cámaras de vigilancia"/>
    <s v="Vivían hace un año en Chile. Es asesinada dentro de una notaría en el centro de Puerto Montt, mientras estaba con su hijo de 9 meses. Ella quería permiso notarial para irse del país con sus hijos/as"/>
    <s v="No"/>
    <s v="Ex Cónguye"/>
    <s v="Femicidio íntimo"/>
    <s v="Juan Carlos Tovar Palma"/>
    <n v="45"/>
    <s v="Colombiana"/>
    <s v="Contratista"/>
    <s v="No"/>
    <s v="No"/>
  </r>
  <r>
    <s v="Femicidios"/>
    <d v="2017-05-16T00:00:00"/>
    <x v="13"/>
    <n v="14101"/>
    <s v="Valdivia"/>
    <x v="13"/>
    <s v="Carmen Altamirano Ibarra"/>
    <n v="28"/>
    <s v="Boliviana"/>
    <s v="Trabajadora sexual"/>
    <s v="El agresor la contacta por servicios sexuales y la invita a su departamento, lugar donde la mata"/>
    <s v="No"/>
    <s v="Cliente sexual"/>
    <s v="Femicidio no íntimo"/>
    <s v="Alejandro Damián Aravena Rosas"/>
    <n v="21"/>
    <s v="Chilena"/>
    <s v="No Informada"/>
    <s v="No"/>
    <s v="Sí"/>
  </r>
  <r>
    <s v="Femicidios"/>
    <d v="2020-05-21T00:00:00"/>
    <x v="8"/>
    <n v="8102"/>
    <s v="Coronel"/>
    <x v="8"/>
    <s v="Carmen del Pilar Toro Durán"/>
    <n v="68"/>
    <s v="Chilena"/>
    <s v="No Informada"/>
    <s v="Traumatismo craneoencefálico tras sufrir violación y golpes por hombres aún no identificados. Su hijo la encontró moribunda en el patio de su vivienda, la víctima fallece en el hospital producto a las lesiones"/>
    <s v="Sí"/>
    <s v="Se investiga"/>
    <s v="Desconocido"/>
    <s v="SE INVESTIGA"/>
    <m/>
    <s v="No Informada"/>
    <s v="No Informada"/>
    <s v="No Informado"/>
    <s v="No Informado"/>
  </r>
  <r>
    <s v="Femicidios"/>
    <d v="2013-03-18T00:00:00"/>
    <x v="0"/>
    <n v="13201"/>
    <s v="Puente Alto"/>
    <x v="0"/>
    <s v="Carmen Gloria Vásquez"/>
    <n v="36"/>
    <s v="No Informada"/>
    <s v="Sin Informacion"/>
    <s v="apuñalada"/>
    <s v="Sin Información"/>
    <s v="Ex pareja"/>
    <s v="Íntimo"/>
    <s v="Ives Veloso Martínez"/>
    <m/>
    <s v="No Informada"/>
    <s v="No Informada"/>
    <s v="No Informado"/>
    <s v="No Informado"/>
  </r>
  <r>
    <s v="Femicidios"/>
    <d v="2017-02-05T00:00:00"/>
    <x v="12"/>
    <n v="7406"/>
    <s v="San Javier"/>
    <x v="12"/>
    <s v="Carmen Mónica Vásquez Contreras"/>
    <n v="42"/>
    <s v="Chilena"/>
    <s v="Dueña de casa"/>
    <s v="Da aviso a la familia de la agresión y se suicida. La víctima es trasladada al hospital, posteriormente fallece"/>
    <s v="No"/>
    <s v="Cónyuge"/>
    <s v="Femicidio íntimo"/>
    <s v="Salomón Rodrigo Silva Villar"/>
    <n v="45"/>
    <s v="Chilena"/>
    <s v="Labores agrícolas"/>
    <s v="Sí"/>
    <s v="Sí"/>
  </r>
  <r>
    <s v="Femicidios"/>
    <d v="2010-08-10T00:00:00"/>
    <x v="13"/>
    <n v="14103"/>
    <s v="Lanco"/>
    <x v="13"/>
    <s v="Carmina Veronica Echeñique Salinas"/>
    <n v="44"/>
    <s v="No Informada"/>
    <s v="Sin Informacion"/>
    <s v="baleada"/>
    <s v="Sin Información"/>
    <s v="Esposo"/>
    <s v="Intimo"/>
    <s v="Robin Grollmus Oberreuter"/>
    <n v="49"/>
    <s v="No Informada"/>
    <s v="agricultor"/>
    <s v="Si"/>
    <s v="No Informado"/>
  </r>
  <r>
    <s v="Femicidios"/>
    <d v="2012-04-17T00:00:00"/>
    <x v="5"/>
    <n v="5301"/>
    <s v="Los Andes"/>
    <x v="5"/>
    <s v="Carol González Cortes"/>
    <n v="43"/>
    <s v="No Informada"/>
    <s v="Sin Informacion"/>
    <s v="Degollada y quem"/>
    <s v="Sin Información"/>
    <s v="Ex Pololo"/>
    <s v="Intimo"/>
    <s v="Ricardo García Guzmán"/>
    <n v="33"/>
    <s v="No Informada"/>
    <s v="No Informada"/>
    <s v="No Informado"/>
    <s v="No Informado"/>
  </r>
  <r>
    <s v="Femicidios"/>
    <d v="2015-06-28T00:00:00"/>
    <x v="0"/>
    <n v="13111"/>
    <s v="La Granja"/>
    <x v="0"/>
    <s v="Carol Martínez Múñoz"/>
    <n v="30"/>
    <s v="Chilena"/>
    <s v="No Informada"/>
    <s v="Es asesinada junto a su hijo L.A.M.M. y su abuela Juana María del Carmen Carvajal"/>
    <s v="No"/>
    <s v="Conviviente"/>
    <s v="Femicidio íntimo"/>
    <s v="Sabino Madariaga Pereira"/>
    <n v="34"/>
    <s v="Chilena"/>
    <s v="No Informada"/>
    <s v="Sí"/>
    <s v="Sí"/>
  </r>
  <r>
    <s v="Femicidios"/>
    <d v="2017-10-20T00:00:00"/>
    <x v="3"/>
    <n v="6303"/>
    <s v="Chimbarongo"/>
    <x v="3"/>
    <s v="Carola Ariztía Fuenzalida"/>
    <n v="42"/>
    <s v="Chilena"/>
    <s v="No Informada"/>
    <s v="Durante una discusión la ataca y se ahorca, familiares de ella denuncian a carabineros. Agresor estaba en tratamiento psiquiatrico tras condena por VIF"/>
    <s v="No"/>
    <s v="Conviviente"/>
    <s v="Femicidio íntimo"/>
    <s v="Juan Carlos Vergara Díaz"/>
    <n v="53"/>
    <s v="Chilena"/>
    <s v="No Informada"/>
    <s v="Sí"/>
    <s v="No"/>
  </r>
  <r>
    <s v="Femicidios"/>
    <d v="2010-01-13T00:00:00"/>
    <x v="0"/>
    <n v="13124"/>
    <s v="Pudahuel"/>
    <x v="0"/>
    <s v="Carola Cecilia Cortés González"/>
    <n v="41"/>
    <s v="No Informada"/>
    <s v="Funcionaria municipal"/>
    <s v="baleada"/>
    <s v="Sin Información"/>
    <s v="ex conviviente"/>
    <s v="Intimo"/>
    <s v="Hugo Acevedo Manzano"/>
    <n v="45"/>
    <s v="No Informada"/>
    <s v="funcionario municipal"/>
    <s v="No Informado"/>
    <s v="No Informado"/>
  </r>
  <r>
    <s v="Femicidios"/>
    <d v="2017-11-10T00:00:00"/>
    <x v="0"/>
    <n v="13401"/>
    <s v="San Bernardo"/>
    <x v="0"/>
    <s v="Carolina Andrea Ramirez Véliz"/>
    <n v="49"/>
    <s v="Chilena"/>
    <s v="No Informada"/>
    <s v="Pareja en situación de vulnerabilidad social, vivian juntos en una casa hecha de materiales ligeros. Él la mata en el domicilio."/>
    <s v="No"/>
    <s v="Conviviente"/>
    <s v="Femicidio íntimo"/>
    <s v="Rubén Ávila Inostroza"/>
    <n v="39"/>
    <s v="Chilena"/>
    <s v="No Informada"/>
    <s v="No"/>
    <s v="Sí"/>
  </r>
  <r>
    <s v="Femicidios"/>
    <d v="2017-08-26T00:00:00"/>
    <x v="0"/>
    <n v="13105"/>
    <s v="El Bosque"/>
    <x v="0"/>
    <s v="Carolina Andrea Velásquez Jacobsen"/>
    <n v="38"/>
    <s v="Chilena"/>
    <s v="No Informada"/>
    <s v="La agrede y se da a la fuga. Aparentemente sigue prófugo, poca información en medios"/>
    <s v="No"/>
    <s v="Conviviente"/>
    <s v="Femicidio íntimo"/>
    <s v="Gabriel Rodriguez Vicencio"/>
    <m/>
    <s v="Chilena"/>
    <s v="No Informada"/>
    <s v="No"/>
    <s v="No"/>
  </r>
  <r>
    <s v="Femicidios"/>
    <d v="2011-09-09T00:00:00"/>
    <x v="14"/>
    <n v="3101"/>
    <s v="Copiapó"/>
    <x v="14"/>
    <s v="Carolina Contreras Cordero"/>
    <n v="23"/>
    <s v="No Informada"/>
    <s v="Sin Informacion"/>
    <s v="Baleada"/>
    <s v="Sin Información"/>
    <s v="Ex Pololo"/>
    <s v="Intimo"/>
    <s v="Leonardo Rodríguez Olmos"/>
    <n v="24"/>
    <s v="No Informada"/>
    <s v="No Informada"/>
    <s v="Si"/>
    <s v="No Informado"/>
  </r>
  <r>
    <s v="Femicidios"/>
    <d v="2020-10-06T00:00:00"/>
    <x v="10"/>
    <n v="16205"/>
    <s v="Portezuelo"/>
    <x v="10"/>
    <s v="Carolina Fuentes Bustos"/>
    <n v="42"/>
    <s v="No Informada"/>
    <s v="No Informada"/>
    <s v="Hallada en río Ñuble tras desaparecer el 30 de junio. Su ex pareja, quien fuera siempre sospechoso para ex marido, hijos y familiares de Carolina, envió mensajes desde el teléfono de ella tal día. Se investiga día data de muerte"/>
    <s v="Sin Información"/>
    <s v="Ex pareja"/>
    <s v="Íntimo"/>
    <s v="Ricardo Neira"/>
    <n v="44"/>
    <s v="Chilena"/>
    <s v="No Informada"/>
    <s v="No"/>
    <s v="No"/>
  </r>
  <r>
    <s v="Femicidios"/>
    <d v="2017-04-11T00:00:00"/>
    <x v="3"/>
    <n v="6101"/>
    <s v="Rancagua"/>
    <x v="3"/>
    <s v="Carolina Ignacia Lecaros Lorca"/>
    <n v="21"/>
    <s v="Chilena"/>
    <s v="Estudiante técnico en minas"/>
    <s v="Ella fue a visitar al agresor a su casa, donde la apuñala múltiples veces y luego se ahorca, un familiar da aviso a Carabineros que hace días no veian a la mujer"/>
    <s v="No"/>
    <s v="ex conviviente"/>
    <s v="Femicidio íntimo"/>
    <s v="Ariel Fernando Vidal López"/>
    <n v="29"/>
    <s v="Chilena"/>
    <s v="Bodeguero en farmacia"/>
    <s v="Sí"/>
    <s v="No"/>
  </r>
  <r>
    <s v="Femicidios"/>
    <d v="2018-06-11T00:00:00"/>
    <x v="0"/>
    <n v="13119"/>
    <s v="Maipú"/>
    <x v="0"/>
    <s v="Carolina Ivon Donoso Campos"/>
    <n v="53"/>
    <s v="Chilena"/>
    <s v="No Informada"/>
    <s v="Ex pololo de su hija ingresa al hogar durante la madrugada y se encuentra con ella, apuñalándola 31 veces. Luego al bajar la hija, el agresor también la apuñala, limpia todo y se retira. Al día siguiente, ex esposo de Carolina va al hogar de ésta e hija por llamadas de compañeras de trabajo y del colegio, encontrándose con ambas muertas"/>
    <s v="No"/>
    <s v="Ex pareja de la hija"/>
    <s v="Castigo femicida"/>
    <s v="Fabián Cáceres Aravena"/>
    <n v="18"/>
    <s v="Chilena"/>
    <s v="No Informada"/>
    <s v="No"/>
    <s v="Sí"/>
  </r>
  <r>
    <s v="Femicidios"/>
    <d v="2012-10-22T00:00:00"/>
    <x v="15"/>
    <n v="11101"/>
    <s v="Coyhaique"/>
    <x v="15"/>
    <s v="Carolina Legue Chiguay"/>
    <n v="26"/>
    <s v="No Informada"/>
    <s v="Sin Informacion"/>
    <s v="Apuñalada"/>
    <s v="Sin Información"/>
    <s v="Conviviente"/>
    <s v="Intimo"/>
    <s v="Fernando Ignacio Almonacid Comigual"/>
    <n v="30"/>
    <s v="No Informada"/>
    <s v="No Informada"/>
    <s v="No Informado"/>
    <s v="No Informado"/>
  </r>
  <r>
    <s v="Femicidios"/>
    <d v="2019-09-07T00:00:00"/>
    <x v="0"/>
    <n v="13128"/>
    <s v="Renca"/>
    <x v="0"/>
    <s v="Carolina Lincán Villegas Viveros"/>
    <n v="29"/>
    <s v="Chilena"/>
    <s v="No Informada"/>
    <s v="apuñalada por conviviente, se encontraba embarazade de 5 meses"/>
    <s v="Sin Información"/>
    <s v="Conviviente"/>
    <s v="Femicidio íntimo"/>
    <s v="José Miguel Aguilera Poblete"/>
    <n v="28"/>
    <s v="Chilena"/>
    <s v="No Informada"/>
    <s v="No"/>
    <s v="No Informado"/>
  </r>
  <r>
    <s v="Femicidios"/>
    <d v="2010-02-08T00:00:00"/>
    <x v="7"/>
    <n v="2101"/>
    <s v="Antofagasta"/>
    <x v="7"/>
    <s v="Carolina Lisset Arias González"/>
    <n v="22"/>
    <s v="No Informada"/>
    <s v="Sin Informacion"/>
    <s v="apuñalada"/>
    <s v="Sin Información"/>
    <s v="Ex pareja"/>
    <s v="Intimo"/>
    <s v="Jimmy Miranda Ortega"/>
    <n v="26"/>
    <s v="No Informada"/>
    <s v="No Informada"/>
    <s v="No Informado"/>
    <s v="No Informado"/>
  </r>
  <r>
    <s v="Femicidios"/>
    <d v="2019-03-07T00:00:00"/>
    <x v="5"/>
    <n v="5107"/>
    <s v="Quintero"/>
    <x v="5"/>
    <s v="Carolina Muñoz Rebolledo"/>
    <n v="41"/>
    <s v="Chilena"/>
    <s v="No Informada"/>
    <s v="disparo en la cabeza en presencia de la hija y en plena vía pública"/>
    <s v="Sin Información"/>
    <s v="Ex pareja"/>
    <s v="Femicidio íntimo"/>
    <s v="Raúl González Pardo"/>
    <n v="60"/>
    <s v="Chilena"/>
    <s v="No Informada"/>
    <s v="No"/>
    <s v="No Informado"/>
  </r>
  <r>
    <s v="Femicidios"/>
    <d v="2013-03-14T00:00:00"/>
    <x v="8"/>
    <n v="8202"/>
    <s v="Arauco"/>
    <x v="8"/>
    <s v="Carolina Olate Aguayo"/>
    <n v="30"/>
    <s v="No Informada"/>
    <s v="Sin Informacion"/>
    <s v="apuñalada"/>
    <s v="Sin Información"/>
    <s v="Ex pareja"/>
    <s v="Íntimo"/>
    <s v="Carlos Muñoz Toledo"/>
    <n v="40"/>
    <s v="No Informada"/>
    <s v="No Informada"/>
    <s v="Si"/>
    <s v="No Informado"/>
  </r>
  <r>
    <s v="Femicidios"/>
    <d v="2013-09-15T00:00:00"/>
    <x v="3"/>
    <n v="6105"/>
    <s v="Doñihue"/>
    <x v="3"/>
    <s v="Carolina Pardo González"/>
    <n v="32"/>
    <s v="No Informada"/>
    <s v="Sin Informacion"/>
    <s v="Baleada"/>
    <s v="Sin Información"/>
    <s v="Ex Esposo"/>
    <s v="Íntimo"/>
    <s v="Daniel Esteban Valenzuela Armijo"/>
    <n v="35"/>
    <s v="No Informada"/>
    <s v="No Informada"/>
    <s v="No Informado"/>
    <s v="No Informado"/>
  </r>
  <r>
    <s v="Femicidios"/>
    <d v="2015-05-25T00:00:00"/>
    <x v="0"/>
    <n v="13501"/>
    <s v="Melipilla"/>
    <x v="0"/>
    <s v="Carolina Torres Piña"/>
    <n v="34"/>
    <s v="Chilena"/>
    <s v="Médica Cesfam Las Lomas"/>
    <s v="Muere calcinada en un incendio vehicular ocurrido en la Autopista del Sol, cerca de Melipilla. Junto a ella se encontraba el conductor del vehículo, quien fue derivado de urgencia a la ex Posta Central en Santiago, donde falleció semanas más tarde"/>
    <s v="Sin Información"/>
    <s v="Pareja"/>
    <s v="Femicidio íntimo"/>
    <s v="Javier Sepúlveda Muñoz"/>
    <n v="50"/>
    <s v="Chilena"/>
    <s v="No Informada"/>
    <s v="No Informado"/>
    <s v="No Informado"/>
  </r>
  <r>
    <s v="Femicidios"/>
    <d v="2014-04-27T00:00:00"/>
    <x v="4"/>
    <n v="4106"/>
    <s v="Vicuña"/>
    <x v="4"/>
    <s v="Carolina Vega Henríquez"/>
    <n v="28"/>
    <s v="Chilena"/>
    <s v="Estudiante"/>
    <s v="El agresor la golpeó en intentó violarla, luego la ahogó en un canal de regadío, donde posteriormente fue encontrada"/>
    <s v="Sí"/>
    <s v="Desconocido"/>
    <s v="Femicidio no íntimo"/>
    <s v="Rómulo Astudillo Salazar"/>
    <n v="33"/>
    <s v="Chilena"/>
    <s v="Temporero"/>
    <s v="No"/>
    <s v="No Informado"/>
  </r>
  <r>
    <s v="Femicidios"/>
    <d v="2020-09-14T00:00:00"/>
    <x v="0"/>
    <n v="13125"/>
    <s v="Quilicura"/>
    <x v="0"/>
    <s v="Caroline Giselle Venegas Aguilar"/>
    <n v="18"/>
    <s v="Chilena"/>
    <s v="No Informada"/>
    <s v="Acuchillada junto a su madre menor por su heramno. Sujeto se autoinfirió heridas y dejó llave del gas abierta; más tarde confiesa. Se denuncia violencia sexual, la que el Ministerio Público no ha considerado. No sé utiliza nuevo concepto de femicidio de Ley Gabriela"/>
    <s v="Se presume"/>
    <s v="Hermano"/>
    <s v="Familiar"/>
    <s v="Carlos Gabriel Venegas Aguilar"/>
    <n v="21"/>
    <s v="Chilena"/>
    <s v="No Informada"/>
    <s v="Intento"/>
    <s v="Sí"/>
  </r>
  <r>
    <s v="Femicidios"/>
    <d v="2021-05-17T00:00:00"/>
    <x v="0"/>
    <n v="13105"/>
    <s v="El Bosque"/>
    <x v="0"/>
    <s v="Catalina (C.E.V.U.)"/>
    <n v="14"/>
    <s v="Chilena"/>
    <s v="Estudiante"/>
    <s v="Violada, torturada y degollada por compañero de trabajo de la madre, quien les arrendada un dormitorio. El asesino también degolló al hermano de Catalina de 18 años. Ese día el sujeto no fue a trabajar. Cuando la madre llega de su turno en la noche se encuentra con ambos jóvenes muertos en el dormitorio del arrendatario"/>
    <s v="Sí"/>
    <s v="Arrendatario"/>
    <s v="Femicidio no íntimo"/>
    <s v="Fernando César Behm Del Campo"/>
    <n v="29"/>
    <s v="Chileno"/>
    <s v="No Informada"/>
    <s v="No"/>
    <s v="No Informado"/>
  </r>
  <r>
    <s v="Femicidios"/>
    <d v="2019-06-23T00:00:00"/>
    <x v="14"/>
    <n v="3101"/>
    <s v="Copiapó"/>
    <x v="14"/>
    <s v="Catalina Álvarez Godoy"/>
    <n v="16"/>
    <s v="Chilena"/>
    <s v="Estudiante"/>
    <s v="Asesinada por Hugo Pastén, quien la violó y asesinó. Se encontró parte de su ropa en domicilio del sujeto. Está imputado por otros dos femicidios ocurridos en 2019. Se investiga al menos otra desapación de joven en Copiapó"/>
    <s v="Sí"/>
    <s v="Desconocido"/>
    <s v="Femicidio no íntimo"/>
    <s v="Hugo Paolo Pastén Espinoza"/>
    <n v="42"/>
    <s v="Chilena"/>
    <s v="taxista"/>
    <s v="No"/>
    <s v="No Informado"/>
  </r>
  <r>
    <s v="Femicidios"/>
    <d v="2011-09-18T00:00:00"/>
    <x v="0"/>
    <n v="13201"/>
    <s v="Puente Alto"/>
    <x v="0"/>
    <s v="Catalina Contreras Toledo"/>
    <n v="24"/>
    <s v="No Informada"/>
    <s v="Sin Informacion"/>
    <s v="Baleada"/>
    <s v="Sin Información"/>
    <s v="Conviviente"/>
    <s v="Intimo"/>
    <s v="Gabriel Uribe Vejar"/>
    <n v="30"/>
    <s v="No Informada"/>
    <s v="No Informada"/>
    <m/>
    <s v="No Informado"/>
  </r>
  <r>
    <s v="Femicidios"/>
    <d v="2018-11-27T00:00:00"/>
    <x v="0"/>
    <n v="13301"/>
    <s v="Colina"/>
    <x v="0"/>
    <s v="Catalina Salazar León"/>
    <n v="28"/>
    <s v="Chilena"/>
    <s v="Dueña de casa"/>
    <s v="En el domicilio que compartían, le dispara en la cabeza mientras ella esta recostada en la cama, finalmente fallece en el hospital"/>
    <s v="No"/>
    <s v="Conviviente"/>
    <s v="Femicidio íntimo"/>
    <s v="Nelson Zepeda Antilef"/>
    <m/>
    <s v="Chilena"/>
    <s v="No Informada"/>
    <s v="No"/>
    <s v="Sí"/>
  </r>
  <r>
    <s v="Femicidios"/>
    <d v="2018-05-29T00:00:00"/>
    <x v="12"/>
    <n v="7403"/>
    <s v="Longaví"/>
    <x v="12"/>
    <s v="Catherine Vásquez Muñoz"/>
    <n v="28"/>
    <s v="Chilena"/>
    <s v="Funcionaria Municipalidad de Linares"/>
    <s v="Fue encontrada muerta en camino rural, ahorcada. Pericias de PDI indican que fue un suicidio, pero forense contratado por la familia asegura participación de terceros. Se presentan dos querellas: una por homicidio y otra por obstrucción de la investigación"/>
    <s v="Sin Información"/>
    <s v="Sin Información"/>
    <s v="Sin Informacion"/>
    <s v="En investigación"/>
    <m/>
    <s v="No Informada"/>
    <s v="No Informada"/>
    <s v="No"/>
    <s v="No"/>
  </r>
  <r>
    <s v="Femicidios"/>
    <d v="2014-04-26T00:00:00"/>
    <x v="5"/>
    <n v="5101"/>
    <s v="Valparaíso"/>
    <x v="5"/>
    <s v="Cecilia Concha Iturra"/>
    <n v="50"/>
    <s v="Chilena"/>
    <s v="Comerciante ambulante"/>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5-02-09T00:00:00"/>
    <x v="0"/>
    <n v="13113"/>
    <s v="La Reina"/>
    <x v="0"/>
    <s v="Cecilia Gallardo"/>
    <n v="23"/>
    <s v="Chilena"/>
    <s v="No Informada"/>
    <s v="Agredida y violada por su vecino el 23/12/2014, lo cual agudiza su neurofibramatosis. Fallece en el hospital."/>
    <s v="Sí"/>
    <s v="Conocido"/>
    <s v="Femicidio no íntimo"/>
    <s v="Patricio Aliaga Tarifeño"/>
    <m/>
    <s v="No Informada"/>
    <s v="No Informada"/>
    <s v="No"/>
    <s v="No"/>
  </r>
  <r>
    <s v="Femicidios"/>
    <d v="2010-11-28T00:00:00"/>
    <x v="7"/>
    <n v="2101"/>
    <s v="Antofagasta"/>
    <x v="7"/>
    <s v="Cecilia Julio Bolados"/>
    <n v="21"/>
    <s v="No Informada"/>
    <s v="Estudiante de Enfermería"/>
    <s v="golpes"/>
    <s v="Sin Información"/>
    <s v="Desconocido"/>
    <s v="No Intimo"/>
    <s v="Daniel Rojas Pool"/>
    <n v="40"/>
    <s v="No Informada"/>
    <s v="chofer"/>
    <s v="No Informado"/>
    <s v="No Informado"/>
  </r>
  <r>
    <s v="Femicidios"/>
    <d v="2013-01-30T00:00:00"/>
    <x v="1"/>
    <n v="9114"/>
    <s v="Pitrufquén"/>
    <x v="1"/>
    <s v="Cecilia Muñoz Saavedra"/>
    <n v="43"/>
    <s v="No Informada"/>
    <s v="Sin Informacion"/>
    <s v="25 puñaladas"/>
    <s v="Sin Información"/>
    <s v="Pareja"/>
    <s v="Íntimo"/>
    <s v="Juan Marcelo Muñoz Aceitón"/>
    <n v="43"/>
    <s v="No Informada"/>
    <s v="No Informada"/>
    <s v="No Informado"/>
    <s v="No Informado"/>
  </r>
  <r>
    <s v="Femicidios"/>
    <d v="2010-12-01T00:00:00"/>
    <x v="0"/>
    <n v="13401"/>
    <s v="San Bernardo"/>
    <x v="0"/>
    <s v="Cecilia Valenzuela Castañeda"/>
    <n v="42"/>
    <s v="No Informada"/>
    <s v="Sin Informacion"/>
    <s v="Apuñalada"/>
    <s v="Sin Información"/>
    <s v="Ex Esposo"/>
    <s v="Intimo"/>
    <s v="Luis Reyes Barahona"/>
    <n v="57"/>
    <s v="No Informada"/>
    <s v="No Informada"/>
    <s v="No Informado"/>
    <s v="No Informado"/>
  </r>
  <r>
    <s v="Otros asesinatos por Violencia Femicida"/>
    <d v="2020-08-09T00:00:00"/>
    <x v="0"/>
    <n v="13116"/>
    <s v="Lo Espejo"/>
    <x v="0"/>
    <s v="Chico Leslie Velásquez"/>
    <m/>
    <s v="Chilena"/>
    <s v="No Informada"/>
    <s v="Apuñala por conocido al tratar de defender a compañera de ataque sexual"/>
    <s v="Sin Información"/>
    <s v="Amigo"/>
    <s v="Crimen Transfóbico"/>
    <s v="Iván Poblete Arévalo"/>
    <m/>
    <s v="Chilena"/>
    <s v="No Informada"/>
    <s v="No"/>
    <s v="No Informado"/>
  </r>
  <r>
    <s v="Femicidios"/>
    <d v="2019-11-11T00:00:00"/>
    <x v="5"/>
    <n v="5601"/>
    <s v="San Antonio"/>
    <x v="5"/>
    <s v="Christianne Villard"/>
    <n v="31"/>
    <s v="Haitiana"/>
    <s v="No Informada"/>
    <s v="apuñalada por esposo, quien luego se entrega a la policía"/>
    <s v="Sin Información"/>
    <s v="Cónyuge"/>
    <s v="Femicidio íntimo"/>
    <s v="D.J. (MEDIOS PROTEGEN SU IDENTIDAD)"/>
    <n v="32"/>
    <s v="Haitiana"/>
    <s v="No Informada"/>
    <s v="No"/>
    <s v="Sí"/>
  </r>
  <r>
    <s v="Femicidios"/>
    <d v="2014-09-03T00:00:00"/>
    <x v="0"/>
    <n v="13121"/>
    <s v="Pedro Aguirre Cerda"/>
    <x v="0"/>
    <s v="Cinthia del Carmen Collao Candia"/>
    <n v="27"/>
    <s v="Chilena"/>
    <s v="Dueña de casa"/>
    <s v="Vivían con un hermano de ella. En la madrugada, este sale de la casa y él apuñala a Cynthia, dándose a la fuga. Ella fallece en el hospital. Días después, Leiva se entrega a Carabineros"/>
    <s v="No"/>
    <s v="Conviviente"/>
    <s v="Femicidio íntimo"/>
    <s v="Sebastián Leiva Faúndez"/>
    <n v="26"/>
    <s v="Chilena"/>
    <s v="No Informada"/>
    <s v="No"/>
    <s v="Sí"/>
  </r>
  <r>
    <s v="Femicidios"/>
    <d v="2015-07-28T00:00:00"/>
    <x v="6"/>
    <n v="10303"/>
    <s v="Purranque"/>
    <x v="6"/>
    <s v="Cinthya Catrilef Cabrero"/>
    <n v="6"/>
    <s v="Chilena"/>
    <s v="Estudiante de enseñanza básica"/>
    <s v="Asesina a su madre y luego la mata a ella. El femicida se suicida, dejó una carta en la que pidió perdón y justificó el haber dado muerte a la menor para que no quedara sola"/>
    <s v="No"/>
    <s v="Padre"/>
    <s v="Castigo femicida"/>
    <s v="Juan Catrilef Flores"/>
    <n v="46"/>
    <s v="Chilena"/>
    <s v="No Informada"/>
    <s v="Sí"/>
    <s v="No"/>
  </r>
  <r>
    <s v="Femicidios"/>
    <d v="2011-11-16T00:00:00"/>
    <x v="5"/>
    <n v="5501"/>
    <s v="Quillota"/>
    <x v="5"/>
    <s v="Cinthya Sepùlveda Silva"/>
    <n v="28"/>
    <s v="No Informada"/>
    <s v="Sin Informacion"/>
    <s v="Apuñalada"/>
    <s v="Sin Información"/>
    <s v="ex conviviente"/>
    <s v="Intimo"/>
    <s v="Estanislao Carrasco"/>
    <n v="34"/>
    <s v="No Informada"/>
    <s v="No Informada"/>
    <m/>
    <s v="No Informado"/>
  </r>
  <r>
    <s v="Femicidios"/>
    <d v="2014-09-09T00:00:00"/>
    <x v="12"/>
    <n v="7301"/>
    <s v="Curicó"/>
    <x v="12"/>
    <s v="Clara de las Mercedes Rodríguez Osses"/>
    <n v="53"/>
    <s v="Chilena"/>
    <s v="Temporera"/>
    <s v="Es asesinada por su pareja en su casa"/>
    <s v="No"/>
    <s v="Pareja"/>
    <s v="Femicidio íntimo"/>
    <s v="Raúl Aliro Montero Catalán"/>
    <n v="39"/>
    <s v="Chilena"/>
    <s v="No Informada"/>
    <s v="No"/>
    <s v="No"/>
  </r>
  <r>
    <s v="Femicidios"/>
    <d v="2016-08-23T00:00:00"/>
    <x v="8"/>
    <n v="8304"/>
    <s v="Laja"/>
    <x v="8"/>
    <s v="Claudia Andrea Cruzat Poblete"/>
    <n v="46"/>
    <s v="Chilena"/>
    <s v="Dueña de local de abarrotes"/>
    <s v="Se reunen en Laja y se dirigen en el vehículo de ella a una casa en sector rural de San Vicente. Discuten y la estrangula, luego la entierra. Le roba joyas, dinero y el auto. Ex cóyuge de la mujer denuncia presunta desgracia el 28 de agosto, su cuerpo se encontró dos meses después. En la localidad se organizaron marchas para exigir justicia"/>
    <s v="No"/>
    <s v="Conocido"/>
    <s v="Femicidio no íntimo"/>
    <s v="Jose Raúl Lillo Carrasco"/>
    <n v="27"/>
    <s v="Chilena"/>
    <s v="Maestro carpintero"/>
    <s v="No"/>
    <s v="Sí"/>
  </r>
  <r>
    <s v="Femicidios"/>
    <d v="2014-11-21T00:00:00"/>
    <x v="12"/>
    <n v="7101"/>
    <s v="Talca"/>
    <x v="12"/>
    <s v="Claudia Andrea Muñoz González"/>
    <n v="26"/>
    <s v="Chilena"/>
    <s v="Cocinera"/>
    <s v="Apuñalada mientras dormia"/>
    <s v="No"/>
    <s v="ex conviviente"/>
    <s v="Femicidio íntimo"/>
    <s v="Jorge Andrés Molina Garrido"/>
    <n v="30"/>
    <s v="Chilena"/>
    <s v="Vendedor en tienda Easy"/>
    <s v="No"/>
    <s v="Sí"/>
  </r>
  <r>
    <s v="Femicidios"/>
    <d v="2016-10-24T00:00:00"/>
    <x v="0"/>
    <n v="13602"/>
    <s v="El Monte"/>
    <x v="0"/>
    <s v="Claudia Andrea Núñez Palacios"/>
    <n v="27"/>
    <s v="Chilena"/>
    <s v="Estudiante de contabilidad"/>
    <s v="Eran amantes hace 2 años, él estaba casado. Ese día se juntaron en la casa de él, donde la mata y esconde al interior de un tambor, el cual abandona en un canal de regadío. Es encontrada 9 días después."/>
    <s v="No"/>
    <s v="Pareja"/>
    <s v="Femicidio íntimo"/>
    <s v="Felipe Andrés Salas Henríquez"/>
    <n v="29"/>
    <s v="Chilena"/>
    <s v="Mecánico automotriz"/>
    <s v="No"/>
    <s v="No"/>
  </r>
  <r>
    <s v="Femicidios"/>
    <d v="2014-10-30T00:00:00"/>
    <x v="0"/>
    <n v="13117"/>
    <s v="Lo Prado"/>
    <x v="0"/>
    <s v="Claudia Andrea Zúñiga Mancilla"/>
    <n v="37"/>
    <s v="Chilena"/>
    <s v="Cocinera en casino nocturno"/>
    <s v="Apuñaló 20 veces a la mujer y también atacó al padre y a la hija de la víctima, quienes resultaron con heridas graves y fueron trasladados al hospital. Intenta suicidarse con el arma pero no lo logra"/>
    <s v="No"/>
    <s v="Pareja"/>
    <s v="Femicidio íntimo"/>
    <s v="Cecil Navarro Guíñez"/>
    <n v="50"/>
    <s v="Chilena"/>
    <s v="No Informada"/>
    <s v="No"/>
    <s v="No Informado"/>
  </r>
  <r>
    <s v="Femicidios"/>
    <d v="2016-02-24T00:00:00"/>
    <x v="13"/>
    <n v="14203"/>
    <s v="Lago Ranco"/>
    <x v="13"/>
    <s v="Claudia Barrientos Oporto"/>
    <n v="42"/>
    <s v="Chilena"/>
    <s v="No Informada"/>
    <s v="Asesina a su esposa frente a hijo (26), luego se suicida. Ella es llevada al hospital, fallece a las 3 horas"/>
    <s v="No"/>
    <s v="Ex Cónguye"/>
    <s v="Femicidio íntimo"/>
    <s v="René Carvajal Dasan"/>
    <n v="55"/>
    <s v="Chilena"/>
    <s v="No Informada"/>
    <s v="Sí"/>
    <s v="No"/>
  </r>
  <r>
    <s v="Femicidios"/>
    <d v="2014-01-28T00:00:00"/>
    <x v="12"/>
    <n v="7308"/>
    <s v="Teno"/>
    <x v="12"/>
    <s v="Claudia Castro González"/>
    <n v="28"/>
    <s v="Chilena"/>
    <s v="No Informada"/>
    <s v="Embarazada de 8 meses, es asesinada por encargo de su ex pareja. Ingresan a su domicidio tres personas: una mujer, un hombre y un menor"/>
    <s v="No"/>
    <s v="Ex pareja"/>
    <s v="Femicidio íntimo"/>
    <s v="Medios no informan"/>
    <m/>
    <s v="No Informada"/>
    <s v="No Informada"/>
    <s v="No"/>
    <s v="No"/>
  </r>
  <r>
    <s v="Femicidios"/>
    <d v="2016-07-27T00:00:00"/>
    <x v="7"/>
    <n v="2201"/>
    <s v="Calama"/>
    <x v="7"/>
    <s v="Claudia Cristel Martel Torres"/>
    <n v="3"/>
    <s v="Peruana"/>
    <s v="No Informada"/>
    <s v="Llevaba 5 meses en Chile, tras la agresión el femicida avisa a conocida del hecho y esta denuncia a carabineros. Intenta suicidarse, pero fracasa. Primer juicio es anulado por supuesto trastorno psicológico, se realiza segundo juicio"/>
    <s v="No"/>
    <s v="Padre"/>
    <s v="Femicidio íntimo familiar"/>
    <s v="Eliut Gustavo Martel Claudio"/>
    <n v="34"/>
    <s v="Peruana"/>
    <s v="No Informada"/>
    <s v="No"/>
    <s v="Sí"/>
  </r>
  <r>
    <s v="Femicidios"/>
    <d v="2016-01-02T00:00:00"/>
    <x v="0"/>
    <n v="13127"/>
    <s v="Recoleta"/>
    <x v="0"/>
    <s v="Claudia González Ovalle"/>
    <n v="36"/>
    <s v="Chilena"/>
    <s v="No Informada"/>
    <s v="La agrede durante discusión, hijo (8) estaba presente y avisa a vecinos. Se desconoce el paradero del femicida, se sabe que su alias es &quot;perro maldito&quot;"/>
    <s v="No"/>
    <s v="Conviviente"/>
    <s v="Femicidio íntimo"/>
    <s v="Medios no informan"/>
    <m/>
    <s v="Peruana"/>
    <s v="No Informada"/>
    <s v="No"/>
    <s v="No"/>
  </r>
  <r>
    <s v="Femicidios"/>
    <d v="2018-10-18T00:00:00"/>
    <x v="5"/>
    <n v="5101"/>
    <s v="Valparaíso"/>
    <x v="5"/>
    <s v="Claudia Jorquera Piña"/>
    <n v="25"/>
    <s v="Chilena"/>
    <s v="No Informada"/>
    <s v="Atacada a martillazos por cuñado. Agresor le quita escopeta con la que ella se defendió y le dispara, alegando que ella tenía a su hermano &quot;embrujado&quot; y &quot;secuestrado&quot;. Hechos ocurren delante de dos hijos pequeños. Vecinos llamaron dos veces a Carabineros, al llegar, Claudia ya estaba muerta"/>
    <s v="No"/>
    <s v="Cuñado"/>
    <s v="Femicidio íntimo familiar"/>
    <s v="C.J.S.Z."/>
    <n v="17"/>
    <s v="Chilena"/>
    <s v="No Informada"/>
    <s v="No"/>
    <s v="No"/>
  </r>
  <r>
    <s v="Femicidios"/>
    <d v="2011-04-03T00:00:00"/>
    <x v="0"/>
    <n v="13103"/>
    <s v="Cerro Navia"/>
    <x v="0"/>
    <s v="Claudia Lorena Carrasco Madariaga"/>
    <n v="35"/>
    <s v="No Informada"/>
    <s v="Sin Informacion"/>
    <s v="Baleada"/>
    <s v="Sin Información"/>
    <s v="Conviviente"/>
    <s v="Intimo"/>
    <s v="Roberto Ramirez Cabrera"/>
    <n v="35"/>
    <s v="No Informada"/>
    <s v="No Informada"/>
    <m/>
    <s v="No Informado"/>
  </r>
  <r>
    <s v="Femicidios"/>
    <d v="2010-06-24T00:00:00"/>
    <x v="13"/>
    <n v="14201"/>
    <s v="La Union"/>
    <x v="13"/>
    <s v="Claudia Marcela Yañez Méndez"/>
    <n v="22"/>
    <s v="No Informada"/>
    <s v="Embarazada 3 meses"/>
    <s v="apuñalada y enterrada"/>
    <s v="Sin Información"/>
    <s v="Ex Esposo"/>
    <s v="Intimo"/>
    <s v="Dustin Casanova Torrijos"/>
    <n v="26"/>
    <s v="No Informada"/>
    <s v="Func. Inspecc. Del Trabajo, dirigente DC"/>
    <s v="No Informado"/>
    <s v="No Informado"/>
  </r>
  <r>
    <s v="Femicidios"/>
    <d v="2014-01-30T00:00:00"/>
    <x v="12"/>
    <n v="7101"/>
    <s v="Talca"/>
    <x v="12"/>
    <s v="Claudia Muñoz Contreras"/>
    <n v="40"/>
    <s v="Chilena"/>
    <s v="No Informada"/>
    <s v="Tenían relación secreta. La agrede a ella y a la hija (2 meses), luego se suicida"/>
    <s v="No"/>
    <s v="Pareja"/>
    <s v="Femicidio íntimo"/>
    <s v="Héctor Vilchez Quinteros"/>
    <n v="61"/>
    <s v="Chilena"/>
    <s v="No Informada"/>
    <s v="Sí"/>
    <s v="No"/>
  </r>
  <r>
    <s v="Femicidios"/>
    <d v="2014-07-21T00:00:00"/>
    <x v="0"/>
    <n v="13112"/>
    <s v="La Pintana"/>
    <x v="0"/>
    <s v="Claudia Reyes Cabrera"/>
    <n v="38"/>
    <s v="Chilena"/>
    <s v="Auxiliar de aseo"/>
    <s v="La agrede estando en la casa, luego oculta su cuerpo bajo la cama"/>
    <s v="No"/>
    <s v="Cónyuge"/>
    <s v="Femicidio íntimo"/>
    <s v="Patricio González Espinoza"/>
    <n v="46"/>
    <s v="Chilena"/>
    <s v="Obrero de la construcción"/>
    <s v="No"/>
    <s v="No"/>
  </r>
  <r>
    <s v="Femicidios"/>
    <d v="2016-04-01T00:00:00"/>
    <x v="0"/>
    <n v="13114"/>
    <s v="Las Condes"/>
    <x v="0"/>
    <s v="Constanza Carreño Cuevas"/>
    <n v="23"/>
    <s v="Chilena"/>
    <s v="Trabajadora sexual"/>
    <s v="La jóven acude a departamento de teniente del Ejército por servicios sexuales, ya que este le había prestado el lugar a Cristian. Discuten y él la golpea, quema el lugar para ocultar la evidencia. Defensa insiste en su inocencia hasta el final. Familia de la víctima denuncia estigmatización de medios por su trabajo"/>
    <s v="No"/>
    <s v="Cliente sexual"/>
    <s v="Femicidio íntimo"/>
    <s v="Cristian Ignacio Uribe Neira"/>
    <n v="30"/>
    <s v="Chilena"/>
    <s v="Ex cadete de la Armada"/>
    <s v="No"/>
    <s v="No"/>
  </r>
  <r>
    <s v="Femicidios"/>
    <d v="2019-09-27T00:00:00"/>
    <x v="8"/>
    <n v="8203"/>
    <s v="Cañete"/>
    <x v="8"/>
    <s v="Constanza Chandía Rivera"/>
    <n v="25"/>
    <s v="Chilena"/>
    <s v="Estudiante"/>
    <s v="es golpeada y enterrada en sector rural, luego pareja preseta denuncia por desaparición. A los 6 días confiesa el crimen"/>
    <s v="Sin Información"/>
    <s v="Conviviente"/>
    <s v="Femicidio íntimo"/>
    <s v="Cristian Parra Moraga"/>
    <n v="40"/>
    <s v="Chilena"/>
    <s v="No Informada"/>
    <s v="No"/>
    <s v="No Informado"/>
  </r>
  <r>
    <s v="Femicidios"/>
    <d v="2011-03-14T00:00:00"/>
    <x v="0"/>
    <n v="13125"/>
    <s v="Quilicura"/>
    <x v="0"/>
    <s v="Corina Pozas Pozas"/>
    <n v="29"/>
    <s v="No Informada"/>
    <s v="Sin Informacion"/>
    <s v="Estrangulada y apuñalada"/>
    <s v="Sin Información"/>
    <s v="Esposo"/>
    <s v="Intimo"/>
    <s v="Marcos Rafael González Cárcamo"/>
    <n v="36"/>
    <s v="No Informada"/>
    <s v="No Informada"/>
    <s v="Si"/>
    <s v="No Informado"/>
  </r>
  <r>
    <s v="Femicidios"/>
    <d v="2016-10-09T00:00:00"/>
    <x v="0"/>
    <n v="13301"/>
    <s v="Colina"/>
    <x v="0"/>
    <s v="Cristal Alejandra Muñoz Ampuero"/>
    <n v="22"/>
    <s v="Chilena"/>
    <s v="No Informada"/>
    <s v="La visita en su domicilio y la apuñala 35 veces, también agrede a su mamá Juana Ampuero. La hija estaba presente. Femicida se intenta suicidar en su casa pero fracasa. Sobreviven él y Juana en el hospital"/>
    <s v="No"/>
    <s v="ex conviviente"/>
    <s v="Femicidio íntimo"/>
    <s v="Franco Eduardo Zamora Hurtado"/>
    <n v="27"/>
    <s v="Chilena"/>
    <s v="Jardinero"/>
    <s v="No"/>
    <s v="No"/>
  </r>
  <r>
    <s v="Femicidios"/>
    <d v="2017-05-01T00:00:00"/>
    <x v="8"/>
    <n v="8203"/>
    <s v="Cañete"/>
    <x v="8"/>
    <s v="Daisy Ester Millahual Parra"/>
    <n v="23"/>
    <s v="Chilena"/>
    <s v="Educadora de parvulos"/>
    <s v="Víctima tenía la tenencia del hijo de ex pareja aunque no era la madre. Mantenian contacto a pesar de medida cautelar. Es encontrada colgada de un árbol en sector rural, posteriormente PDI encuentra el cuerpo del agresor colgado a 80 metros"/>
    <s v="No"/>
    <s v="Ex pareja"/>
    <s v="Femicidio íntimo"/>
    <s v="César Eliecer Fernández Toledo"/>
    <n v="33"/>
    <s v="Chilena"/>
    <s v="No Informada"/>
    <s v="Sí"/>
    <s v="No"/>
  </r>
  <r>
    <s v="Femicidios"/>
    <d v="2021-03-01T00:00:00"/>
    <x v="1"/>
    <n v="9101"/>
    <s v="Temuco"/>
    <x v="16"/>
    <s v="Damaris Ana Meliñir Llanqui"/>
    <n v="19"/>
    <s v="No Informada"/>
    <s v="No Informada"/>
    <s v="Violada y asesinada por conocido, quien enterró su cuerpo a metros de su vivienda. La familia de Dámaris la buscaba desde el lunes 1º de marzo, denunciando desaparición. Sin embargo, el sujeto, al confesar violación y asesinato indica que tenía una relación sentimental con la joven. Por los datos de prensa, Ministerio Público no estaría usando femicidio íntimo, femicidio simple ni violación con femicidio de la Ley Gabriela"/>
    <s v="Sí"/>
    <s v="Conocido"/>
    <s v="No íntimo"/>
    <s v="Luis Eugenio Salas Muñoz"/>
    <n v="64"/>
    <s v="Chileno"/>
    <s v="No Informada"/>
    <s v="No"/>
    <s v="Sí"/>
  </r>
  <r>
    <s v="Femicidios"/>
    <d v="2018-01-01T00:00:00"/>
    <x v="4"/>
    <n v="4101"/>
    <s v="La Serena"/>
    <x v="4"/>
    <s v="Damaris Angélica Coronado Riveros"/>
    <n v="33"/>
    <s v="Chilena"/>
    <s v="No Informada"/>
    <s v="Conocido del barrio habría intentado agredir sexualmente a Damaris y su hermana Cesia, quienes se defendieron, por lo que el sujeto disparó en su contra por la espalda. Posteriormente se da a la fuga, es encontrado 5 meses después en Antofagasta"/>
    <s v="Sí"/>
    <s v="Conocido"/>
    <s v="Femicidio no íntimo"/>
    <s v="José Miguel Pereda Pérez"/>
    <n v="31"/>
    <s v="Chilena"/>
    <s v="No Informada"/>
    <s v="No"/>
    <s v="No"/>
  </r>
  <r>
    <s v="Femicidios"/>
    <d v="2019-05-14T00:00:00"/>
    <x v="13"/>
    <n v="14106"/>
    <s v="Mariquina"/>
    <x v="13"/>
    <s v="Danae Millaray Marianela Benavides Matus"/>
    <n v="13"/>
    <s v="Chilena"/>
    <s v="No Informada"/>
    <s v="apuñalada por ex pareja de su hermana; la ex pareja del agresor y el padre de ésta se encuentran en riesgo vital"/>
    <s v="Sin Información"/>
    <s v="Ex cuñado"/>
    <s v="Femicidio íntimo familiar"/>
    <s v="MEDIOS PROTEGEN SU IDENTIDAD"/>
    <n v="27"/>
    <s v="Chilena"/>
    <s v="No Informada"/>
    <s v="No"/>
    <s v="No Informado"/>
  </r>
  <r>
    <s v="Otros asesinatos por Violencia Femicida"/>
    <d v="2020-02-22T00:00:00"/>
    <x v="5"/>
    <n v="5804"/>
    <s v="Villa Alemana"/>
    <x v="5"/>
    <s v="Daniel"/>
    <n v="2"/>
    <s v="No Informada"/>
    <s v="No Informada"/>
    <s v="Calcinado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Otros asesinatos por Violencia Femicida"/>
    <d v="2020-02-22T00:00:00"/>
    <x v="5"/>
    <n v="5804"/>
    <s v="Villa Alemana"/>
    <x v="5"/>
    <s v="Daniela"/>
    <n v="1"/>
    <s v="No Informada"/>
    <s v="No Informada"/>
    <s v="Calcinada junto a su madre, Brenda Vidal. En agosto, familiares de Brenda denuncian que el incendio fue provocado por ex pareja de ella y que la investigación ha sido negligente"/>
    <s v="Sin Información"/>
    <s v="Padre"/>
    <s v="Parricidio por conexión"/>
    <s v="Medios protegen su identidad"/>
    <m/>
    <s v="No Informada"/>
    <s v="No Informada"/>
    <s v="No Informado"/>
    <s v="No Informado"/>
  </r>
  <r>
    <s v="Femicidios"/>
    <d v="2017-10-21T00:00:00"/>
    <x v="15"/>
    <n v="11101"/>
    <s v="Coyhaique"/>
    <x v="15"/>
    <s v="Daniela Andrea Mardones Alvares"/>
    <n v="27"/>
    <s v="Chilena"/>
    <s v="Vendedora"/>
    <s v="Denuncia por presunta desgracia sobre ambos. Sin embargo, miembros de la familia dicen que podría tratarse de un secuestro y estuvieron buscándola por días, también circula información en facebook que asesino habría estado acosando a Daniela (post en facebok fue eliminado). En medios afirman que eran pareja y es contabilizado como femicidio, si bien no se habla de conviviencia. Deja nota suicida"/>
    <s v="No"/>
    <s v="Conocido"/>
    <s v="Femicidio no íntimo"/>
    <s v="Pablo Jonas Jalife Tolosa"/>
    <n v="55"/>
    <s v="Chilena"/>
    <s v="Chofer del Ministerio de Obras Públicas"/>
    <s v="Sí"/>
    <s v="No"/>
  </r>
  <r>
    <s v="Femicidios"/>
    <d v="2013-04-20T00:00:00"/>
    <x v="0"/>
    <n v="13401"/>
    <s v="San Bernardo"/>
    <x v="0"/>
    <s v="Daniela Ayala Cabezas"/>
    <n v="24"/>
    <s v="No Informada"/>
    <s v="Sin Informacion"/>
    <s v="Disparo en la cabeza"/>
    <s v="Sin Información"/>
    <s v="Pareja"/>
    <s v="Íntimo"/>
    <s v="Pablo Arriaza Romo"/>
    <n v="31"/>
    <s v="No Informada"/>
    <s v="No Informada"/>
    <s v="No"/>
    <s v="No Informado"/>
  </r>
  <r>
    <s v="Femicidios"/>
    <d v="2013-09-02T00:00:00"/>
    <x v="12"/>
    <n v="7101"/>
    <s v="Talca"/>
    <x v="12"/>
    <s v="Daniela Cruz"/>
    <n v="4"/>
    <s v="No Informada"/>
    <s v="Sin Informacion"/>
    <s v="Violada y golpeada por amigo de la familia"/>
    <s v="SI"/>
    <s v="Amigo de la familia"/>
    <s v="No íntimo"/>
    <s v="Sergio Alcapán"/>
    <n v="21"/>
    <s v="No Informada"/>
    <s v="No Informada"/>
    <s v="No Informado"/>
    <s v="No Informado"/>
  </r>
  <r>
    <s v="Femicidios"/>
    <d v="2019-12-01T00:00:00"/>
    <x v="6"/>
    <n v="10208"/>
    <s v="Quellon"/>
    <x v="6"/>
    <s v="Daniela Estefani Vivar Nauto"/>
    <n v="30"/>
    <s v="Chilena"/>
    <s v="No Informada"/>
    <s v="apuñalada por su ex pareja en la vía pública; esfuerzos por estabilizarla no dieron resultados"/>
    <s v="Sin Información"/>
    <s v="Ex Conviviente"/>
    <s v="Femicidio íntimo"/>
    <s v="José Oyarzo Paredes"/>
    <n v="40"/>
    <s v="Chilena"/>
    <s v="No Informada"/>
    <s v="No"/>
    <s v="No Informado"/>
  </r>
  <r>
    <s v="Femicidios"/>
    <d v="2010-06-13T00:00:00"/>
    <x v="0"/>
    <n v="13125"/>
    <s v="Quilicura"/>
    <x v="0"/>
    <s v="Daniela Mejías Gonzàlez"/>
    <n v="23"/>
    <s v="No Informada"/>
    <s v="Sin Informacion"/>
    <s v="apuñalada"/>
    <s v="Sin Información"/>
    <s v="conviviente"/>
    <s v="Intimo"/>
    <s v="Jorge Angulo Quintana"/>
    <n v="31"/>
    <s v="No Informada"/>
    <s v="Ingeniero Elèctrico"/>
    <s v="No Informado"/>
    <s v="No Informado"/>
  </r>
  <r>
    <s v="Femicidios"/>
    <d v="2014-04-04T00:00:00"/>
    <x v="0"/>
    <n v="13604"/>
    <s v="Padre Hurtado"/>
    <x v="0"/>
    <s v="Daniela Pérez Alegría"/>
    <n v="29"/>
    <s v="Chilena"/>
    <s v="Dueña de casa"/>
    <s v="El femicida fue hasta el domicilio de Daniela, esperó a que los padres de ésta se fueran a trabajar y que dejara a su hijo en el colegio, y encontrándose sola, hace ingresó a la casa. Estando ella agonizante, le roba un celular, notebook, zapatillas y joyas"/>
    <s v="No"/>
    <s v="Ex pareja"/>
    <s v="Femicidio íntimo"/>
    <s v="Alejandro Ponce Cabezas"/>
    <n v="24"/>
    <s v="Chilena"/>
    <s v="Maestro pintor"/>
    <s v="No"/>
    <s v="Sí"/>
  </r>
  <r>
    <s v="Femicidios"/>
    <d v="2017-02-28T00:00:00"/>
    <x v="4"/>
    <n v="4101"/>
    <s v="La Serena"/>
    <x v="4"/>
    <s v="Daniela Valentina Reyes Espejo"/>
    <n v="17"/>
    <s v="Chilena"/>
    <s v="Estudiante de enseñanza media en 2x1"/>
    <s v="Golpea a la víctima, su mamá y hermano que viven al frente intervienen. Luego de una pelea se retiran a sus respectivos domicilios, minutos después Daniela sale echando espuma por la boca, fallece en el hospital. PDI y familia del joven insisten en que fue suicidio, familia de Daniela creen que fue envenada. Madre de Daniela tuvo que interponer orden de alejamiento a David y su mamá por acoso. Nueva audiencia de formalización fijada para finales de Agosto"/>
    <s v="No"/>
    <s v="Conviviente"/>
    <s v="Femicidio íntimo"/>
    <s v="David Alfredo Espinoza Geraldo"/>
    <n v="19"/>
    <s v="Chilena"/>
    <s v="No Informada"/>
    <s v="No"/>
    <s v="No"/>
  </r>
  <r>
    <s v="Femicidios"/>
    <d v="2017-09-02T00:00:00"/>
    <x v="1"/>
    <n v="9107"/>
    <s v="Gorbea"/>
    <x v="1"/>
    <s v="Danitza Annegrete Buxton Barra"/>
    <n v="20"/>
    <s v="Chilena"/>
    <s v="Postulante a escuela de Carabineros"/>
    <s v="Agresor cumplia condena por violación, estaba en libertad condicional por buena conducta. Era amigo de un familiar de la víctima, estaba en su casa en una junta de amigos. Posterior a que todos se hayan ido, regresa al domicilio, la agrede y quema la casa"/>
    <s v="No"/>
    <s v="Conocido"/>
    <s v="Femicidio no íntimo"/>
    <s v="Richard Estaban Sepúlveda Cumian"/>
    <n v="29"/>
    <s v="Chilena"/>
    <s v="Obrero"/>
    <s v="No"/>
    <s v="No"/>
  </r>
  <r>
    <s v="Femicidios"/>
    <d v="2018-06-17T00:00:00"/>
    <x v="6"/>
    <n v="10101"/>
    <s v="Puerto Montt"/>
    <x v="6"/>
    <s v="Dayanara Constanza Martínez Cárcamo"/>
    <n v="19"/>
    <s v="Chilena"/>
    <s v="No Informada"/>
    <s v="Durante la madrugada y en la vía pública le dispara a Dayanara, quien fallece en el lugar"/>
    <s v="No"/>
    <s v="Pareja"/>
    <s v="Femicidio íntimo"/>
    <s v="Jeremy Alexander Riffo Cárcamo"/>
    <n v="24"/>
    <s v="Chilena"/>
    <s v="No Informada"/>
    <s v="No"/>
    <s v="No"/>
  </r>
  <r>
    <s v="Femicidios"/>
    <d v="2016-07-27T00:00:00"/>
    <x v="7"/>
    <n v="2201"/>
    <s v="Calama"/>
    <x v="7"/>
    <s v="Deiny Julisa Torres Laura"/>
    <n v="24"/>
    <s v="Peruana"/>
    <s v="No Informada"/>
    <s v="Llevaba 5 meses en Chile, tras la agresión el femicida avisa a conocida del hecho y esta denuncia a carabineros. Intenta suicidarse, pero fracasa. Primer juicio es anulado por supuesto trastorno psicológico, se realiza segundo juicio"/>
    <s v="No"/>
    <s v="Cónyuge"/>
    <s v="Femicidio íntimo"/>
    <s v="Eliut Gustavo Martel Claudio"/>
    <n v="34"/>
    <s v="Peruana"/>
    <s v="No Informada"/>
    <s v="No"/>
    <s v="Sí"/>
  </r>
  <r>
    <s v="Femicidios"/>
    <d v="2019-08-06T00:00:00"/>
    <x v="5"/>
    <n v="5404"/>
    <s v="Petorca"/>
    <x v="5"/>
    <s v="Deisy Alejandra Inostroza Araya"/>
    <n v="38"/>
    <s v="Chilena"/>
    <s v="secretaria"/>
    <s v="axfixiada junto a su hija de 1 año por conviviente, quien luego se suicidó"/>
    <s v="Sin Información"/>
    <s v="Conviviente"/>
    <s v="Femicidio íntimo"/>
    <s v="Edison Alexis López Martínez"/>
    <n v="34"/>
    <s v="Chilena"/>
    <s v="chofer"/>
    <s v="Sí"/>
    <s v="No Informado"/>
  </r>
  <r>
    <s v="Femicidios"/>
    <d v="2015-07-28T00:00:00"/>
    <x v="6"/>
    <n v="10303"/>
    <s v="Purranque"/>
    <x v="6"/>
    <s v="Deisy Cabrero"/>
    <n v="24"/>
    <s v="Chilena"/>
    <s v="Dueña de casa"/>
    <s v="La agrede con un hacha y mata a la hija, luego se suicida ahorcándose. Dejó una carta en la que pidió perdón y justificó el haber dado muerte a la menor para que no quedara sola"/>
    <s v="No"/>
    <s v="Conviviente"/>
    <s v="Femicidio íntimo"/>
    <s v="Juan Catrilef Flores"/>
    <n v="46"/>
    <s v="Chilena"/>
    <s v="No Informada"/>
    <s v="Sí"/>
    <s v="No"/>
  </r>
  <r>
    <s v="Femicidios"/>
    <d v="2012-07-27T00:00:00"/>
    <x v="7"/>
    <n v="2101"/>
    <s v="Antofagasta"/>
    <x v="7"/>
    <s v="Deisy Maulén Gamboa"/>
    <n v="30"/>
    <s v="No Informada"/>
    <s v="Sin Informacion"/>
    <s v="Calcinada"/>
    <s v="Sin Información"/>
    <s v="Conviviente"/>
    <s v="Intimo"/>
    <s v="Cristian Juica Ossandón"/>
    <n v="43"/>
    <s v="No Informada"/>
    <s v="No Informada"/>
    <s v="No Informado"/>
    <s v="No Informado"/>
  </r>
  <r>
    <s v="Femicidios"/>
    <d v="2018-08-22T00:00:00"/>
    <x v="5"/>
    <n v="5401"/>
    <s v="La Ligua"/>
    <x v="5"/>
    <s v="Deyanira Marte"/>
    <n v="42"/>
    <s v="Dominicana"/>
    <s v="No Informada"/>
    <s v="Su cuerpo es encontrado junto al de su pareja, quien le disparó al interior de un vehículo y luego se suicida"/>
    <s v="No"/>
    <s v="Pareja"/>
    <s v="Femicidio íntimo"/>
    <s v="Sergio Brito"/>
    <n v="50"/>
    <s v="Chilena"/>
    <s v="No Informada"/>
    <s v="Sí"/>
    <s v="No"/>
  </r>
  <r>
    <s v="Suicidios femicidas"/>
    <d v="2020-08-02T00:00:00"/>
    <x v="6"/>
    <n v="10403"/>
    <s v="Hualaihué"/>
    <x v="6"/>
    <s v="Deysi Nobelia Compay Schmitd"/>
    <n v="20"/>
    <s v="Chilena"/>
    <s v="No Informada"/>
    <s v="Tras violencia cometida por su pareja, Deysi se quitó la vida. Se encontraba embarazada. Amigas y familiares inician campaña"/>
    <s v="Sin Información"/>
    <s v="Pareja"/>
    <s v="Suicidio femicida"/>
    <s v="Jorge Luis Barrientos White"/>
    <m/>
    <s v="Chilena"/>
    <s v="No Informada"/>
    <s v="No Informado"/>
    <s v="No Informado"/>
  </r>
  <r>
    <s v="Femicidios"/>
    <d v="2018-06-03T00:00:00"/>
    <x v="0"/>
    <n v="13122"/>
    <s v="Peñalolén"/>
    <x v="0"/>
    <s v="Diana Rosa López Yallico"/>
    <n v="49"/>
    <s v="Peruana"/>
    <s v="No Informada"/>
    <s v="La apuñaló al menos 4 veces con arma blanca. El crimen había sido catalogado inicialmente como suicidio, por manipulación del sitio del suceso, pero luego el autor confesó"/>
    <s v="No"/>
    <s v="Conviviente"/>
    <s v="Femicidio íntimo"/>
    <s v="Juan Alberto Canulaf Antilaf"/>
    <n v="33"/>
    <s v="Chilena"/>
    <s v="No Informada"/>
    <s v="No"/>
    <s v="Sí"/>
  </r>
  <r>
    <s v="Femicidios"/>
    <d v="2016-10-07T00:00:00"/>
    <x v="0"/>
    <n v="13109"/>
    <s v="La Cisterna"/>
    <x v="0"/>
    <s v="Doris Muriel Andaur Hidalgo"/>
    <n v="24"/>
    <s v="Chilena"/>
    <s v="No Informada"/>
    <s v="Asesinada por su pareja de un disparo. Él es dejado en libertad supuestamente por falta de pruebas y continua siendo funcionario de la PDI. El caso se cierra sin imputados."/>
    <s v="No"/>
    <s v="Conviviente"/>
    <s v="Femicidio íntimo"/>
    <s v="Bastián Guzmán Retamal"/>
    <n v="26"/>
    <s v="Chilena"/>
    <s v="Subinspector PDI"/>
    <s v="No"/>
    <s v="No"/>
  </r>
  <r>
    <s v="Femicidios"/>
    <d v="2019-07-07T00:00:00"/>
    <x v="4"/>
    <n v="4204"/>
    <s v="Salamanca"/>
    <x v="4"/>
    <s v="E.C.A.T. (MEDIOS NO INFORMAN)"/>
    <n v="85"/>
    <s v="Chilena"/>
    <s v="No Informada"/>
    <s v="violada y asfixiada por sobrino"/>
    <s v="Sin Información"/>
    <s v="Sobrino"/>
    <s v="Femicidio íntimo familiar"/>
    <s v="B.E.C.H. (MEDIOS PROTEGEN SU IDENTIDAD)"/>
    <m/>
    <s v="Chilena"/>
    <s v="No Informada"/>
    <s v="No"/>
    <s v="No Informado"/>
  </r>
  <r>
    <s v="Femicidios"/>
    <d v="2016-01-31T00:00:00"/>
    <x v="0"/>
    <n v="13109"/>
    <s v="La Cisterna"/>
    <x v="0"/>
    <s v="Elba Inés de las Mercedes Escárate Arenas"/>
    <n v="90"/>
    <s v="Chilena"/>
    <s v="No Informada"/>
    <s v="Es asesinada por su marido, luego el se suicida. Pareja es encontrada por su hija, quien fue a visitarlos"/>
    <s v="No"/>
    <s v="Cónyuge"/>
    <s v="Femicidio íntimo"/>
    <s v="Luis Arturo Reyes Espinoza"/>
    <n v="93"/>
    <s v="Chilena"/>
    <s v="No Informada"/>
    <s v="Sí"/>
    <s v="No"/>
  </r>
  <r>
    <s v="Femicidios"/>
    <d v="2018-08-30T00:00:00"/>
    <x v="8"/>
    <n v="8102"/>
    <s v="Coronel"/>
    <x v="8"/>
    <s v="Elba Magdalena Roa Fica"/>
    <n v="71"/>
    <s v="Chilena"/>
    <s v="Dueña de casa"/>
    <s v="Fue golpeada con elementos contundentes y descuartizada. El agresor escondió los restos en distintos sectores. Se evalúa salud mental del imputado dada su edad"/>
    <s v="No"/>
    <s v="Cónyuge"/>
    <s v="Femicidio íntimo"/>
    <s v="Humberto Pereira González"/>
    <n v="84"/>
    <s v="Chilena"/>
    <s v="No Informada"/>
    <s v="No"/>
    <s v="Sí"/>
  </r>
  <r>
    <s v="Femicidios"/>
    <d v="2014-03-02T00:00:00"/>
    <x v="6"/>
    <n v="10101"/>
    <s v="Puerto Montt"/>
    <x v="6"/>
    <s v="Eliana Bustos Carvajal"/>
    <n v="67"/>
    <s v="Chilena"/>
    <s v="Feriante"/>
    <s v="La agrede en su casa. Si bien el femicida se entrega a Carabineros, horas más tarde se suicida tirándose del tercer piso del cuartel donde se encontraba detenido"/>
    <s v="No"/>
    <s v="Cónyuge"/>
    <s v="Femicidio íntimo"/>
    <s v="Francisco Molina Gutiérrez"/>
    <n v="62"/>
    <s v="Chilena"/>
    <s v="No Informada"/>
    <s v="Sí"/>
    <s v="Sí"/>
  </r>
  <r>
    <s v="Femicidios"/>
    <d v="2020-06-14T00:00:00"/>
    <x v="1"/>
    <n v="9103"/>
    <s v="Cunco"/>
    <x v="1"/>
    <s v="Eliana Urra Colicoy"/>
    <n v="48"/>
    <s v="Chilena"/>
    <s v="No Informada"/>
    <s v="Acuchillada por ex conviviente, quién logró llegar hasta su casa a pesar de medidas cautelares interpuestas por agresión anterior"/>
    <s v="Sin Información"/>
    <s v="Ex Conviviente"/>
    <s v="Íntimo"/>
    <s v="Marcelo Sepúlveda Chávez"/>
    <n v="46"/>
    <s v="Chilena"/>
    <s v="No Informada"/>
    <s v="No"/>
    <s v="No Informado"/>
  </r>
  <r>
    <s v="Femicidios"/>
    <d v="2011-12-05T00:00:00"/>
    <x v="0"/>
    <n v="13402"/>
    <s v="Buín"/>
    <x v="0"/>
    <s v="Elizabeth Carmona Zurita"/>
    <n v="27"/>
    <s v="No Informada"/>
    <s v="obrera agricola"/>
    <s v="Degollada"/>
    <s v="Sin Información"/>
    <s v="Pololo"/>
    <s v="Intimo"/>
    <s v="Carlos Vásquez"/>
    <n v="33"/>
    <s v="No Informada"/>
    <s v="obrero agricola"/>
    <m/>
    <s v="No Informado"/>
  </r>
  <r>
    <s v="Femicidios"/>
    <d v="2013-04-23T00:00:00"/>
    <x v="0"/>
    <n v="13112"/>
    <s v="La Pintana"/>
    <x v="0"/>
    <s v="Elizabeth Gutiérrez López"/>
    <n v="49"/>
    <s v="No Informada"/>
    <s v="Sin Informacion"/>
    <s v="la encontraron ahogada en un canal"/>
    <s v="Sin Información"/>
    <s v="Pareja"/>
    <s v="Íntimo"/>
    <s v="Richard Vizcarra"/>
    <n v="30"/>
    <s v="No Informada"/>
    <s v="No Informada"/>
    <s v="No Informado"/>
    <s v="No Informado"/>
  </r>
  <r>
    <s v="Femicidios"/>
    <d v="2020-03-08T00:00:00"/>
    <x v="9"/>
    <n v="12101"/>
    <s v="Punta Arenas"/>
    <x v="9"/>
    <s v="Elizabeth Noemí Mella Cárcamo"/>
    <n v="54"/>
    <s v="Chilena"/>
    <s v="No Informada"/>
    <s v="Apuñalada en su cama por desconocido, quien inició incendio. Su hijo indica que las heridas que presenta son propias de un femicidio"/>
    <s v="Presunta"/>
    <s v="Se investiga"/>
    <s v="No íntimo"/>
    <s v="Se investiga"/>
    <m/>
    <s v="Chilena"/>
    <s v="No Informada"/>
    <s v="No Informado"/>
    <s v="No Informado"/>
  </r>
  <r>
    <s v="Femicidios"/>
    <d v="2010-05-08T00:00:00"/>
    <x v="6"/>
    <n v="10301"/>
    <s v="Osorno"/>
    <x v="6"/>
    <s v="Elizabeth Parra Márquez"/>
    <n v="20"/>
    <s v="No Informada"/>
    <s v="Sin Informacion"/>
    <s v="estragulada y apuñalada"/>
    <s v="Sin Información"/>
    <s v="Ex Esposo"/>
    <s v="Intimo"/>
    <s v="Jorge Seguel Cárdenas"/>
    <n v="23"/>
    <s v="No Informada"/>
    <s v="obrero"/>
    <s v="No Informado"/>
    <s v="No Informado"/>
  </r>
  <r>
    <s v="Femicidios"/>
    <d v="2016-11-15T00:00:00"/>
    <x v="8"/>
    <n v="8102"/>
    <s v="Coronel"/>
    <x v="8"/>
    <s v="Elizabeth Vilma Uribe Troncoso"/>
    <n v="54"/>
    <s v="Chilena"/>
    <s v="Profesora de religión"/>
    <s v="La mata y deja una carta explicando los motivos. Se intentó declararlo inimputable por problemas psiquiátricos, pero la Corte de Apelaciones revocó la suspensión del procedimiento, reabriendo la investigación. Familia ha realizado diversas acciones para que el caso no quede impune."/>
    <s v="No"/>
    <s v="Cónyuge"/>
    <s v="Femicidio íntimo"/>
    <s v="Alan Jorge Ulises Velásquez Lorca"/>
    <n v="54"/>
    <s v="Chilena"/>
    <s v="No Informada"/>
    <s v="No"/>
    <s v="Sí"/>
  </r>
  <r>
    <s v="Femicidios"/>
    <d v="2011-10-03T00:00:00"/>
    <x v="5"/>
    <n v="5101"/>
    <s v="Valparaíso"/>
    <x v="5"/>
    <s v="Elizabeth Zenteno Alvárez"/>
    <n v="51"/>
    <s v="No Informada"/>
    <s v="Sin Informacion"/>
    <s v="Apuñalada"/>
    <s v="Sin Información"/>
    <s v="Esposo"/>
    <s v="Intimo"/>
    <s v="Juan Pávez Palma"/>
    <n v="56"/>
    <s v="No Informada"/>
    <s v="No Informada"/>
    <m/>
    <s v="No Informado"/>
  </r>
  <r>
    <s v="Femicidios"/>
    <d v="2018-07-21T00:00:00"/>
    <x v="0"/>
    <n v="13104"/>
    <s v="Conchalí"/>
    <x v="0"/>
    <s v="Elsa Ayala Cortéz"/>
    <n v="88"/>
    <s v="Chilena"/>
    <s v="No Informada"/>
    <s v="En el domicilio que compartían, el agresor le dispara y luego se suicida. Elsa tenía una enfermedad terminal e iba a ser trasladada al día siguiente a un asilo"/>
    <s v="No"/>
    <s v="Cónyuge"/>
    <s v="Femicidio íntimo"/>
    <s v="Jorge Olivares"/>
    <n v="84"/>
    <s v="Chilena"/>
    <s v="No Informada"/>
    <s v="Sí"/>
    <s v="No"/>
  </r>
  <r>
    <s v="Femicidios"/>
    <d v="2012-01-24T00:00:00"/>
    <x v="0"/>
    <n v="13127"/>
    <s v="Recoleta"/>
    <x v="0"/>
    <s v="Elsa Curihuanca"/>
    <n v="46"/>
    <s v="No Informada"/>
    <s v="Sin Informacion"/>
    <s v="Apuñalada"/>
    <s v="Sin Información"/>
    <s v="Hijo"/>
    <s v="Intimo"/>
    <s v="Carlos Iturrieta Curihuanca"/>
    <n v="22"/>
    <s v="No Informada"/>
    <s v="No Informada"/>
    <s v="No Informado"/>
    <s v="No Informado"/>
  </r>
  <r>
    <s v="Femicidios"/>
    <d v="2013-07-01T00:00:00"/>
    <x v="0"/>
    <n v="13108"/>
    <s v="Independencia"/>
    <x v="0"/>
    <s v="Elsa del Carmen Avendaño Pino"/>
    <n v="53"/>
    <s v="No Informada"/>
    <s v="Sin Informacion"/>
    <s v="Golpes con un fierro"/>
    <s v="Sin Información"/>
    <s v="Esposo"/>
    <s v="Íntimo"/>
    <s v="Prófugo"/>
    <n v="66"/>
    <s v="No Informada"/>
    <s v="No Informada"/>
    <s v="No Informado"/>
    <s v="No Informado"/>
  </r>
  <r>
    <s v="Femicidios"/>
    <d v="2020-12-24T00:00:00"/>
    <x v="5"/>
    <n v="5109"/>
    <s v="Viña del Mar"/>
    <x v="5"/>
    <s v="Elsa Janet Muñoz Santana"/>
    <n v="40"/>
    <s v="Chilena"/>
    <s v="No Informada"/>
    <s v="Apuñalada por ex conviviente. Durante el día, Elsa, quien había denunciado antes acoso de su ex pareja, denunció VIF pero sujeto fue puesto en libertad, retornando al domicilio. Vecinos denuncian nuevamente VIF, pues vieron golpes del sujeto desnudo a Elsa y escucharon sus gritos de ayuda. En audiencia de control de detención, Ministerio Público lee parte policial, en que se indica que al llegar carabineros Elsa estaba inconsciente, pero el sujeto con un cuchillo en mano les lanzó sábana incendiada, logrando encerrarse en departamento, por lo que Elsa pudo haber muerto en ese momento. Luego, el sujeto fue detenido y se escapó retornando al departamento y terminando de incendiarlo y quemar el cuerpo de Elsa. Paralelamente, vecinos, trataron de linchar a femicida, salvándolo carabineros."/>
    <s v="Presunta"/>
    <s v="Ex Conviviente"/>
    <s v="Íntimo"/>
    <s v="Iván Eduardo Yáñez Sepúlveda"/>
    <n v="30"/>
    <s v="Chilena"/>
    <s v="No Informada"/>
    <s v="No"/>
    <s v="No Informado"/>
  </r>
  <r>
    <s v="Femicidios"/>
    <d v="2010-12-10T00:00:00"/>
    <x v="0"/>
    <n v="13121"/>
    <s v="Pedro Aguirre Cerda"/>
    <x v="0"/>
    <s v="Elsa Maria Bernales Tobar"/>
    <n v="90"/>
    <s v="No Informada"/>
    <s v="Sin Informacion"/>
    <s v="Apuñalada"/>
    <s v="Sin Información"/>
    <s v="Esposo"/>
    <s v="Intimo"/>
    <s v="Josè Ramirez Ugalde"/>
    <n v="87"/>
    <s v="No Informada"/>
    <s v="la mató por celos de un Vecino"/>
    <s v="No Informado"/>
    <s v="No Informado"/>
  </r>
  <r>
    <s v="Femicidios"/>
    <d v="2015-02-04T00:00:00"/>
    <x v="0"/>
    <n v="13201"/>
    <s v="Puente Alto"/>
    <x v="0"/>
    <s v="Elvira Rodríguez López"/>
    <n v="53"/>
    <s v="Brasileña"/>
    <s v="No Informada"/>
    <s v="La estrangula hasta asfixiarla"/>
    <s v="No"/>
    <s v="Pareja"/>
    <s v="Femicidio íntimo"/>
    <s v="Américo Cisternas León"/>
    <n v="36"/>
    <s v="Ecuatoriano"/>
    <s v="Labores de gastronomía"/>
    <s v="No"/>
    <s v="No"/>
  </r>
  <r>
    <s v="Femicidios"/>
    <d v="2010-09-06T00:00:00"/>
    <x v="8"/>
    <n v="8203"/>
    <s v="Cañete"/>
    <x v="8"/>
    <s v="Enriqueta Fierro Castro"/>
    <n v="56"/>
    <s v="No Informada"/>
    <s v="Sin Informacion"/>
    <s v="Apuñalada"/>
    <s v="Sin Información"/>
    <s v="hijo"/>
    <s v="No Intimo"/>
    <s v="Javier Morales Fierro"/>
    <n v="18"/>
    <s v="No Informada"/>
    <s v="No Informada"/>
    <s v="No Informado"/>
    <s v="No Informado"/>
  </r>
  <r>
    <s v="Femicidios"/>
    <d v="2020-10-16T00:00:00"/>
    <x v="5"/>
    <n v="5101"/>
    <s v="Valparaíso"/>
    <x v="5"/>
    <s v="Ercilla Gladys Salgado Yáñez"/>
    <n v="63"/>
    <s v="Chilena"/>
    <s v="No Informada"/>
    <s v="Violada y estrangulada por sobrino en su casa. Agresor es formalizado el 12 de noviembre, según datos de prensa, sin considerar nueva figura de violación con femicidio de Ley Gabriela (causa no aparece en web P. Judicial). Ercilia había denunciado a su hermano, padre del imputado, por lesiones VIF durante el año 2020. Tenían audiencia el 25 de noviembre de 2020 (según datos P. Judicial)"/>
    <s v="Sí"/>
    <s v="Sobrino"/>
    <s v="Familiar"/>
    <s v="Lindorfo José Salgado Silva"/>
    <n v="40"/>
    <s v="Chilena"/>
    <s v="No Informada"/>
    <s v="No"/>
    <s v="No Informado"/>
  </r>
  <r>
    <s v="Femicidios"/>
    <d v="2014-09-05T00:00:00"/>
    <x v="1"/>
    <n v="9101"/>
    <s v="Temuco"/>
    <x v="1"/>
    <s v="Erica Hagan"/>
    <n v="22"/>
    <s v="Estadounidense"/>
    <s v="Pasantía en colegio"/>
    <s v="Erica se preparaba para tomar un baño de tina y fue sorprendida por un sujeto que la golpeó, la arrastro sangrando hasta el living y luego la sumergió en la tina. A la fecha aun no hay culpables"/>
    <s v="Sin Información"/>
    <s v="Sin Información"/>
    <s v="Sin Informacion"/>
    <s v="Sin imputados"/>
    <m/>
    <s v="No Informada"/>
    <s v="No Informada"/>
    <s v="No Informado"/>
    <s v="No Informado"/>
  </r>
  <r>
    <s v="Femicidios"/>
    <d v="2010-11-26T00:00:00"/>
    <x v="6"/>
    <n v="10101"/>
    <s v="Puerto Montt"/>
    <x v="6"/>
    <s v="Ericka Rosa Vera Vera"/>
    <n v="69"/>
    <s v="No Informada"/>
    <s v="Sin Informacion"/>
    <s v="Apuñalada"/>
    <s v="Sin Información"/>
    <s v="Esposo"/>
    <s v="Intimo"/>
    <s v="Juan Godoy Vera"/>
    <n v="65"/>
    <s v="No Informada"/>
    <s v="mueblista"/>
    <s v="No Informado"/>
    <s v="No Informado"/>
  </r>
  <r>
    <s v="Femicidios"/>
    <d v="2013-05-30T00:00:00"/>
    <x v="0"/>
    <n v="13122"/>
    <s v="Peñalolén"/>
    <x v="0"/>
    <s v="Erika Romina Rivera Tagle"/>
    <n v="27"/>
    <s v="No Informada"/>
    <s v="Sin Informacion"/>
    <s v="Asesinada a golpes de pies y puños"/>
    <s v="Sin Información"/>
    <s v="Pareja"/>
    <s v="Íntimo"/>
    <s v="Sergio Tranamil Bustamante"/>
    <n v="30"/>
    <s v="No Informada"/>
    <s v="No Informada"/>
    <s v="No Informado"/>
    <s v="No Informado"/>
  </r>
  <r>
    <s v="Femicidios"/>
    <d v="2020-09-14T00:00:00"/>
    <x v="0"/>
    <n v="13125"/>
    <s v="Quilicura"/>
    <x v="0"/>
    <s v="Esperanza Érika Aguilar Olivares"/>
    <n v="54"/>
    <s v="Chilena"/>
    <s v="No Informada"/>
    <s v="Acuchillada junto a su hija menor por su hijo. Sujeto se autoinfirió heridas y dejó llave del gas abierta; más tarde confiesa. Se denuncia violencia sexual, la que el Ministerio Público no ha considerado. No se utiliza nuevo concepto de femicidio de Ley Gabriela"/>
    <s v="Se presume"/>
    <s v="Hijo"/>
    <s v="Familiar"/>
    <s v="Carlos Venegas Aguilar"/>
    <n v="21"/>
    <s v="Chilena"/>
    <s v="No Informada"/>
    <s v="Intento"/>
    <s v="Sí"/>
  </r>
  <r>
    <s v="Femicidios"/>
    <d v="2020-08-08T00:00:00"/>
    <x v="0"/>
    <n v="13101"/>
    <s v="Santiago"/>
    <x v="0"/>
    <s v="Esperanza Graterol Moya"/>
    <n v="53"/>
    <s v="Venezolana"/>
    <s v="No Informada"/>
    <s v="Acuchillada por su yerno junto a su hija.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Yerno"/>
    <s v="Familiar"/>
    <s v="Joseph Acosta"/>
    <m/>
    <s v="Venezolana"/>
    <s v="No Informada"/>
    <s v="Sí"/>
    <s v="No Informado"/>
  </r>
  <r>
    <s v="Femicidios"/>
    <d v="2010-10-06T00:00:00"/>
    <x v="0"/>
    <n v="13112"/>
    <s v="La Pintana"/>
    <x v="0"/>
    <s v="Estefanía Alfaro González"/>
    <n v="25"/>
    <s v="No Informada"/>
    <s v="Embarazada 8 meses"/>
    <s v="Golpes"/>
    <s v="Sin Información"/>
    <s v="ex pareja"/>
    <s v="Intimo"/>
    <s v="Eduardo Navarrete"/>
    <n v="27"/>
    <s v="No Informada"/>
    <s v="Teniente de Carabineros"/>
    <s v="Si"/>
    <s v="No Informado"/>
  </r>
  <r>
    <s v="Femicidios"/>
    <d v="2019-05-06T00:00:00"/>
    <x v="0"/>
    <n v="13123"/>
    <s v="Providencia"/>
    <x v="0"/>
    <s v="Estefanía del Carmen Martínez Pérez"/>
    <n v="27"/>
    <s v="Chilena"/>
    <s v="No Informada"/>
    <s v="estrangulada, es puesta amarrada en maleta y quemada en la vía pública; cámaras de vigilancia grabaron hombre dejando maleta en la vía pública y quemándola; data de muerte es de 24 horas; cuerpo estaba desnudo; se detiene a hombre en situación de calle con quien ella compartía en caletas; el sujeto trata de aparentar alguna deficiencia mental"/>
    <s v="Sin Información"/>
    <s v="Amigo"/>
    <s v="Femicidio no íntimo"/>
    <s v="Frank Pizarro Pizarro"/>
    <n v="46"/>
    <s v="Chilena"/>
    <s v="No Informada"/>
    <s v="No"/>
    <s v="No Informado"/>
  </r>
  <r>
    <s v="Femicidios"/>
    <d v="2011-01-26T00:00:00"/>
    <x v="0"/>
    <n v="13201"/>
    <s v="Puente Alto"/>
    <x v="0"/>
    <s v="Estefanía Fernândez Fernândez"/>
    <n v="24"/>
    <s v="No Informada"/>
    <s v="Sin Informacion"/>
    <s v="Apuñalada"/>
    <s v="Sin Información"/>
    <s v="ex Conviviente"/>
    <s v="Intimo"/>
    <s v="Alfonso Salas Guajardo"/>
    <n v="45"/>
    <s v="No Informada"/>
    <s v="No Informada"/>
    <m/>
    <s v="No Informado"/>
  </r>
  <r>
    <s v="Femicidios"/>
    <d v="2011-05-26T00:00:00"/>
    <x v="0"/>
    <n v="13301"/>
    <s v="Colina"/>
    <x v="0"/>
    <s v="Estrella Farias"/>
    <n v="50"/>
    <s v="No Informada"/>
    <s v="Sin Informacion"/>
    <s v="Golpes"/>
    <s v="Sin Información"/>
    <s v="Esposo"/>
    <s v="Intimo"/>
    <s v="José Váldes"/>
    <n v="59"/>
    <s v="No Informada"/>
    <s v="No Informada"/>
    <s v="Si"/>
    <s v="No Informado"/>
  </r>
  <r>
    <s v="Femicidios"/>
    <d v="2011-10-06T00:00:00"/>
    <x v="0"/>
    <n v="13117"/>
    <s v="Lo Prado"/>
    <x v="0"/>
    <s v="Estrella Manríquez Carrera"/>
    <n v="21"/>
    <s v="No Informada"/>
    <s v="Sin Informacion"/>
    <s v="Apuñalada"/>
    <s v="Sin Información"/>
    <s v="Conviviente"/>
    <s v="Intimo"/>
    <s v="Sin Informacion"/>
    <n v="25"/>
    <s v="No Informada"/>
    <s v="No Informada"/>
    <m/>
    <s v="No Informado"/>
  </r>
  <r>
    <s v="Femicidios"/>
    <d v="2018-11-14T00:00:00"/>
    <x v="13"/>
    <n v="14101"/>
    <s v="Valdivia"/>
    <x v="13"/>
    <s v="Etelvina Crucilda Huentequeo Vidal"/>
    <n v="67"/>
    <s v="Chilena"/>
    <s v="No Informada"/>
    <s v="Es golpeada con un hacha en la cabeza, luego su esposo la arrastra a la vivienda donde también la golpeó"/>
    <s v="No"/>
    <s v="Cónyuge"/>
    <s v="Femicidio íntimo"/>
    <s v="Sergio Modesto Millán Álvarez"/>
    <n v="76"/>
    <s v="Chilena"/>
    <s v="No Informada"/>
    <s v="No"/>
    <s v="No"/>
  </r>
  <r>
    <s v="Femicidios"/>
    <d v="2019-08-12T00:00:00"/>
    <x v="0"/>
    <n v="13110"/>
    <s v="La Florida"/>
    <x v="0"/>
    <s v="Ethel Liseth Chevez Sánchez"/>
    <n v="25"/>
    <s v="Peruana"/>
    <s v="No Informada"/>
    <s v="apuñalada por ex conviviente y actual vecino luego de, al parecer, encuentro sexual; éste se autoinfirió heridas graves"/>
    <s v="Se presume"/>
    <s v="Ex Conviviente"/>
    <s v="Femicidio íntimo"/>
    <s v="José Ramón Velásquez Pantaleón"/>
    <n v="33"/>
    <s v="Venezolana"/>
    <s v="No Informada"/>
    <s v="Intento"/>
    <s v="No Informado"/>
  </r>
  <r>
    <s v="Femicidios"/>
    <d v="2019-09-10T00:00:00"/>
    <x v="2"/>
    <n v="15101"/>
    <s v="Arica"/>
    <x v="2"/>
    <s v="Fahime Andrea Díaz Dervich"/>
    <n v="49"/>
    <s v="Chilena"/>
    <s v="Secretaria"/>
    <s v="apuñalada por ex conviviente, quien intentó suicidarse y se encuentra en riesgo vital; Fahime intentó pedir ayuda a su actual pareja, quien no alcanzó a llegar a su domicilio"/>
    <s v="Sin Información"/>
    <s v="Ex Conviviente"/>
    <s v="Femicidio íntimo"/>
    <s v="Marcos Gonzalo Alvarado Ortega"/>
    <n v="58"/>
    <s v="Chilena"/>
    <s v="cirujano dentista"/>
    <s v="Intento"/>
    <s v="No Informado"/>
  </r>
  <r>
    <s v="Femicidios"/>
    <d v="2018-12-28T00:00:00"/>
    <x v="5"/>
    <n v="5402"/>
    <s v="Cabildo"/>
    <x v="5"/>
    <s v="Felisa Altamirano Peralta"/>
    <n v="79"/>
    <s v="Chilena"/>
    <s v="No Informada"/>
    <s v="En el domicilio que compartían, él le dispara en la cabeza con una escopeta, luego se suicida con la misma arma. Son encontrados muertos por familiares"/>
    <s v="No"/>
    <s v="Cónyuge"/>
    <s v="Femicidio íntimo"/>
    <s v="Abelardo Torrealba Aliaga"/>
    <n v="83"/>
    <s v="Chilena"/>
    <s v="No Informada"/>
    <s v="Sí"/>
    <s v="No"/>
  </r>
  <r>
    <s v="Femicidios"/>
    <d v="2018-05-22T00:00:00"/>
    <x v="1"/>
    <n v="9120"/>
    <s v="Villarrica"/>
    <x v="1"/>
    <s v="Felisa González Pichipillán"/>
    <n v="42"/>
    <s v="Chilena"/>
    <s v="Asesora del hogar"/>
    <s v="Se encontraba embarazada y había perdido contacto con su familia. Fue encontrada por su hermana en vivienda en que trabajaba. El 22 de noviembre el Ministerio público confirmo la detención de la pareja de la víctima como presunto autor del crimen y fue formalizado, esta en investigación"/>
    <s v="No"/>
    <s v="Pareja"/>
    <s v="Femicidio íntimo"/>
    <s v="(se investiga) Frank Antonio Abello Bermedo"/>
    <n v="45"/>
    <s v="Chilena"/>
    <s v="No Informada"/>
    <s v="No"/>
    <s v="No"/>
  </r>
  <r>
    <s v="Femicidios"/>
    <d v="2018-02-10T00:00:00"/>
    <x v="0"/>
    <n v="13104"/>
    <s v="Conchalí"/>
    <x v="0"/>
    <s v="Fernanda Damaris Maciel Correa"/>
    <n v="21"/>
    <s v="Chilena"/>
    <s v="No Informada"/>
    <s v="Con 7 meses de embarazo, es amarrada y estrangulada. Su cuerpo fue escondido en una bodega, con cal y una capa de cemento. Luego de periciar 6 veces dicho lugar, fue encontrada a un 1 año y 4 meses del crímen. Familiares activos durante la búsqueda, se denuncia actuar negligente de parte de investigadores. Medios farandulizan su femicidio"/>
    <s v="No"/>
    <s v="Amigo"/>
    <s v="Femicidio no íntimo"/>
    <s v="Felipe Andrés Rojas Lobos"/>
    <n v="25"/>
    <s v="Chilena"/>
    <s v="No Informada"/>
    <s v="No"/>
    <s v="No"/>
  </r>
  <r>
    <s v="Femicidios"/>
    <d v="2011-02-04T00:00:00"/>
    <x v="14"/>
    <n v="3101"/>
    <s v="Copiapó"/>
    <x v="14"/>
    <s v="Fernanda Lisette Rivas Lavín"/>
    <n v="26"/>
    <s v="No Informada"/>
    <s v="Trabaja local nocturno y trabajadora sexual"/>
    <s v="Estrangulamiento"/>
    <s v="Sin Información"/>
    <s v="Cliente"/>
    <s v="No Intimo"/>
    <s v="Christián Lorenzo Maya Veas"/>
    <n v="39"/>
    <s v="No Informada"/>
    <s v="No Informada"/>
    <m/>
    <s v="No Informado"/>
  </r>
  <r>
    <s v="Femicidios"/>
    <d v="2017-07-28T00:00:00"/>
    <x v="4"/>
    <n v="4101"/>
    <s v="La Serena"/>
    <x v="4"/>
    <s v="Fidelina del Carmén Robledo Villalobos"/>
    <n v="43"/>
    <s v="Chilena"/>
    <s v="No Informada"/>
    <s v="La asfixia y llama al cuñado, notificandole que mató a su hermana. Sujeto intenta suicidarse en el lugar sin éxito, es trasladado al hospital. Se ahorca en prisión preventiva"/>
    <s v="No"/>
    <s v="Cónyuge"/>
    <s v="Femicidio íntimo"/>
    <s v="Sergio de los Ángeles Torres Villalobos"/>
    <n v="52"/>
    <s v="Chilena"/>
    <s v="No Informada"/>
    <s v="Sí"/>
    <s v="No"/>
  </r>
  <r>
    <s v="Femicidios"/>
    <d v="2016-10-29T00:00:00"/>
    <x v="0"/>
    <n v="13110"/>
    <s v="La Florida"/>
    <x v="0"/>
    <s v="Flor del Carmen Nahuel Villagrán"/>
    <n v="54"/>
    <s v="Chilena"/>
    <s v="Dueña de casa"/>
    <s v="La madre se niega a darle dinero para drogas. La mata cuando estan solos, propinándole 17 puñaladas. El cóyuge de la víctima llega al domicilio después y hace la denuncia a Carabineros"/>
    <s v="No"/>
    <s v="Hijo"/>
    <s v="Femicidio íntimo familiar"/>
    <s v="Octavio Alejandro Tapia Nahuel"/>
    <n v="37"/>
    <s v="Chilena"/>
    <s v="Cesante"/>
    <s v="No"/>
    <s v="No"/>
  </r>
  <r>
    <s v="Femicidios"/>
    <d v="2012-01-13T00:00:00"/>
    <x v="12"/>
    <n v="7101"/>
    <s v="Talca"/>
    <x v="12"/>
    <s v="Flor Nuñez Valdés"/>
    <n v="31"/>
    <s v="No Informada"/>
    <s v="Sin Informacion"/>
    <s v="Apuñalada"/>
    <s v="Sin Información"/>
    <s v="Conviviente"/>
    <s v="Intimo"/>
    <s v="José Leiva Hernández"/>
    <n v="44"/>
    <s v="No Informada"/>
    <s v="No Informada"/>
    <s v="No Informado"/>
    <s v="No Informado"/>
  </r>
  <r>
    <s v="Femicidios"/>
    <d v="2016-10-14T00:00:00"/>
    <x v="15"/>
    <n v="11101"/>
    <s v="Coyhaique"/>
    <x v="15"/>
    <s v="Florencia Aguirre"/>
    <n v="10"/>
    <s v="Chilena"/>
    <s v="Estudiante de enseñanza básica"/>
    <s v="En ausencia de su madre, la golpea en la cabeza y la traslada a la leñera, donde rocía su cuerpo con combustible y la quema, luego la entierra. El femicida pone una denuncia por extravío, tras ser encontrado el cuerpo de la víctima, confiesa"/>
    <s v="No"/>
    <s v="Padrastro"/>
    <s v="Femicidio íntimo familiar"/>
    <s v="Cristián Celestino Soto García"/>
    <n v="31"/>
    <s v="Chilena"/>
    <s v="Obrero"/>
    <s v="No"/>
    <s v="Sí"/>
  </r>
  <r>
    <s v="Femicidios"/>
    <d v="2013-04-20T00:00:00"/>
    <x v="12"/>
    <n v="7101"/>
    <s v="Talca"/>
    <x v="12"/>
    <s v="Florencia Bella Ester Araya"/>
    <n v="44"/>
    <s v="No Informada"/>
    <s v="Sin Informacion"/>
    <s v="Murió a golpes"/>
    <s v="Sin Información"/>
    <s v="ex Pareja"/>
    <s v="Íntimo"/>
    <s v="Eduardo Andrés Ramírez Cáceres"/>
    <n v="32"/>
    <s v="No Informada"/>
    <s v="No Informada"/>
    <s v="No"/>
    <s v="No Informado"/>
  </r>
  <r>
    <s v="Femicidios"/>
    <d v="2017-10-13T00:00:00"/>
    <x v="4"/>
    <n v="4101"/>
    <s v="La Serena"/>
    <x v="4"/>
    <s v="Francis Aguilar Marín"/>
    <n v="50"/>
    <s v="Chilena"/>
    <s v="No Informada"/>
    <s v="Durante una discusión con ex conviviente de su hija, es agredida y trasladada al hospital, donde fallece"/>
    <s v="No"/>
    <s v="Ex yerno"/>
    <s v="Castigo femicida"/>
    <s v="Daniel Antonio Díaz Morandé"/>
    <n v="28"/>
    <s v="Chilena"/>
    <s v="No Informada"/>
    <s v="No"/>
    <s v="No"/>
  </r>
  <r>
    <s v="Suicidios femicidas"/>
    <d v="2021-04-07T00:00:00"/>
    <x v="0"/>
    <n v="13114"/>
    <s v="Las Condes"/>
    <x v="0"/>
    <s v="Francisca Andrea Eliette Moll Moreno"/>
    <n v="37"/>
    <s v="Chilena"/>
    <s v="No Informada"/>
    <s v="Tras tres denuncias en fiscalía, Francisca decide quitarse la vida, debido a las constantes agresiones y amenazas de su ex pareja. La familia acusa que el Ministerio Público no fue capaz de trabajar con las denuncias en que Francisca se retractó ni realizar una investigación y protección adecuada para las denuncias (primera en 2019). La última denuncia tenía recién una audiencia pendiente para agosto de este año 2021, y se trató sin aplicar Ley de VIF, por considerarse la relación como de &quot;pololeo&quot;"/>
    <s v="Sin Información"/>
    <s v="Ex conviviente"/>
    <s v="Suicidio femicida"/>
    <s v="Richard Ángel Silva Fernández "/>
    <n v="30"/>
    <s v="Chileno"/>
    <s v="No Informada"/>
    <s v="No"/>
    <s v="No"/>
  </r>
  <r>
    <s v="Femicidios"/>
    <d v="2020-12-12T00:00:00"/>
    <x v="12"/>
    <n v="7105"/>
    <s v="Maule"/>
    <x v="12"/>
    <s v="Francisca Ignacia Kustmann Rojas"/>
    <n v="36"/>
    <s v="Chilena"/>
    <s v="No Informada"/>
    <s v="Asfixiada por conviviente mientras pernoctaban en Colín. Francisca Ignacia era de Talca. Defensa alega esquizofrenia del sujeto"/>
    <s v="Sin Información"/>
    <s v="Conviviente"/>
    <s v="Íntimo"/>
    <s v="Bernardo Enrique Grrido Véliz"/>
    <m/>
    <s v="No Informada"/>
    <s v="No Informada"/>
    <s v="No"/>
    <s v="No"/>
  </r>
  <r>
    <s v="Femicidios"/>
    <d v="2011-10-16T00:00:00"/>
    <x v="10"/>
    <n v="16101"/>
    <s v="Chillán"/>
    <x v="10"/>
    <s v="Francisca Janet Torres Salazar"/>
    <n v="38"/>
    <s v="No Informada"/>
    <s v="Sin Informacion"/>
    <s v="Apuñalada"/>
    <s v="Sin Información"/>
    <s v="Ex Esposo"/>
    <s v="Intimo"/>
    <s v="José Contreras Rámirez"/>
    <n v="44"/>
    <s v="No Informada"/>
    <s v="cargador de camiones"/>
    <s v="Si"/>
    <s v="No Informado"/>
  </r>
  <r>
    <s v="Femicidios"/>
    <d v="2015-11-07T00:00:00"/>
    <x v="4"/>
    <n v="4201"/>
    <s v="Illapel"/>
    <x v="4"/>
    <s v="Francisca Pilar Astudillo Ávila"/>
    <n v="28"/>
    <s v="Chilena"/>
    <s v="No Informada"/>
    <s v="La golpeó y luego la apuñalo. Femicida estuvo prófugo un año"/>
    <s v="No"/>
    <s v="Ex pareja"/>
    <s v="Femicidio íntimo"/>
    <s v="Mario Henríquez Rivadeneira"/>
    <n v="54"/>
    <s v="Chilena"/>
    <s v="Carpintero"/>
    <s v="No"/>
    <s v="No"/>
  </r>
  <r>
    <s v="Femicidios"/>
    <d v="2015-05-20T00:00:00"/>
    <x v="0"/>
    <n v="13110"/>
    <s v="La Florida"/>
    <x v="0"/>
    <s v="Frauleín Alfaro Díaz"/>
    <n v="38"/>
    <s v="Chilena"/>
    <s v="Trabajadora social"/>
    <s v="Femicida la agrede a ella y a sus dos hijas (2, 7). Dejó una carta confesando los asesinatos y se dio a la fuga. Posteriormente es detenido por Carabineros"/>
    <s v="No"/>
    <s v="Cónyuge"/>
    <s v="Femicidio íntimo"/>
    <s v="Miguel Santiago Donoso"/>
    <n v="47"/>
    <s v="Chilena"/>
    <s v="Contador auditor"/>
    <s v="Sí"/>
    <s v="Sí"/>
  </r>
  <r>
    <s v="Femicidios"/>
    <d v="2011-02-26T00:00:00"/>
    <x v="0"/>
    <n v="13301"/>
    <s v="Colina"/>
    <x v="0"/>
    <s v="Fresia Llanquitrù Ortìz"/>
    <n v="38"/>
    <s v="No Informada"/>
    <s v="Sin Informacion"/>
    <s v="Golpes"/>
    <s v="Sin Información"/>
    <s v="desconocido"/>
    <m/>
    <s v="no se sabe"/>
    <m/>
    <s v="No Informada"/>
    <s v="No Informada"/>
    <m/>
    <s v="No Informado"/>
  </r>
  <r>
    <s v="Femicidios"/>
    <d v="2015-08-25T00:00:00"/>
    <x v="3"/>
    <n v="6101"/>
    <s v="Rancagua"/>
    <x v="3"/>
    <s v="Gabriela Andrea Pérez Urzúa"/>
    <n v="39"/>
    <s v="Chilena"/>
    <s v="Dueña de casa"/>
    <s v="La víctima fue encontrada al interior de un vehículo en el patio de la casa que compartían hasta hace un mes. El femicida se suicida."/>
    <s v="No"/>
    <s v="Cónyuge"/>
    <s v="Femicidio íntimo"/>
    <s v="Miguel Toledo Meza"/>
    <n v="45"/>
    <s v="Chilena"/>
    <s v="No Informada"/>
    <s v="Sí"/>
    <s v="No"/>
  </r>
  <r>
    <s v="Femicidios"/>
    <d v="2019-07-23T00:00:00"/>
    <x v="7"/>
    <n v="2201"/>
    <s v="Calama"/>
    <x v="7"/>
    <s v="Gabriela Estefanía Contreras Uribe"/>
    <n v="28"/>
    <s v="Chilena"/>
    <s v="secretaria y estudiante"/>
    <s v="apuñalada en reiteradas ocasiones por ex pareja en la vía publica"/>
    <s v="Sin Información"/>
    <s v="Ex Conviviente"/>
    <s v="Femicidio íntimo"/>
    <s v="Mario Andrés Chaparro Llaves"/>
    <n v="34"/>
    <s v="Chilena"/>
    <s v="No Informada"/>
    <s v="No"/>
    <s v="No Informado"/>
  </r>
  <r>
    <s v="Femicidios"/>
    <d v="2018-06-11T00:00:00"/>
    <x v="0"/>
    <n v="13119"/>
    <s v="Maipú"/>
    <x v="0"/>
    <s v="Gabriela Paz Alcaíno Donoso"/>
    <n v="17"/>
    <s v="Chilena"/>
    <s v="Estudiante de enseñanza media"/>
    <s v="Su ex pololo ingresa a su hogar durante la madrugada y se encuentra con su mamá, apuñalándola 31 veces. Luego baja ella y también la apuñala, hay indicios de agresión sexual. El agresor limpia todo y se retira. Al día siguiente, su papá va a la casa por llamadas de compañeras del colegio y del trabajo de su mamá, encontrándose con ambas muertas"/>
    <s v="Sí"/>
    <s v="Ex pareja"/>
    <s v="Femicidio íntimo"/>
    <s v="Fabián Cáceres Aravena"/>
    <n v="18"/>
    <s v="Chilena"/>
    <s v="No Informada"/>
    <s v="No"/>
    <s v="Sí"/>
  </r>
  <r>
    <s v="Femicidios"/>
    <d v="2019-06-16T00:00:00"/>
    <x v="0"/>
    <n v="13126"/>
    <s v="Quinta Normal"/>
    <x v="0"/>
    <s v="Genoveva del Carmen Reyes Olea"/>
    <n v="26"/>
    <s v="Chilena"/>
    <s v="No Informada"/>
    <s v="degollada por ex pareja, quien intentó hacer lo mismo con hija de ambos de 1 año y luego se suicidó; la bebé se encuentra grave"/>
    <s v="Sin Información"/>
    <s v="Ex pareja"/>
    <s v="Femicidio íntimo"/>
    <s v="Claudio Farías Peña"/>
    <n v="26"/>
    <s v="Chilena"/>
    <s v="No Informada"/>
    <s v="Sí"/>
    <s v="No Informado"/>
  </r>
  <r>
    <s v="Femicidios"/>
    <d v="2018-02-05T00:00:00"/>
    <x v="8"/>
    <n v="8101"/>
    <s v="Concepción"/>
    <x v="8"/>
    <s v="Georgina Berroa Hernández"/>
    <n v="34"/>
    <s v="Dominicana"/>
    <s v="Trabajadora en café con piernas"/>
    <s v="Ella tenía documentación colombiana falsa (su nombre falso era Marisol Vásquez). En el domicilio que compartían, la apuñaló y se dió a la fuga. El femicida habría huido a Ecuador"/>
    <s v="No"/>
    <s v="Cónyuge"/>
    <s v="Femicidio íntimo"/>
    <s v="Carlos Angulo"/>
    <m/>
    <s v="Colombiana"/>
    <s v="No Informada"/>
    <s v="No"/>
    <s v="No"/>
  </r>
  <r>
    <s v="Femicidios"/>
    <d v="2018-06-12T00:00:00"/>
    <x v="5"/>
    <n v="5302"/>
    <s v="Calle Larga"/>
    <x v="5"/>
    <s v="Gertrudis Martínez Farías"/>
    <n v="50"/>
    <s v="Colombiana"/>
    <s v="No Informada"/>
    <s v="La ataca en el domicilio que compartían, propinandole 11 puñaladas. Ella camina herida hasta el Cesfam, posteriormente fallece en el hospital. El agresor intenta quitarse la vida fuera del centro, es internado en el hospital con heridas graves"/>
    <s v="No"/>
    <s v="Conviviente"/>
    <s v="Femicidio íntimo"/>
    <s v="Juan Carlos Alexis Peña Lazo"/>
    <n v="54"/>
    <s v="Chilena"/>
    <s v="No Informada"/>
    <s v="No"/>
    <s v="No"/>
  </r>
  <r>
    <s v="Femicidios"/>
    <d v="2017-03-15T00:00:00"/>
    <x v="12"/>
    <n v="7304"/>
    <s v="Molina"/>
    <x v="12"/>
    <s v="Giannina Alejandra Rioseco Bobadilla"/>
    <n v="24"/>
    <s v="Chilena"/>
    <s v="Estudiante de ingeniería en prevención de riesgos; Vendedora en farmacia"/>
    <s v="Ya habiendola acosado días anteriores, ingresa al domicilio rompiendo un vidrio y fuerza la puerta del dormitorio de la víctima, que estaba con pestillo. Posteriormente llama a la madre de la víctima y le avisa que mató a su hija"/>
    <s v="No"/>
    <s v="Ex Conviviente"/>
    <s v="Femicidio íntimo"/>
    <s v="Segundo Eugenio Contreras Venegas"/>
    <n v="28"/>
    <s v="Chilena"/>
    <s v="Temporero agrícola"/>
    <s v="No"/>
    <s v="Sí"/>
  </r>
  <r>
    <s v="Femicidios"/>
    <d v="2014-02-01T00:00:00"/>
    <x v="0"/>
    <n v="13118"/>
    <s v="Macul"/>
    <x v="0"/>
    <s v="Gilda Patricia Calvanese Catalán"/>
    <n v="64"/>
    <s v="Chilena"/>
    <s v="Dueña de casa"/>
    <s v="La agrede en plena vía pública y se da a la fuga. Aparece dos días más tarde muerto en cercanías de un río de Angol, región de la Araucanía, con signos de haber cometido suicidio"/>
    <s v="No"/>
    <s v="Cónyuge"/>
    <s v="Femicidio íntimo"/>
    <s v="Manuel Víctor Muñoz Olivares"/>
    <n v="60"/>
    <s v="Chilena"/>
    <s v="No Informada"/>
    <s v="Sí"/>
    <s v="No"/>
  </r>
  <r>
    <s v="Femicidios"/>
    <d v="2015-12-21T00:00:00"/>
    <x v="0"/>
    <n v="13119"/>
    <s v="Maipú"/>
    <x v="0"/>
    <s v="Giovanna Andrea Marambio Miranda"/>
    <n v="47"/>
    <s v="Chilena"/>
    <s v="Dueña de casa"/>
    <s v="La agrede en el dormitorio matrimonial y se suicida con la misma arma."/>
    <s v="No"/>
    <s v="Conviviente"/>
    <s v="Femicidio íntimo"/>
    <s v="Ramón Eduardo Jara Aguayo"/>
    <n v="66"/>
    <s v="Chilena"/>
    <s v="No Informada"/>
    <s v="Sí"/>
    <s v="No"/>
  </r>
  <r>
    <s v="Femicidios"/>
    <d v="2017-08-31T00:00:00"/>
    <x v="15"/>
    <n v="11301"/>
    <s v="Cochrane"/>
    <x v="15"/>
    <s v="Giselle Solange Olivares Tiznado"/>
    <n v="22"/>
    <s v="Chilena"/>
    <s v="No Informada"/>
    <s v="La agrede mientras duerme, hija (4) estaba a su lado. Padre de Giselle la encuentra muerta y denuncia a Carabineros"/>
    <s v="No"/>
    <s v="Conviviente"/>
    <s v="Femicidio íntimo"/>
    <s v="Jonatan Javier Serón Serón"/>
    <n v="27"/>
    <s v="Chilena"/>
    <s v="Obrero"/>
    <s v="No"/>
    <s v="No"/>
  </r>
  <r>
    <s v="Femicidios"/>
    <d v="2017-04-16T00:00:00"/>
    <x v="8"/>
    <n v="8111"/>
    <s v="Tomé"/>
    <x v="8"/>
    <s v="Gladys Adriana González Osorio"/>
    <n v="39"/>
    <s v="Chilena"/>
    <s v="No Informada"/>
    <s v="Agresión ocurre cuando la mujer lo echa de la casa por abusar de la hija de 20 años desde los 12, esta en investigación. Femicida declara estar enamorado de su hija"/>
    <s v="No"/>
    <s v="Cónyuge"/>
    <s v="Femicidio íntimo"/>
    <s v="Manuel Arístides Vergara Cabrera"/>
    <n v="43"/>
    <s v="Chilena"/>
    <s v="No Informada"/>
    <s v="No"/>
    <s v="No"/>
  </r>
  <r>
    <s v="Femicidios"/>
    <d v="2015-05-24T00:00:00"/>
    <x v="5"/>
    <n v="5701"/>
    <s v="San Felipe"/>
    <x v="5"/>
    <s v="Gladys Donaire Luco"/>
    <n v="73"/>
    <s v="Chilena"/>
    <s v="Socia cruz roja"/>
    <s v="Se encuentra a ambas personas muertas, se cuestiona si la decisión de atentar contra sus vidas fue de mutuo acuerdo"/>
    <s v="No"/>
    <s v="Cónyuge"/>
    <s v="Femicidio íntimo"/>
    <s v="Ricardo Villarroel Bernejo"/>
    <n v="74"/>
    <s v="Chilena"/>
    <s v="No Informada"/>
    <s v="Sí"/>
    <s v="No"/>
  </r>
  <r>
    <s v="Femicidios"/>
    <d v="2020-12-24T00:00:00"/>
    <x v="5"/>
    <n v="5502"/>
    <s v="La Calera"/>
    <x v="5"/>
    <s v="Gladys Margarita Escalona Garcés"/>
    <n v="46"/>
    <s v="No Informada"/>
    <s v="No Informada"/>
    <s v="Encontrada muerta envuelta en frazadas el 30 de diciembre, tras llamado de vecinos a carabineros por olor putrefacto en el inmueble. Vecinos indican que escucharon discusión el 24 y luego silencio. Carabineros encontró cadáver de pareja de Gladys colgando en viga, con data de suicidio de 36 horas. Familia indica que Gladys sufrió varios episodios VIF sin denunciar."/>
    <s v="Sin Información"/>
    <s v="Conviviente"/>
    <s v="Íntimo"/>
    <s v="Medios protegen su identidad"/>
    <n v="57"/>
    <s v="No Informada"/>
    <s v="No Informada"/>
    <s v="Sí"/>
    <s v="No Informado"/>
  </r>
  <r>
    <s v="Femicidios"/>
    <d v="2020-01-05T00:00:00"/>
    <x v="13"/>
    <n v="14101"/>
    <s v="Valdivia"/>
    <x v="13"/>
    <s v="Gladys Gallegos Insunza"/>
    <n v="53"/>
    <s v="Chilena"/>
    <s v="No Informada"/>
    <s v="Asesinada por su pareja, en la casa que compartían en Valdivia. El femicida fue detenido en la ciudad de Antofagasta el 4 de marzo"/>
    <s v="Sin Información"/>
    <s v="Conviviente"/>
    <s v="Íntimo"/>
    <s v="David Vargas Sepúlveda"/>
    <n v="49"/>
    <s v="Chilena"/>
    <s v="No Informada"/>
    <s v="No"/>
    <s v="No Informado"/>
  </r>
  <r>
    <s v="Femicidios"/>
    <d v="2020-05-30T00:00:00"/>
    <x v="5"/>
    <n v="5101"/>
    <s v="Valparaíso"/>
    <x v="5"/>
    <s v="Gladys Quezada Rojas"/>
    <n v="46"/>
    <s v="Chilena"/>
    <s v="No Informada"/>
    <s v="Baleada por conviviente en cerro Las Cañas, él mismo llama a Carabineros y se da a la fuga. Estuvo oculto en un cerro y fue detenido una semana después"/>
    <s v="Sin Información"/>
    <s v="Conviviente"/>
    <s v="Íntimo"/>
    <s v="M.U.C.D. (medios protegen su identidad)"/>
    <n v="55"/>
    <s v="No Informada"/>
    <s v="No Informada"/>
    <s v="No"/>
    <s v="No Informado"/>
  </r>
  <r>
    <s v="Femicidios"/>
    <d v="2010-01-03T00:00:00"/>
    <x v="5"/>
    <n v="5101"/>
    <s v="Valparaíso"/>
    <x v="5"/>
    <s v="Gladys Videla Jara"/>
    <n v="58"/>
    <s v="No Informada"/>
    <s v="Sin Informacion"/>
    <s v="Apuñalada"/>
    <s v="Sin Información"/>
    <s v="conviviente"/>
    <s v="Intimo"/>
    <s v="Víctor Hugo Valdés Salazar"/>
    <n v="53"/>
    <s v="No Informada"/>
    <s v="No Informada"/>
    <s v="No Informado"/>
    <s v="No Informado"/>
  </r>
  <r>
    <s v="Femicidios"/>
    <d v="2014-06-03T00:00:00"/>
    <x v="0"/>
    <n v="13129"/>
    <s v="San Joaquín"/>
    <x v="0"/>
    <s v="Gladys Zuloaga Silva"/>
    <n v="30"/>
    <s v="Chilena"/>
    <s v="No Informada"/>
    <s v="Estaba en la casa de una amiga, donde también estaba este conocido. En medio del encuentro hubo una discusión que culminó cuando el sujeto supuestamente tomó un cuchillo y agredió a las dos mujeres. En enero de 2019 sale en libertad con la condena cumplida"/>
    <s v="No"/>
    <s v="Conocido"/>
    <s v="Femicidio no íntimo"/>
    <s v="Erick Nieto Alarcón"/>
    <n v="30"/>
    <s v="Chilena"/>
    <s v="No Informada"/>
    <s v="No"/>
    <s v="No"/>
  </r>
  <r>
    <s v="Femicidios"/>
    <d v="2019-12-28T00:00:00"/>
    <x v="9"/>
    <n v="12101"/>
    <s v="Punta Arenas"/>
    <x v="9"/>
    <s v="Glenda Delgado Cárdenas"/>
    <n v="43"/>
    <s v="Chilena"/>
    <s v="situación de calle"/>
    <s v="Hallada muerta en estadio fiscal; en las inmediaciones se encuentra a ex pareja, quien tenía prohibición de acercamiento"/>
    <s v="Sin Información"/>
    <s v="Ex Conviviente"/>
    <s v="Femicidio íntimo"/>
    <s v="L.A.I.A. (MEDIOS PROTEGEN SU IDENTIDAD)"/>
    <m/>
    <s v="No Informada"/>
    <s v="No Informada"/>
    <s v="No Informado"/>
    <s v="No Informado"/>
  </r>
  <r>
    <s v="Femicidios"/>
    <d v="2019-07-21T00:00:00"/>
    <x v="13"/>
    <n v="14108"/>
    <s v="Panguipulli"/>
    <x v="13"/>
    <s v="Gloria del Carmen Lagos Huenullán"/>
    <n v="51"/>
    <s v="Chilena"/>
    <s v="No Informada"/>
    <s v="apuñalada 4 veces en el tórax por conviviente"/>
    <s v="Sin Información"/>
    <s v="Conviviente"/>
    <s v="Femicidio íntimo"/>
    <s v="Eduardo Alfonso Rojas Mardones"/>
    <n v="50"/>
    <s v="Chilena"/>
    <s v="No Informada"/>
    <s v="No"/>
    <s v="No Informado"/>
  </r>
  <r>
    <s v="Femicidios"/>
    <d v="2018-10-22T00:00:00"/>
    <x v="13"/>
    <n v="14106"/>
    <s v="Mariquina"/>
    <x v="13"/>
    <s v="Gloria Edita Hueramán Lincopi"/>
    <n v="50"/>
    <s v="Chilena"/>
    <s v="No Informada"/>
    <s v="La agrede con un hacha en su domicilio, luego se suicida por ahorcamiento"/>
    <s v="No"/>
    <s v="Ex Cónguye"/>
    <s v="Femicidio íntimo"/>
    <s v="Bautista Pérez Verdugo"/>
    <n v="59"/>
    <s v="Chilena"/>
    <s v="No Informada"/>
    <s v="Sí"/>
    <s v="No"/>
  </r>
  <r>
    <s v="Femicidios"/>
    <d v="2014-06-28T00:00:00"/>
    <x v="6"/>
    <n v="10301"/>
    <s v="Osorno"/>
    <x v="6"/>
    <s v="Gloria Ester Saldías Huenchul"/>
    <n v="33"/>
    <s v="Chilena"/>
    <s v="Dueña de casa"/>
    <s v="La agrede en su casa que compartían en zona rural"/>
    <s v="No"/>
    <s v="Conviviente"/>
    <s v="Femicidio íntimo"/>
    <s v="José Aurelio Flores Martínez"/>
    <n v="38"/>
    <s v="Chilena"/>
    <s v="Trabajador agrícola"/>
    <s v="No"/>
    <s v="No"/>
  </r>
  <r>
    <s v="Femicidios"/>
    <d v="2015-12-12T00:00:00"/>
    <x v="1"/>
    <n v="9202"/>
    <s v="Collipulli"/>
    <x v="1"/>
    <s v="Gloria Juana Labrín Orellana"/>
    <n v="62"/>
    <s v="Chilena"/>
    <s v="Modista"/>
    <s v="Familiares llevaban varios días sin poder comunicarse con ella, por lo que informaron a Carabineros. Agresor huye al llegar la policía, encuentran el cuerpo en el dormitorio"/>
    <s v="No"/>
    <s v="Conviviente"/>
    <s v="Femicidio íntimo"/>
    <s v="Sergio Acuña Orellana"/>
    <n v="58"/>
    <s v="No Informada"/>
    <s v="No Informada"/>
    <s v="No"/>
    <s v="Sí"/>
  </r>
  <r>
    <s v="Femicidios"/>
    <d v="2017-06-03T00:00:00"/>
    <x v="1"/>
    <n v="9102"/>
    <s v="Carahue"/>
    <x v="1"/>
    <s v="Graciela Martínez Ramírez"/>
    <n v="87"/>
    <s v="Chilena"/>
    <s v="No Informada"/>
    <s v="El 30-04-2017 es agredida por joven mientras dormía, su salud se deteriora y es ingresada al hospital, donde fallece. Agresor confiesa el delito, prensa protege su identidad"/>
    <s v="Sí"/>
    <s v="Desconocido"/>
    <s v="Femicidio no íntimo"/>
    <s v="Medios no lo informan"/>
    <n v="19"/>
    <s v="Chilena"/>
    <s v="No Informada"/>
    <s v="No"/>
    <s v="Sí"/>
  </r>
  <r>
    <s v="Femicidios"/>
    <d v="2013-08-13T00:00:00"/>
    <x v="14"/>
    <n v="3101"/>
    <s v="Copiapó"/>
    <x v="14"/>
    <s v="Gregoria Veizaga Puma"/>
    <n v="22"/>
    <s v="No Informada"/>
    <s v="Sin Informacion"/>
    <s v="Degollada"/>
    <s v="Sin Información"/>
    <s v="Pareja"/>
    <s v="Íntimo"/>
    <s v="Sin Informacion"/>
    <n v="33"/>
    <s v="No Informada"/>
    <s v="No Informada"/>
    <s v="No Informado"/>
    <s v="No Informado"/>
  </r>
  <r>
    <s v="Femicidios"/>
    <d v="2015-12-22T00:00:00"/>
    <x v="3"/>
    <n v="6101"/>
    <s v="Rancagua"/>
    <x v="3"/>
    <s v="Grisela Mariana Vargas Cayo"/>
    <n v="27"/>
    <s v="Chilena"/>
    <s v="Técnico Paramédico"/>
    <s v="La asfixia con una almohada en la cama, luego se ahorca. Hijo (10) encuentra los cuerpos, tras abrir con un martillo la puerta del dormitorio principal de la casa, que se encontraba con pestillo"/>
    <s v="No"/>
    <s v="Conviviente"/>
    <s v="Femicidio íntimo"/>
    <s v="Raúl Carrillo Herrera"/>
    <n v="29"/>
    <s v="Chilena"/>
    <s v="Temporero"/>
    <s v="Sí"/>
    <s v="No"/>
  </r>
  <r>
    <s v="Femicidios"/>
    <d v="2018-05-21T00:00:00"/>
    <x v="1"/>
    <n v="9113"/>
    <s v="Perquenco"/>
    <x v="1"/>
    <s v="Guillermina del Carmen Huenul Marín"/>
    <n v="65"/>
    <s v="Chilena"/>
    <s v="No Informada"/>
    <s v="El femicida fue a la casa de Guillermina, donde la golpeo y estranguló hasta la muerte. Agresor se entrega a Carabineros y confiesa"/>
    <s v="No"/>
    <s v="Conviviente"/>
    <s v="Femicidio íntimo"/>
    <s v="Cristian Elías Soto Niefergolt"/>
    <n v="58"/>
    <s v="Chilena"/>
    <s v="No Informada"/>
    <s v="No"/>
    <s v="Sí"/>
  </r>
  <r>
    <s v="Femicidios"/>
    <d v="2013-06-10T00:00:00"/>
    <x v="12"/>
    <n v="7201"/>
    <s v="Cauquenes"/>
    <x v="12"/>
    <s v="Guillermina Pérez Yañez"/>
    <n v="47"/>
    <s v="No Informada"/>
    <s v="Sin Informacion"/>
    <s v="Disparo"/>
    <s v="Sin Información"/>
    <s v="Pareja"/>
    <s v="Íntimo"/>
    <s v="Oscar Carrasco Norambuena"/>
    <n v="74"/>
    <s v="No Informada"/>
    <s v="No Informada"/>
    <s v="Si"/>
    <s v="No Informado"/>
  </r>
  <r>
    <s v="Femicidios"/>
    <d v="2015-05-25T00:00:00"/>
    <x v="5"/>
    <n v="5109"/>
    <s v="Viña del Mar"/>
    <x v="5"/>
    <s v="H.G.M.B"/>
    <n v="88"/>
    <s v="No Informada"/>
    <s v="No Informada"/>
    <s v="Sin Informacion"/>
    <s v="Sin Información"/>
    <s v="Sobrino"/>
    <s v="Femicidio íntimo"/>
    <s v="M.H.M"/>
    <n v="54"/>
    <s v="No Informada"/>
    <s v="No Informada"/>
    <s v="No Informado"/>
    <s v="No Informado"/>
  </r>
  <r>
    <s v="Femicidios"/>
    <d v="2019-06-26T00:00:00"/>
    <x v="3"/>
    <n v="6303"/>
    <s v="Chimbarongo"/>
    <x v="3"/>
    <s v="Hellen Barra Ortega"/>
    <n v="20"/>
    <s v="Chilena"/>
    <s v="No Informada"/>
    <s v="apuñalada 53 veces por ex pareja"/>
    <s v="Sin Información"/>
    <s v="Ex pareja"/>
    <s v="Femicidio íntimo"/>
    <s v="Fabián Rodríguez Valenzuela"/>
    <n v="23"/>
    <s v="Chilena"/>
    <s v="No Informada"/>
    <s v="No"/>
    <s v="No Informado"/>
  </r>
  <r>
    <s v="Femicidios"/>
    <d v="2021-02-16T00:00:00"/>
    <x v="11"/>
    <n v="1107"/>
    <s v="Alto Hospicio"/>
    <x v="11"/>
    <s v="Herlin Montaño Valencia"/>
    <n v="31"/>
    <s v="Colombiana"/>
    <s v="No Informada"/>
    <s v="Mujer hallada muerta y quemada al interior de su vivienda, en el Comité Nuestro Hogar en el Desierto. De acuerdo a pericias de SML, llevaba 3 días muerta cuando fue encontrada por su amiga, luego de que pareja de la víctima la llamara por teléfono preguntándole si se había enterado de lo ocurrido. Sernameg informa que sospechoso se encuentra prófugo y registra la muerte de Herlin en registro 2021"/>
    <s v="Sin Información"/>
    <s v="Conviviente"/>
    <s v="Íntimo"/>
    <s v="Jimmy Espinoza"/>
    <m/>
    <s v="Ecuatoriano"/>
    <s v="No Informada"/>
    <s v="No"/>
    <s v="No Informado"/>
  </r>
  <r>
    <s v="Femicidios"/>
    <d v="2010-10-16T00:00:00"/>
    <x v="12"/>
    <n v="7406"/>
    <s v="San Javier"/>
    <x v="12"/>
    <s v="Hermandína Díaz"/>
    <n v="72"/>
    <s v="No Informada"/>
    <s v="Sin Informacion"/>
    <s v="Apuñalada"/>
    <s v="Sin Información"/>
    <s v="Esposo"/>
    <s v="Intimo"/>
    <s v="Abdías Ávila Brunel"/>
    <n v="75"/>
    <s v="No Informada"/>
    <s v="No Informada"/>
    <s v="No Informado"/>
    <s v="No Informado"/>
  </r>
  <r>
    <s v="Femicidios"/>
    <d v="2018-10-01T00:00:00"/>
    <x v="12"/>
    <n v="7304"/>
    <s v="Molina"/>
    <x v="12"/>
    <s v="Herminda Yanet Núñez Niclouse"/>
    <n v="46"/>
    <s v="Chilena"/>
    <s v="Trabajaba en la cocina del fundo"/>
    <s v="Dentro de la vivienda que compartían en el fundo &quot;Las Palmas de Peñaflor&quot;, la estrangula hasta la muerte y luego se suicida por ahorcamiento"/>
    <s v="No"/>
    <s v="Cónyuge"/>
    <s v="Femicidio íntimo"/>
    <s v="Nibaldo Herberto Cuevas Mora"/>
    <n v="63"/>
    <s v="Chilena"/>
    <s v="Jardinero del fundo"/>
    <s v="Sí"/>
    <s v="No"/>
  </r>
  <r>
    <s v="Femicidios"/>
    <d v="2013-03-17T00:00:00"/>
    <x v="0"/>
    <n v="13106"/>
    <s v="Estación Central"/>
    <x v="0"/>
    <s v="Hilda ester Farfán Chávez"/>
    <n v="32"/>
    <s v="No Informada"/>
    <s v="Sin Informacion"/>
    <s v="apuñalada"/>
    <s v="Sin Información"/>
    <s v="conviviente"/>
    <s v="Íntimo"/>
    <s v="lex Guerra Lozano"/>
    <n v="25"/>
    <s v="No Informada"/>
    <s v="No Informada"/>
    <s v="No Informado"/>
    <s v="No Informado"/>
  </r>
  <r>
    <s v="Femicidios"/>
    <d v="2014-02-18T00:00:00"/>
    <x v="6"/>
    <n v="10201"/>
    <s v="Castro"/>
    <x v="6"/>
    <s v="Ide Mercedes Ruiz Vargas"/>
    <n v="33"/>
    <s v="Chilena"/>
    <s v="No Informada"/>
    <s v="Agrede a la víctima y se fuga, es detenido por Carabineros. Fallece el 11/11/15 en prisión preventiva, por paro cardiorespiratorio"/>
    <s v="No"/>
    <s v="Conviviente"/>
    <s v="Femicidio íntimo"/>
    <s v="Eliecer Alejandro Álvarez Antiñanco"/>
    <n v="35"/>
    <s v="Chilena"/>
    <s v="No Informada"/>
    <s v="No"/>
    <s v="No"/>
  </r>
  <r>
    <s v="Femicidios"/>
    <d v="2010-01-04T00:00:00"/>
    <x v="12"/>
    <n v="7301"/>
    <s v="Curicó"/>
    <x v="12"/>
    <s v="Ingrid Del Carmen Fernandez Vasquez"/>
    <n v="21"/>
    <s v="No Informada"/>
    <s v="Sin Informacion"/>
    <s v="baleada"/>
    <s v="Sin Información"/>
    <s v="Pololo"/>
    <s v="Intimo"/>
    <s v="Moisés David Núñez Medina"/>
    <n v="25"/>
    <s v="No Informada"/>
    <s v="No Informada"/>
    <s v="Si"/>
    <s v="No Informado"/>
  </r>
  <r>
    <s v="Femicidios"/>
    <d v="2013-11-30T00:00:00"/>
    <x v="5"/>
    <n v="5603"/>
    <s v="Cartagena"/>
    <x v="5"/>
    <s v="Ingrid Rosales Muñoz"/>
    <n v="39"/>
    <s v="No Informada"/>
    <s v="Sin Informacion"/>
    <s v="Apuñalada"/>
    <s v="Sin Información"/>
    <s v="Esposo"/>
    <s v="Íntimo"/>
    <s v="Erwin Hernández Velasquez"/>
    <n v="38"/>
    <s v="No Informada"/>
    <s v="No Informada"/>
    <s v="No Informado"/>
    <s v="No Informado"/>
  </r>
  <r>
    <s v="Femicidios"/>
    <d v="2017-01-20T00:00:00"/>
    <x v="5"/>
    <n v="5601"/>
    <s v="San Antonio"/>
    <x v="5"/>
    <s v="Iris de las Mercedes Peralta Moraga"/>
    <n v="63"/>
    <s v="Chilena"/>
    <s v="No Informada"/>
    <s v="La agrede y se ahorca, uno de los hijos encuentra los cuerpos en el domicilio"/>
    <s v="No"/>
    <s v="Ex Cónguye"/>
    <s v="Femicidio íntimo"/>
    <s v="Sergio Del Carmen Catalán Rivera"/>
    <n v="66"/>
    <s v="Chilena"/>
    <s v="No Informada"/>
    <s v="Sí"/>
    <s v="No"/>
  </r>
  <r>
    <s v="Femicidios"/>
    <d v="2010-05-01T00:00:00"/>
    <x v="0"/>
    <n v="13501"/>
    <s v="Melipilla"/>
    <x v="0"/>
    <s v="Iris Del Carmen Maldonado Quezada"/>
    <n v="45"/>
    <s v="No Informada"/>
    <s v="Sin Informacion"/>
    <s v="baleada"/>
    <s v="Sin Información"/>
    <s v="conviviente"/>
    <s v="Intimo"/>
    <s v="Manuel Herrera Oliva"/>
    <n v="48"/>
    <s v="No Informada"/>
    <s v="No Informada"/>
    <s v="Si"/>
    <s v="No Informado"/>
  </r>
  <r>
    <s v="Femicidios"/>
    <d v="2013-02-27T00:00:00"/>
    <x v="4"/>
    <n v="4304"/>
    <s v="Punitaqui"/>
    <x v="4"/>
    <s v="Iris Soledad Romero Arriagada"/>
    <n v="19"/>
    <s v="No Informada"/>
    <s v="Sin Informacion"/>
    <s v="Disparo de escopeta"/>
    <s v="Sin Información"/>
    <s v="conviviente"/>
    <s v="Íntimo"/>
    <s v="Daniel Edgardo Alarcón Fernández"/>
    <n v="22"/>
    <s v="No Informada"/>
    <s v="No Informada"/>
    <s v="Si"/>
    <s v="No Informado"/>
  </r>
  <r>
    <s v="Femicidios"/>
    <d v="2013-03-17T00:00:00"/>
    <x v="0"/>
    <n v="13104"/>
    <s v="Conchalí"/>
    <x v="0"/>
    <s v="Irma Pacheco Riquelme"/>
    <n v="70"/>
    <s v="No Informada"/>
    <s v="Sin Informacion"/>
    <s v="8 puñaladas"/>
    <s v="Sin Información"/>
    <s v="yerno"/>
    <s v="No íntimo"/>
    <s v="Cristian Céspedes Chacón"/>
    <n v="31"/>
    <s v="No Informada"/>
    <s v="No Informada"/>
    <s v="No Informado"/>
    <s v="No Informado"/>
  </r>
  <r>
    <s v="Femicidios"/>
    <d v="2019-12-15T00:00:00"/>
    <x v="0"/>
    <n v="13119"/>
    <s v="Maipú"/>
    <x v="0"/>
    <s v="Isabel Margarita Álvarez Solís"/>
    <n v="59"/>
    <s v="Chilena"/>
    <s v="No Informada"/>
    <s v="Desaparecida desde el 14 de noviembre, es encontrada en sector Cuesta Barriga en Maipú"/>
    <s v="Sin Información"/>
    <s v="Ex Cónguye"/>
    <s v="Femicidio íntimo"/>
    <s v="Miguel Ángel Rioseco Espinoza"/>
    <n v="55"/>
    <s v="Chilena"/>
    <s v="No Informada"/>
    <s v="No"/>
    <s v="No Informado"/>
  </r>
  <r>
    <s v="Femicidios"/>
    <d v="2017-09-07T00:00:00"/>
    <x v="0"/>
    <n v="13501"/>
    <s v="Melipilla"/>
    <x v="0"/>
    <s v="Isidora Karen González Rojas"/>
    <n v="23"/>
    <s v="Chilena"/>
    <s v="No Informada"/>
    <s v="Joven punk desaparecida, es encontrada descuartizada y en descomposición en parcela de fundo. Pareja huye, es detenido en Angol y confiesa. Luego de sentenciarlo por femicidio, TOP rectifica por homicidio simple, con el motivo de que la conviviencia no era lo suficientemente estable"/>
    <s v="No"/>
    <s v="Pareja"/>
    <s v="Femicidio íntimo"/>
    <s v="Guillermo Fabián Atenas Cornejo"/>
    <n v="33"/>
    <s v="Chilena"/>
    <s v="No Informada"/>
    <s v="No"/>
    <s v="Sí"/>
  </r>
  <r>
    <s v="Femicidios"/>
    <d v="2014-07-25T00:00:00"/>
    <x v="1"/>
    <n v="9210"/>
    <s v="Traiguén"/>
    <x v="1"/>
    <s v="Ismenia Jerez Valenzuela"/>
    <n v="42"/>
    <s v="Chilena"/>
    <s v="Cuidadora de adultos mayores"/>
    <s v="La agrede dentro de un vehículo, luego se suicida"/>
    <s v="No"/>
    <s v="Ex Cónguye"/>
    <s v="Femicidio íntimo"/>
    <s v="Juan Guillermo Jelves"/>
    <n v="40"/>
    <s v="Chilena"/>
    <s v="No Informada"/>
    <s v="Sí"/>
    <s v="No"/>
  </r>
  <r>
    <s v="Femicidios"/>
    <d v="2014-05-28T00:00:00"/>
    <x v="0"/>
    <n v="13403"/>
    <s v="Calera de Tango"/>
    <x v="0"/>
    <s v="Ivonne Lazo Aldea"/>
    <n v="37"/>
    <s v="Chilena"/>
    <s v="Guardia de seguridad"/>
    <s v="El femicida mató primero a su hijo de 7 años, luego a Yvonne y finalmente se suicida, también provoca un incendio en el domicilio familiar, presuntamente para borrar evidencia"/>
    <s v="No"/>
    <s v="Ex Conviviente"/>
    <s v="Femicidio íntimo"/>
    <s v="Mauricio Jiménez Cádiz"/>
    <n v="46"/>
    <s v="Chilena"/>
    <s v="Guardia de seguridad"/>
    <s v="Sí"/>
    <s v="No"/>
  </r>
  <r>
    <s v="Femicidios"/>
    <d v="2017-10-18T00:00:00"/>
    <x v="6"/>
    <n v="10203"/>
    <s v="Chonchi"/>
    <x v="6"/>
    <s v="Jacqueline Carmen Oliva Carrillo"/>
    <n v="51"/>
    <s v="Chilena"/>
    <s v="Dirigenta social y activista por los derechos de las mujeres"/>
    <s v="Fue encontrada muerta en la habitación que arrendaba al jóven, quien se dió a la fuga. Fue capturado en Puerto Montt el 22 de octubre"/>
    <s v="Sí"/>
    <s v="Conocido"/>
    <s v="Femicidio no íntimo"/>
    <s v="B.A.C.C."/>
    <n v="16"/>
    <s v="Chilena"/>
    <s v="Estudiante enseñanza media"/>
    <s v="No"/>
    <s v="No"/>
  </r>
  <r>
    <s v="Femicidios"/>
    <d v="2017-08-27T00:00:00"/>
    <x v="12"/>
    <n v="7304"/>
    <s v="Molina"/>
    <x v="12"/>
    <s v="Jacqueline del Tránsito Soto Fuentes"/>
    <n v="43"/>
    <s v="Chilena"/>
    <s v="No Informada"/>
    <s v="El femicida continuo viviendo en la casa, siendo Jaqueline y sus hijos quienes tuvieron que trasladarse. Se reunen por regimen de visitas, la asesina de un disparo en la vía pública y luego se suicida"/>
    <s v="No"/>
    <s v="Ex Cónguye"/>
    <s v="Femicidio íntimo"/>
    <s v="René Pablo Pacheco Saavedra"/>
    <n v="43"/>
    <s v="Chilena"/>
    <s v="Mecánico de motos; Vendedor de leña"/>
    <s v="Sí"/>
    <s v="No"/>
  </r>
  <r>
    <s v="Femicidios"/>
    <d v="2020-11-15T00:00:00"/>
    <x v="0"/>
    <n v="13130"/>
    <s v="San Miguel"/>
    <x v="0"/>
    <s v="Jacqueline Hernández Morales"/>
    <n v="52"/>
    <s v="Chilena"/>
    <s v="No Informada"/>
    <s v="Muere tras caída de 5to piso. Familia asegura fue femicidio, sospechoso, pareja de Jacqueline, indica fue accidente o suicidio. Fiscalía está investigando presunto femicidio"/>
    <s v="Sin Información"/>
    <s v="Conviviente"/>
    <s v="Íntimo"/>
    <s v="José Tapia (Presunto)"/>
    <n v="32"/>
    <s v="Chilena"/>
    <s v="No Informada"/>
    <s v="No"/>
    <s v="No"/>
  </r>
  <r>
    <s v="Suicidios femicidas"/>
    <d v="2020-04-20T00:00:00"/>
    <x v="0"/>
    <n v="13502"/>
    <s v="Alhué"/>
    <x v="0"/>
    <s v="Jacqueline Marcela Calfulaf Poblete"/>
    <n v="34"/>
    <s v="No Informada"/>
    <s v="Arquitecta"/>
    <s v="Ahorcamiento. En certificado de defunción aparece ahorcamiento como causa de muerte. Su familia se comunica en agosto señalando que por la violencia ejercida por su conviviente, la situación corresponde al menos a suicidio femicida, y se encuentran exigiendo una investigación seria para determinar si realmente es posible descartar el femicidio"/>
    <s v="Sin Información"/>
    <s v="Conviviente"/>
    <s v="Suicidio femicida"/>
    <s v="José Abraham Pérez Corona"/>
    <m/>
    <s v="Chilena"/>
    <s v="No Informada"/>
    <s v="No Informado"/>
    <s v="No Informado"/>
  </r>
  <r>
    <s v="Femicidios"/>
    <d v="2011-11-05T00:00:00"/>
    <x v="5"/>
    <n v="5401"/>
    <s v="La Ligua"/>
    <x v="5"/>
    <s v="Janett González Capellán"/>
    <n v="38"/>
    <s v="No Informada"/>
    <s v="Sin Informacion"/>
    <s v="Apuñalada"/>
    <s v="Sin Información"/>
    <s v="Conviviente"/>
    <s v="Intimo"/>
    <s v="Jorge González Rodríguez"/>
    <n v="40"/>
    <s v="No Informada"/>
    <s v="No Informada"/>
    <m/>
    <s v="No Informado"/>
  </r>
  <r>
    <s v="Femicidios"/>
    <d v="2017-02-15T00:00:00"/>
    <x v="0"/>
    <n v="13112"/>
    <s v="La Pintana"/>
    <x v="0"/>
    <s v="Jaritza Figueroa Vargas"/>
    <n v="20"/>
    <s v="Chilena"/>
    <s v="No Informada"/>
    <s v="El agresor le habia pagado el pasaje para que viaje a Santiago y esten juntos el 14 de febrero. La asesina de un balazo y se suicida"/>
    <s v="No"/>
    <s v="Pareja"/>
    <s v="Femicidio íntimo"/>
    <s v="Ariel Ramírez Vergara"/>
    <n v="28"/>
    <s v="Chilena"/>
    <s v="No Informada"/>
    <s v="Sí"/>
    <s v="No"/>
  </r>
  <r>
    <s v="Femicidios"/>
    <d v="2014-10-28T00:00:00"/>
    <x v="13"/>
    <n v="14101"/>
    <s v="Valdivia"/>
    <x v="13"/>
    <s v="Jasmina Faúndez Castañeda"/>
    <n v="37"/>
    <s v="Chilena"/>
    <s v="No Informada"/>
    <s v="Durante reunión familiar, la víctima discute con el femicida. Ante esto, el hijo de Jasmina se interpone y agrede a Maturana con un cuchillo. Este le quita el cuchillo y apuñala 7 veces a la víctima"/>
    <s v="No"/>
    <s v="Yerno"/>
    <s v="Femicidio íntimo familiar"/>
    <s v="Elías Maturana Flores"/>
    <n v="23"/>
    <s v="Chilena"/>
    <s v="No Informada"/>
    <s v="No"/>
    <s v="No Informado"/>
  </r>
  <r>
    <s v="Femicidios"/>
    <d v="2010-11-29T00:00:00"/>
    <x v="12"/>
    <n v="7109"/>
    <s v="San Clemente"/>
    <x v="12"/>
    <s v="Javiera Jesús Méndez Méndez"/>
    <n v="6"/>
    <s v="No Informada"/>
    <s v="Sin Informacion"/>
    <s v="Golpes"/>
    <s v="SI"/>
    <s v="Conocido"/>
    <s v="No Intimo"/>
    <s v="Leonardo Figueroa Adasme"/>
    <n v="24"/>
    <s v="No Informada"/>
    <s v="No Informada"/>
    <s v="No Informado"/>
    <s v="No Informado"/>
  </r>
  <r>
    <s v="Femicidios"/>
    <d v="2010-09-22T00:00:00"/>
    <x v="15"/>
    <n v="11201"/>
    <s v="Aysén"/>
    <x v="15"/>
    <s v="Jeanette Vargas Vargas"/>
    <n v="49"/>
    <s v="No Informada"/>
    <s v="secretaria del Departamento de Acción Sanitaria de la Seremi de Salud"/>
    <s v="Apuñalada"/>
    <s v="Sin Información"/>
    <s v="Esposo"/>
    <s v="Intimo"/>
    <s v="Sergio Vergara Quiroz"/>
    <n v="45"/>
    <s v="No Informada"/>
    <s v="No Informada"/>
    <s v="No Informado"/>
    <s v="No Informado"/>
  </r>
  <r>
    <s v="Femicidios"/>
    <d v="2015-07-12T00:00:00"/>
    <x v="7"/>
    <n v="2101"/>
    <s v="Antofagasta"/>
    <x v="7"/>
    <s v="Jelen Joana Jory Angulo"/>
    <n v="39"/>
    <s v="Colombiana"/>
    <s v="No Informada"/>
    <s v="Femicida ataca a la actual pareja de Jelen, quien se interpone y recibe la puñalada que le causó la muerte"/>
    <s v="No"/>
    <s v="Ex Conviviente"/>
    <s v="Femicidio íntimo"/>
    <s v="Diego Tenorio Montano"/>
    <n v="32"/>
    <s v="Colombiana"/>
    <s v="Técnico en celulares"/>
    <s v="No"/>
    <s v="No"/>
  </r>
  <r>
    <s v="Femicidios"/>
    <d v="2016-08-16T00:00:00"/>
    <x v="12"/>
    <n v="7101"/>
    <s v="Talca"/>
    <x v="12"/>
    <s v="Jenery Rayén Carrasco González"/>
    <n v="18"/>
    <s v="Chilena"/>
    <s v="Situación de calle"/>
    <s v="Ambos eran adictos a las drogas. El femicida la invita a su casa a tener sexo y, después de agredirla, la esconde envuelta en frazadas bajo su cama. Sigue viviendo en el lugar unos días e incluso participó de la búsqueda. Luego se va y deja la habitación con llave. Tres semanas después la arrendataria siente el olor a descomposición y da aviso a Carabineros."/>
    <s v="No"/>
    <s v="Amigo"/>
    <s v="Femicidio no íntimo"/>
    <s v="Mauricio Andrés García Mora"/>
    <n v="30"/>
    <s v="Chilena"/>
    <s v="Maestro carpintero"/>
    <s v="No"/>
    <s v="Sí"/>
  </r>
  <r>
    <s v="Femicidios"/>
    <d v="2013-02-26T00:00:00"/>
    <x v="0"/>
    <n v="13122"/>
    <s v="Peñalolén"/>
    <x v="0"/>
    <s v="Jennifer Herrera Carroza"/>
    <n v="21"/>
    <s v="No Informada"/>
    <s v="Sin Informacion"/>
    <s v="10 puñaladas"/>
    <s v="Sin Información"/>
    <s v="ex pareja"/>
    <s v="Intimo"/>
    <s v="John Manuel Conus Bustos"/>
    <n v="21"/>
    <s v="No Informada"/>
    <s v="No Informada"/>
    <s v="No Informado"/>
    <s v="No Informado"/>
  </r>
  <r>
    <s v="Femicidios"/>
    <d v="2018-04-28T00:00:00"/>
    <x v="5"/>
    <n v="5502"/>
    <s v="La Calera"/>
    <x v="5"/>
    <s v="Jennifer Rojas Rojas"/>
    <n v="37"/>
    <s v="Chilena"/>
    <s v="No Informada"/>
    <s v="Fue encontrada muerta y semidesnuda en sitio eriazo, cerca de su domicilio, con signos de haber sido golpeada y agredida sexualmente."/>
    <s v="Sí"/>
    <s v="Desconocido"/>
    <s v="Femicidio no íntimo"/>
    <s v="Angel Marcial Nieto Palomera"/>
    <n v="27"/>
    <s v="Chilena"/>
    <s v="No Informada"/>
    <s v="No"/>
    <s v="No"/>
  </r>
  <r>
    <s v="Femicidios"/>
    <d v="2014-08-26T00:00:00"/>
    <x v="0"/>
    <n v="13128"/>
    <s v="Renca"/>
    <x v="0"/>
    <s v="Jessica Laguna Maliqueo"/>
    <n v="37"/>
    <s v="Chilena"/>
    <s v="No Informada"/>
    <s v="La agrede y luego se suicida. Uno de los hijos encuentra los cuerpos"/>
    <s v="No"/>
    <s v="Cónyuge"/>
    <s v="Femicidio íntimo"/>
    <s v="José Sáez Cancino"/>
    <n v="44"/>
    <s v="Chilena"/>
    <s v="Guardia de seguridad"/>
    <s v="Sí"/>
    <s v="No"/>
  </r>
  <r>
    <s v="Femicidios"/>
    <d v="2011-07-09T00:00:00"/>
    <x v="1"/>
    <n v="9114"/>
    <s v="Pitrufquén"/>
    <x v="1"/>
    <s v="Jéssica Vivanco Cossio"/>
    <n v="21"/>
    <s v="No Informada"/>
    <s v="temporera"/>
    <s v="Descuartizada"/>
    <s v="Sin Información"/>
    <s v="Ex Pololo"/>
    <s v="Intimo"/>
    <s v="Miguel Angel Ahumada Correa"/>
    <n v="50"/>
    <s v="No Informada"/>
    <s v="No Informada"/>
    <m/>
    <s v="No Informado"/>
  </r>
  <r>
    <s v="Otros asesinatos por Violencia Femicida"/>
    <d v="2020-03-20T00:00:00"/>
    <x v="14"/>
    <n v="3202"/>
    <s v="Diego de Almagro"/>
    <x v="14"/>
    <s v="Joaquín Mallea"/>
    <n v="7"/>
    <s v="Chilena"/>
    <s v="No Informada"/>
    <s v="Apuñalado junto a su madre por pareja de ésta, quien luego prendió fuego al inmueble y se suicidó."/>
    <s v="Sin Información"/>
    <s v="Pareja de la madre"/>
    <s v="Parricidio por conexión"/>
    <s v="Adolfo Andrés Echeverria Soza"/>
    <m/>
    <s v="Chilena"/>
    <s v="No Informada"/>
    <s v="No Informado"/>
    <s v="No Informado"/>
  </r>
  <r>
    <s v="Femicidios"/>
    <d v="2010-03-21T00:00:00"/>
    <x v="0"/>
    <n v="13112"/>
    <s v="La Pintana"/>
    <x v="0"/>
    <s v="Jocelyn Dinamarca"/>
    <n v="23"/>
    <s v="No Informada"/>
    <s v="trabajadora sexual"/>
    <s v="estrangulada"/>
    <s v="SI"/>
    <s v="Desconocido"/>
    <s v="No Intimo"/>
    <s v="Juan Carlos Ñancuñeo Mercado y Juan Angel Inostroza Ramirez"/>
    <n v="32"/>
    <s v="No Informada"/>
    <s v="No Informada"/>
    <s v="No Informado"/>
    <s v="No Informado"/>
  </r>
  <r>
    <s v="Femicidios"/>
    <d v="2020-12-05T00:00:00"/>
    <x v="0"/>
    <n v="13122"/>
    <s v="Peñalolén"/>
    <x v="0"/>
    <s v="Jocelyn Hernández Jara"/>
    <n v="28"/>
    <s v="Chilena"/>
    <s v="No Informada"/>
    <s v="Apuñalada por conviviente, quien se esconde luego en casa de familiares"/>
    <s v="Sin Información"/>
    <s v="Conviviente"/>
    <s v="Íntimo"/>
    <s v="Álvaro Exequiel Seguel González"/>
    <m/>
    <s v="No Informada"/>
    <s v="No Informada"/>
    <s v="No"/>
    <s v="No Informado"/>
  </r>
  <r>
    <s v="Femicidios"/>
    <d v="2011-02-20T00:00:00"/>
    <x v="1"/>
    <n v="9109"/>
    <s v="Loncoche"/>
    <x v="1"/>
    <s v="Jocelyn San Martín Muñoz"/>
    <n v="23"/>
    <s v="No Informada"/>
    <s v="Sin Informacion"/>
    <s v="Golpes"/>
    <s v="Sin Información"/>
    <s v="conviviente"/>
    <s v="Intimo"/>
    <s v="Manuel Sandoval"/>
    <n v="27"/>
    <s v="No Informada"/>
    <s v="No Informada"/>
    <m/>
    <s v="No Informado"/>
  </r>
  <r>
    <s v="Femicidios"/>
    <d v="2010-06-17T00:00:00"/>
    <x v="6"/>
    <n v="10101"/>
    <s v="Puerto Montt"/>
    <x v="6"/>
    <s v="Jocelyn Vargas Muñoz"/>
    <n v="23"/>
    <s v="No Informada"/>
    <s v="Sin Informacion"/>
    <s v="apuñalada"/>
    <s v="Sin Información"/>
    <s v="Esposo"/>
    <s v="Intimo"/>
    <s v="Alex Raín Pérez"/>
    <n v="30"/>
    <s v="No Informada"/>
    <s v="No Informada"/>
    <s v="No Informado"/>
    <s v="No Informado"/>
  </r>
  <r>
    <s v="Femicidios"/>
    <d v="2016-11-04T00:00:00"/>
    <x v="5"/>
    <n v="5501"/>
    <s v="Quillota"/>
    <x v="5"/>
    <s v="Johana Abigail Soto Alarcón"/>
    <n v="24"/>
    <s v="Chilena"/>
    <s v="No Informada"/>
    <s v="Iban a tener un hijo. Se juntan y van a la casa de él, donde la mata y esconde el cuerpo bajo la cama. Luego viaja donde su ex pareja e hijos a despedirse y confiesa el asesinato. Se prolonga la investigación por presunto trastorno psicológico, finalmente es descartado."/>
    <s v="No"/>
    <s v="Conviviente"/>
    <s v="Femicidio íntimo"/>
    <s v="Johnny Aaron Jorquera Sanchez"/>
    <n v="27"/>
    <s v="Chilena"/>
    <s v="Maestro albañil"/>
    <s v="No"/>
    <s v="Sí"/>
  </r>
  <r>
    <s v="Femicidios"/>
    <d v="2017-05-22T00:00:00"/>
    <x v="1"/>
    <n v="9105"/>
    <s v="Freire"/>
    <x v="1"/>
    <s v="Josefina Allilef Huenchumil"/>
    <n v="68"/>
    <s v="Chilena"/>
    <s v="No Informada"/>
    <s v="La pareja y un vecino estaban bebiendo en la casa, entre ambos agreden a la víctima. La hija denuncia, el cuerpo es encontrado afuera del domicilio"/>
    <s v="No"/>
    <s v="Conocido"/>
    <s v="Femicidio íntimo"/>
    <s v="José Edmundo Sandoval Muñoz"/>
    <n v="66"/>
    <s v="Chilena"/>
    <s v="No Informada"/>
    <s v="No"/>
    <s v="No"/>
  </r>
  <r>
    <s v="Femicidios"/>
    <d v="2015-09-27T00:00:00"/>
    <x v="14"/>
    <n v="3101"/>
    <s v="Copiapó"/>
    <x v="14"/>
    <s v="Joselin Andrea Riquelme González"/>
    <n v="31"/>
    <s v="Chilena"/>
    <s v="No Informada"/>
    <s v="La apuñala 86. Se entrega a la policía por requerimiento de su madre"/>
    <s v="No"/>
    <s v="Pareja"/>
    <s v="Femicidio íntimo"/>
    <s v="Arturo Andrés Valenzuela Villanueva"/>
    <n v="27"/>
    <s v="Chilena"/>
    <s v="No Informada"/>
    <s v="No"/>
    <s v="No"/>
  </r>
  <r>
    <s v="Femicidios"/>
    <d v="2011-04-21T00:00:00"/>
    <x v="14"/>
    <n v="3101"/>
    <s v="Copiapó"/>
    <x v="14"/>
    <s v="Joseline Camberes Cuevas"/>
    <m/>
    <s v="No Informada"/>
    <s v="Vendedora"/>
    <s v="Colisión provocada por agresor"/>
    <s v="Sin Información"/>
    <s v="conviviente"/>
    <s v="Intimo"/>
    <s v="Manuel Valdivia Cisterna"/>
    <m/>
    <s v="No Informada"/>
    <s v="No Informada"/>
    <s v="No"/>
    <s v="No Informado"/>
  </r>
  <r>
    <s v="Femicidios"/>
    <d v="2019-04-19T00:00:00"/>
    <x v="2"/>
    <n v="15101"/>
    <s v="Arica"/>
    <x v="2"/>
    <s v="Joyce Yanette Tello Avilés"/>
    <n v="48"/>
    <s v="Chilena"/>
    <s v="No Informada"/>
    <s v="apuñalada; se encontraban separados"/>
    <s v="Sin Información"/>
    <s v="Cónyuge"/>
    <s v="Femicidio íntimo"/>
    <s v="Jaime Moisés Jiménez Jorquera"/>
    <n v="47"/>
    <s v="Chilena"/>
    <s v="No Informada"/>
    <s v="No"/>
    <s v="No Informado"/>
  </r>
  <r>
    <s v="Femicidios"/>
    <d v="2015-04-12T00:00:00"/>
    <x v="8"/>
    <n v="8301"/>
    <s v="Los Angeles"/>
    <x v="8"/>
    <s v="Juana Cortéz Rubilar"/>
    <n v="69"/>
    <s v="Chilena"/>
    <s v="Trabajadora sexual"/>
    <s v="El femicida solicita sevicios sexuales. Fueron hasta un terreno emplazado en el centro de Los Ángeles donde la agrede. El hecho quedó registrado por cámaras de seguridad"/>
    <s v="No"/>
    <s v="Cliente sexual"/>
    <s v="Femicidio no íntimo"/>
    <s v="Francisco Ignacio Gallegos Gallegos"/>
    <n v="21"/>
    <s v="Chilena"/>
    <s v="No Informada"/>
    <s v="No"/>
    <s v="Sí"/>
  </r>
  <r>
    <s v="Femicidios"/>
    <d v="2015-02-18T00:00:00"/>
    <x v="12"/>
    <n v="7405"/>
    <s v="Retiro"/>
    <x v="12"/>
    <s v="Juana de las Mercedes Vargas"/>
    <n v="49"/>
    <s v="Chilena"/>
    <s v="No Informada"/>
    <s v="Zelaya utilizó una escopeta para cometer el femicidio y posterior suicidio."/>
    <s v="No"/>
    <s v="Cónyuge"/>
    <s v="Femicidio íntimo"/>
    <s v="Ricardo Antonio Zelaya Carvajal"/>
    <n v="48"/>
    <s v="Chilena"/>
    <s v="No Informada"/>
    <s v="Sí"/>
    <s v="No"/>
  </r>
  <r>
    <s v="Femicidios"/>
    <d v="2016-10-27T00:00:00"/>
    <x v="13"/>
    <n v="14103"/>
    <s v="Lanco"/>
    <x v="13"/>
    <s v="Juana del Carmen Saldivia Barrientos"/>
    <n v="41"/>
    <s v="Chilena"/>
    <s v="Dueña de casa"/>
    <s v="El agresor había regresado a casa luego de desaparecer por 17 días. Mata a su madre con un machete, al huir agrede al conviviente de la madre. Este llama a su hermana y ella hace la denuncia, el femicida es detenido una hora después"/>
    <s v="No"/>
    <s v="Hijo"/>
    <s v="Femicidio íntimo familiar"/>
    <s v="Daniel Ignacio Saldivia Saldivia"/>
    <n v="20"/>
    <s v="Chilena"/>
    <s v="Obrero en faena maderera"/>
    <s v="No"/>
    <s v="No"/>
  </r>
  <r>
    <s v="Femicidios"/>
    <d v="2015-06-28T00:00:00"/>
    <x v="0"/>
    <n v="13111"/>
    <s v="La Granja"/>
    <x v="0"/>
    <s v="Juana María del Carmen Carvajal"/>
    <n v="88"/>
    <s v="Chilena"/>
    <s v="No Informada"/>
    <s v="Es asesinada por la pareja de su nieta, Carol Martínez Muñoz, junto a esta y su hijo L.A.M.M."/>
    <s v="No"/>
    <s v="Conviviente de su nieta"/>
    <s v="Castigo femicida"/>
    <s v="Sabino Madariaga Pereira"/>
    <n v="34"/>
    <s v="Chilena"/>
    <s v="No Informada"/>
    <s v="Sí"/>
    <s v="Sí"/>
  </r>
  <r>
    <s v="Femicidios"/>
    <d v="2014-08-14T00:00:00"/>
    <x v="8"/>
    <n v="8301"/>
    <s v="Los Angeles"/>
    <x v="8"/>
    <s v="Juana María Troncoso Leiva"/>
    <n v="43"/>
    <s v="Chilena"/>
    <s v="Situación de calle"/>
    <s v="Es quemada por su conviviente en la mediagua que compartían, ambos eran usuarios de programa de acogida del Hogar de Cristo por encontrarse en indigencia extrema"/>
    <s v="No"/>
    <s v="Conviviente"/>
    <s v="Femicidio íntimo"/>
    <s v="José Óscar Provoste Gallegos"/>
    <n v="51"/>
    <s v="Chilena"/>
    <s v="Situación de calle"/>
    <s v="No"/>
    <s v="No"/>
  </r>
  <r>
    <s v="Femicidios"/>
    <d v="2020-10-01T00:00:00"/>
    <x v="15"/>
    <n v="11101"/>
    <s v="Coyhaique"/>
    <x v="15"/>
    <s v="Julia Aluen Mancilla Vargas"/>
    <n v="21"/>
    <s v="No Informada"/>
    <s v="No Informada"/>
    <s v="Violada y apuñalada en su casa por su primo. PDI indica que es clara la intervención homicida de terceros y que se investiga violación por la criminodinámica del hallazgo. No se dan antecedentes sobre agresor o agresores en primer momento. Horas más tarde se detienen a autor. Agresión sexual es cada vez menos abordada por policías. Familia señala fue femicidio"/>
    <s v="Sí"/>
    <s v="Primo"/>
    <s v="Familiar"/>
    <s v="Cristián Díaz Vargas"/>
    <n v="42"/>
    <s v="Argentina"/>
    <s v="No Informada"/>
    <s v="No Informado"/>
    <s v="No"/>
  </r>
  <r>
    <s v="Femicidios"/>
    <d v="2014-01-03T00:00:00"/>
    <x v="3"/>
    <n v="6111"/>
    <s v="Olivar"/>
    <x v="3"/>
    <s v="Julia Castillo Figueroa"/>
    <n v="32"/>
    <s v="Chilena"/>
    <s v="No Informada"/>
    <s v="El agresor la visita en su domicilio, donde le propina diversas heridas cortantes. Hijos estaban presentes. La mujer fallece mientras es llevada al hospital"/>
    <s v="No"/>
    <s v="Ex Cónguye"/>
    <s v="Femicidio íntimo"/>
    <s v="Luis Humberto Carrasco Díaz"/>
    <n v="35"/>
    <s v="Chilena"/>
    <s v="Chofer"/>
    <s v="No"/>
    <s v="Sí"/>
  </r>
  <r>
    <s v="Femicidios"/>
    <d v="2015-11-15T00:00:00"/>
    <x v="14"/>
    <n v="3301"/>
    <s v="Vallenar"/>
    <x v="14"/>
    <s v="Julia Poblete Ramírez"/>
    <n v="33"/>
    <s v="Chilena"/>
    <s v="Dueña de casa"/>
    <s v="El sujeto dio muerte a su pareja tras apuñalarla en 6 ocasiones en el domicilio que ambos compartían. El ataque fue cometido en la presencia del hijo de ambos, de 4 años en ese momento."/>
    <s v="No"/>
    <s v="Ex conviviente"/>
    <s v="Femicidio íntimo"/>
    <s v="Jorge Yamir Flores Poblete"/>
    <n v="34"/>
    <s v="Chilena"/>
    <s v="No Informada"/>
    <s v="No"/>
    <s v="Si"/>
  </r>
  <r>
    <s v="Femicidios"/>
    <d v="2016-03-05T00:00:00"/>
    <x v="0"/>
    <n v="13101"/>
    <s v="Santiago"/>
    <x v="0"/>
    <s v="Juliana Andrea Aguirre Acevedo"/>
    <n v="21"/>
    <s v="Colombiana"/>
    <s v="Restaurante en Costanera Center"/>
    <s v="La agrede por supuesta infidelidad de ella, luego la descuartiza y envuelve en bolsas de plástico, las cuales lanza al río Mapocho. Transeúntes encuentran las bolsas flotando en el cause del río. Familia en Colombia organiza marcha por justicia, iniciativa es replicada nacionalmente por comunidad colombiana, logran que sus restos sean repatriados"/>
    <s v="No"/>
    <s v="Conviviente"/>
    <s v="Femicidio íntimo"/>
    <s v="Edwin Mauricio Vásquez Ortiz"/>
    <n v="25"/>
    <s v="Colombiana"/>
    <s v="Restaurante en Costanera Center"/>
    <s v="No"/>
    <s v="Sí"/>
  </r>
  <r>
    <s v="Femicidios"/>
    <d v="2010-02-26T00:00:00"/>
    <x v="6"/>
    <n v="10208"/>
    <s v="Quellon"/>
    <x v="6"/>
    <s v="Karen Andrea Pinilla Beltrán"/>
    <n v="27"/>
    <s v="No Informada"/>
    <s v="Sin Informacion"/>
    <s v="degollada"/>
    <s v="Sin Información"/>
    <s v="conocido"/>
    <s v="No Intimo"/>
    <s v="Rolando Orlando Cuell Ruiz"/>
    <n v="24"/>
    <s v="No Informada"/>
    <s v="obrero"/>
    <s v="No Informado"/>
    <s v="No Informado"/>
  </r>
  <r>
    <s v="Femicidios"/>
    <d v="2016-03-03T00:00:00"/>
    <x v="7"/>
    <n v="2101"/>
    <s v="Antofagasta"/>
    <x v="7"/>
    <s v="Karen Andrea Wilson Villagrán"/>
    <n v="31"/>
    <s v="Chilena"/>
    <s v="Dueña de casa"/>
    <s v="Tras una discusión porque ella le pidió que abandonara el hogar, la estrangula. Pasea su cuerpo sin vida por distintos sectores de la ciudad en el asiento de copiloto del auto, al día siguiente se entrega en la comisaría"/>
    <s v="No"/>
    <s v="Ex Cónguye"/>
    <s v="Femicidio íntimo"/>
    <s v="Ricardo Osvaldo Huerta Ávalos"/>
    <n v="37"/>
    <s v="Chilena"/>
    <s v="Mecánico en faenas mineras"/>
    <s v="No"/>
    <s v="Sí"/>
  </r>
  <r>
    <s v="Femicidios"/>
    <d v="2017-05-14T00:00:00"/>
    <x v="3"/>
    <n v="6110"/>
    <s v="Mostazal"/>
    <x v="3"/>
    <s v="Karen Daisy Michea Valdebenito"/>
    <n v="32"/>
    <s v="Chilena"/>
    <s v="Dueña de casa"/>
    <s v="Durante una discusión, agrede a la mujer por celos y el hijo (14) la defiende, siendo apuñalado también. Agrede a sobrino (14) y a carabinero, luego intenta suicidarse con el arma y es trasladado al hospital, donde se recupera. Padre del agresor, quien era vecino, denuncia a carabineros"/>
    <s v="No"/>
    <s v="Conviviente"/>
    <s v="Femicidio íntimo"/>
    <s v="José Luis Muñoz Cáceres"/>
    <n v="33"/>
    <s v="Chilena"/>
    <s v="Manejo de maquinaria agrícola"/>
    <s v="No"/>
    <s v="No"/>
  </r>
  <r>
    <s v="Femicidios"/>
    <d v="2020-01-30T00:00:00"/>
    <x v="3"/>
    <n v="6115"/>
    <s v="Rengo"/>
    <x v="3"/>
    <s v="Karen Ramírez Salinas"/>
    <n v="45"/>
    <s v="Chilena"/>
    <s v="No Informada"/>
    <s v="Apuñalada con martillo y taladro por su conviviente. Tras el asesinato intentó suicidarse, siendo trasladado al Hospital regional de O'Higgins"/>
    <s v="Sin Información"/>
    <s v="Conviviente"/>
    <s v="Íntimo"/>
    <s v="Bernardo Zamorano González"/>
    <n v="56"/>
    <s v="Chilena"/>
    <s v="No Informada"/>
    <s v="Intento"/>
    <s v="No Informado"/>
  </r>
  <r>
    <s v="Femicidios"/>
    <d v="2013-03-27T00:00:00"/>
    <x v="0"/>
    <n v="13119"/>
    <s v="Maipú"/>
    <x v="0"/>
    <s v="Karen Soto Farías"/>
    <n v="38"/>
    <s v="No Informada"/>
    <s v="Sin Informacion"/>
    <s v="Degollada"/>
    <s v="Sin Información"/>
    <s v="Pareja"/>
    <s v="Íntimo"/>
    <s v="Ricardo Gajardo Amigo"/>
    <n v="45"/>
    <s v="No Informada"/>
    <s v="No Informada"/>
    <s v="Si"/>
    <s v="No Informado"/>
  </r>
  <r>
    <s v="Femicidios"/>
    <d v="2015-06-21T00:00:00"/>
    <x v="15"/>
    <n v="11201"/>
    <s v="Aysén"/>
    <x v="15"/>
    <s v="Karina Alejandra Barría Muñoz"/>
    <n v="25"/>
    <s v="Chilena"/>
    <s v="No Informada"/>
    <s v="Esa noche salen por separado y concurren al mismo lugar. Él se va. Karina llega entre las 6 y 8 de la mañana. Discuten y termina en el deceso de la mujer."/>
    <s v="No"/>
    <s v="Conviviente"/>
    <s v="Femicidio íntimo"/>
    <s v="Yonatan Esteban Cárdenas Nahuelquin"/>
    <n v="28"/>
    <s v="Chilena"/>
    <s v="Ayudante de electricista"/>
    <s v="No"/>
    <s v="Sí"/>
  </r>
  <r>
    <s v="Femicidios"/>
    <d v="2012-09-22T00:00:00"/>
    <x v="8"/>
    <n v="8301"/>
    <s v="Los Angeles"/>
    <x v="8"/>
    <s v="Karina Benavides Novoa"/>
    <n v="27"/>
    <s v="No Informada"/>
    <s v="dueña de casa"/>
    <s v="Estrangulada"/>
    <s v="Sin Información"/>
    <s v="ex conviviente"/>
    <s v="Intimo"/>
    <s v="Ricardo Arévalo Vidal"/>
    <n v="27"/>
    <s v="No Informada"/>
    <s v="No Informada"/>
    <s v="No Informado"/>
    <s v="No Informado"/>
  </r>
  <r>
    <s v="Femicidios"/>
    <d v="2017-11-19T00:00:00"/>
    <x v="13"/>
    <n v="14101"/>
    <s v="Valdivia"/>
    <x v="13"/>
    <s v="Karina Elizabeth Uribe Uribe"/>
    <n v="31"/>
    <s v="Chilena"/>
    <s v="No Informada"/>
    <s v="Agresor en libertad condicional, la víctima va a la casa de Manuel a pedirle que deje de amenazarla, ya que eran vecinos. La agrede e intenta suicidarse, pero fracasa"/>
    <s v="No"/>
    <s v="Ex Cónguye"/>
    <s v="Femicidio íntimo"/>
    <s v="Manuel Jesús Pineda Catricheo"/>
    <n v="35"/>
    <s v="Chilena"/>
    <s v="No Informada"/>
    <s v="No"/>
    <s v="No"/>
  </r>
  <r>
    <s v="Femicidios"/>
    <d v="2013-02-08T00:00:00"/>
    <x v="10"/>
    <n v="16303"/>
    <s v="Ñiquén"/>
    <x v="10"/>
    <s v="Karina Isabel Cea Cea"/>
    <n v="19"/>
    <s v="No Informada"/>
    <s v="Sin Informacion"/>
    <s v="disparo en el pecho"/>
    <s v="Sin Información"/>
    <s v="Pololo"/>
    <s v="Íntimo"/>
    <s v="Haroldo Antonio Ceroni Castillo"/>
    <n v="27"/>
    <s v="No Informada"/>
    <s v="trabajaba en la Municipalidad de Parral"/>
    <s v="Si"/>
    <s v="No Informado"/>
  </r>
  <r>
    <s v="Femicidios"/>
    <d v="2020-11-22T00:00:00"/>
    <x v="5"/>
    <n v="5101"/>
    <s v="Valparaíso"/>
    <x v="5"/>
    <s v="Katherine Andrea Ayala Ayala"/>
    <n v="38"/>
    <s v="Chilena"/>
    <s v="No Informada"/>
    <s v="Asesinada por conviviente. Medios no indican cómo."/>
    <s v="Sin Información"/>
    <s v="Conviviente"/>
    <s v="Íntimo"/>
    <s v="Medios protegen su identidad"/>
    <m/>
    <s v="No Informada"/>
    <s v="No Informada"/>
    <s v="No"/>
    <s v="No"/>
  </r>
  <r>
    <s v="Femicidios"/>
    <d v="2013-10-23T00:00:00"/>
    <x v="5"/>
    <n v="5101"/>
    <s v="Valparaíso"/>
    <x v="5"/>
    <s v="Katherine Droguett"/>
    <n v="36"/>
    <s v="No Informada"/>
    <s v="trabajadora sexual"/>
    <s v="Golpes"/>
    <s v="Sin Información"/>
    <s v="Cliente"/>
    <s v="No Intimo"/>
    <s v="Sin Informacion"/>
    <n v="40"/>
    <s v="No Informada"/>
    <s v="No Informada"/>
    <s v="No Informado"/>
    <s v="No Informado"/>
  </r>
  <r>
    <s v="Femicidios"/>
    <d v="2019-11-23T00:00:00"/>
    <x v="0"/>
    <n v="13201"/>
    <s v="Puente Alto"/>
    <x v="0"/>
    <s v="Katherine Fernández Quintero"/>
    <n v="28"/>
    <s v="Venezolana"/>
    <s v="No Informada"/>
    <s v="dos cuchilladas en el tórax; en el lugar se encontraban los dos hijos de la víctima, vecinos alertaron a policía; sujeto es detenido y niños en custodia de arrendador del inmueble por el momento"/>
    <s v="Sin Información"/>
    <s v="Cónyuge"/>
    <s v="Femicidio íntimo"/>
    <s v="Jonathan Áñez Morales"/>
    <n v="31"/>
    <s v="Venezolana"/>
    <s v="No Informada"/>
    <s v="No"/>
    <s v="No Informado"/>
  </r>
  <r>
    <s v="Femicidios"/>
    <d v="2013-06-16T00:00:00"/>
    <x v="0"/>
    <n v="13112"/>
    <s v="La Pintana"/>
    <x v="0"/>
    <s v="Katherine Rosales Sandoval"/>
    <n v="25"/>
    <s v="No Informada"/>
    <s v="Sin Informacion"/>
    <s v="Violada, Golpeada y ahorcada"/>
    <s v="SI"/>
    <s v="Conocido"/>
    <s v="No íntimo"/>
    <s v="Francisco Javier Castro González"/>
    <n v="26"/>
    <s v="No Informada"/>
    <s v="No Informada"/>
    <s v="No Informado"/>
    <s v="No Informado"/>
  </r>
  <r>
    <s v="Femicidios"/>
    <d v="2021-02-20T00:00:00"/>
    <x v="5"/>
    <n v="5109"/>
    <s v="Viña del Mar"/>
    <x v="5"/>
    <s v="Kimberly Ugalde Palma"/>
    <n v="19"/>
    <s v="Chilena"/>
    <s v="No Informada"/>
    <s v="Baleada por su pareja en su domicilio"/>
    <s v="No"/>
    <s v="Conviviente"/>
    <s v="Íntimo"/>
    <s v="Alex Fabián Farías Brante"/>
    <n v="31"/>
    <s v="Chilena"/>
    <s v="No Informada"/>
    <s v="No"/>
    <s v="No Informado"/>
  </r>
  <r>
    <s v="Femicidios"/>
    <d v="2020-08-08T00:00:00"/>
    <x v="0"/>
    <n v="13101"/>
    <s v="Santiago"/>
    <x v="0"/>
    <s v="Kleibell Luciana Morales Graterol"/>
    <n v="30"/>
    <s v="Venezolana"/>
    <s v="No Informada"/>
    <s v="Acuchillada por su marido junto a su madre. Sobrevive adolescente de 17 años, hermano e hijo de las víctimas, quien relata que el sujeto atacó a su hermana, a su madre y a él. El niño quedó insconsciente con lesiones en rostro y cabeza. Al despertar en la mañana encuentra al cuñado muerto también y llama a conserjería y a policía"/>
    <s v="Sin Información"/>
    <s v="Cónyuge"/>
    <s v="Íntimo"/>
    <s v="Joseph Acosta"/>
    <m/>
    <s v="Venezolana"/>
    <s v="No Informada"/>
    <s v="Sí"/>
    <s v="No Informado"/>
  </r>
  <r>
    <s v="Femicidios"/>
    <d v="2020-10-11T00:00:00"/>
    <x v="14"/>
    <n v="3101"/>
    <s v="Copiapó"/>
    <x v="14"/>
    <s v="Lady Paola Aboledo Riascos"/>
    <n v="33"/>
    <s v="Colombiana"/>
    <s v="No Informada"/>
    <s v="Apuñalada por su conviviente. Fue encontrada en la calle"/>
    <s v="Sin Información"/>
    <s v="Conviviente"/>
    <s v="Íntimo"/>
    <s v="Kevin Lerma Daza"/>
    <n v="27"/>
    <s v="Colombiana"/>
    <s v="No Informada"/>
    <s v="No"/>
    <s v="Sí"/>
  </r>
  <r>
    <s v="Femicidios"/>
    <d v="2019-01-05T00:00:00"/>
    <x v="5"/>
    <n v="5301"/>
    <s v="Los Andes"/>
    <x v="5"/>
    <s v="Laura Beatriz Gálvez Videla"/>
    <n v="47"/>
    <s v="Argentina"/>
    <s v="No Informada"/>
    <s v="Golpe en la cabeza. Conviviente después de asesinarla dejó carta y se ahorcó, dejando el gas dado"/>
    <s v="Sin Información"/>
    <s v="Conviviente"/>
    <s v="Femicidio íntimo"/>
    <s v="Víctor Enrique Arancibia Montenegro,"/>
    <n v="60"/>
    <s v="Chilena"/>
    <s v="No Informada"/>
    <s v="Sí"/>
    <s v="No Informado"/>
  </r>
  <r>
    <s v="Femicidios"/>
    <d v="2019-02-27T00:00:00"/>
    <x v="0"/>
    <n v="13201"/>
    <s v="Puente Alto"/>
    <x v="0"/>
    <s v="Laura Sonia Buendía Aguilar"/>
    <n v="50"/>
    <s v="Chilena"/>
    <s v="No Informada"/>
    <s v="lesiones atribuibles a terceros; hijo avisó que la había encontrado envuelta en sábana y atada en bodega de la casa; luego se descubrió que fue él mismo quien la habría matado"/>
    <s v="Sin Información"/>
    <s v="Hijo"/>
    <s v="Femicidio íntimo familiar"/>
    <s v="A.G.V.B."/>
    <n v="15"/>
    <s v="Chilena"/>
    <s v="No Informada"/>
    <s v="No"/>
    <s v="No Informado"/>
  </r>
  <r>
    <s v="Femicidios"/>
    <d v="2019-08-17T00:00:00"/>
    <x v="0"/>
    <n v="13118"/>
    <s v="Macul"/>
    <x v="0"/>
    <s v="Leidy Lorena Saavedra Santa"/>
    <n v="25"/>
    <s v="Colombiana"/>
    <s v="No Informada"/>
    <s v="apuñalada; familiares la encuentran al ir a buscarla para celebración"/>
    <s v="Sin Información"/>
    <s v="Cónyuge"/>
    <s v="Femicidio íntimo"/>
    <s v="José Alberto De Los Santos Correa"/>
    <n v="30"/>
    <s v="Dominicana"/>
    <s v="No Informada"/>
    <s v="No"/>
    <s v="No Informado"/>
  </r>
  <r>
    <s v="Femicidios"/>
    <d v="2010-10-14T00:00:00"/>
    <x v="0"/>
    <n v="13130"/>
    <s v="San Miguel"/>
    <x v="0"/>
    <s v="Leongina Del Carmen Sandoval Rámirez"/>
    <n v="50"/>
    <s v="No Informada"/>
    <s v="No Informada"/>
    <s v="baleada"/>
    <s v="Sin Información"/>
    <s v="conviviente"/>
    <s v="Intimo"/>
    <s v="Marco Antonio Araya Poblete"/>
    <n v="40"/>
    <s v="No Informada"/>
    <s v="No Informada"/>
    <s v="No Informado"/>
    <s v="No Informado"/>
  </r>
  <r>
    <s v="Femicidios"/>
    <d v="2018-07-11T00:00:00"/>
    <x v="14"/>
    <n v="3202"/>
    <s v="Diego de Almagro"/>
    <x v="14"/>
    <s v="Leonor Rojas González"/>
    <n v="26"/>
    <s v="Chilena"/>
    <s v="No Informada"/>
    <s v="El agresor la apuñala en la vivienda que compartían en El Salvador, junto a su hijo Francisco Villalobos Rojas (7). Posteriormente el agresor se suicidó"/>
    <s v="No"/>
    <s v="Conviviente"/>
    <s v="Femicidio íntimo"/>
    <s v="Aníbal Villalobos Michea"/>
    <n v="36"/>
    <s v="Chilena"/>
    <s v="No Informada"/>
    <s v="Sí"/>
    <s v="No"/>
  </r>
  <r>
    <s v="Femicidios"/>
    <d v="2015-03-17T00:00:00"/>
    <x v="7"/>
    <n v="2104"/>
    <s v="Tal Tal"/>
    <x v="7"/>
    <s v="Leyla Sosa Lobos"/>
    <n v="38"/>
    <s v="Chilena"/>
    <s v="No Informada"/>
    <s v="La amenazó con un cuchillo cocinero, para luego violarla y matarla"/>
    <s v="Sí"/>
    <s v="Conocido"/>
    <s v="Femicidio no íntimo"/>
    <s v="Julio Aracena Pizarro"/>
    <n v="64"/>
    <s v="No Informada"/>
    <s v="No Informada"/>
    <s v="No"/>
    <s v="No"/>
  </r>
  <r>
    <s v="Femicidios"/>
    <d v="2020-11-01T00:00:00"/>
    <x v="12"/>
    <n v="7101"/>
    <s v="Talca"/>
    <x v="12"/>
    <s v="Lhysbet Ureta Méndez"/>
    <n v="20"/>
    <s v="Chilena"/>
    <s v="No Informada"/>
    <s v="Golpes con elemento contundente; el sujeto trató de ocultar el femicidio limpiando el lugar, por lo que inicialmente se investigaba homicidio sin identificar al autor"/>
    <s v="Sin Información"/>
    <s v="Conviviente"/>
    <s v="Íntimo"/>
    <s v="Manuel Ávila González"/>
    <n v="22"/>
    <s v="Chilena"/>
    <s v="No Informada"/>
    <s v="No"/>
    <s v="No Informado"/>
  </r>
  <r>
    <s v="Femicidios"/>
    <d v="2014-06-05T00:00:00"/>
    <x v="0"/>
    <n v="13201"/>
    <s v="Puente Alto"/>
    <x v="0"/>
    <s v="Lidia Parra Montiel"/>
    <n v="45"/>
    <s v="Chilena"/>
    <s v="Situación de calle"/>
    <s v="Femicida la rocía con bencina y la quema en la casa de acogida en que ambos estaban. Incendia todo el lugar, produciendo la muerte de Lidia y otra persona"/>
    <s v="No"/>
    <s v="Pareja"/>
    <s v="Femicidio íntimo"/>
    <s v="Pedro Bravo"/>
    <n v="40"/>
    <s v="Chilena"/>
    <s v="Situación de calle"/>
    <s v="No"/>
    <s v="No"/>
  </r>
  <r>
    <s v="Femicidios"/>
    <d v="2011-08-22T00:00:00"/>
    <x v="0"/>
    <n v="13401"/>
    <s v="San Bernardo"/>
    <x v="0"/>
    <s v="Lila Arancibia Diaz de Valdes"/>
    <n v="76"/>
    <s v="No Informada"/>
    <s v="Sin Informacion"/>
    <s v="Baleada"/>
    <s v="Sin Información"/>
    <s v="Esposo"/>
    <s v="Intimo"/>
    <s v="Patricio Antonio Escala Ariztia"/>
    <n v="79"/>
    <s v="No Informada"/>
    <s v="No Informada"/>
    <s v="Si"/>
    <s v="No Informado"/>
  </r>
  <r>
    <s v="Femicidios"/>
    <d v="2018-05-26T00:00:00"/>
    <x v="3"/>
    <n v="6107"/>
    <s v="Las Cabras"/>
    <x v="3"/>
    <s v="Liliana Aurora Gutiérrez Soto"/>
    <n v="36"/>
    <s v="Chilena"/>
    <s v="No Informada"/>
    <s v="Fue asesinada en la vía pública por sector Las Cabras, fallece en el Cesfam. El sujeto le disparó y luego se quitó la vida"/>
    <s v="No"/>
    <s v="Pareja"/>
    <s v="Femicidio íntimo"/>
    <s v="L.T.T. (MEDIOS PROTEGEN SU IDENTIDAD)"/>
    <n v="61"/>
    <s v="Chilena"/>
    <s v="No Informada"/>
    <s v="Sí"/>
    <s v="No"/>
  </r>
  <r>
    <s v="Femicidios"/>
    <d v="2017-01-29T00:00:00"/>
    <x v="0"/>
    <n v="13131"/>
    <s v="San Ramón"/>
    <x v="0"/>
    <s v="Liliana Hurtado Echeverry"/>
    <n v="49"/>
    <s v="Colombiana"/>
    <s v="No Informada"/>
    <s v="Después de la agresión, el femicida intenta quitarse la vida y es hospitalizado. Los medios no informan el caso, sólo se sabe por periodista que llama a la Red y página Colombianos Berracos en Chile"/>
    <s v="No"/>
    <s v="Ex pareja"/>
    <s v="Femicidio íntimo"/>
    <s v="Victor Hugo Velasco"/>
    <m/>
    <s v="Colombiana"/>
    <s v="No Informada"/>
    <s v="No"/>
    <s v="No"/>
  </r>
  <r>
    <s v="Femicidios"/>
    <d v="2018-11-24T00:00:00"/>
    <x v="0"/>
    <n v="13112"/>
    <s v="La Pintana"/>
    <x v="0"/>
    <s v="Liliana Olmos Vargas"/>
    <n v="42"/>
    <s v="Chilena"/>
    <s v="No Informada"/>
    <s v="Es atacada mientras camina en la calle, siendo golpeada, violada y atropellada. Abandonada en la calle, vecina del lugar la encuentra aún viva, muere antes de que llegue ambulancia"/>
    <s v="Sí"/>
    <s v="Desconocido"/>
    <s v="Femicidio no íntimo"/>
    <s v="Jonathan Aravena Fuentes"/>
    <n v="32"/>
    <s v="Chilena"/>
    <s v="No Informada"/>
    <s v="No"/>
    <s v="Sí"/>
  </r>
  <r>
    <s v="Femicidios"/>
    <d v="2014-05-10T00:00:00"/>
    <x v="5"/>
    <n v="5604"/>
    <s v="El Quisco"/>
    <x v="5"/>
    <s v="Lindsay Elizabeth Betancur Torres"/>
    <n v="16"/>
    <s v="Chilena"/>
    <s v="Estudiante de enseñanza media"/>
    <s v="Tras una discusión, la amenazó de muerte con un revólver y la mata en plaza de El Quisco"/>
    <s v="No"/>
    <s v="Ex pareja"/>
    <s v="Femicidio íntimo"/>
    <s v="Rodolfo Velozo Oyarce"/>
    <n v="26"/>
    <s v="Chilena"/>
    <s v="No Informada"/>
    <s v="No"/>
    <s v="No"/>
  </r>
  <r>
    <s v="Femicidios"/>
    <d v="2019-06-23T00:00:00"/>
    <x v="7"/>
    <n v="2101"/>
    <s v="Antofagasta"/>
    <x v="7"/>
    <s v="Lisbeth Apurani Paniagua"/>
    <n v="23"/>
    <s v="Boliviana"/>
    <s v="No Informada"/>
    <s v="estrangulada con polerón de su bebé de tres años; femicida trató de simular suicidio cortándole los brazos; habían migrado pocas semanas atrás a Chile"/>
    <s v="Sin Información"/>
    <s v="Conviviente"/>
    <s v="Femicidio íntimo"/>
    <s v="F.R.F.F. (Rodrigo Fernández) MEDIOS PROTEGEN SU IDENTIDAD"/>
    <n v="23"/>
    <s v="Boliviana"/>
    <s v="No Informada"/>
    <s v="No"/>
    <s v="No Informado"/>
  </r>
  <r>
    <s v="Femicidios"/>
    <d v="2017-11-26T00:00:00"/>
    <x v="0"/>
    <n v="13116"/>
    <s v="Lo Espejo"/>
    <x v="0"/>
    <s v="Lisette Valentina Paz Ramos Vásquez"/>
    <n v="26"/>
    <s v="Chilena"/>
    <s v="No Informada"/>
    <s v="Discutían en la vía pública, cuando el extrae una pistola y la asesina"/>
    <s v="No"/>
    <s v="Conviviente"/>
    <s v="Femicidio íntimo"/>
    <s v="Luciano Francisco Silva Morales"/>
    <n v="34"/>
    <s v="Chilena"/>
    <s v="No Informada"/>
    <s v="No"/>
    <s v="No"/>
  </r>
  <r>
    <s v="Femicidios"/>
    <d v="2019-02-01T00:00:00"/>
    <x v="8"/>
    <n v="8201"/>
    <s v="Lebu"/>
    <x v="8"/>
    <s v="Lissete Dayana Riffo Cayupan"/>
    <n v="23"/>
    <s v="Chilena"/>
    <s v="No Informada"/>
    <s v="degollada"/>
    <s v="Sin Información"/>
    <s v="Conviviente"/>
    <s v="Femicidio íntimo"/>
    <s v="Jordan Alexander Villanueva Salas"/>
    <n v="25"/>
    <s v="Chilena"/>
    <s v="No Informada"/>
    <s v="No"/>
    <s v="No Informado"/>
  </r>
  <r>
    <s v="Femicidios"/>
    <d v="2012-03-12T00:00:00"/>
    <x v="13"/>
    <n v="14101"/>
    <s v="Valdivia"/>
    <x v="13"/>
    <s v="Lissette López Rodríguez"/>
    <n v="30"/>
    <s v="No Informada"/>
    <s v="trabajaba en motel"/>
    <s v="Baleada"/>
    <s v="Sin Información"/>
    <s v="ex conviviente"/>
    <s v="Intimo"/>
    <s v="Jorge Delgado Delgado"/>
    <n v="32"/>
    <s v="No Informada"/>
    <s v="No Informada"/>
    <s v="Si"/>
    <s v="No Informado"/>
  </r>
  <r>
    <s v="Femicidios"/>
    <d v="2016-05-20T00:00:00"/>
    <x v="0"/>
    <n v="13101"/>
    <s v="Santiago"/>
    <x v="0"/>
    <s v="Litzi Odalis Parrales"/>
    <n v="30"/>
    <s v="Ecuatoriana"/>
    <s v="Trabajadora sexual"/>
    <s v="Residente en Chile hace 4 años. Femicida la trasladaba en taxi cuando acordaron servicios sexuales. Él se rehusa a pagarle y la apuñala, huyendo del lugar"/>
    <s v="No"/>
    <s v="Desconocido"/>
    <s v="Transfemicidio"/>
    <s v="Marco Arenas Fariña"/>
    <n v="30"/>
    <s v="Chilena"/>
    <s v="Taxista"/>
    <s v="No"/>
    <s v="No"/>
  </r>
  <r>
    <s v="Femicidios"/>
    <d v="2014-03-16T00:00:00"/>
    <x v="0"/>
    <n v="13403"/>
    <s v="Calera de Tango"/>
    <x v="0"/>
    <s v="Lorena Baeza Celis"/>
    <n v="40"/>
    <s v="Chilena"/>
    <s v="Trabajadora en hospital"/>
    <s v="Es apuñalada en su casa por ex pareja"/>
    <s v="No"/>
    <s v="Ex Conviviente"/>
    <s v="Femicidio íntimo"/>
    <s v="Sergio Lucero Rivas"/>
    <n v="44"/>
    <s v="Chilena"/>
    <s v="No Informada"/>
    <s v="No"/>
    <s v="No"/>
  </r>
  <r>
    <s v="Femicidios"/>
    <d v="2017-04-03T00:00:00"/>
    <x v="7"/>
    <n v="2101"/>
    <s v="Antofagasta"/>
    <x v="7"/>
    <s v="Lorena Elizabeth Carrasco Aguilera"/>
    <n v="33"/>
    <s v="Chilena"/>
    <s v="No Informada"/>
    <s v="Ese día habian estado en mediación por pensión de alimentos, donde no se llegó a acuerdo. Continuaron conversando en el auto y luego en la clínica donde trabajaba el agresor. Después del suceso, agresor confiesa a amigo haberla matado, el amigo denuncia, se encuentra el cuerpo en la clínica"/>
    <s v="No"/>
    <s v="Ex Cónguye"/>
    <s v="Femicidio íntimo"/>
    <s v="José Manuel Rojas Escobar"/>
    <n v="32"/>
    <s v="Chilena"/>
    <s v="Técnico oftalmólogo"/>
    <s v="No"/>
    <s v="Sí"/>
  </r>
  <r>
    <s v="Femicidios"/>
    <d v="2010-07-23T00:00:00"/>
    <x v="15"/>
    <n v="11201"/>
    <s v="Aysén"/>
    <x v="15"/>
    <s v="Lorena Elizabeth Pineda Vargas"/>
    <n v="27"/>
    <s v="No Informada"/>
    <s v="Sin Informacion"/>
    <s v="golpeada y estrangulada"/>
    <s v="Sin Información"/>
    <s v="conviviente"/>
    <s v="Intimo"/>
    <s v="Pedro Muñoz Salgado"/>
    <n v="42"/>
    <s v="No Informada"/>
    <s v="No Informada"/>
    <s v="Si"/>
    <s v="No Informado"/>
  </r>
  <r>
    <s v="Femicidios"/>
    <d v="2016-09-19T00:00:00"/>
    <x v="5"/>
    <n v="5804"/>
    <s v="Villa Alemana"/>
    <x v="5"/>
    <s v="Lorena Jara Letelier"/>
    <n v="45"/>
    <s v="Chilena"/>
    <s v="No Informada"/>
    <s v="Durante la madrugada, después de una fiesta de 18 de septiembre en el departamento del femicida, discuten y él la ahorca con una cuerda. Se da a la fuga. Sentencia se resuelve en audiecia abreviada."/>
    <s v="No"/>
    <s v="Pareja"/>
    <s v="Femicidio íntimo"/>
    <s v="Patricio Osvaldo Osorio Osorio"/>
    <n v="29"/>
    <s v="Chilena"/>
    <s v="No Informada"/>
    <s v="No"/>
    <s v="No"/>
  </r>
  <r>
    <s v="Femicidios"/>
    <d v="2010-04-17T00:00:00"/>
    <x v="6"/>
    <n v="10102"/>
    <s v="Calbuco"/>
    <x v="6"/>
    <s v="Lorena Navarro Díaz"/>
    <n v="27"/>
    <s v="No Informada"/>
    <s v="Sin Informacion"/>
    <s v="apuñalada"/>
    <s v="Sin Información"/>
    <s v="Ex Conviviente"/>
    <s v="Intimo"/>
    <s v="Víctor Mansilla Díaz"/>
    <n v="37"/>
    <s v="No Informada"/>
    <s v="buzo"/>
    <s v="No Informado"/>
    <s v="No Informado"/>
  </r>
  <r>
    <s v="Femicidios"/>
    <d v="2019-05-07T00:00:00"/>
    <x v="1"/>
    <n v="9202"/>
    <s v="Collipulli"/>
    <x v="1"/>
    <s v="Lorena Patricia Quidenao Gallardo"/>
    <n v="47"/>
    <s v="Chilena"/>
    <s v="No Informada"/>
    <s v="disparo en la cabeza; se consignó como casual hasta quede entregaron resultados de autopsia el 9 de mayo"/>
    <s v="Sin Información"/>
    <s v="Conviviente"/>
    <s v="Femicidio íntimo"/>
    <s v="Andrés Segundo Parra Morales"/>
    <n v="64"/>
    <s v="Chilena"/>
    <s v="No Informada"/>
    <s v="Sí"/>
    <s v="No Informado"/>
  </r>
  <r>
    <s v="Femicidios"/>
    <d v="2012-04-06T00:00:00"/>
    <x v="15"/>
    <n v="11201"/>
    <s v="Aysén"/>
    <x v="15"/>
    <s v="Lorena Yañez del Río"/>
    <n v="37"/>
    <s v="No Informada"/>
    <s v="Sin Informacion"/>
    <s v="Estrangulada"/>
    <s v="Sin Información"/>
    <s v="ex conviviente"/>
    <s v="Intimo"/>
    <s v="Octavio Vargas Caucamán"/>
    <n v="55"/>
    <s v="No Informada"/>
    <s v="No Informada"/>
    <s v="Si"/>
    <s v="No Informado"/>
  </r>
  <r>
    <s v="Femicidios"/>
    <d v="2010-04-06T00:00:00"/>
    <x v="3"/>
    <n v="6308"/>
    <s v="Placilla"/>
    <x v="3"/>
    <s v="Loreto De Los Angeles López"/>
    <n v="39"/>
    <s v="No Informada"/>
    <s v="En busca de trabajo"/>
    <s v="estrangulada"/>
    <s v="SI"/>
    <s v="Desconocido"/>
    <s v="No Intimo"/>
    <s v="Erasmo Molina Pinto"/>
    <n v="40"/>
    <s v="No Informada"/>
    <s v="No Informada"/>
    <s v="No Informado"/>
    <s v="No Informado"/>
  </r>
  <r>
    <s v="Femicidios"/>
    <d v="2016-08-10T00:00:00"/>
    <x v="8"/>
    <n v="8101"/>
    <s v="Concepción"/>
    <x v="8"/>
    <s v="Lourdes Gisela Ferraro Gordillo"/>
    <n v="30"/>
    <s v="Argentina"/>
    <s v="No Informada"/>
    <s v="La víctma vivía hace tres años en Chile. Ella habia intentado terminar repetidas veces por que él la cela y controla. Ese día la visita en su domicilio y la estrangula con una cuerda hasta matarla, el hijo menor estaba presente"/>
    <s v="No"/>
    <s v="Ex Conviviente"/>
    <s v="Femicidio íntimo"/>
    <s v="Patricio Alejandro Garrido Jara"/>
    <n v="27"/>
    <s v="Chilena"/>
    <s v="Maestro albañil"/>
    <s v="No"/>
    <s v="Sí"/>
  </r>
  <r>
    <s v="Femicidios"/>
    <d v="2020-10-20T00:00:00"/>
    <x v="7"/>
    <n v="2201"/>
    <s v="Calama"/>
    <x v="7"/>
    <s v="Lucía Chicchi Leandro"/>
    <n v="35"/>
    <s v="Boliviana"/>
    <s v="No Informada"/>
    <s v="Hallada muerta en basural del sector Limón Verde. Se encontraba desaparecida desde el 14 de octubre de 2020. Esposo, quien hizo la denuncia, es luego detenido y confiesa el crimen"/>
    <s v="Sin Información"/>
    <s v="Cónyuge"/>
    <s v="Íntimo"/>
    <s v="David Alderete Menacho"/>
    <m/>
    <s v="No Informada"/>
    <s v="No Informada"/>
    <s v="No"/>
    <s v="Sí"/>
  </r>
  <r>
    <s v="Femicidios"/>
    <d v="2018-01-10T00:00:00"/>
    <x v="0"/>
    <n v="13112"/>
    <s v="La Pintana"/>
    <x v="0"/>
    <s v="Lucía del Carmen Parra Mendoza"/>
    <m/>
    <s v="Chilena"/>
    <s v="Arrendataria de vehículos"/>
    <s v="Tenian relación laboral, ella le arrendaba un taxi. El femicidio ocurre en dicho taxi, donde le dispara y luego se suicida. Sujeto deja carta que revela relación de amantes y decisión femicida"/>
    <s v="No"/>
    <s v="Pareja"/>
    <s v="Femicidio íntimo"/>
    <s v="José Mariano Mendoza Muñoz"/>
    <n v="60"/>
    <s v="Chilena"/>
    <s v="Taxista"/>
    <s v="Sí"/>
    <s v="Sí"/>
  </r>
  <r>
    <s v="Femicidios"/>
    <d v="2011-10-24T00:00:00"/>
    <x v="12"/>
    <n v="7106"/>
    <s v="Pelarco"/>
    <x v="12"/>
    <s v="Lucia Ràmirez Aguilar"/>
    <n v="47"/>
    <s v="No Informada"/>
    <s v="Sin Informacion"/>
    <s v="Baleada"/>
    <s v="Sin Información"/>
    <s v="ex Conviviente"/>
    <s v="Intimo"/>
    <s v="José Aguilar Jara"/>
    <n v="42"/>
    <s v="No Informada"/>
    <s v="No Informada"/>
    <m/>
    <s v="No Informado"/>
  </r>
  <r>
    <s v="Otros asesinatos por Violencia Femicida"/>
    <d v="2020-02-09T00:00:00"/>
    <x v="3"/>
    <n v="6306"/>
    <s v="Palmilla"/>
    <x v="3"/>
    <s v="Luis Díaz Parraguez"/>
    <n v="11"/>
    <s v="Chilena"/>
    <s v="No Informada"/>
    <s v="Apuñalado por el padre para castigar a la madre pues el niño había decidido ir a vivir con ella y su nueva pareja. El asesino citó al niño al río Tinguiririca para conversar, según se registró en mensajes de whatsapp, lugar en que lo asesinó"/>
    <s v="Sin Información"/>
    <s v="Padre"/>
    <s v="Castigo femicida"/>
    <s v="Luis Díaz Espinoza"/>
    <n v="32"/>
    <s v="Chilena"/>
    <s v="No Informada"/>
    <s v="No Informado"/>
    <s v="No Informado"/>
  </r>
  <r>
    <s v="Femicidios"/>
    <d v="2018-11-02T00:00:00"/>
    <x v="0"/>
    <n v="13201"/>
    <s v="Puente Alto"/>
    <x v="0"/>
    <s v="Luisa Ana María Alvarez"/>
    <n v="49"/>
    <s v="Chilena"/>
    <s v="No Informada"/>
    <s v="Golpeada en la cabeza con barra de metal. Menor huye del hogar, hermana alerta a Carabineros. Es detenido deambulando por La Florida"/>
    <s v="No"/>
    <s v="Hijo"/>
    <s v="Femicidio íntimo familiar"/>
    <s v="No se puede informar identidad"/>
    <n v="14"/>
    <s v="Chilena"/>
    <s v="No Informada"/>
    <s v="No"/>
    <s v="No"/>
  </r>
  <r>
    <s v="Femicidios"/>
    <d v="2011-03-14T00:00:00"/>
    <x v="0"/>
    <n v="13126"/>
    <s v="Quinta Normal"/>
    <x v="0"/>
    <s v="Luisa Hortencia Santander"/>
    <n v="81"/>
    <s v="No Informada"/>
    <s v="Postrada"/>
    <s v="Baleada"/>
    <s v="Sin Información"/>
    <s v="Esposo"/>
    <s v="Intimo"/>
    <s v="Eduardo Dueñas Valencia"/>
    <n v="82"/>
    <s v="No Informada"/>
    <s v="No Informada"/>
    <s v="Si"/>
    <s v="No Informado"/>
  </r>
  <r>
    <s v="Femicidios"/>
    <d v="2010-09-11T00:00:00"/>
    <x v="1"/>
    <n v="9201"/>
    <s v="Angol"/>
    <x v="1"/>
    <s v="Luz Marina Amaya Fuica"/>
    <n v="52"/>
    <s v="No Informada"/>
    <s v="Vendedora en zapatería"/>
    <s v="baleada"/>
    <s v="Sin Información"/>
    <s v="conviviente"/>
    <s v="Intimo"/>
    <s v="Manuel Muñoz Jorquera"/>
    <n v="58"/>
    <s v="No Informada"/>
    <s v="No Informada"/>
    <s v="Si"/>
    <s v="No Informado"/>
  </r>
  <r>
    <s v="Femicidios"/>
    <d v="2010-07-18T00:00:00"/>
    <x v="8"/>
    <n v="8205"/>
    <s v="Curanilahue"/>
    <x v="8"/>
    <s v="Luz Marlen Durán Roa"/>
    <n v="21"/>
    <s v="No Informada"/>
    <s v="Sin Informacion"/>
    <s v="apuñalada"/>
    <s v="Sin Información"/>
    <s v="conviviente"/>
    <s v="Intimo"/>
    <s v="Gonzalo Figueroa Lagos"/>
    <n v="24"/>
    <s v="No Informada"/>
    <s v="Obrero Forestal"/>
    <s v="No Informado"/>
    <s v="No Informado"/>
  </r>
  <r>
    <s v="Femicidios"/>
    <d v="2012-08-11T00:00:00"/>
    <x v="5"/>
    <n v="5801"/>
    <s v="Quilpué"/>
    <x v="5"/>
    <s v="Luz Patricia Marchione García"/>
    <n v="29"/>
    <s v="No Informada"/>
    <s v="trabajadora sexual del protíbulo &quot;casa azul&quot;"/>
    <s v="Golpes"/>
    <s v="Sin Información"/>
    <s v="Pololo"/>
    <s v="Intimo"/>
    <s v="Francisco Rene Bazaes Justiniano"/>
    <n v="27"/>
    <s v="No Informada"/>
    <s v="No Informada"/>
    <s v="No Informado"/>
    <s v="No Informado"/>
  </r>
  <r>
    <s v="Femicidios"/>
    <d v="2019-12-07T00:00:00"/>
    <x v="12"/>
    <n v="7202"/>
    <s v="Chanco"/>
    <x v="12"/>
    <s v="Luzminalda Pereira"/>
    <n v="44"/>
    <s v="Chilena"/>
    <s v="No Informada"/>
    <s v="apuñalada 3 veces en el abdomen frente a hijo menor de edad (quien luego queda al cuidado de hermanos mayores); femicida se suicida posteriormente"/>
    <s v="Sin Información"/>
    <s v="Conviviente"/>
    <s v="Femicidio íntimo"/>
    <s v="Tomás Pérez"/>
    <n v="51"/>
    <s v="Chilena"/>
    <s v="No Informada"/>
    <s v="Sí"/>
    <s v="No Informado"/>
  </r>
  <r>
    <s v="Femicidios"/>
    <d v="2015-05-20T00:00:00"/>
    <x v="0"/>
    <n v="13110"/>
    <s v="La Florida"/>
    <x v="0"/>
    <s v="Ma Jesús Donoso Díaz"/>
    <n v="2"/>
    <s v="Chilena"/>
    <s v="No Informada"/>
    <s v="Sus padres se encontraban separados hace dos meses. Femicida dejó una carta confesando los asesinatos y se dio a la fuga"/>
    <s v="No"/>
    <s v="Padre"/>
    <s v="Castigo femicida"/>
    <s v="Miguel Santiago Donoso"/>
    <n v="47"/>
    <s v="Chilena"/>
    <s v="Contador auditor"/>
    <s v="No"/>
    <s v="Sí"/>
  </r>
  <r>
    <s v="Femicidios"/>
    <d v="2012-03-09T00:00:00"/>
    <x v="8"/>
    <n v="8108"/>
    <s v="San Pedro de la Paz"/>
    <x v="8"/>
    <s v="Macarena Moraga Altamirano"/>
    <n v="8"/>
    <s v="No Informada"/>
    <s v="Sin Informacion"/>
    <s v="Estrangulada"/>
    <s v="SI"/>
    <s v="Vecino"/>
    <s v="No Intimo"/>
    <s v="José Cid Molina"/>
    <n v="24"/>
    <s v="No Informada"/>
    <s v="No Informada"/>
    <s v="No Informado"/>
    <s v="No Informado"/>
  </r>
  <r>
    <s v="Femicidios"/>
    <d v="2011-05-26T00:00:00"/>
    <x v="13"/>
    <n v="14101"/>
    <s v="Valdivia"/>
    <x v="13"/>
    <s v="Madeline Pichuhuinca Pulgar"/>
    <n v="12"/>
    <s v="No Informada"/>
    <s v="Sin Informacion"/>
    <s v="Lanzada Barranco"/>
    <s v="SI"/>
    <s v="Vecino"/>
    <s v="No Intimo"/>
    <s v="Josué Miranda Bustos"/>
    <n v="42"/>
    <s v="No Informada"/>
    <s v="Taxista"/>
    <m/>
    <s v="No Informado"/>
  </r>
  <r>
    <s v="Femicidios"/>
    <d v="2016-03-07T00:00:00"/>
    <x v="8"/>
    <n v="8110"/>
    <s v="Talcahuano"/>
    <x v="8"/>
    <s v="Magaly del Carmen Carriel Garrido"/>
    <n v="63"/>
    <s v="Chilena"/>
    <s v="No Informada"/>
    <s v="Ella estaba postrada por accidente cardiovascular y la cuidaba su hijo (27). En ausencia del hijo, femicida la agrede e intenta suicidarse. Se intentó declararlo inimputable por la defensa pero fue desestimado por el tribunal"/>
    <s v="No"/>
    <s v="Cónyuge"/>
    <s v="Femicidio íntimo"/>
    <s v="Carlos Delgado Delgado"/>
    <n v="71"/>
    <s v="Chilena"/>
    <s v="No Informada"/>
    <s v="No"/>
    <s v="Sí"/>
  </r>
  <r>
    <s v="Femicidios"/>
    <d v="2014-11-03T00:00:00"/>
    <x v="0"/>
    <n v="13110"/>
    <s v="La Florida"/>
    <x v="0"/>
    <s v="Magaly Parra Guzmán"/>
    <n v="49"/>
    <s v="Chilena"/>
    <s v="Asesora del Hogar"/>
    <s v="Femicida la asfixia con un pañuelo, luego se suicida en el patio"/>
    <s v="No"/>
    <s v="Ex pareja"/>
    <s v="Femicidio íntimo"/>
    <s v="Rodrigo Castillo Villanueva"/>
    <n v="44"/>
    <s v="Chilena"/>
    <s v="No Informada"/>
    <s v="Sí"/>
    <s v="No Informado"/>
  </r>
  <r>
    <s v="Femicidios"/>
    <d v="2010-07-30T00:00:00"/>
    <x v="0"/>
    <n v="13118"/>
    <s v="Macul"/>
    <x v="0"/>
    <s v="Magdalena De Las Mercedes Moraga Peñaloza"/>
    <n v="47"/>
    <s v="No Informada"/>
    <s v="Sin Informacion"/>
    <s v="Apuñalada"/>
    <s v="Sin Información"/>
    <s v="Esposo"/>
    <s v="Intimo"/>
    <s v="Gustavo Monsalve Stuardo"/>
    <n v="58"/>
    <s v="No Informada"/>
    <s v="No Informada"/>
    <s v="No Informado"/>
    <s v="No Informado"/>
  </r>
  <r>
    <s v="Femicidios"/>
    <d v="2016-01-10T00:00:00"/>
    <x v="1"/>
    <n v="9101"/>
    <s v="Temuco"/>
    <x v="1"/>
    <s v="Magdalena Del Rosario Carrillo Levipán"/>
    <n v="43"/>
    <s v="Chilena"/>
    <s v="Trabajadora en empresa de aseo"/>
    <s v="Tras fiesta familiar, le había pedido que abandonara la casa, ya que deseaba terminar la relación. Luis se niega, por lo que le deja dormir en el sillón. Posteriormente sube a su habitación y la apuñala, estando acostada con sus 3 hijas menores. Hijo mayor lo persigue, amenaza con matar a una de sus hermanas, luego huye"/>
    <s v="No"/>
    <s v="Ex Conviviente"/>
    <s v="Femicidio íntimo"/>
    <s v="Luis Rolando Rosales Oporto"/>
    <n v="64"/>
    <s v="Chilena"/>
    <s v="Carpintero"/>
    <s v="No"/>
    <s v="No"/>
  </r>
  <r>
    <s v="Femicidios"/>
    <d v="2010-05-03T00:00:00"/>
    <x v="1"/>
    <n v="9101"/>
    <s v="Temuco"/>
    <x v="1"/>
    <s v="Magdalena Maribel Reyes Castro"/>
    <n v="33"/>
    <s v="No Informada"/>
    <s v="Sin Informacion"/>
    <s v="apuñalada"/>
    <s v="Sin Información"/>
    <s v="amante"/>
    <s v="Intimo"/>
    <s v="Eduardo Rivas López"/>
    <n v="42"/>
    <s v="No Informada"/>
    <s v="No Informada"/>
    <s v="Si"/>
    <s v="No Informado"/>
  </r>
  <r>
    <s v="Femicidios"/>
    <d v="2011-09-03T00:00:00"/>
    <x v="8"/>
    <n v="8101"/>
    <s v="Concepción"/>
    <x v="8"/>
    <s v="Magdalena Rodríguez Ruminot"/>
    <n v="38"/>
    <s v="No Informada"/>
    <s v="Sin Informacion"/>
    <s v="Apuñalada"/>
    <s v="Sin Información"/>
    <s v="Esposo"/>
    <s v="Intimo"/>
    <s v="Nelson Mella Mardones"/>
    <n v="43"/>
    <s v="No Informada"/>
    <s v="No Informada"/>
    <s v="Si"/>
    <s v="No Informado"/>
  </r>
  <r>
    <s v="Femicidios"/>
    <d v="2017-05-13T00:00:00"/>
    <x v="3"/>
    <n v="6206"/>
    <s v="Paredones"/>
    <x v="3"/>
    <s v="Magyory Araceli Ponce Barrios"/>
    <n v="20"/>
    <s v="Chilena"/>
    <s v="Situación de calle"/>
    <s v="Víctima con historial de abusos y discriminación por sD. Eran de Huasco, pero se movían costantemente por distintas ciudades del país. Tras agredirla, llama a carabineros y a la madre diciendo que tuvo ataque de epilepsia. La familia ha echo campañas exigiendo justicia"/>
    <s v="No"/>
    <s v="Conviviente"/>
    <s v="Femicidio íntimo"/>
    <s v="Nicolás José Rivera Ríos"/>
    <n v="32"/>
    <s v="Chilena"/>
    <s v="Situación de calle"/>
    <s v="No"/>
    <s v="No"/>
  </r>
  <r>
    <s v="Femicidios"/>
    <d v="2015-11-03T00:00:00"/>
    <x v="0"/>
    <n v="13119"/>
    <s v="Maipú"/>
    <x v="0"/>
    <s v="Marcela Acevedo García"/>
    <n v="45"/>
    <s v="Chilena"/>
    <s v="No Informada"/>
    <s v="Apuñalada"/>
    <s v="No"/>
    <s v="Ex Cónguye"/>
    <s v="Femicidio íntimo"/>
    <s v="Eugenio Luciano Lazcano Ramírez"/>
    <n v="57"/>
    <s v="Chilena"/>
    <s v="No Informada"/>
    <s v="No"/>
    <s v="No"/>
  </r>
  <r>
    <s v="Femicidios"/>
    <d v="2010-11-14T00:00:00"/>
    <x v="5"/>
    <n v="5301"/>
    <s v="Los Andes"/>
    <x v="5"/>
    <s v="Marcela Escobar Morales"/>
    <n v="47"/>
    <s v="No Informada"/>
    <s v="Sin Informacion"/>
    <s v="Apuñalada"/>
    <s v="Sin Información"/>
    <s v="Esposo"/>
    <s v="Intimo"/>
    <s v="Hugo Mauna Olivares"/>
    <n v="43"/>
    <s v="No Informada"/>
    <s v="No Informada"/>
    <s v="Si"/>
    <s v="No Informado"/>
  </r>
  <r>
    <s v="Femicidios"/>
    <d v="2014-11-30T00:00:00"/>
    <x v="12"/>
    <n v="7401"/>
    <s v="Linares"/>
    <x v="12"/>
    <s v="Marcela Salazar Quintana"/>
    <n v="45"/>
    <s v="Chilena"/>
    <s v="No Informada"/>
    <s v="El femicida extrae un arma de fuego desde su vestimenta y le dispara en plena vía pública. Se suicida esa misma noche"/>
    <s v="No"/>
    <s v="Ex pareja"/>
    <s v="Femicidio íntimo"/>
    <s v="Iván Sánchez Salinas"/>
    <n v="49"/>
    <s v="Chilena"/>
    <s v="No Informada"/>
    <s v="Sí"/>
    <s v="No"/>
  </r>
  <r>
    <s v="Femicidios"/>
    <d v="2017-08-16T00:00:00"/>
    <x v="8"/>
    <n v="8106"/>
    <s v="Lota"/>
    <x v="8"/>
    <s v="Margarita Angélica Henríquez Beltrán"/>
    <n v="48"/>
    <s v="Chilena"/>
    <s v="Recepcionista hotel/motel"/>
    <s v="Agresor pide hospedaje en el motel que trabajaba la víctima, en una de las habitaciones la agrede. Confesó homicidio pero no violación."/>
    <s v="Sí"/>
    <s v="Desconocido"/>
    <s v="Femicidio no íntimo"/>
    <s v="Dagoberto Francisco Navarro Maza"/>
    <n v="20"/>
    <s v="Chilena"/>
    <s v="Guardia de seguridad"/>
    <s v="No"/>
    <s v="Sí"/>
  </r>
  <r>
    <s v="Femicidios"/>
    <d v="2015-06-10T00:00:00"/>
    <x v="8"/>
    <n v="8204"/>
    <s v="Contulmo"/>
    <x v="8"/>
    <s v="Margarita Inés Zambrano Cea"/>
    <n v="63"/>
    <s v="Chilena"/>
    <s v="No Informada"/>
    <s v="La agrede con un hacha dentro del domicilio que compartían"/>
    <s v="No"/>
    <s v="Cónyuge"/>
    <s v="Femicidio íntimo"/>
    <s v="Orlando Castro Navarrete"/>
    <n v="54"/>
    <s v="Chilena"/>
    <s v="No Informada"/>
    <s v="No"/>
    <s v="No"/>
  </r>
  <r>
    <s v="Femicidios"/>
    <d v="2020-12-14T00:00:00"/>
    <x v="6"/>
    <n v="10101"/>
    <s v="Puerto Montt"/>
    <x v="6"/>
    <s v="Margarita Paredes Santana"/>
    <n v="54"/>
    <s v="Chilena"/>
    <s v="No Informada"/>
    <s v="Apuñalada por hijo. Se menciona en prensa que tanto él como su tío (no se indica si es hermano o cuñado de la mujer) habría despertado borrachos con sangre en sus ropas y la madre muerta en el jardín. Sólo se ha formalizado al hijo de la mujer."/>
    <s v="Sin Información"/>
    <s v="Hijo"/>
    <s v="Familiar"/>
    <s v="Miguel Lagos Paredes"/>
    <n v="23"/>
    <s v="Chilena"/>
    <s v="No Informada"/>
    <s v="No"/>
    <s v="No"/>
  </r>
  <r>
    <s v="Femicidios"/>
    <d v="2015-11-29T00:00:00"/>
    <x v="1"/>
    <n v="9211"/>
    <s v="Victoria"/>
    <x v="1"/>
    <s v="Margoth Elizabeth Parada Caro"/>
    <n v="43"/>
    <s v="Chilena"/>
    <s v="No Informada"/>
    <s v="La apuñaló 30 veces dentro del domicilio que ambos compartían"/>
    <s v="No"/>
    <s v="Cónyuge"/>
    <s v="Femicidio íntimo"/>
    <s v="Hector Juan Espinoza Olivares"/>
    <n v="57"/>
    <s v="Chilena"/>
    <s v="Jubilado"/>
    <s v="No"/>
    <s v="Sí"/>
  </r>
  <r>
    <s v="Femicidios"/>
    <d v="2015-11-21T00:00:00"/>
    <x v="5"/>
    <n v="5601"/>
    <s v="San Antonio"/>
    <x v="5"/>
    <s v="María Alejandra Olguín Barraza"/>
    <n v="29"/>
    <s v="Chilena"/>
    <s v="No Informada"/>
    <s v="Suceso ocurre frente a su hijo (14)"/>
    <s v="No"/>
    <s v="Ex Conviviente"/>
    <s v="Femicidio íntimo"/>
    <s v="Fernando Alejandro Delgado Sandaño"/>
    <n v="45"/>
    <s v="Chilena"/>
    <s v="Mecánico"/>
    <s v="No"/>
    <s v="Sí"/>
  </r>
  <r>
    <s v="Femicidios"/>
    <d v="2017-12-08T00:00:00"/>
    <x v="10"/>
    <n v="16108"/>
    <s v="San Ignacio"/>
    <x v="10"/>
    <s v="María Angélica Sandoval Sandoval"/>
    <n v="36"/>
    <s v="Chilena"/>
    <s v="No Informada"/>
    <s v="Hombre dispara desde afuera del domicilio de la víctima y se suicida. Deja carta suicida justificando su agresión por celos"/>
    <s v="No"/>
    <s v="Ex Cónguye"/>
    <s v="Femicidio íntimo"/>
    <s v="Miguel Ángel Sandoval Sandoval"/>
    <n v="40"/>
    <s v="Chilena"/>
    <s v="Obrero agrícola"/>
    <s v="Sí"/>
    <s v="No"/>
  </r>
  <r>
    <s v="Femicidios"/>
    <d v="2015-12-17T00:00:00"/>
    <x v="1"/>
    <n v="9114"/>
    <s v="Pitrufquén"/>
    <x v="1"/>
    <s v="María Angélica Varela Vivero"/>
    <n v="40"/>
    <s v="Chilena"/>
    <s v="No Informada"/>
    <s v="Agresor había presentado una denuncia por presunta desgracia en agosto del 2015. En diciembre confiesa que tras una discusión en su domicilio la estranguló y trasladó hasta un pozo con agua."/>
    <s v="No"/>
    <s v="Cónyuge"/>
    <s v="Femicidio íntimo"/>
    <s v="Oscar Amulef Traillanca"/>
    <n v="45"/>
    <s v="No Informada"/>
    <s v="Chofer"/>
    <s v="No"/>
    <s v="Sí"/>
  </r>
  <r>
    <s v="Femicidios"/>
    <d v="2012-06-07T00:00:00"/>
    <x v="6"/>
    <n v="10304"/>
    <s v="Entre Lagos"/>
    <x v="6"/>
    <s v="María Ascencio Reyes"/>
    <n v="46"/>
    <s v="No Informada"/>
    <s v="cuidadora de campo"/>
    <s v="Apuñalada"/>
    <s v="Sin Información"/>
    <s v="Conviviente"/>
    <s v="Intimo"/>
    <s v="Héctor Calderón Campos"/>
    <n v="45"/>
    <s v="No Informada"/>
    <s v="Trabajador agrícola"/>
    <s v="No Informado"/>
    <s v="No Informado"/>
  </r>
  <r>
    <s v="Femicidios"/>
    <d v="2010-12-08T00:00:00"/>
    <x v="0"/>
    <n v="13128"/>
    <s v="Renca"/>
    <x v="0"/>
    <s v="Maria Avalos Manqui"/>
    <n v="17"/>
    <s v="No Informada"/>
    <s v="Sin Informacion"/>
    <s v="baleada"/>
    <s v="Sin Información"/>
    <s v="ex conviviente"/>
    <s v="Intimo"/>
    <s v="Juan Palma Tordecilla"/>
    <n v="20"/>
    <s v="No Informada"/>
    <s v="No Informada"/>
    <s v="No Informado"/>
    <s v="No Informado"/>
  </r>
  <r>
    <s v="Femicidios"/>
    <d v="2012-02-27T00:00:00"/>
    <x v="0"/>
    <n v="13115"/>
    <s v="Lo Barnechea"/>
    <x v="0"/>
    <s v="María Basoalto Peralta"/>
    <n v="44"/>
    <s v="No Informada"/>
    <s v="Sin Informacion"/>
    <s v="Apuñalada"/>
    <s v="Sin Información"/>
    <s v="Conviviente"/>
    <s v="Intimo"/>
    <s v="Carlos Almendras Almendras"/>
    <n v="39"/>
    <s v="No Informada"/>
    <s v="No Informada"/>
    <s v="No Informado"/>
    <s v="No Informado"/>
  </r>
  <r>
    <s v="Femicidios"/>
    <d v="2018-10-09T00:00:00"/>
    <x v="12"/>
    <n v="7306"/>
    <s v="Romeral"/>
    <x v="12"/>
    <s v="María Bernarda Cuevas Sandoval"/>
    <n v="56"/>
    <s v="Chilena"/>
    <s v="No Informada"/>
    <s v="Es atacada mientras regresaba a su casa, siendo degollada en plena vía pública. Juicio oral planificado para el primer trimestre de 2020"/>
    <s v="No"/>
    <s v="Ex Cónguye"/>
    <s v="Femicidio íntimo"/>
    <s v="Francisco Javier Pinto Pino"/>
    <n v="53"/>
    <s v="Chilena"/>
    <s v="No Informada"/>
    <s v="No"/>
    <s v="No"/>
  </r>
  <r>
    <s v="Femicidios"/>
    <d v="2019-09-23T00:00:00"/>
    <x v="3"/>
    <n v="6104"/>
    <s v="Coltauco"/>
    <x v="3"/>
    <s v="María Cristina Jiménez Orellana"/>
    <n v="44"/>
    <s v="Chilena"/>
    <s v="No Informada"/>
    <s v="Escopetazo"/>
    <s v="Sin Información"/>
    <s v="Ex Conviviente"/>
    <s v="Femicidio íntimo"/>
    <s v="Emilio José Cabezas Peña"/>
    <n v="38"/>
    <s v="Chilena"/>
    <s v="No Informada"/>
    <s v="No"/>
    <s v="No Informado"/>
  </r>
  <r>
    <s v="Femicidios"/>
    <d v="2013-07-15T00:00:00"/>
    <x v="1"/>
    <n v="9211"/>
    <s v="Victoria"/>
    <x v="1"/>
    <s v="María de la Cruz Cisterna"/>
    <n v="51"/>
    <s v="No Informada"/>
    <s v="Asesora del hogar"/>
    <s v="Baleada"/>
    <s v="Sin Información"/>
    <s v="ex conviviente"/>
    <s v="Íntimo"/>
    <s v="Eduardo Herrera Cifuentes"/>
    <n v="64"/>
    <s v="No Informada"/>
    <s v="No Informada"/>
    <s v="Si"/>
    <s v="No Informado"/>
  </r>
  <r>
    <s v="Femicidios"/>
    <d v="2013-10-27T00:00:00"/>
    <x v="0"/>
    <n v="13104"/>
    <s v="Conchalí"/>
    <x v="0"/>
    <s v="María de los Angeles Rodriguez"/>
    <n v="32"/>
    <s v="No Informada"/>
    <s v="Sin Informacion"/>
    <s v="Sin Informacion"/>
    <s v="Sin Información"/>
    <s v="Pareja"/>
    <s v="Íntimo"/>
    <s v="Edgar Rosado"/>
    <m/>
    <s v="No Informada"/>
    <s v="No Informada"/>
    <s v="Si"/>
    <s v="No Informado"/>
  </r>
  <r>
    <s v="Femicidios"/>
    <d v="2015-05-20T00:00:00"/>
    <x v="0"/>
    <n v="13110"/>
    <s v="La Florida"/>
    <x v="0"/>
    <s v="María de Lourdes Donoso Díaz"/>
    <n v="7"/>
    <s v="Chilena"/>
    <s v="Estudiante de enseñanza básica"/>
    <s v="Sus padres se encontraban separados hace dos meses. Femicida dejó una carta confesando los asesinatos y se dio a la fuga"/>
    <s v="No"/>
    <s v="Padre"/>
    <s v="Castigo femicida"/>
    <s v="Miguel Santiago Donoso"/>
    <n v="47"/>
    <s v="Chilena"/>
    <s v="Contador auditor"/>
    <s v="No"/>
    <s v="Sí"/>
  </r>
  <r>
    <s v="Femicidios"/>
    <d v="2016-09-10T00:00:00"/>
    <x v="0"/>
    <n v="13103"/>
    <s v="Cerro Navia"/>
    <x v="0"/>
    <s v="María Edita Nilo Henríquez"/>
    <n v="34"/>
    <s v="Chilena"/>
    <s v="Cuidado de adultos mayores"/>
    <s v="Vivían en un pieza, en la casa de la hermana del femicida y su familia. La noche en que la mató habían discutido previamente y la hermana llamó a Carabineros, pero estos no respondieron."/>
    <s v="No"/>
    <s v="Conviviente"/>
    <s v="Femicidio íntimo"/>
    <s v="Manuel Sergio Campos Navarro"/>
    <n v="40"/>
    <s v="Chilena"/>
    <s v="Jardinero"/>
    <s v="No"/>
    <s v="No"/>
  </r>
  <r>
    <s v="Femicidios"/>
    <d v="2019-01-01T00:00:00"/>
    <x v="6"/>
    <n v="10101"/>
    <s v="Puerto Montt"/>
    <x v="6"/>
    <s v="María Edith Barría Mansilla"/>
    <n v="56"/>
    <s v="Chilena"/>
    <s v="Microempresaria"/>
    <s v="Asesinada en su casa por cónyuge tras celebración de año nuevo. Este huye del lugar y se suicida"/>
    <s v="No"/>
    <s v="Cónyuge"/>
    <s v="Femicidio íntimo"/>
    <s v="José Armando Rivera Ojeda"/>
    <n v="60"/>
    <s v="Chilena"/>
    <s v="Micro empresario"/>
    <s v="Sí"/>
    <s v="No"/>
  </r>
  <r>
    <s v="Femicidios"/>
    <d v="2017-06-24T00:00:00"/>
    <x v="6"/>
    <n v="10101"/>
    <s v="Puerto Montt"/>
    <x v="6"/>
    <s v="María Elena Cárdenas Mancilla"/>
    <n v="50"/>
    <s v="Chilena"/>
    <s v="Dueña de casa"/>
    <s v="Agrede a su madre en la casa con cuchillo prestado por la vecina, estando solos. Posteriormente llega la pareja de la mamá y denuncia a Carabineros"/>
    <s v="No"/>
    <s v="Hijo"/>
    <s v="Femicidio íntimo familiar"/>
    <s v="Elías Enrique Uribe Cárdenas"/>
    <n v="32"/>
    <s v="Chilena"/>
    <s v="Cesante"/>
    <s v="No"/>
    <s v="Sí"/>
  </r>
  <r>
    <s v="Femicidios"/>
    <d v="2017-05-02T00:00:00"/>
    <x v="3"/>
    <n v="6101"/>
    <s v="Rancagua"/>
    <x v="3"/>
    <s v="María Elena Droguett Aguilar"/>
    <n v="67"/>
    <s v="Chilena"/>
    <s v="No Informada"/>
    <s v="La agrede y se suicida con arma blanca, vecinos dan aviso a Carabineros. Deja nota en que explica que tenía depresión y temía que ella lo dejara"/>
    <s v="No"/>
    <s v="Cónyuge"/>
    <s v="Femicidio íntimo"/>
    <s v="Oscar del Carmen Castro Poblete"/>
    <n v="67"/>
    <s v="Chilena"/>
    <s v="No Informada"/>
    <s v="Sí"/>
    <s v="No"/>
  </r>
  <r>
    <s v="Femicidios"/>
    <d v="2014-02-01T00:00:00"/>
    <x v="13"/>
    <n v="14107"/>
    <s v="Paillaco"/>
    <x v="13"/>
    <s v="María Elena Fuentealba Aravena"/>
    <n v="51"/>
    <s v="Chilena"/>
    <s v="Trabajadora agrícola"/>
    <s v="Ante el llamado de la víctima, Carabineros llegó al lugar para recibir la denuncia, pero no lo detuvieron porque la cautelar habia expirado y, según ellos, no había señales de violencia física que justificara una intervención. María más tarde sería asesinada, el agresor se suicida"/>
    <s v="No"/>
    <s v="Conviviente"/>
    <s v="Femicidio íntimo"/>
    <s v="Luis Raúl González"/>
    <n v="46"/>
    <s v="Chilena"/>
    <s v="No Informada"/>
    <s v="Sí"/>
    <s v="No"/>
  </r>
  <r>
    <s v="Femicidios"/>
    <d v="2019-11-05T00:00:00"/>
    <x v="13"/>
    <n v="14101"/>
    <s v="Valdivia"/>
    <x v="13"/>
    <s v="María Elena Sánchez Soto"/>
    <n v="66"/>
    <s v="Chilena"/>
    <s v="No Informada"/>
    <s v="13 martillazos en la cabeza; tras hallazgo de cadáver de cónyuge en río por suicidio, policía encuentra cuerpo asesinado de María Elena"/>
    <s v="Sin Información"/>
    <s v="Cónyuge"/>
    <s v="Femicidio íntimo"/>
    <s v="José Waldemar Navarro Arango"/>
    <n v="68"/>
    <s v="Chilena"/>
    <s v="No Informada"/>
    <s v="Sí"/>
    <s v="No Informado"/>
  </r>
  <r>
    <s v="Femicidios"/>
    <d v="2010-02-01T00:00:00"/>
    <x v="0"/>
    <n v="13110"/>
    <s v="La Florida"/>
    <x v="0"/>
    <s v="María Elizabeth Lorca Mateluna"/>
    <n v="53"/>
    <s v="No Informada"/>
    <s v="Sin Informacion"/>
    <s v="baleada"/>
    <s v="Sin Información"/>
    <s v="Esposo"/>
    <s v="Intimo"/>
    <s v="José Antonio Durban"/>
    <n v="58"/>
    <s v="No Informada"/>
    <s v="empresario"/>
    <s v="Si"/>
    <s v="No Informado"/>
  </r>
  <r>
    <s v="Femicidios"/>
    <d v="2015-05-04T00:00:00"/>
    <x v="13"/>
    <n v="14201"/>
    <s v="La Union"/>
    <x v="13"/>
    <s v="María Elizabeth Orellana Hernández"/>
    <n v="28"/>
    <s v="Chilena"/>
    <s v="Cabo de ejército"/>
    <s v="Gaete habría abordado a la suboficial cuando esta caminaba de madrugada, ofreciendole llevarla en furgón hasta su lugar de trabajo. En el trayecto, el femicida se desvió hacia el sector La Greda, golpeándola durante el recorrido. Tras violarla, la asesina, luego entierra su cadáver en un predio forestal"/>
    <s v="Sí"/>
    <s v="Desconocido"/>
    <s v="Femicidio no íntimo"/>
    <s v="José Patricio Gaete Gaete"/>
    <n v="20"/>
    <s v="Chilena"/>
    <s v="Repartidor de pan"/>
    <s v="No"/>
    <s v="Sí"/>
  </r>
  <r>
    <s v="Femicidios"/>
    <d v="2017-11-07T00:00:00"/>
    <x v="0"/>
    <n v="13129"/>
    <s v="San Joaquín"/>
    <x v="0"/>
    <s v="María Esperanza Alcaino Navarro"/>
    <n v="13"/>
    <s v="Chilena"/>
    <s v="Estudiante de enseñanza básica"/>
    <s v="La niña ayudó al agresor que pedía dinero en silla de ruedas llevándolo hasta la vivienda de éste, donde la intenta violar. Al defenderse, la ataca. Vecinos indican que ella salió huyendo con signos de rasguños y dos estocadas cerca del corazón, falleció poco después. Madre de la menor se suicida meses después del suceso"/>
    <s v="Sí"/>
    <s v="Desconocido"/>
    <s v="Femicidio no íntimo"/>
    <s v="Mauricio Vásquez Hidalgo"/>
    <n v="54"/>
    <s v="Chilena"/>
    <s v="No Informada"/>
    <s v="No"/>
    <s v="No"/>
  </r>
  <r>
    <s v="Femicidios"/>
    <d v="2019-05-07T00:00:00"/>
    <x v="11"/>
    <n v="1101"/>
    <s v="Iquique"/>
    <x v="11"/>
    <s v="María Evelyn Saavedra Mondocorro"/>
    <n v="29"/>
    <s v="Boliviana"/>
    <s v="No Informada"/>
    <s v="apuñalada por ex conviviente, a quien actualmente arrendaba una pieza (información Basta Contra la Violencia de Género)"/>
    <s v="Sin Información"/>
    <s v="Ex Conviviente"/>
    <s v="Femicidio íntimo"/>
    <s v="Iván Carlos Ramos Mollo"/>
    <m/>
    <s v="Boliviana"/>
    <s v="No Informada"/>
    <s v="No"/>
    <s v="No Informado"/>
  </r>
  <r>
    <s v="Femicidios"/>
    <d v="2017-03-18T00:00:00"/>
    <x v="0"/>
    <n v="13110"/>
    <s v="La Florida"/>
    <x v="0"/>
    <s v="María Godoy Labbé"/>
    <n v="80"/>
    <s v="Chilena"/>
    <s v="No Informada"/>
    <s v="La asesina de un balazo y se suicida, dejando una carta que explica sus motivaciones"/>
    <s v="No"/>
    <s v="Cónyuge"/>
    <s v="Femicidio íntimo"/>
    <s v="Roberto Carlos Pereira Vega"/>
    <n v="77"/>
    <s v="Chilena"/>
    <s v="Suboficial en retiro de Carabineros"/>
    <s v="Sí"/>
    <s v="Sí"/>
  </r>
  <r>
    <s v="Femicidios"/>
    <d v="2012-02-26T00:00:00"/>
    <x v="0"/>
    <n v="13110"/>
    <s v="La Florida"/>
    <x v="0"/>
    <s v="María Graciela García"/>
    <n v="69"/>
    <s v="No Informada"/>
    <s v="Sin Informacion"/>
    <s v="Asfixiada"/>
    <s v="Sin Información"/>
    <s v="Esposo"/>
    <s v="Intimo"/>
    <s v="José Lara Lara"/>
    <n v="69"/>
    <s v="No Informada"/>
    <s v="jubilado empresa de telecomunicaciones"/>
    <s v="No Informado"/>
    <s v="No Informado"/>
  </r>
  <r>
    <s v="Femicidios"/>
    <d v="2013-11-15T00:00:00"/>
    <x v="0"/>
    <n v="13121"/>
    <s v="Pedro Aguirre Cerda"/>
    <x v="0"/>
    <s v="María Graciela Vidal"/>
    <n v="67"/>
    <s v="No Informada"/>
    <s v="Sin Informacion"/>
    <s v="Golpes de martillo"/>
    <s v="Sin Información"/>
    <s v="Esposo"/>
    <s v="Íntimo"/>
    <s v="Jorge Alamiro Díaz"/>
    <n v="69"/>
    <s v="No Informada"/>
    <s v="No Informada"/>
    <s v="No Informado"/>
    <s v="No Informado"/>
  </r>
  <r>
    <s v="Femicidios"/>
    <d v="2011-11-27T00:00:00"/>
    <x v="6"/>
    <n v="10403"/>
    <s v="Hualaihué"/>
    <x v="6"/>
    <s v="María Honoria Calbucura Calbucura"/>
    <n v="46"/>
    <s v="No Informada"/>
    <s v="Sin Informacion"/>
    <s v="Golpes"/>
    <s v="Sin Información"/>
    <s v="Conviviente"/>
    <s v="Intimo"/>
    <s v="Sergio Villegas Barría"/>
    <n v="40"/>
    <s v="No Informada"/>
    <s v="No Informada"/>
    <m/>
    <s v="No Informado"/>
  </r>
  <r>
    <s v="Femicidios"/>
    <d v="2012-02-14T00:00:00"/>
    <x v="13"/>
    <n v="14108"/>
    <s v="Panguipulli"/>
    <x v="13"/>
    <s v="María Huerañanco Huenán"/>
    <n v="37"/>
    <s v="No Informada"/>
    <s v="Sin Informacion"/>
    <s v="Golpes"/>
    <s v="Sin Información"/>
    <s v="ex pareja"/>
    <s v="Intimo"/>
    <s v="Osvaldo Trecañanco Trecañanco"/>
    <m/>
    <s v="No Informada"/>
    <s v="No Informada"/>
    <s v="No Informado"/>
    <s v="No Informado"/>
  </r>
  <r>
    <s v="Femicidios"/>
    <d v="2013-01-15T00:00:00"/>
    <x v="6"/>
    <n v="10109"/>
    <s v="Puerto Varas"/>
    <x v="6"/>
    <s v="María Inés Jiménez Paillán"/>
    <n v="42"/>
    <s v="No Informada"/>
    <s v="Sin Informacion"/>
    <s v="falleció producto de las lesiones"/>
    <s v="Sin Información"/>
    <s v="conviviente"/>
    <s v="Íntimo"/>
    <s v="José Erasmo Almonacid Pacheco"/>
    <n v="52"/>
    <s v="No Informada"/>
    <s v="No Informada"/>
    <s v="No Informado"/>
    <s v="No Informado"/>
  </r>
  <r>
    <s v="Femicidios"/>
    <d v="2012-09-22T00:00:00"/>
    <x v="11"/>
    <n v="1101"/>
    <s v="Iquique"/>
    <x v="11"/>
    <s v="María Inés Olmeño Gaete"/>
    <n v="67"/>
    <s v="No Informada"/>
    <s v="profesora jubilada"/>
    <s v="Estrangulada"/>
    <s v="Sin Información"/>
    <s v="Conviviente"/>
    <s v="Intimo"/>
    <s v="Patricio Tapia Gutiérrez"/>
    <n v="54"/>
    <s v="No Informada"/>
    <s v="No Informada"/>
    <s v="No Informado"/>
    <s v="No Informado"/>
  </r>
  <r>
    <s v="Femicidios"/>
    <d v="2020-12-23T00:00:00"/>
    <x v="0"/>
    <n v="13101"/>
    <s v="Santiago"/>
    <x v="0"/>
    <s v="María Isabel Pavez Zamora"/>
    <n v="22"/>
    <s v="Chilena"/>
    <s v="Estudiante"/>
    <s v="Apuñalada por ex pololo. Desaparece el 17 de diciembre. A madre le dijo que se reuniría con ex pareja, y a amigas que tenía cita de Tinder. Tras triangulación de teléfono, PDI encuentra su cuerpo en departamento de ex pareja."/>
    <s v="Sin Información"/>
    <s v="Ex Pareja"/>
    <s v="Íntimo"/>
    <s v="Carlos Humberto Méndez González (alias Igor Yaroslac González González)"/>
    <n v="36"/>
    <s v="Mexicana"/>
    <s v="No Informada"/>
    <s v="No"/>
    <s v="No Informado"/>
  </r>
  <r>
    <s v="Femicidios"/>
    <d v="2013-06-26T00:00:00"/>
    <x v="5"/>
    <n v="5109"/>
    <s v="Viña del Mar"/>
    <x v="5"/>
    <s v="Maria Jose Castillo"/>
    <n v="28"/>
    <s v="No Informada"/>
    <s v="Sin Informacion"/>
    <s v="apuñalada"/>
    <s v="Sin Información"/>
    <s v="Pareja"/>
    <s v="Íntimo"/>
    <s v="Rodrigo Cancino Cancino"/>
    <n v="33"/>
    <s v="No Informada"/>
    <s v="chofer de locomoción colectiva"/>
    <s v="Si"/>
    <s v="No Informado"/>
  </r>
  <r>
    <s v="Femicidios"/>
    <d v="2018-05-27T00:00:00"/>
    <x v="0"/>
    <n v="13120"/>
    <s v="Ñuñoa"/>
    <x v="0"/>
    <s v="María José Hurtado Ortiz"/>
    <n v="33"/>
    <s v="Chilena"/>
    <s v="No Informada"/>
    <s v="María José fue el jueves 24 al departamento común a buscar unas pertenencias y no regresó a la casa de su madre, con quien estaba viviendo. Ella puso una denuncia por presunta desgracia y el sábado 26 la policía fue al departamento y encontró los cuerpos de María José y el femicida, que luego de matarla, se suicidó"/>
    <s v="No"/>
    <s v="Ex Cónguye"/>
    <s v="Femicidio íntimo"/>
    <s v="Rodrigo Molleda Arce"/>
    <n v="53"/>
    <s v="Chilena"/>
    <s v="No Informada"/>
    <s v="Sí"/>
    <s v="No"/>
  </r>
  <r>
    <s v="Femicidios"/>
    <d v="2012-12-06T00:00:00"/>
    <x v="0"/>
    <n v="13301"/>
    <s v="Colina"/>
    <x v="0"/>
    <s v="María José Ortiz Salinas"/>
    <n v="17"/>
    <s v="No Informada"/>
    <s v="Sin Informacion"/>
    <s v="Baleada"/>
    <s v="Sin Información"/>
    <s v="Pololo"/>
    <s v="Intimo"/>
    <s v="Roberto Álvarez Carrera"/>
    <n v="32"/>
    <s v="No Informada"/>
    <s v="No Informada"/>
    <s v="No Informado"/>
    <s v="No Informado"/>
  </r>
  <r>
    <s v="Femicidios"/>
    <d v="2019-10-19T00:00:00"/>
    <x v="4"/>
    <n v="4101"/>
    <s v="La Serena"/>
    <x v="4"/>
    <s v="María José Zambra Cortés"/>
    <n v="30"/>
    <s v="Chilena"/>
    <s v="No Informada"/>
    <s v="desaparecida desde el 29 de agosto; fue encontrada descuartizada en río Elqui, se confirma violencia sexual. Familia critica trabajo investigativo de la policía para encontrarla, realizan manifestaciones exigendo justicia"/>
    <s v="Sí"/>
    <s v="Sin Información"/>
    <s v="Sin Informacion"/>
    <s v="SE INVESTIGA"/>
    <m/>
    <s v="No Informada"/>
    <s v="No Informada"/>
    <s v="No Informado"/>
    <s v="No Informado"/>
  </r>
  <r>
    <s v="Femicidios"/>
    <d v="2017-06-05T00:00:00"/>
    <x v="0"/>
    <n v="13127"/>
    <s v="Recoleta"/>
    <x v="0"/>
    <s v="María Julissa Sánchez Cotrina"/>
    <n v="40"/>
    <s v="Peruana"/>
    <s v="No Informada"/>
    <s v="La agrede luego de que ella le informa que lo va a dejar, los hijos estaban presentes. Llama a hermana de la víctima y confiesa el crimen, tras eso deja a los hijos con los vecinos y se entrega en la comisaría. Vecinos escucharon la discusión y denunciaron a Carabineros antes que el se entregara"/>
    <s v="No"/>
    <s v="Conviviente"/>
    <s v="Femicidio íntimo"/>
    <s v="Juan Guillermo Murakami Mantilla"/>
    <n v="55"/>
    <s v="Peruana"/>
    <s v="Lavador de automoviles"/>
    <s v="No"/>
    <s v="Sí"/>
  </r>
  <r>
    <s v="Femicidios"/>
    <d v="2014-05-10T00:00:00"/>
    <x v="8"/>
    <n v="8106"/>
    <s v="Lota"/>
    <x v="8"/>
    <s v="María Loreto Zenteno Arellano"/>
    <n v="45"/>
    <s v="Chilena"/>
    <s v="Dueña de casa"/>
    <s v="Llega a domicilio de ella a pesar de cautelar, donde la apuñala. Luego se entrega a Carabineros"/>
    <s v="No"/>
    <s v="Ex Cónguye"/>
    <s v="Femicidio íntimo"/>
    <s v="Segundo Ferreira Rodríguez"/>
    <n v="49"/>
    <s v="Chilena"/>
    <s v="Guardia de seguridad"/>
    <s v="No"/>
    <s v="Sí"/>
  </r>
  <r>
    <s v="Femicidios"/>
    <d v="2018-01-27T00:00:00"/>
    <x v="8"/>
    <n v="8104"/>
    <s v="Florida"/>
    <x v="8"/>
    <s v="María Luz Insunza Correa"/>
    <n v="45"/>
    <s v="Chilena"/>
    <s v="No Informada"/>
    <s v="Estando donde unos vecinos, discuten y ella regresa a casa con su hijo. El agresor vuelve más tarde y, al prohibirle la entrada, ingresa rompiendo la ventana. Le dispara con una escopeta frente a su hijo (7)"/>
    <s v="No"/>
    <s v="Conviviente"/>
    <s v="Femicidio íntimo"/>
    <s v="Juan Asdrubal Vera Flores"/>
    <n v="60"/>
    <s v="Chilena"/>
    <s v="Chofer"/>
    <s v="No"/>
    <s v="Sí"/>
  </r>
  <r>
    <s v="Femicidios"/>
    <d v="2015-02-23T00:00:00"/>
    <x v="12"/>
    <n v="7304"/>
    <s v="Molina"/>
    <x v="12"/>
    <s v="María Magdalena Antivil Quintriqueo"/>
    <n v="29"/>
    <s v="Chilena"/>
    <s v="Voluntaria de bomberos"/>
    <s v="La agrede y es trasladada al Hospital de Curicó, donde fallece. La hija de ambos intentó defender a su madre y pidió auxilio a los vecinos."/>
    <s v="No"/>
    <s v="Ex pareja"/>
    <s v="Femicidio íntimo"/>
    <s v="Andrés Jofré Morales"/>
    <n v="28"/>
    <s v="Chilena"/>
    <s v="Soldador y carpintero"/>
    <s v="No"/>
    <s v="Sí"/>
  </r>
  <r>
    <s v="Femicidios"/>
    <d v="2012-01-01T00:00:00"/>
    <x v="4"/>
    <n v="4201"/>
    <s v="Illapel"/>
    <x v="4"/>
    <s v="María Magdalena Nuñez Araya"/>
    <n v="31"/>
    <s v="No Informada"/>
    <s v="Sin Informacion"/>
    <s v="Apuñalada"/>
    <s v="Sin Información"/>
    <s v="Esposo"/>
    <s v="Intimo"/>
    <s v="Manuel Huerta Nuñez"/>
    <n v="40"/>
    <s v="No Informada"/>
    <s v="No Informada"/>
    <s v="No Informado"/>
    <s v="No Informado"/>
  </r>
  <r>
    <s v="Femicidios"/>
    <d v="2015-08-05T00:00:00"/>
    <x v="10"/>
    <n v="16302"/>
    <s v="Coihueco"/>
    <x v="10"/>
    <s v="María Magdalena Ortega Becerra"/>
    <n v="36"/>
    <s v="Chilena"/>
    <s v="Dirigenta deportiva"/>
    <s v="Fue apuñalada en su auto, luego el femicida intenta suicidarse y la abandona. Fue encontrada en el asiento de copiloto de su propio vehículo en el sector rural de Quinquehua"/>
    <s v="No"/>
    <s v="Ex Conviviente"/>
    <s v="Femicidio íntimo"/>
    <s v="Cristian Javier Acuña Acuña"/>
    <n v="35"/>
    <s v="Chilena"/>
    <s v="No Informada"/>
    <s v="No"/>
    <s v="Sí"/>
  </r>
  <r>
    <s v="Femicidios"/>
    <d v="2012-10-22T00:00:00"/>
    <x v="6"/>
    <n v="10208"/>
    <s v="Quellon"/>
    <x v="6"/>
    <s v="María Marta Millan Levipani"/>
    <n v="61"/>
    <s v="No Informada"/>
    <s v="Sin Informacion"/>
    <s v="Hacha"/>
    <s v="Sin Información"/>
    <s v="Conviviente"/>
    <s v="Intimo"/>
    <s v="Cristian Rodrigo Osses Silva"/>
    <n v="47"/>
    <s v="No Informada"/>
    <s v="No Informada"/>
    <s v="No Informado"/>
    <s v="No Informado"/>
  </r>
  <r>
    <s v="Femicidios"/>
    <d v="2011-10-12T00:00:00"/>
    <x v="7"/>
    <n v="2201"/>
    <s v="Calama"/>
    <x v="7"/>
    <s v="María Mondaca"/>
    <n v="30"/>
    <s v="No Informada"/>
    <s v="Sin Informacion"/>
    <s v="Quemada"/>
    <s v="Sin Información"/>
    <s v="Conviviente"/>
    <s v="Intimo"/>
    <s v="Jonathán Calderón"/>
    <n v="27"/>
    <s v="No Informada"/>
    <s v="No Informada"/>
    <m/>
    <s v="No Informado"/>
  </r>
  <r>
    <s v="Femicidios"/>
    <d v="2012-02-11T00:00:00"/>
    <x v="0"/>
    <n v="13125"/>
    <s v="Quilicura"/>
    <x v="0"/>
    <s v="María Navarrete Torres"/>
    <n v="61"/>
    <s v="No Informada"/>
    <s v="Sin Informacion"/>
    <s v="Golpes"/>
    <s v="SI"/>
    <s v="Hijo"/>
    <s v="Intimo"/>
    <s v="Jaime Caniuqueo Navarrete"/>
    <n v="34"/>
    <s v="No Informada"/>
    <s v="No Informada"/>
    <s v="No Informado"/>
    <s v="No Informado"/>
  </r>
  <r>
    <s v="Femicidios"/>
    <d v="2010-05-31T00:00:00"/>
    <x v="13"/>
    <n v="14108"/>
    <s v="Panguipulli"/>
    <x v="13"/>
    <s v="Marìa Orfelina Neguipan Quintuman"/>
    <n v="37"/>
    <s v="No Informada"/>
    <s v="Sin Informacion"/>
    <s v="golpes y estrangulamiento"/>
    <s v="Sin Información"/>
    <s v="Esposo"/>
    <s v="Intimo"/>
    <s v="Octavio Bernardo Quizulef Queupumill"/>
    <n v="34"/>
    <s v="No Informada"/>
    <s v="No Informada"/>
    <s v="No Informado"/>
    <s v="No Informado"/>
  </r>
  <r>
    <s v="Femicidios"/>
    <d v="2018-08-05T00:00:00"/>
    <x v="7"/>
    <n v="2203"/>
    <s v="San Pedro de Atacama"/>
    <x v="7"/>
    <s v="María Pablo García"/>
    <n v="20"/>
    <s v="Boliviana"/>
    <s v="No Informada"/>
    <s v="Fue encontrada en terreno baldío, con signos de haber sido agredida sexualmente y luego apuñalada"/>
    <s v="Sí"/>
    <s v="Sin Información"/>
    <s v="Sin Informacion"/>
    <s v="En investigación"/>
    <m/>
    <s v="No Informada"/>
    <s v="No Informada"/>
    <s v="No"/>
    <s v="No"/>
  </r>
  <r>
    <s v="Femicidios"/>
    <d v="2018-11-26T00:00:00"/>
    <x v="11"/>
    <n v="1107"/>
    <s v="Alto Hospicio"/>
    <x v="11"/>
    <s v="María Paulina del Carmen Castro Mejía"/>
    <n v="32"/>
    <s v="Chilena"/>
    <s v="No Informada"/>
    <s v="En el domicilio que compartían, le dispara con una escopeta. Confiesa crimen a diario La Estrella, promete entregarse luego del entierro, sin embargo esto no ocurre. Es detenido en mayo de 2019 en Antofagasta, traficando cocaína"/>
    <s v="No"/>
    <s v="Conviviente"/>
    <s v="Femicidio íntimo"/>
    <s v="Abel Antonio Mondaca Rodríguez"/>
    <n v="31"/>
    <s v="Chilena"/>
    <s v="No Informada"/>
    <s v="No"/>
    <s v="Sí"/>
  </r>
  <r>
    <s v="Femicidios"/>
    <d v="2014-08-07T00:00:00"/>
    <x v="5"/>
    <n v="5109"/>
    <s v="Viña del Mar"/>
    <x v="5"/>
    <s v="María Ruckoldt"/>
    <n v="64"/>
    <s v="Chilena"/>
    <s v="No Informada"/>
    <s v="Ella se había mudado de la casa, volvió a buscar pertenencias que le quedaban. Su papá le disparó a ella, quien falleció camino al hospital, y a su esposo Juan Olivares (65)"/>
    <s v="No"/>
    <s v="Padre"/>
    <s v="Femicidio íntimo familiar"/>
    <s v="Alfredo Ruckoldt Utreras"/>
    <n v="88"/>
    <s v="Chilena"/>
    <s v="Ex marino"/>
    <s v="No"/>
    <s v="No"/>
  </r>
  <r>
    <s v="Femicidios"/>
    <d v="2016-11-22T00:00:00"/>
    <x v="0"/>
    <n v="13120"/>
    <s v="Ñuñoa"/>
    <x v="0"/>
    <s v="María Sebastiana Fernandez Cort"/>
    <n v="78"/>
    <s v="Chilena"/>
    <s v="No Informada"/>
    <s v="La apuñala y se autoinfiere cortes en el cuerpo, es trasladado a Hospital Salvador. Asesora del hogar es quien hace la denuncia."/>
    <s v="No"/>
    <s v="Cónyuge"/>
    <s v="Femicidio íntimo"/>
    <s v="José Muñoz Martín"/>
    <n v="85"/>
    <s v="Chilena"/>
    <s v="No Informada"/>
    <s v="No"/>
    <s v="No"/>
  </r>
  <r>
    <s v="Femicidios"/>
    <d v="2012-04-20T00:00:00"/>
    <x v="4"/>
    <n v="4101"/>
    <s v="La Serena"/>
    <x v="4"/>
    <s v="María Teresa Caballero Arancibia"/>
    <n v="45"/>
    <s v="No Informada"/>
    <s v="trabajadora de fuente de soda y trabajadora sexual"/>
    <s v="Apuñalada"/>
    <s v="Sin Información"/>
    <s v="cliente"/>
    <s v="Intimo"/>
    <s v="Aurelio Fica Rubilar"/>
    <n v="63"/>
    <s v="No Informada"/>
    <s v="No Informada"/>
    <s v="No Informado"/>
    <s v="No Informado"/>
  </r>
  <r>
    <s v="Femicidios"/>
    <d v="2021-04-28T00:00:00"/>
    <x v="0"/>
    <n v="13101"/>
    <s v="Santiago"/>
    <x v="0"/>
    <s v="María Teresa Sepúlveda Smith"/>
    <n v="61"/>
    <s v="Chilena"/>
    <s v="No Informada"/>
    <s v="Apuñalada por su cónyuge, quien luego se suicidó lanzándose desde piso 13 del mismo edificio"/>
    <s v="Sin Información"/>
    <s v="Cónyuge"/>
    <s v="Femicidio íntimo"/>
    <s v="Enrique Alfredo Oliva Fernandez"/>
    <n v="67"/>
    <s v="Chileno"/>
    <s v="No Informada"/>
    <s v="Si"/>
    <s v="No Informado"/>
  </r>
  <r>
    <s v="Femicidios"/>
    <d v="2021-02-07T00:00:00"/>
    <x v="0"/>
    <n v="13110"/>
    <s v="La Florida"/>
    <x v="0"/>
    <s v="Mariana Ariela Milla Nuñez"/>
    <n v="57"/>
    <s v="Chilena"/>
    <s v="No Informada"/>
    <s v="Atacada con un cuchillo por su ex pareja en el estacionamiento de un supermercado. El agresor también apuñaló a su hermano Jorge Milla Núñez (55), quien la acompañaba en ese momento"/>
    <s v="No"/>
    <s v="Ex Cónguye"/>
    <s v="Íntimo"/>
    <s v="Mario Acuña Riquelme"/>
    <n v="61"/>
    <s v="Chilena"/>
    <s v="No Informada"/>
    <s v="No"/>
    <s v="No Informado"/>
  </r>
  <r>
    <s v="Femicidios"/>
    <d v="2020-04-11T00:00:00"/>
    <x v="3"/>
    <n v="6205"/>
    <s v="Navidad"/>
    <x v="3"/>
    <s v="Marianela del Carmen Guzmán Ortiz"/>
    <n v="49"/>
    <s v="Chilena"/>
    <s v="No Informada"/>
    <s v="Asesinada a balazos por cónyuge, quien luego se suicidó con la misma arma. Una de las hijas denuncia el femicidio a las autoridades"/>
    <s v="Sin Información"/>
    <s v="Cónyuge"/>
    <s v="Íntimo"/>
    <s v="Juan Carlos Muñoz Guzmán"/>
    <n v="53"/>
    <s v="Chilena"/>
    <s v="No Informada"/>
    <s v="Sí"/>
    <s v="No Informado"/>
  </r>
  <r>
    <s v="Femicidios"/>
    <d v="2017-02-08T00:00:00"/>
    <x v="0"/>
    <n v="13401"/>
    <s v="San Bernardo"/>
    <x v="0"/>
    <s v="Maribel del Carmen Gormaz Ibacache"/>
    <n v="26"/>
    <s v="Chilena"/>
    <s v="Dueña de casa"/>
    <s v="El sujeto convivía con la víctima hace seis meses luego de salir de la cárcel, la agresión ocurre cuando la víctima quiere terminar la relación. Primero es condenado por homicidio simple, en un segundo juicio se prueba convivencia"/>
    <s v="No"/>
    <s v="Conviviente"/>
    <s v="Femicidio íntimo"/>
    <s v="José Feliciano Valenzuela Telche"/>
    <n v="25"/>
    <s v="Chilena"/>
    <s v="Comerciante ambulante"/>
    <s v="No"/>
    <s v="Sí"/>
  </r>
  <r>
    <s v="Femicidios"/>
    <d v="2020-03-20T00:00:00"/>
    <x v="14"/>
    <n v="3202"/>
    <s v="Diego de Almagro"/>
    <x v="14"/>
    <s v="Maribel Soledad Mallea Quinzacara"/>
    <n v="26"/>
    <s v="Chilena"/>
    <s v="No Informada"/>
    <s v="Apuñalada junto a su hijo de 7 años por exconviviente, quien luego prendió fuego al inmueble y se suicidó"/>
    <s v="Sin Información"/>
    <s v="Conviviente"/>
    <s v="Íntimo"/>
    <s v="Adolfo Andrés Echeverria Soza"/>
    <m/>
    <s v="Chilena"/>
    <s v="No Informada"/>
    <s v="Sí"/>
    <s v="No Informado"/>
  </r>
  <r>
    <s v="Femicidios"/>
    <d v="2020-03-15T00:00:00"/>
    <x v="3"/>
    <n v="6117"/>
    <s v="San Vicente"/>
    <x v="3"/>
    <s v="Mariela de las Mercedes Fuentes Lucero"/>
    <n v="39"/>
    <s v="Chilena"/>
    <s v="No Informada"/>
    <s v="Apuñalada por su marido al interior de automóvil estacionado en motel. El sujeto se autoinfligió heridas cortopunzantes en la garganta y se encuentra en riesgo vital"/>
    <s v="Sin Información"/>
    <s v="Cónyuge"/>
    <s v="Íntimo"/>
    <s v="Roberto Armando Ramírez Maturana"/>
    <n v="41"/>
    <s v="Chilena"/>
    <s v="No Informada"/>
    <s v="Intento"/>
    <s v="No Informado"/>
  </r>
  <r>
    <s v="Femicidios"/>
    <d v="2016-11-22T00:00:00"/>
    <x v="7"/>
    <n v="2201"/>
    <s v="Calama"/>
    <x v="7"/>
    <s v="Mariela del Carmen Bolvarán Bugueño"/>
    <n v="57"/>
    <s v="Chilena"/>
    <s v="Estudiante de cocina en Sence"/>
    <s v="La mujer habia terminado curso Prodemu que tomó para independizarse económicamente de su agresor, también estaba gestionado su admisión a casa de acogida SERNAMEG. Discutieron en la madrugada y el le da dos tiros, uno de los hijos intenta detenerlo pero lo amenaza con matarlo también. Hace la denuncia y cuando llega Carabineros su papá se suicida."/>
    <s v="No"/>
    <s v="Conviviente"/>
    <s v="Femicidio íntimo"/>
    <s v="Patricio Cruz Sepúlveda"/>
    <n v="63"/>
    <s v="Chilena"/>
    <s v="No Informada"/>
    <s v="Sí"/>
    <s v="No"/>
  </r>
  <r>
    <s v="Femicidios"/>
    <d v="2016-09-07T00:00:00"/>
    <x v="8"/>
    <n v="8105"/>
    <s v="Hualqui"/>
    <x v="8"/>
    <s v="Mariela del Carmen Fernández"/>
    <n v="34"/>
    <s v="Argentina"/>
    <s v="No Informada"/>
    <s v="Femicida drogadicto, la agrede por negarle dinero para drogas, propinandole 30 puñaladas. Luego se autoinflinge heridas y es internado en el hospital. Hijo mayor con síndrome asperger cuenta lo sucedido a una tía y esta denuncia a Carabineros"/>
    <s v="No"/>
    <s v="Conviviente"/>
    <s v="Femicidio íntimo"/>
    <s v="Jorge Adrián Elgueta Durán"/>
    <n v="35"/>
    <s v="Chilena"/>
    <s v="Recolector de basura"/>
    <s v="No"/>
    <s v="No"/>
  </r>
  <r>
    <s v="Femicidios"/>
    <d v="2016-06-04T00:00:00"/>
    <x v="9"/>
    <n v="12101"/>
    <s v="Punta Arenas"/>
    <x v="9"/>
    <s v="Mariela García Vera"/>
    <n v="24"/>
    <s v="Chilena"/>
    <s v="No Informada"/>
    <s v="Mariela permaneció 5 días en riesgo vital con posterioridad al ataque"/>
    <s v="Sí"/>
    <s v="Sin Información"/>
    <s v="Femicidio no íntimo"/>
    <s v="Sin Informacion"/>
    <m/>
    <s v="No Informada"/>
    <s v="No Informada"/>
    <s v="No Informado"/>
    <s v="No Informado"/>
  </r>
  <r>
    <s v="Femicidios"/>
    <d v="2013-07-25T00:00:00"/>
    <x v="12"/>
    <n v="7104"/>
    <s v="Empedrado"/>
    <x v="12"/>
    <s v="Mariela González Valderrama"/>
    <n v="56"/>
    <s v="No Informada"/>
    <s v="Sin Informacion"/>
    <s v="golpes de hacha"/>
    <s v="Sin Información"/>
    <s v="pareja"/>
    <s v="Íntimo"/>
    <s v="Eduardo Jaque Letelier"/>
    <n v="71"/>
    <s v="No Informada"/>
    <s v="No Informada"/>
    <s v="No Informado"/>
    <s v="No Informado"/>
  </r>
  <r>
    <s v="Femicidios"/>
    <d v="2019-05-15T00:00:00"/>
    <x v="6"/>
    <n v="10306"/>
    <s v="San Juan de la Costa"/>
    <x v="6"/>
    <s v="Mariela Naigual Pinol"/>
    <n v="42"/>
    <s v="Chilena"/>
    <s v="No Informada"/>
    <s v="asfixiada por convivente delante de su hija de 7 años; víctima había denunciado días atrás pero policía no envió antecedentes a fiscalía"/>
    <s v="Sin Información"/>
    <s v="Conviviente"/>
    <s v="Femicidio íntimo"/>
    <s v="Samuel Mauricio Garnica"/>
    <n v="44"/>
    <s v="Chilena"/>
    <s v="No Informada"/>
    <s v="No"/>
    <s v="No Informado"/>
  </r>
  <r>
    <s v="Femicidios"/>
    <d v="2019-02-05T00:00:00"/>
    <x v="14"/>
    <n v="3101"/>
    <s v="Copiapó"/>
    <x v="14"/>
    <s v="Marina Cabrera Almendras"/>
    <n v="24"/>
    <s v="Boliviana"/>
    <s v="No Informada"/>
    <s v="Asesinada por Hugo Pastén, quien la violó, mató y enterró en un pique. Está imputado por otros dos femicidios ocurridos en 2019. Se investiga al menos otra desaparición de joven en Copiapó"/>
    <s v="Sí"/>
    <s v="Desconocido"/>
    <s v="Femicidio no íntimo"/>
    <s v="Hugo Paolo Pastén Espinoza"/>
    <n v="42"/>
    <s v="Chilena"/>
    <s v="taxista"/>
    <s v="No"/>
    <s v="No Informado"/>
  </r>
  <r>
    <s v="Femicidios"/>
    <d v="2012-12-01T00:00:00"/>
    <x v="5"/>
    <n v="5701"/>
    <s v="San Felipe"/>
    <x v="5"/>
    <s v="Marisol Antonieta Estay Olivares"/>
    <n v="38"/>
    <s v="No Informada"/>
    <s v="mayor de gendarmería"/>
    <s v="Baleada"/>
    <s v="Sin Información"/>
    <s v="Ex Esposo"/>
    <s v="Intimo"/>
    <s v="Luis Ardiles Constanzo"/>
    <n v="46"/>
    <s v="No Informada"/>
    <s v="suboficial de gendarmeria"/>
    <s v="Si"/>
    <s v="No Informado"/>
  </r>
  <r>
    <s v="Femicidios"/>
    <d v="2010-08-01T00:00:00"/>
    <x v="4"/>
    <n v="4102"/>
    <s v="Coquimbo"/>
    <x v="4"/>
    <s v="Marisol Briceño Ríos"/>
    <n v="46"/>
    <s v="No Informada"/>
    <s v="Sin Informacion"/>
    <s v="Golpes con fierro"/>
    <s v="Sin Información"/>
    <s v="conviviente"/>
    <s v="Intimo"/>
    <s v="Clarence León Rojas"/>
    <n v="39"/>
    <s v="No Informada"/>
    <s v="No Informada"/>
    <s v="No Informado"/>
    <s v="No Informado"/>
  </r>
  <r>
    <s v="Femicidios"/>
    <d v="2013-06-06T00:00:00"/>
    <x v="14"/>
    <n v="3301"/>
    <s v="Vallenar"/>
    <x v="14"/>
    <s v="Marisol Cuello Rabanal"/>
    <n v="43"/>
    <s v="No Informada"/>
    <s v="Sin Informacion"/>
    <s v="Disparo"/>
    <s v="Sin Información"/>
    <s v="Ex Pareja"/>
    <s v="Íntimo"/>
    <s v="Ramón Barraza Arancibia"/>
    <n v="45"/>
    <s v="No Informada"/>
    <s v="No Informada"/>
    <s v="Si"/>
    <s v="No Informado"/>
  </r>
  <r>
    <s v="Femicidios"/>
    <d v="2013-09-19T00:00:00"/>
    <x v="0"/>
    <n v="13124"/>
    <s v="Pudahuel"/>
    <x v="0"/>
    <s v="Marisol Del Carmen Balcázar Navarro"/>
    <n v="47"/>
    <s v="No Informada"/>
    <s v="Sin Informacion"/>
    <s v="Violada y golpeada por vecino"/>
    <s v="SI"/>
    <s v="Sin Información"/>
    <s v="No íntimo"/>
    <s v="Javier Salfate Pacheco"/>
    <n v="26"/>
    <s v="No Informada"/>
    <s v="No Informada"/>
    <s v="No Informado"/>
    <s v="No Informado"/>
  </r>
  <r>
    <s v="Femicidios"/>
    <d v="2018-01-10T00:00:00"/>
    <x v="3"/>
    <n v="6117"/>
    <s v="San Vicente"/>
    <x v="3"/>
    <s v="Marisol Isabel López Jorquera"/>
    <n v="19"/>
    <s v="Chilena"/>
    <s v="No Informada"/>
    <s v="Se encuentra cuerpo semidesnudo en sitio eriazo, con el rostro destruido por elemento contundente, se investiga violación. En julio confiesa amigo haberla matado porque ella le contó de embarazo producto de relación esporádica. Abogados del femicida buscan declararlo inimputable haciendo pericias psicológicas. Familia activa exigiendo justicia"/>
    <s v="Se presume"/>
    <s v="Pareja"/>
    <s v="Femicidio íntimo"/>
    <s v="Sebastían Rubio Zuñiga"/>
    <n v="20"/>
    <s v="Chilena"/>
    <s v="No Informada"/>
    <s v="No"/>
    <s v="Sí"/>
  </r>
  <r>
    <s v="Femicidios"/>
    <d v="2011-04-24T00:00:00"/>
    <x v="10"/>
    <n v="16101"/>
    <s v="Chillán"/>
    <x v="10"/>
    <s v="Marisol Solange Figueroa Sepùlveda"/>
    <n v="30"/>
    <s v="No Informada"/>
    <s v="Sin Informacion"/>
    <s v="Baleada"/>
    <s v="Sin Información"/>
    <s v="Ex Esposo"/>
    <s v="Intimo"/>
    <s v="Alfonso San Martín Grandón"/>
    <n v="33"/>
    <s v="No Informada"/>
    <s v="Guardia de Seguridad"/>
    <s v="Si"/>
    <s v="No Informado"/>
  </r>
  <r>
    <s v="Femicidios"/>
    <d v="2017-03-17T00:00:00"/>
    <x v="8"/>
    <n v="8110"/>
    <s v="Talcahuano"/>
    <x v="8"/>
    <s v="Marisol Vergara Vergara"/>
    <n v="46"/>
    <s v="Chilena"/>
    <s v="Profesora de educación física"/>
    <s v="La aborda en su domicilio, donde la agrede sexualmente y le propina 43 puñaladas en el cuerpo. Esposo la encuentra desnuda, 7 días después se detiene al agresor"/>
    <s v="Sí"/>
    <s v="Conocido"/>
    <s v="Femicidio no íntimo"/>
    <s v="Miguel Antonio Victoriano Carrera"/>
    <n v="43"/>
    <s v="Chilena"/>
    <s v="Cuidador de autos en hospital"/>
    <s v="No"/>
    <s v="No"/>
  </r>
  <r>
    <s v="Femicidios"/>
    <d v="2017-05-27T00:00:00"/>
    <x v="6"/>
    <n v="10304"/>
    <s v="Entre Lagos"/>
    <x v="6"/>
    <s v="Marita Ortega Sánchez"/>
    <n v="63"/>
    <s v="Chilena"/>
    <s v="No Informada"/>
    <s v="Asesinada junto a su esposo Martín del Río del Río (67) por ex yerno, al intentar defender a su hija (22), que fue apuñalada. Agresor se suicida en prisión preventiva"/>
    <s v="No"/>
    <s v="Ex yerno"/>
    <s v="Castigo femicida"/>
    <s v="Oscar Ponce Ponce"/>
    <n v="25"/>
    <s v="Chilena"/>
    <s v="No Informada"/>
    <s v="Sí"/>
    <s v="No"/>
  </r>
  <r>
    <s v="Femicidios"/>
    <d v="2010-01-21T00:00:00"/>
    <x v="12"/>
    <n v="7201"/>
    <s v="Cauquenes"/>
    <x v="12"/>
    <s v="Maritza Cleopatra Pérez Santander"/>
    <n v="46"/>
    <s v="No Informada"/>
    <s v="Sin Informacion"/>
    <s v="Sin Informacion"/>
    <s v="Sin Información"/>
    <s v="Esposo"/>
    <s v="Intimo"/>
    <s v="Rodrigo Muñoz Saavedra"/>
    <n v="27"/>
    <s v="No Informada"/>
    <s v="No Informada"/>
    <s v="No Informado"/>
    <s v="No Informado"/>
  </r>
  <r>
    <s v="Femicidios"/>
    <d v="2011-11-13T00:00:00"/>
    <x v="0"/>
    <n v="13401"/>
    <s v="San Bernardo"/>
    <x v="0"/>
    <s v="Maritza Pávez Peña"/>
    <n v="50"/>
    <s v="No Informada"/>
    <s v="comerciante. Sabía karate"/>
    <s v="Golpes"/>
    <s v="Sin Información"/>
    <s v="ex Conviviente"/>
    <s v="Intimo"/>
    <s v="Pedro Castro Sánchez"/>
    <n v="65"/>
    <s v="No Informada"/>
    <s v="comerciante"/>
    <s v="Si"/>
    <s v="No Informado"/>
  </r>
  <r>
    <s v="Femicidios"/>
    <d v="2018-12-20T00:00:00"/>
    <x v="0"/>
    <n v="13402"/>
    <s v="Buín"/>
    <x v="0"/>
    <s v="Marjorie Ayala Farías"/>
    <n v="51"/>
    <s v="Chilena"/>
    <s v="Secretaria"/>
    <s v="En el domicilio de ella, la apuñala múltiples veces y luego se suicida con la misma arma. Hija (23) presencia el hecho y hace la denuncia a Carabineros"/>
    <s v="No"/>
    <s v="Ex Cónguye"/>
    <s v="Femicidio íntimo"/>
    <s v="John Pérez Acuña"/>
    <n v="54"/>
    <s v="Chilena"/>
    <s v="Conserje"/>
    <s v="Sí"/>
    <s v="No"/>
  </r>
  <r>
    <s v="Femicidios"/>
    <d v="2017-05-11T00:00:00"/>
    <x v="5"/>
    <n v="5703"/>
    <s v="Llay Llay"/>
    <x v="5"/>
    <s v="Marjorie Solange Varas Cataldo"/>
    <n v="38"/>
    <s v="Chilena"/>
    <s v="Vendedora"/>
    <s v="Agresor estaba casado con otra mujer e iba a tener un hijo con ella, la víctima decide terminar la relación por eso y él la ataca. Tras 10 meses de investigación es capturado y confiesa el crimen"/>
    <s v="No"/>
    <s v="Pareja"/>
    <s v="Femicidio íntimo"/>
    <s v="Sebastián Godoy Godoy"/>
    <n v="32"/>
    <s v="Chilena"/>
    <s v="No Informada"/>
    <s v="No"/>
    <s v="Sí"/>
  </r>
  <r>
    <s v="Femicidios"/>
    <d v="2016-03-03T00:00:00"/>
    <x v="8"/>
    <n v="8101"/>
    <s v="Concepción"/>
    <x v="8"/>
    <s v="Marlene Isabel Matamala Villablanca"/>
    <n v="22"/>
    <s v="Chilena"/>
    <s v="Estudiante"/>
    <s v="Amigo de la víctima, tenía arresto domiciliario por intento de homicidio (femicidio frustrado) a ex pareja, el cual desacató en reiteradas ocasiones. La asesina en sitio eriazo, su cadáver fue encontrado un mes después. Víctima estaba embarazada"/>
    <s v="No"/>
    <s v="Conocido"/>
    <s v="Femicidio no íntimo"/>
    <s v="Luis Alfonso Veloso Pardo"/>
    <n v="23"/>
    <s v="Chilena"/>
    <s v="No Informada"/>
    <s v="No"/>
    <s v="No"/>
  </r>
  <r>
    <s v="Femicidios"/>
    <d v="2016-12-20T00:00:00"/>
    <x v="14"/>
    <n v="3304"/>
    <s v="Huasco"/>
    <x v="14"/>
    <s v="Marta Alicia Bustos Lobos"/>
    <n v="29"/>
    <s v="Chilena"/>
    <s v="Profesora"/>
    <s v="Desapareció el 11 de diciembre, su cuerpo fue encontrado 9 días despues, desnudo, semienterrado y cubierto en cal. Primera autopsia determinó causas naturales, posteriormente, en 2017, SML reconoce error y comprueba participación de terceros. Familia acusa a ex pareja, quien mintió acerca del paradero de Marta"/>
    <s v="Sin Información"/>
    <s v="Ex pareja"/>
    <s v="Femicidio íntimo"/>
    <s v="(presunto) Felipe Santana"/>
    <m/>
    <s v="No Informada"/>
    <s v="No Informada"/>
    <s v="No Informado"/>
    <s v="No Informado"/>
  </r>
  <r>
    <s v="Femicidios"/>
    <d v="2012-02-15T00:00:00"/>
    <x v="6"/>
    <n v="10202"/>
    <s v="Ancud"/>
    <x v="6"/>
    <s v="Marta Del Tránsito Ruíz Vargas"/>
    <n v="38"/>
    <s v="No Informada"/>
    <s v="Sin Informacion"/>
    <s v="Apuñalada"/>
    <s v="Sin Información"/>
    <s v="Esposo"/>
    <s v="Intimo"/>
    <s v="Saúl Navarro Ojeda"/>
    <n v="45"/>
    <s v="No Informada"/>
    <s v="No Informada"/>
    <s v="No Informado"/>
    <s v="No Informado"/>
  </r>
  <r>
    <s v="Femicidios"/>
    <d v="2014-10-17T00:00:00"/>
    <x v="0"/>
    <n v="13201"/>
    <s v="Puente Alto"/>
    <x v="0"/>
    <s v="Marta Elena Ramírez Palavecino"/>
    <n v="49"/>
    <s v="Chilena"/>
    <s v="Dueña de casa"/>
    <s v="Llegó al domicilio, mandó a su hija a comprar algo y, una vez solos, le disparó con una escopeta. Intentó suicidarse con la misma arma pero fracasó"/>
    <s v="No"/>
    <s v="Ex Cónguye"/>
    <s v="Femicidio íntimo"/>
    <s v="José Ricardo Palavecino"/>
    <n v="50"/>
    <s v="Chilena"/>
    <s v="No Informada"/>
    <s v="No"/>
    <s v="No Informado"/>
  </r>
  <r>
    <s v="Femicidios"/>
    <d v="2013-10-22T00:00:00"/>
    <x v="0"/>
    <n v="13130"/>
    <s v="San Miguel"/>
    <x v="0"/>
    <s v="Marta Evelyn Peña Zamorano"/>
    <n v="31"/>
    <s v="No Informada"/>
    <s v="Sin Informacion"/>
    <s v="Estranguladad, mutilidad y quemada"/>
    <s v="Sin Información"/>
    <s v="Sin Información"/>
    <s v="Sin Informacion"/>
    <s v="Sin Informacion"/>
    <m/>
    <s v="No Informada"/>
    <s v="No Informada"/>
    <s v="No Informado"/>
    <s v="No Informado"/>
  </r>
  <r>
    <s v="Femicidios"/>
    <d v="2010-11-02T00:00:00"/>
    <x v="0"/>
    <n v="13130"/>
    <s v="San Miguel"/>
    <x v="0"/>
    <s v="Marta Hernandez"/>
    <n v="51"/>
    <s v="No Informada"/>
    <s v="Sin Informacion"/>
    <s v="Apuñalada"/>
    <s v="Sin Información"/>
    <s v="conviviente"/>
    <s v="Intimo"/>
    <s v="Tomás Quiñones"/>
    <n v="62"/>
    <s v="No Informada"/>
    <s v="No Informada"/>
    <s v="No Informado"/>
    <s v="No Informado"/>
  </r>
  <r>
    <s v="Femicidios"/>
    <d v="2010-06-12T00:00:00"/>
    <x v="7"/>
    <n v="2201"/>
    <s v="Calama"/>
    <x v="7"/>
    <s v="Marta Monica Jiménez Jimenez"/>
    <n v="48"/>
    <s v="No Informada"/>
    <s v="labores de aseo en empresa contratista de minera"/>
    <s v="apuñalada"/>
    <s v="Sin Información"/>
    <s v="ex conviviente"/>
    <s v="Intimo"/>
    <s v="Juan Miranda Hormazábal"/>
    <n v="47"/>
    <s v="No Informada"/>
    <s v="Camionero"/>
    <s v="No Informado"/>
    <s v="No Informado"/>
  </r>
  <r>
    <s v="Femicidios"/>
    <d v="2019-03-23T00:00:00"/>
    <x v="8"/>
    <n v="8304"/>
    <s v="Laja"/>
    <x v="8"/>
    <s v="Marta Norambuena Cárdenas"/>
    <n v="58"/>
    <s v="Chilena"/>
    <s v="No Informada"/>
    <s v="apuñalada 6 ó 7 veces en zona cervical y tórax"/>
    <s v="Sin Información"/>
    <s v="Cónyuge"/>
    <s v="Femicidio íntimo"/>
    <s v="(presunto) MEDIOS PROTEGEN SU IDENTIDAD"/>
    <n v="60"/>
    <s v="Chilena"/>
    <s v="No Informada"/>
    <s v="No"/>
    <s v="No Informado"/>
  </r>
  <r>
    <s v="Femicidios"/>
    <d v="2014-11-30T00:00:00"/>
    <x v="0"/>
    <n v="13112"/>
    <s v="La Pintana"/>
    <x v="0"/>
    <s v="Marta Rivera Millas"/>
    <n v="69"/>
    <s v="Chilena"/>
    <s v="No Informada"/>
    <s v="La apuñala 20 veces con cuchillo cocinero"/>
    <s v="No"/>
    <s v="Hijastro"/>
    <s v="Femicidio no íntimo"/>
    <s v="Pedro Bustos Calderón"/>
    <n v="33"/>
    <s v="Chilena"/>
    <s v="Maestro pintor"/>
    <s v="No"/>
    <s v="No Informado"/>
  </r>
  <r>
    <s v="Femicidios"/>
    <d v="2010-07-29T00:00:00"/>
    <x v="8"/>
    <n v="8301"/>
    <s v="Los Angeles"/>
    <x v="8"/>
    <s v="Martina Contreras Arias"/>
    <n v="77"/>
    <s v="No Informada"/>
    <s v="Sin Informacion"/>
    <s v="Apuñalada"/>
    <s v="Sin Información"/>
    <s v="Nieto"/>
    <s v="No Intimo"/>
    <s v="Jose Caceres Cid"/>
    <n v="16"/>
    <s v="No Informada"/>
    <s v="No Informada"/>
    <s v="No Informado"/>
    <s v="No Informado"/>
  </r>
  <r>
    <s v="Femicidios"/>
    <d v="2012-01-26T00:00:00"/>
    <x v="12"/>
    <n v="7303"/>
    <s v="Licantén"/>
    <x v="12"/>
    <s v="Martina Parada Seguel"/>
    <n v="5"/>
    <s v="No Informada"/>
    <s v="Sin Informacion"/>
    <s v="Baleada"/>
    <s v="Sin Información"/>
    <s v="Padre"/>
    <s v="Intimo"/>
    <s v="José M.Parada de la Hoz"/>
    <n v="44"/>
    <s v="No Informada"/>
    <s v="guardia de seguridad"/>
    <s v="Si"/>
    <s v="No Informado"/>
  </r>
  <r>
    <s v="Femicidios"/>
    <d v="2011-12-28T00:00:00"/>
    <x v="15"/>
    <n v="11201"/>
    <s v="Aysén"/>
    <x v="15"/>
    <s v="Maruti Martínez Illesca"/>
    <n v="43"/>
    <s v="No Informada"/>
    <s v="Sin Informacion"/>
    <s v="Golpes con martillo"/>
    <s v="Sin Información"/>
    <s v="Esposo"/>
    <s v="Intimo"/>
    <s v="Roberto Silva Gallegos"/>
    <n v="58"/>
    <s v="No Informada"/>
    <s v="No Informada"/>
    <s v="Si"/>
    <s v="No Informado"/>
  </r>
  <r>
    <s v="Femicidios"/>
    <d v="2016-03-20T00:00:00"/>
    <x v="8"/>
    <n v="8101"/>
    <s v="Concepción"/>
    <x v="8"/>
    <s v="Matilda Rayún Contardo Vallejos (5 meses)"/>
    <n v="0"/>
    <s v="Chilena"/>
    <s v="No Informada"/>
    <s v="Mientras estaba cuidándola, sacude a la niña provocándole &quot;síndrome del niño sacudido&quot;. La lleva al hospital, donde dice que se cayó de la cuna. Posteriormente se prueba que fue él, finalmente el tribunal lo exculpa de parricidio"/>
    <s v="No"/>
    <s v="Padre"/>
    <s v="Femicidio íntimo familiar"/>
    <s v="Francisco Contardo Soto"/>
    <n v="25"/>
    <s v="Chilena"/>
    <s v="No Informada"/>
    <s v="No"/>
    <s v="No"/>
  </r>
  <r>
    <s v="Femicidios"/>
    <d v="2014-08-08T00:00:00"/>
    <x v="0"/>
    <n v="13104"/>
    <s v="Conchalí"/>
    <x v="0"/>
    <s v="MEDIOS NO INFORMAN"/>
    <n v="28"/>
    <s v="Desconocida"/>
    <s v="No Informada"/>
    <s v="Sin Informacion"/>
    <s v="Sin Información"/>
    <s v="Pareja"/>
    <s v="Femicidio íntimo"/>
    <s v="Patricio Escobar"/>
    <n v="30"/>
    <s v="Chilena"/>
    <s v="No Informada"/>
    <s v="Sí"/>
    <s v="No"/>
  </r>
  <r>
    <s v="Femicidios"/>
    <d v="2019-01-26T00:00:00"/>
    <x v="5"/>
    <n v="5103"/>
    <s v="Concón"/>
    <x v="5"/>
    <s v="MEDIOS NO INFORMAN"/>
    <n v="36"/>
    <s v="Chilena"/>
    <s v="Trabajadora sexual"/>
    <s v="escopetazo en la cabeza por cliente sexual, quien intentó simular se había encontrado con la mujer muerta en su propio domicilio"/>
    <s v="Sin Información"/>
    <s v="Cliente sexual"/>
    <s v="Femicidio no íntimo"/>
    <s v="MEDIOS PROTEGEN SU IDENTIDAD"/>
    <n v="57"/>
    <s v="Chilena"/>
    <s v="No Informada"/>
    <s v="No"/>
    <s v="No Informado"/>
  </r>
  <r>
    <s v="Otros asesinatos por Violencia Femicida"/>
    <d v="2021-04-29T00:00:00"/>
    <x v="0"/>
    <n v="13129"/>
    <s v="San Joaquín"/>
    <x v="0"/>
    <s v="MEDIOS NO INFORMAN"/>
    <m/>
    <s v="Haitiano"/>
    <s v="No Informada"/>
    <s v="Apuñalado por ex pareja de su novia, en cuyo domicilio se encontraba, falleciendo al ser trasladado al Hospital Barros Luco. Ella había logrado escapar pero el asesino la volvió a apuñalar en la calle, donde falleció, tras lo cual el agresor se dio a la fuga."/>
    <s v="No"/>
    <s v="Ex conviviente de su novia"/>
    <s v="Víctima colateral"/>
    <s v="Marc-Henry Desrosiers"/>
    <n v="34"/>
    <s v="Haitiano"/>
    <s v="No Informada"/>
    <s v="No"/>
    <s v="No Informado"/>
  </r>
  <r>
    <s v="Femicidios"/>
    <d v="2012-08-04T00:00:00"/>
    <x v="12"/>
    <n v="7102"/>
    <s v="Constitución"/>
    <x v="12"/>
    <s v="Melania Barrera Otárola"/>
    <n v="35"/>
    <s v="No Informada"/>
    <s v="Sin Informacion"/>
    <s v="Apuñalada"/>
    <s v="Sin Información"/>
    <s v="Conviviente"/>
    <s v="Intimo"/>
    <s v="Eduardo Constela Chamorro"/>
    <n v="40"/>
    <s v="No Informada"/>
    <s v="No Informada"/>
    <s v="Si"/>
    <s v="No Informado"/>
  </r>
  <r>
    <s v="Femicidios"/>
    <d v="2010-02-06T00:00:00"/>
    <x v="0"/>
    <n v="13101"/>
    <s v="Santiago"/>
    <x v="0"/>
    <s v="Melva Rosa Morales Donayre"/>
    <n v="46"/>
    <s v="No Informada"/>
    <s v="Comerciante peruana"/>
    <s v="apuñalada"/>
    <s v="Sin Información"/>
    <s v="Ex Conviviente"/>
    <s v="Intimo"/>
    <s v="johnny julio carranza vargas"/>
    <m/>
    <s v="Peruano"/>
    <s v="No Informada"/>
    <s v="No Informado"/>
    <s v="No Informado"/>
  </r>
  <r>
    <s v="Femicidios"/>
    <d v="2018-07-05T00:00:00"/>
    <x v="1"/>
    <n v="9102"/>
    <s v="Carahue"/>
    <x v="1"/>
    <s v="Mercedes Del Carmen Vera Arévalo"/>
    <n v="52"/>
    <s v="Chilena"/>
    <s v="No Informada"/>
    <s v="Es agredida con arma blanca en una bodega aledaña al domicilio del femicida, ubicado en la localidad de Trovolhue. José Rifo estuvo prófugo 5 días, es encontrado muerto en un bosque"/>
    <s v="No"/>
    <s v="Ex Cónguye"/>
    <s v="Femicidio íntimo"/>
    <s v="José Florencio Riffo Elgueta"/>
    <n v="52"/>
    <s v="Chilena"/>
    <s v="No Informada"/>
    <s v="No"/>
    <s v="No"/>
  </r>
  <r>
    <s v="Femicidios"/>
    <d v="2015-02-01T00:00:00"/>
    <x v="3"/>
    <n v="6106"/>
    <s v="Graneros"/>
    <x v="3"/>
    <s v="Mercedes Frías Rojas"/>
    <n v="70"/>
    <s v="Chilena"/>
    <s v="No Informada"/>
    <s v="La agrede y se entrega a Carabineros. Tribunal lo declara inimputable"/>
    <s v="No"/>
    <s v="Cónyuge"/>
    <s v="Femicidio íntimo"/>
    <s v="Washington Maldonado Ubilla"/>
    <n v="71"/>
    <s v="Chilena"/>
    <s v="Profesor jubilado"/>
    <s v="No"/>
    <s v="Sí"/>
  </r>
  <r>
    <s v="Femicidios"/>
    <d v="2019-04-29T00:00:00"/>
    <x v="5"/>
    <n v="5701"/>
    <s v="San Felipe"/>
    <x v="5"/>
    <s v="Mia Palma Espinoza"/>
    <n v="27"/>
    <s v="Chilena"/>
    <s v="No Informada"/>
    <s v="apuñalada; el agresor también resultó herido pero en menor medida"/>
    <s v="Sin Información"/>
    <s v="Ex pareja"/>
    <s v="Femicidio íntimo"/>
    <s v="Hugo Lobos Meza"/>
    <n v="57"/>
    <s v="Chilena"/>
    <s v="No Informada"/>
    <s v="No"/>
    <s v="No Informado"/>
  </r>
  <r>
    <s v="Femicidios"/>
    <d v="2021-04-13T00:00:00"/>
    <x v="0"/>
    <n v="13401"/>
    <s v="San Bernardo"/>
    <x v="0"/>
    <s v="Michelle"/>
    <n v="11"/>
    <s v="Chilena"/>
    <s v="Estudiante"/>
    <s v="El padre la asesina junto a su hermana men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o"/>
    <s v="No Informada"/>
    <s v="Si"/>
    <s v="No Informado"/>
  </r>
  <r>
    <s v="Femicidios"/>
    <d v="2017-07-08T00:00:00"/>
    <x v="8"/>
    <n v="8312"/>
    <s v="Tucapel"/>
    <x v="8"/>
    <s v="Millén Alejandra Cancino Soto"/>
    <n v="4"/>
    <s v="Chilena"/>
    <s v="No Informada"/>
    <s v="Menor se encontraba bajo su cuidado cuando la agrede. La lleva a urgencias diciendo que se habia caído de las escaleras. Posterior al suceso, una jóven en Santiago lo acusa de haberle intentado sacar los ojos"/>
    <s v="No"/>
    <s v="Conviviente de la abuela"/>
    <s v="Femicidio íntimo familiar"/>
    <s v="Carlos Ernesto Molina Avila"/>
    <n v="35"/>
    <s v="Chilena"/>
    <s v="Cesante"/>
    <s v="No"/>
    <s v="No"/>
  </r>
  <r>
    <s v="Femicidios"/>
    <d v="2013-11-01T00:00:00"/>
    <x v="0"/>
    <n v="13106"/>
    <s v="Estación Central"/>
    <x v="0"/>
    <s v="Minerva Altragracia Zorrilla Durán"/>
    <n v="47"/>
    <s v="No Informada"/>
    <s v="Sin Informacion"/>
    <s v="Quemada"/>
    <s v="Sin Información"/>
    <s v="Pareja"/>
    <s v="Íntimo"/>
    <s v="Eddy Enrique Rodriguez Zapata (dominicano)"/>
    <n v="27"/>
    <s v="No Informada"/>
    <s v="No Informada"/>
    <s v="No Informado"/>
    <s v="No Informado"/>
  </r>
  <r>
    <s v="Femicidios"/>
    <d v="2018-05-29T00:00:00"/>
    <x v="0"/>
    <n v="13131"/>
    <s v="San Ramón"/>
    <x v="0"/>
    <s v="Miralda Moise"/>
    <n v="29"/>
    <s v="Haitiana"/>
    <s v="No Informada"/>
    <s v="La apuñaló en el domicilio donde ambos arrendaban una habitación, la propietaria fue quien alertó a Carabineros del hecho. El femicida fue detenido deambulando por el barrio, descalzo y con la ropa ensangrentada"/>
    <s v="No"/>
    <s v="Cónyuge"/>
    <s v="Femicidio íntimo"/>
    <s v="Isrold Ikson Jacques"/>
    <n v="32"/>
    <s v="Haitiana"/>
    <s v="No Informada"/>
    <s v="No"/>
    <s v="No"/>
  </r>
  <r>
    <s v="Femicidios"/>
    <d v="2019-08-20T00:00:00"/>
    <x v="0"/>
    <n v="13110"/>
    <s v="La Florida"/>
    <x v="0"/>
    <s v="Mireya del Carmen Martínez Maldonado"/>
    <n v="63"/>
    <s v="Chilena"/>
    <s v="No Informada"/>
    <s v="golpe en la cabeza; la encuentra hija en cocina de su casa, donde había rastros de sangre; se sospecha de hijo drogadicto"/>
    <s v="Sin Información"/>
    <s v="Hijo"/>
    <s v="Femicidio íntimo familiar"/>
    <s v="Jorge Alexis Burgos Martínez"/>
    <n v="38"/>
    <s v="Chilena"/>
    <s v="No Informada"/>
    <s v="No"/>
    <s v="No Informado"/>
  </r>
  <r>
    <s v="Femicidios"/>
    <d v="2010-12-11T00:00:00"/>
    <x v="3"/>
    <n v="6115"/>
    <s v="Rengo"/>
    <x v="3"/>
    <s v="Mireya Del Carmen Salas Gumero"/>
    <n v="43"/>
    <s v="No Informada"/>
    <s v="Sin Informacion"/>
    <s v="Apuñalada"/>
    <s v="Sin Información"/>
    <s v="ex conviviente"/>
    <s v="Intimo"/>
    <s v="José Domingo Ugarte Ugarte"/>
    <n v="47"/>
    <s v="No Informada"/>
    <s v="No Informada"/>
    <s v="No Informado"/>
    <s v="No Informado"/>
  </r>
  <r>
    <s v="Femicidios"/>
    <d v="2011-11-26T00:00:00"/>
    <x v="0"/>
    <n v="13101"/>
    <s v="Santiago"/>
    <x v="0"/>
    <s v="Mireya Milillanca Milillanca"/>
    <n v="25"/>
    <s v="No Informada"/>
    <s v="Sin Informacion"/>
    <s v="Lanzada de 9º piso"/>
    <s v="Sin Información"/>
    <s v="Pololo"/>
    <s v="Intimo"/>
    <s v="Mario Parra Rojas"/>
    <n v="24"/>
    <s v="No Informada"/>
    <s v="No Informada"/>
    <m/>
    <s v="No Informado"/>
  </r>
  <r>
    <s v="Femicidios"/>
    <d v="2010-12-12T00:00:00"/>
    <x v="12"/>
    <n v="7403"/>
    <s v="Longaví"/>
    <x v="12"/>
    <s v="Mireya Paredes García"/>
    <n v="65"/>
    <s v="No Informada"/>
    <s v="Sin Informacion"/>
    <s v="golpes"/>
    <s v="Sin Información"/>
    <s v="hijo"/>
    <s v="Intimo"/>
    <s v="Alfredo Retamal Paredes"/>
    <n v="30"/>
    <s v="No Informada"/>
    <s v="No Informada"/>
    <s v="No Informado"/>
    <s v="No Informado"/>
  </r>
  <r>
    <s v="Femicidios"/>
    <d v="2011-06-08T00:00:00"/>
    <x v="0"/>
    <n v="13401"/>
    <s v="San Bernardo"/>
    <x v="0"/>
    <s v="Miriam Hernández Guerrero"/>
    <n v="60"/>
    <s v="No Informada"/>
    <s v="Sin Informacion"/>
    <s v="Baleada"/>
    <s v="Sin Información"/>
    <s v="Ex Esposo"/>
    <s v="Intimo"/>
    <s v="Luis Guerrero"/>
    <n v="60"/>
    <s v="No Informada"/>
    <s v="Comerciante"/>
    <s v="Si"/>
    <s v="No Informado"/>
  </r>
  <r>
    <s v="Femicidios"/>
    <d v="2010-03-30T00:00:00"/>
    <x v="4"/>
    <n v="4101"/>
    <s v="La Serena"/>
    <x v="4"/>
    <s v="Miriam Luz Rojas Valencia"/>
    <n v="42"/>
    <s v="No Informada"/>
    <s v="Sin Informacion"/>
    <s v="baleada"/>
    <s v="Sin Información"/>
    <s v="Amante"/>
    <s v="Intimo"/>
    <s v="Roberto Méndez"/>
    <n v="59"/>
    <s v="No Informada"/>
    <s v="No Informada"/>
    <s v="No Informado"/>
    <s v="No Informado"/>
  </r>
  <r>
    <s v="Femicidios"/>
    <d v="2015-03-16T00:00:00"/>
    <x v="0"/>
    <n v="13101"/>
    <s v="Santiago"/>
    <x v="0"/>
    <s v="Miriam Parada López"/>
    <n v="40"/>
    <s v="Chilena"/>
    <s v="No Informada"/>
    <s v="Después de asesinarla, el femicida se suicida. Además, los detectives encontraron el cadáver de la mascota de la víctima, la cual habría sido apuñalada."/>
    <s v="No"/>
    <s v="Pareja"/>
    <s v="Femicidio íntimo"/>
    <s v="Ricardo Vargas Espinoza"/>
    <n v="54"/>
    <s v="Chilena"/>
    <s v="No Informada"/>
    <s v="No Informado"/>
    <s v="No Informado"/>
  </r>
  <r>
    <s v="Femicidios"/>
    <d v="2017-08-29T00:00:00"/>
    <x v="11"/>
    <n v="1101"/>
    <s v="Iquique"/>
    <x v="11"/>
    <s v="Miriam Rosalva Gómez Bejarano"/>
    <n v="23"/>
    <s v="Boliviana"/>
    <s v="Manicurista"/>
    <s v="Encontrada atada de pies y manos con signos de tortura en un camino. Asesinada por banda de narcotraficantes en represalia a su pareja."/>
    <s v="No"/>
    <s v="Desconocido"/>
    <s v="Femicidio no íntimo"/>
    <s v="Huber Alegría Riascos"/>
    <n v="46"/>
    <s v="Colombiana"/>
    <s v="Narcotraficante"/>
    <s v="No"/>
    <s v="No"/>
  </r>
  <r>
    <s v="Femicidios"/>
    <d v="2015-12-26T00:00:00"/>
    <x v="12"/>
    <n v="7101"/>
    <s v="Talca"/>
    <x v="12"/>
    <s v="Modesta Mercedes Rojas Bravo"/>
    <n v="53"/>
    <s v="Chilena"/>
    <s v="Dueña de casa, feriante"/>
    <s v="La golpea y ahorca con una panty. Hubo intento de suicidio por parte de femicida"/>
    <s v="No"/>
    <s v="Conviviente"/>
    <s v="Femicidio íntimo"/>
    <s v="Luis Eugenio Núñez Saavedra"/>
    <n v="60"/>
    <s v="Chilena"/>
    <s v="Gásfiter"/>
    <s v="No"/>
    <s v="No"/>
  </r>
  <r>
    <s v="Femicidios"/>
    <d v="2017-10-03T00:00:00"/>
    <x v="0"/>
    <n v="13120"/>
    <s v="Ñuñoa"/>
    <x v="0"/>
    <s v="Mónica Alexandra Huertas Araya"/>
    <n v="36"/>
    <s v="Colombiana"/>
    <s v="Diseño y venta de artículos de decoración"/>
    <s v="Ex pareja engañó al conserje para acceder al departamento, ya que ella había solicitado a conserjería no lo dejaran subir. La apuñala y golpea con varios utensilios de cocina, luego el sujeto se lanza desde la ventana del 7mo piso. Vecinos escuchan la discusión y denuncian a carabineros"/>
    <s v="No"/>
    <s v="Ex pareja"/>
    <s v="Femicidio íntimo"/>
    <s v="José Miguel Ilabaca Santibáñez"/>
    <n v="26"/>
    <s v="Chilena"/>
    <s v="Propietario de tienda online de videojuegos"/>
    <s v="Sí"/>
    <s v="No"/>
  </r>
  <r>
    <s v="Femicidios"/>
    <d v="2013-09-21T00:00:00"/>
    <x v="5"/>
    <n v="5601"/>
    <s v="San Antonio"/>
    <x v="5"/>
    <s v="Mónica Andrea Cerda Pino"/>
    <n v="35"/>
    <s v="No Informada"/>
    <s v="Sin Informacion"/>
    <s v="Golpeada por pareja"/>
    <s v="Sin Información"/>
    <s v="Pareja"/>
    <s v="Íntimo"/>
    <s v="Marcelo Gonzalez Castro"/>
    <n v="31"/>
    <s v="No Informada"/>
    <s v="No Informada"/>
    <s v="No Informado"/>
    <s v="No Informado"/>
  </r>
  <r>
    <s v="Femicidios"/>
    <d v="2019-12-19T00:00:00"/>
    <x v="6"/>
    <n v="10210"/>
    <s v="Quinchao"/>
    <x v="6"/>
    <s v="Mónica del Carmen Mansilla Muñoz"/>
    <n v="54"/>
    <s v="Chilena"/>
    <s v="No Informada"/>
    <s v="Estrangulada y golpeada. Encontrada muerta envuelta en frazadas por hermana en su domicilio en Isla Caguach, comuna de Quinchao, archipiélago de Chiloé. A fines de febrero de 2020 medios locales informan que Fiscalía detuvo a ex pareja de la víctima junto a la actual pareja de éste ambos en calidad de autores de femicidio y homicidio"/>
    <s v="Sin Información"/>
    <s v="Ex Conviviente"/>
    <s v="Femicidio íntimo"/>
    <s v="Carlos Iván Vivar Vivar; Patricia del Carmen Levín Peranchiguay"/>
    <m/>
    <s v="Chilena"/>
    <s v="electricista"/>
    <s v="No"/>
    <s v="No Informado"/>
  </r>
  <r>
    <s v="Femicidios"/>
    <d v="2019-02-26T00:00:00"/>
    <x v="6"/>
    <n v="10102"/>
    <s v="Calbuco"/>
    <x v="6"/>
    <s v="Mónica del Carmen Paillacar Paillacar"/>
    <n v="48"/>
    <s v="Chilena"/>
    <s v="No Informada"/>
    <s v="asfixiada"/>
    <s v="Sin Información"/>
    <s v="Cónyuge"/>
    <s v="Femicidio íntimo"/>
    <s v="Juan Pérez Almonacid"/>
    <n v="39"/>
    <s v="Chilena"/>
    <s v="No Informada"/>
    <s v="No"/>
    <s v="No Informado"/>
  </r>
  <r>
    <s v="Femicidios"/>
    <d v="2010-04-19T00:00:00"/>
    <x v="0"/>
    <n v="13116"/>
    <s v="Lo Espejo"/>
    <x v="0"/>
    <s v="Mónica Jérez Henríquez"/>
    <n v="33"/>
    <s v="No Informada"/>
    <s v="Embarazada de 5 meses"/>
    <s v="estrangulada"/>
    <s v="Sin Información"/>
    <s v="Conocido"/>
    <s v="No Intimo"/>
    <s v="Jorge González Calderón"/>
    <n v="35"/>
    <s v="No Informada"/>
    <s v="Soldador y Jardinero"/>
    <s v="No Informado"/>
    <s v="No Informado"/>
  </r>
  <r>
    <s v="Femicidios"/>
    <d v="2013-04-21T00:00:00"/>
    <x v="12"/>
    <n v="7406"/>
    <s v="San Javier"/>
    <x v="12"/>
    <s v="Mónica Patricia Soldado Quiloqueo"/>
    <n v="32"/>
    <s v="No Informada"/>
    <s v="Sin Informacion"/>
    <s v="estrangulada y apuñalada"/>
    <s v="SI"/>
    <s v="desconocido"/>
    <s v="No íntimo"/>
    <s v="Patricio Carrillo González"/>
    <n v="26"/>
    <s v="No Informada"/>
    <s v="No Informada"/>
    <s v="No Informado"/>
    <s v="No Informado"/>
  </r>
  <r>
    <s v="Femicidios"/>
    <d v="2013-07-04T00:00:00"/>
    <x v="1"/>
    <n v="9207"/>
    <s v="Lumaco"/>
    <x v="1"/>
    <s v="Mónica R."/>
    <n v="12"/>
    <s v="No Informada"/>
    <s v="Sin Informacion"/>
    <s v="Apuñalada en cuello y tórax"/>
    <s v="Sin Información"/>
    <s v="Padre"/>
    <s v="por conexión"/>
    <s v="Guillermo Raín Raín"/>
    <n v="35"/>
    <s v="No Informada"/>
    <s v="No Informada"/>
    <s v="Si"/>
    <s v="No Informado"/>
  </r>
  <r>
    <s v="Femicidios"/>
    <d v="2017-10-30T00:00:00"/>
    <x v="0"/>
    <n v="13201"/>
    <s v="Puente Alto"/>
    <x v="0"/>
    <s v="Muriel Francisca Mazuelos Valenzuela"/>
    <n v="18"/>
    <s v="Chilena"/>
    <s v="Estudiante en 2x1"/>
    <s v="La agrede e intenta suicidarse, pero fracasa"/>
    <s v="No"/>
    <s v="Conviviente"/>
    <s v="Femicidio íntimo"/>
    <s v="Cristian Silva Vásquez"/>
    <n v="22"/>
    <s v="Chilena"/>
    <s v="No Informada"/>
    <s v="No"/>
    <s v="No"/>
  </r>
  <r>
    <s v="Femicidios"/>
    <d v="2012-12-02T00:00:00"/>
    <x v="10"/>
    <n v="16101"/>
    <s v="Chillán"/>
    <x v="10"/>
    <s v="Myriam Fuentes Blanco"/>
    <n v="31"/>
    <s v="No Informada"/>
    <s v="Sin Informacion"/>
    <s v="Apuñalada"/>
    <s v="Sin Información"/>
    <s v="Ex Esposo"/>
    <s v="Intimo"/>
    <s v="Alexis Mora Álvarez"/>
    <n v="35"/>
    <s v="No Informada"/>
    <s v="No Informada"/>
    <s v="No Informado"/>
    <s v="No Informado"/>
  </r>
  <r>
    <s v="Femicidios"/>
    <d v="2016-08-20T00:00:00"/>
    <x v="0"/>
    <n v="13605"/>
    <s v="Peñaflor"/>
    <x v="0"/>
    <s v="Nadia Valeska Pardo Cabezas"/>
    <n v="30"/>
    <s v="Chilena"/>
    <s v="No Informada"/>
    <s v="La agrede en su restaurante durante la madrugada, según él por confundirla con un ladrón. La familia de la víctima desconfia de su versión. Fiscalía solicita exámenes pisquiátricos."/>
    <s v="No"/>
    <s v="Conviviente"/>
    <s v="Femicidio íntimo"/>
    <s v="Luis Eugenio Orellana Marchant"/>
    <n v="71"/>
    <s v="Chilena"/>
    <s v="Dueño de restaurante"/>
    <s v="No"/>
    <s v="No"/>
  </r>
  <r>
    <s v="Femicidios"/>
    <d v="2013-08-04T00:00:00"/>
    <x v="0"/>
    <n v="13119"/>
    <s v="Maipú"/>
    <x v="0"/>
    <s v="Nadia Varas Cuevas"/>
    <n v="33"/>
    <s v="No Informada"/>
    <s v="Sin Informacion"/>
    <s v="Estrangulada por esposo"/>
    <s v="Sin Información"/>
    <s v="esposo"/>
    <s v="Íntimo"/>
    <s v="Pablo Enrique Pérez González"/>
    <n v="35"/>
    <s v="No Informada"/>
    <s v="No Informada"/>
    <s v="No Informado"/>
    <s v="No Informado"/>
  </r>
  <r>
    <s v="Femicidios"/>
    <d v="2018-08-10T00:00:00"/>
    <x v="5"/>
    <n v="5801"/>
    <s v="Quilpué"/>
    <x v="5"/>
    <s v="Nancy Araya Ruiz"/>
    <n v="44"/>
    <s v="Chilena"/>
    <s v="Educadora de párvulos"/>
    <s v="Agresor le disparó dentro de un furgón escolar y luego se suicida. Son encontrados por transeúntes camino a Colliguay, 10 horas después"/>
    <s v="No"/>
    <s v="Ex Conviviente"/>
    <s v="Femicidio íntimo"/>
    <s v="MEDIOS PROTEGEN SU IDENTIDAD"/>
    <n v="55"/>
    <s v="No Informada"/>
    <s v="No Informada"/>
    <s v="Sí"/>
    <s v="No"/>
  </r>
  <r>
    <s v="Femicidios"/>
    <d v="2013-07-23T00:00:00"/>
    <x v="0"/>
    <n v="13131"/>
    <s v="San Ramón"/>
    <x v="0"/>
    <s v="Nancy del Carmen Torres Aravena"/>
    <n v="56"/>
    <s v="No Informada"/>
    <s v="Sin Informacion"/>
    <s v="estrangulada"/>
    <s v="Sin Información"/>
    <s v="Ex Esposo"/>
    <s v="Íntimo"/>
    <s v="Carlos Raúl Bañares Campos"/>
    <n v="61"/>
    <s v="No Informada"/>
    <s v="No Informada"/>
    <s v="Si"/>
    <s v="No Informado"/>
  </r>
  <r>
    <s v="Femicidios"/>
    <d v="2016-03-10T00:00:00"/>
    <x v="5"/>
    <n v="5301"/>
    <s v="Los Andes"/>
    <x v="5"/>
    <s v="Nancy Donatela Arenas Astudillo"/>
    <n v="58"/>
    <s v="Chilena"/>
    <s v="No Informada"/>
    <s v="Discutieron en la madrugada y ella llama a su hijo para decirle que quería irse de la casa. Posteriormente el la agrede y se suicida. Cuidador del fundo da aviso a la policía"/>
    <s v="No"/>
    <s v="Cónyuge"/>
    <s v="Femicidio íntimo"/>
    <s v="Fernando Octavio Gómez Muñoz"/>
    <n v="62"/>
    <s v="Chilena"/>
    <s v="Administrador de fundo"/>
    <s v="Sí"/>
    <s v="No"/>
  </r>
  <r>
    <s v="Femicidios"/>
    <d v="2020-11-14T00:00:00"/>
    <x v="0"/>
    <n v="13401"/>
    <s v="San Bernardo"/>
    <x v="0"/>
    <s v="Nancy Gloria Rojas Arenas"/>
    <n v="67"/>
    <s v="Chilena"/>
    <s v="Comerciante feria"/>
    <s v="Golpeada y acuchillada por su hijo. La encuentra desnuda, acuchillada y golpeada en el suelo de la cocina su otro hijo, quien al ingresar al lugar por la fuerte música que se escuchaba desde afuera, encuentra escondido en el baño a su hermano, quien tras golpearlo se da a la fuga. Horas después Nancy fallece por politraumatismo. Nancy era oxígeno dependiente y mantenía económicamente a su agresor, quien estaba con arresto domiciliario por robo. Asesino se dio a la fuga y fue detenido el 18 de noviembre. Tribunal sigue investigación no formalizada por parricidio, y no por Ley Gabriela"/>
    <s v="Presunta"/>
    <s v="Hijo"/>
    <s v="Familiar"/>
    <s v="Juan Eduardo Jara Rojas"/>
    <n v="40"/>
    <s v="Chilena"/>
    <s v="No Informada"/>
    <s v="No"/>
    <s v="No Informado"/>
  </r>
  <r>
    <s v="Femicidios"/>
    <d v="2016-11-08T00:00:00"/>
    <x v="1"/>
    <n v="9108"/>
    <s v="Lautaro"/>
    <x v="1"/>
    <s v="Nancy Irene Peña Licanan"/>
    <n v="41"/>
    <s v="Chilena"/>
    <s v="No Informada"/>
    <s v="La mujer estaba con arresto domiciliario nocturno, Carabineros la visitó. Estaban bebiendo con el sobrino cuando la mató, luego volvió a incendiar el domicilio. Le cuenta a pareja del suceso y su familia hace la denuncia. Se le absuelve del incendio por falta de pruebas."/>
    <s v="No"/>
    <s v="Sobrino"/>
    <s v="Femicidio íntimo familiar"/>
    <s v="Patricio Alfonso Valdebenito Cheuqueñir"/>
    <n v="20"/>
    <s v="Chilena"/>
    <s v="Obrero"/>
    <s v="No"/>
    <s v="Sí"/>
  </r>
  <r>
    <s v="Femicidios"/>
    <d v="2014-07-24T00:00:00"/>
    <x v="0"/>
    <n v="13201"/>
    <s v="Puente Alto"/>
    <x v="0"/>
    <s v="Nancy Iris Silva Nuñez"/>
    <n v="26"/>
    <s v="Chilena"/>
    <s v="No Informada"/>
    <s v="Estando embarazada de 8 meses, es encontrada muerta en sitio eriazo. PDI detuvo a dos sospechosos, pero tribunales rechaza prisión preventiva"/>
    <s v="Sí"/>
    <s v="Desconocido"/>
    <s v="Femicidio no íntimo"/>
    <s v="Mauricio Sandoval Ríos"/>
    <n v="37"/>
    <s v="Chilena"/>
    <s v="No Informada"/>
    <s v="No"/>
    <s v="No"/>
  </r>
  <r>
    <s v="Femicidios"/>
    <d v="2018-11-17T00:00:00"/>
    <x v="12"/>
    <n v="7406"/>
    <s v="San Javier"/>
    <x v="12"/>
    <s v="Nancy Muñoz Villalobos"/>
    <n v="64"/>
    <s v="Chilena"/>
    <s v="Dueña de casa"/>
    <s v="Sujeto la invita a su casa en sector rural. Allí la amarra y golpea, abusa sexualmente de ella y ejerce otro tipo de torturas. Cuerpo fue exhumado a principios de 2019, en octubre de 2019 el agresor es reformalizado"/>
    <s v="Sí"/>
    <s v="Conocido"/>
    <s v="Femicidio no íntimo"/>
    <s v="Julio Araya Miranda"/>
    <n v="38"/>
    <s v="Chilena"/>
    <s v="No Informada"/>
    <s v="No"/>
    <s v="No"/>
  </r>
  <r>
    <s v="Femicidios"/>
    <d v="2020-07-05T00:00:00"/>
    <x v="8"/>
    <n v="8106"/>
    <s v="Lota"/>
    <x v="8"/>
    <s v="Nancy Riquelme Morales"/>
    <n v="25"/>
    <s v="Chilena"/>
    <s v="No Informada"/>
    <s v="Baleada por su conviviente, quien inicialmente había indicado que le había llegado bala perdida"/>
    <s v="Sin Información"/>
    <s v="Conviviente"/>
    <s v="Íntimo"/>
    <s v="Jonathan Efraín Ortiz Contreras"/>
    <n v="32"/>
    <s v="Chilena"/>
    <s v="No Informada"/>
    <s v="No"/>
    <s v="No Informado"/>
  </r>
  <r>
    <s v="Femicidios"/>
    <d v="2019-08-18T00:00:00"/>
    <x v="13"/>
    <n v="14101"/>
    <s v="Valdivia"/>
    <x v="13"/>
    <s v="Natalia Scarleth Mella Rodríguez"/>
    <n v="17"/>
    <s v="Chilena"/>
    <s v="estudiante"/>
    <s v="apuñalada en la espalda y el cuello por pololo en la vía pública; a éste su propia madre lo entrega"/>
    <s v="Sin Información"/>
    <s v="Ex pareja"/>
    <s v="Femicidio íntimo"/>
    <s v="Gerson Brandon Rodríguez Santana"/>
    <n v="17"/>
    <s v="Chilena"/>
    <s v="estudiante"/>
    <s v="No"/>
    <s v="No Informado"/>
  </r>
  <r>
    <s v="Femicidios"/>
    <d v="2010-07-20T00:00:00"/>
    <x v="0"/>
    <n v="13401"/>
    <s v="San Bernardo"/>
    <x v="0"/>
    <s v="Natalia Zuñiga Medel"/>
    <n v="25"/>
    <s v="No Informada"/>
    <s v="Parvularia"/>
    <s v="apuñalada y quemada"/>
    <s v="SI"/>
    <s v="Desconocido"/>
    <s v="No Intimo"/>
    <s v="Víctor Manuel Navarrete Cid"/>
    <n v="44"/>
    <s v="No Informada"/>
    <s v="Delincuente"/>
    <s v="No Informado"/>
    <s v="No Informado"/>
  </r>
  <r>
    <s v="Femicidios"/>
    <d v="2020-03-16T00:00:00"/>
    <x v="0"/>
    <n v="13301"/>
    <s v="Colina"/>
    <x v="0"/>
    <s v="Nataly Davison Escobar"/>
    <n v="24"/>
    <s v="Chilena"/>
    <s v="No Informada"/>
    <s v="Fractura craneal, golpeada en reiteradas oportunidades. Atacada el 13 de marzo junto a su hija de 2 años por su conviviente y padre de la menor, sujeto se autoinflingió heridas leves. El 16 de marzo muere Nataly, la niña sigue en riesgo vital"/>
    <s v="Sin Información"/>
    <s v="Conviviente"/>
    <s v="Íntimo"/>
    <s v="José Manuel Valenzuela Vera"/>
    <n v="22"/>
    <s v="Chilena"/>
    <s v="No Informada"/>
    <s v="No"/>
    <s v="No Informado"/>
  </r>
  <r>
    <s v="Femicidios"/>
    <d v="2020-06-08T00:00:00"/>
    <x v="1"/>
    <n v="9211"/>
    <s v="Victoria"/>
    <x v="1"/>
    <s v="Nataly Valeria Sepulveda Oria"/>
    <n v="29"/>
    <s v="Chilena"/>
    <s v="No Informada"/>
    <s v="Baleada por conviviente, quien se dio a la fuga tras dispararle"/>
    <s v="Sin Información"/>
    <s v="Conviviente"/>
    <s v="Íntimo"/>
    <s v="Neri Luis Saavedra Valenzuela"/>
    <n v="30"/>
    <s v="Chilena"/>
    <s v="No Informada"/>
    <s v="No"/>
    <s v="No Informado"/>
  </r>
  <r>
    <s v="Femicidios"/>
    <d v="2020-08-04T00:00:00"/>
    <x v="0"/>
    <n v="13120"/>
    <s v="Ñuñoa"/>
    <x v="0"/>
    <s v="Nataly Vilma Escobar Jara"/>
    <n v="18"/>
    <s v="Colombiana"/>
    <s v="No Informada"/>
    <s v="Asfixiada por su pareja en presencia de su hija de 2 meses, quien fuera abandonada viva y sin lesiones aparentes por el femicida y padre de la niña; horas después fue detenido"/>
    <s v="Sin Información"/>
    <s v="Conviviente"/>
    <s v="Íntimo"/>
    <s v="Juan David Riascos Mina"/>
    <n v="25"/>
    <s v="Colombiana"/>
    <s v="No Informada"/>
    <s v="No"/>
    <s v="Sí"/>
  </r>
  <r>
    <s v="Femicidios"/>
    <d v="2019-03-08T00:00:00"/>
    <x v="0"/>
    <n v="13127"/>
    <s v="Recoleta"/>
    <x v="0"/>
    <s v="Natividad Barcaza Faúndez"/>
    <n v="46"/>
    <s v="Chilena"/>
    <s v="No Informada"/>
    <s v="dos disparos en la cabeza; sujeto escapa y se suicida dos días después"/>
    <s v="Sin Información"/>
    <s v="Cónyuge"/>
    <s v="Femicidio íntimo"/>
    <s v="Luis Torres Montoya"/>
    <n v="40"/>
    <s v="Chilena"/>
    <s v="No Informada"/>
    <s v="Sí"/>
    <s v="No Informado"/>
  </r>
  <r>
    <s v="Femicidios"/>
    <d v="2011-03-29T00:00:00"/>
    <x v="6"/>
    <n v="10101"/>
    <s v="Puerto Montt"/>
    <x v="6"/>
    <s v="Nelly Angela Ortíz Barrera"/>
    <n v="33"/>
    <s v="No Informada"/>
    <s v="Sin Informacion"/>
    <s v="Apuñalada"/>
    <s v="Sin Información"/>
    <s v="ex Conviviente"/>
    <s v="Intimo"/>
    <s v="Jaime Quiroz Sepúlveda"/>
    <n v="64"/>
    <s v="No Informada"/>
    <s v="Peluquero"/>
    <m/>
    <s v="No Informado"/>
  </r>
  <r>
    <s v="Femicidios"/>
    <d v="2013-01-01T00:00:00"/>
    <x v="0"/>
    <n v="13401"/>
    <s v="San Bernardo"/>
    <x v="0"/>
    <s v="Nelly Castillo Soto"/>
    <n v="19"/>
    <s v="No Informada"/>
    <s v="Sin Informacion"/>
    <s v="disparo con arma de fuego artesanal"/>
    <s v="Sin Información"/>
    <s v="ex conviviente"/>
    <s v="Intimo"/>
    <s v="Joel Mariqueo Castro"/>
    <n v="20"/>
    <s v="No Informada"/>
    <s v="No Informada"/>
    <s v="No Informado"/>
    <s v="No Informado"/>
  </r>
  <r>
    <s v="Femicidios"/>
    <d v="2016-03-08T00:00:00"/>
    <x v="1"/>
    <n v="9209"/>
    <s v="Renaico"/>
    <x v="1"/>
    <s v="Nelly del Carmen Leighton Salazar"/>
    <n v="45"/>
    <s v="Chilena"/>
    <s v="Dueña de casa"/>
    <s v="La agrede, siendo su hijo (9) testigo. Familiares la trasladan al Cesfam, donde fallece. Femicida huye en su camioneta, es encontrado ahorcado en las cercanías del lugar"/>
    <s v="No"/>
    <s v="Cónyuge"/>
    <s v="Femicidio íntimo"/>
    <s v="José Rolando Arriagada Baeza"/>
    <n v="49"/>
    <s v="Chilena"/>
    <s v="No Informada"/>
    <s v="Sí"/>
    <s v="No"/>
  </r>
  <r>
    <s v="Femicidios"/>
    <d v="2018-06-10T00:00:00"/>
    <x v="0"/>
    <n v="13124"/>
    <s v="Pudahuel"/>
    <x v="0"/>
    <s v="Nelly Isabel Malo Ascencio"/>
    <n v="35"/>
    <s v="Chilena"/>
    <s v="Vendia de forma independiente en la feria"/>
    <s v="Desaparecida el 5 de junio, su ex pareja hace la denuncia por presunta desgracia. La madre encuentra sus resto calcinados en parcela de Noviciado. Posteriormente, la pareja actual de Isabel confesaría haberla matado, descuartizado y quemado"/>
    <s v="No"/>
    <s v="Pareja"/>
    <s v="Femicidio íntimo"/>
    <s v="Pedro Enríquez Cortés Cortés"/>
    <n v="40"/>
    <s v="Chilena"/>
    <s v="No Informada"/>
    <s v="No"/>
    <s v="Si"/>
  </r>
  <r>
    <s v="Femicidios"/>
    <d v="2015-11-03T00:00:00"/>
    <x v="1"/>
    <n v="9205"/>
    <s v="Lonquimay"/>
    <x v="1"/>
    <s v="Nelyda Anet Álvarez Burgos"/>
    <n v="38"/>
    <s v="Chilena"/>
    <s v="No Informada"/>
    <s v="La mujer fue asfixiada con un cable eléctrico, el femicida posteriormente se suicidó con un disparo de escopeta. _x000a__x000a_"/>
    <s v="No"/>
    <s v="Ex Cónguye"/>
    <s v="Femicidio íntimo"/>
    <s v="Sergio Riquelme González"/>
    <n v="44"/>
    <s v="Chilena"/>
    <s v="Agricultor"/>
    <s v="Sí"/>
    <s v="No"/>
  </r>
  <r>
    <s v="Femicidios"/>
    <d v="2015-10-14T00:00:00"/>
    <x v="0"/>
    <n v="13301"/>
    <s v="Colina"/>
    <x v="0"/>
    <s v="Nicole Casilla Manzano"/>
    <n v="29"/>
    <s v="Chilena"/>
    <s v="Psicóloga"/>
    <s v="Investigación de 3 años aclaró que no fue suicidio sino que agresor inyectó medicamentos a Nicole. Sujeto había escapado del país llevándose a la hija de ambos pero tuvo que volver, actualmente está con arresto domiciliario. La familia sigue luchando por justicia"/>
    <s v="No"/>
    <s v="Cónyuge"/>
    <s v="Femicidio íntimo"/>
    <s v="Alejandro Navarro Sepúlveda"/>
    <n v="30"/>
    <s v="Chilena"/>
    <s v="Médico"/>
    <s v="No"/>
    <s v="No"/>
  </r>
  <r>
    <s v="Femicidios"/>
    <d v="2016-06-25T00:00:00"/>
    <x v="5"/>
    <n v="5802"/>
    <s v="Limache"/>
    <x v="5"/>
    <s v="Nicole Saavedra Bahamondes"/>
    <n v="23"/>
    <s v="Chilena"/>
    <s v="Estudiante técnico en prevención de riesgos"/>
    <s v="Desaparecida por 7 días, es encontrada muerta en el embalse, con las manos atadas y signos de tortura. Habría muerto 30 horas antes. Había sido amenazada por ser lesbiana. Visibilidad del caso se debe a activismo de la familia y apoyo de organizaciones"/>
    <s v="No"/>
    <s v="Desconocido"/>
    <s v="Lesbofemicidio"/>
    <s v="Víctor Alejandro Pulgar Vidal"/>
    <m/>
    <s v="No Informada"/>
    <s v="No Informada"/>
    <s v="No"/>
    <s v="No"/>
  </r>
  <r>
    <s v="Femicidios"/>
    <d v="2012-08-03T00:00:00"/>
    <x v="0"/>
    <n v="13301"/>
    <s v="Colina"/>
    <x v="0"/>
    <s v="Nicole Villablanca Lemus"/>
    <n v="22"/>
    <s v="No Informada"/>
    <s v="Sin Informacion"/>
    <s v="Apuñalada"/>
    <s v="Sin Información"/>
    <s v="ex conviviente"/>
    <s v="Intimo"/>
    <s v="Jorge Valdivia"/>
    <n v="25"/>
    <s v="No Informada"/>
    <s v="No Informada"/>
    <s v="No Informado"/>
    <s v="No Informado"/>
  </r>
  <r>
    <s v="Femicidios"/>
    <d v="2013-03-19T00:00:00"/>
    <x v="15"/>
    <n v="11202"/>
    <s v="Puerto Cisnes"/>
    <x v="15"/>
    <s v="NN"/>
    <n v="14"/>
    <s v="No Informada"/>
    <s v="Sin Informacion"/>
    <s v="2 disparos"/>
    <s v="Sin Información"/>
    <s v="Padrastro"/>
    <s v="No íntimo"/>
    <s v="René Cárdenas Fuentes"/>
    <n v="32"/>
    <s v="No Informada"/>
    <s v="No Informada"/>
    <s v="No Informado"/>
    <s v="No Informado"/>
  </r>
  <r>
    <s v="Femicidios"/>
    <d v="2013-03-19T00:00:00"/>
    <x v="0"/>
    <n v="13104"/>
    <s v="Conchalí"/>
    <x v="0"/>
    <s v="NN"/>
    <n v="55"/>
    <s v="No Informada"/>
    <s v="Sin Informacion"/>
    <s v="Violada y asesinada"/>
    <s v="Sin Información"/>
    <s v="Sin Información"/>
    <s v="Sin Informacion"/>
    <s v="Sin Informacion"/>
    <m/>
    <s v="No Informada"/>
    <s v="No Informada"/>
    <s v="No Informado"/>
    <s v="No Informado"/>
  </r>
  <r>
    <s v="Femicidios"/>
    <d v="2010-01-25T00:00:00"/>
    <x v="1"/>
    <n v="9101"/>
    <s v="Temuco"/>
    <x v="1"/>
    <s v="Noemí Emelina Medina Torres"/>
    <n v="33"/>
    <s v="No Informada"/>
    <s v="Sin Informacion"/>
    <s v="baleada"/>
    <s v="Sin Información"/>
    <s v="Extra Marital"/>
    <s v="Intimo"/>
    <s v="Juan Carlos Molina"/>
    <n v="18"/>
    <s v="No Informada"/>
    <s v="No Informada"/>
    <s v="No Informado"/>
    <s v="No Informado"/>
  </r>
  <r>
    <s v="Femicidios"/>
    <d v="2013-05-25T00:00:00"/>
    <x v="1"/>
    <n v="9102"/>
    <s v="Carahue"/>
    <x v="1"/>
    <s v="Norma Bañados Vásquez"/>
    <n v="26"/>
    <s v="No Informada"/>
    <s v="Sin Informacion"/>
    <s v="Asesinada con golpes de hacha"/>
    <s v="Sin Información"/>
    <s v="Pareja"/>
    <s v="Intimo"/>
    <s v="Juan Rodríguez Llancapán"/>
    <n v="29"/>
    <s v="No Informada"/>
    <s v="No Informada"/>
    <s v="No Informado"/>
    <s v="No Informado"/>
  </r>
  <r>
    <s v="Femicidios"/>
    <d v="2020-08-22T00:00:00"/>
    <x v="12"/>
    <n v="7401"/>
    <s v="Linares"/>
    <x v="12"/>
    <s v="Norma Isabel Vásquez Soto"/>
    <n v="21"/>
    <s v="Chilena"/>
    <s v="Carabinera"/>
    <s v="Golpeada con objeto contunde en la cabeza por compañero de servicio, a quien ella misma había denunciado por violación. El sujeto la asesinó en un motel e intentó ocultar el cuerpo en su autómovil. El carabinero asesino tenía al menos 6 sumarios administrativos pendientes. Se entregó horas después de que funcionaria del motel denunciara hallazgo del cadáver tras haber encarado al carabinero, quien salió con actitud sospechosa. "/>
    <s v="Sí"/>
    <s v="Ex pololo y compañero de trabajo"/>
    <s v="Íntimo"/>
    <s v="Gary Aarón Valenzuela Ramos"/>
    <m/>
    <s v="Chileno"/>
    <s v="Carabinero (subteniente)"/>
    <s v="No"/>
    <s v="No Informado"/>
  </r>
  <r>
    <s v="Femicidios"/>
    <d v="2021-03-15T00:00:00"/>
    <x v="0"/>
    <n v="13201"/>
    <s v="Puente Alto"/>
    <x v="0"/>
    <s v="Norma Jeannette Quiroga Zúñiga"/>
    <n v="44"/>
    <s v="No Informada"/>
    <s v="No Informada"/>
    <s v="Tras 10 años separada y denuncias desde 2012 por acoso, Norma es acosada y atacada por ex conviviente, pese a orden de alejamiento "/>
    <s v="No"/>
    <s v="Ex conviviente"/>
    <s v="Íntimo"/>
    <s v="Juan Abdón Flores Valenzuela"/>
    <n v="53"/>
    <s v="Chileno"/>
    <s v="No Informada"/>
    <s v="No"/>
    <s v="No Informado"/>
  </r>
  <r>
    <s v="Femicidios"/>
    <d v="2018-12-04T00:00:00"/>
    <x v="0"/>
    <n v="13107"/>
    <s v="Huechuraba"/>
    <x v="0"/>
    <s v="Nury Briones Torrealba"/>
    <n v="61"/>
    <s v="Chilena"/>
    <s v="No Informada"/>
    <s v="En el domicilio que compartían, le dispara y luego se suicida con la misma arma. Antes del suceso, la mujer llamó a vecino para despedirse, vecino alerta a Carabineros"/>
    <s v="No"/>
    <s v="Conviviente"/>
    <s v="Femicidio íntimo"/>
    <s v="Pedro López Avendaño"/>
    <n v="66"/>
    <s v="Chilena"/>
    <s v="Suboficial de Carabineros en retiro"/>
    <s v="Sí"/>
    <s v="No"/>
  </r>
  <r>
    <s v="Femicidios"/>
    <d v="2014-11-16T00:00:00"/>
    <x v="12"/>
    <n v="7101"/>
    <s v="Talca"/>
    <x v="12"/>
    <s v="Olga Manríquez Jorquera"/>
    <n v="30"/>
    <s v="Chilena"/>
    <s v="No Informada"/>
    <s v="El sujeto, luego de asesinar a su sobrina, se autoinfirió heridas antes de ser detenido, por lo que estuvo internado en el Hospital Regional de Talca."/>
    <s v="No"/>
    <s v="Tío"/>
    <s v="Femicidio íntimo familiar"/>
    <s v="Segundo Prosperino Jorquera Tontín"/>
    <n v="58"/>
    <s v="Chilena"/>
    <s v="No Informada"/>
    <s v="No"/>
    <s v="No Informado"/>
  </r>
  <r>
    <s v="Femicidios"/>
    <d v="2011-03-24T00:00:00"/>
    <x v="9"/>
    <n v="12101"/>
    <s v="Punta Arenas"/>
    <x v="9"/>
    <s v="Orfelina Ramona Paulino Tatis"/>
    <n v="27"/>
    <s v="No Informada"/>
    <s v="Dominicana/Club Nocturno"/>
    <s v="Apuñalada"/>
    <s v="Sin Información"/>
    <s v="Conviviente"/>
    <s v="Intimo"/>
    <s v="Marcelo Gutièrrez Gutiérrez"/>
    <n v="43"/>
    <s v="No Informada"/>
    <s v="No Informada"/>
    <m/>
    <s v="No Informado"/>
  </r>
  <r>
    <s v="Femicidios"/>
    <d v="2011-12-08T00:00:00"/>
    <x v="0"/>
    <n v="13201"/>
    <s v="Puente Alto"/>
    <x v="0"/>
    <s v="Oriana García Quezada"/>
    <n v="34"/>
    <s v="No Informada"/>
    <s v="Sin Informacion"/>
    <s v="Baleada"/>
    <s v="Sin Información"/>
    <s v="Conviviente"/>
    <s v="Intimo"/>
    <s v="Mauricio Pinto Cañas"/>
    <n v="37"/>
    <s v="No Informada"/>
    <s v="No Informada"/>
    <m/>
    <s v="No Informado"/>
  </r>
  <r>
    <s v="Femicidios"/>
    <d v="2012-06-06T00:00:00"/>
    <x v="4"/>
    <n v="4101"/>
    <s v="La Serena"/>
    <x v="4"/>
    <s v="Oriana Tamara Soledad Jofré Rojas"/>
    <n v="24"/>
    <s v="No Informada"/>
    <s v="Universitaria"/>
    <s v="Estrangulada"/>
    <s v="Sin Información"/>
    <s v="Ex Pololo"/>
    <s v="Intimo"/>
    <s v="Rodrigo Rodríguez Zamarca"/>
    <n v="33"/>
    <s v="No Informada"/>
    <s v="No Informada"/>
    <s v="No Informado"/>
    <s v="No Informado"/>
  </r>
  <r>
    <s v="Femicidios"/>
    <d v="2014-01-28T00:00:00"/>
    <x v="8"/>
    <n v="8303"/>
    <s v="Cabrero"/>
    <x v="8"/>
    <s v="Orieta Contreras Aguilera"/>
    <n v="38"/>
    <s v="Chilena"/>
    <s v="Recaudadora en fundación de beneficencia"/>
    <s v="El cuerpo es encontrado en un saco envuelto con bolsas de basuras y tenía diversas lesiones. En diciembre de 2017 el agresor fue condenado por abuso sexual a su hija, cuando esta tenía 7 años"/>
    <s v="No"/>
    <s v="Conviviente"/>
    <s v="Femicidio íntimo"/>
    <s v="Jorge Melo Acuña"/>
    <n v="35"/>
    <s v="Chilena"/>
    <s v="Operador de grúa horquilla"/>
    <s v="No"/>
    <s v="Sí"/>
  </r>
  <r>
    <s v="Otros asesinatos por Violencia Femicida"/>
    <d v="2021-01-09T00:00:00"/>
    <x v="11"/>
    <n v="1404"/>
    <s v="Huara"/>
    <x v="11"/>
    <s v="Orión Vargas Bravo"/>
    <n v="4"/>
    <s v="Chilena"/>
    <s v="No Informada"/>
    <s v="Atacado junto a su madre y hermana (2) con piedra por padre, según medios locales; también indican que vecinos quitaron al agresor de los brazos a su hija, quien sobrevive; posteriormente medios indican que ataque fue con escopeta y que luego el hombre fue a entregar a la niña a vecinos"/>
    <s v="Sin Información"/>
    <s v="Sin Información"/>
    <s v="Víctima colateral"/>
    <s v="Ángelo Vargas"/>
    <n v="34"/>
    <s v="Chilena"/>
    <s v="Agricultor"/>
    <s v="No"/>
    <s v="No Informado"/>
  </r>
  <r>
    <s v="Femicidios"/>
    <d v="2013-11-17T00:00:00"/>
    <x v="0"/>
    <n v="13117"/>
    <s v="Lo Prado"/>
    <x v="0"/>
    <s v="Ornella Carolina Moroni Beltrán"/>
    <n v="24"/>
    <s v="No Informada"/>
    <s v="Sin Informacion"/>
    <s v="Apuñalada"/>
    <s v="Sin Información"/>
    <s v="Pareja"/>
    <s v="Íntimo"/>
    <s v="Walter Romero"/>
    <n v="25"/>
    <s v="No Informada"/>
    <s v="No Informada"/>
    <s v="No Informado"/>
    <s v="No Informado"/>
  </r>
  <r>
    <s v="Femicidios"/>
    <d v="2010-06-17T00:00:00"/>
    <x v="0"/>
    <n v="13301"/>
    <s v="Colina"/>
    <x v="0"/>
    <s v="Pamela del Rosario Lagos Mora"/>
    <n v="16"/>
    <s v="No Informada"/>
    <s v="Sin Informacion"/>
    <s v="estrangulada"/>
    <s v="SI"/>
    <s v="Desconocido"/>
    <s v="No Intimo"/>
    <s v="Desconocidos"/>
    <m/>
    <s v="No Informada"/>
    <s v="No Informada"/>
    <s v="No Informado"/>
    <s v="No Informado"/>
  </r>
  <r>
    <s v="Femicidios"/>
    <d v="2021-01-21T00:00:00"/>
    <x v="0"/>
    <n v="13116"/>
    <s v="Lo Espejo"/>
    <x v="0"/>
    <s v="Pamela Fonseca"/>
    <m/>
    <s v="Chilena"/>
    <s v="Comerciante"/>
    <s v="Quemada por tío de su pareja, quien incendió carrito en que Pamela estaba viviendo en situación de calle. Vecinos señalan que autor está impune. Municipalidad presentó querella"/>
    <s v="No"/>
    <s v="Tío de su pareja"/>
    <s v="Lesbofemicidio"/>
    <s v="MEDIOS PROTEGEN SU IDENTIDAD"/>
    <m/>
    <s v="No Informada"/>
    <s v="No Informada"/>
    <s v="No"/>
    <s v="No Informado"/>
  </r>
  <r>
    <s v="Femicidios"/>
    <d v="2014-11-04T00:00:00"/>
    <x v="0"/>
    <n v="13115"/>
    <s v="Lo Barnechea"/>
    <x v="0"/>
    <s v="Pamela Soledad Díaz Guzmán"/>
    <n v="34"/>
    <s v="Chilena"/>
    <s v="Tripulante de cabina"/>
    <s v="Fue dopada y quemada en su domicilio. El agresor es llevado al hospital por lesiones respiratorias causadas en el incendio"/>
    <s v="No"/>
    <s v="Ex Cónguye"/>
    <s v="Femicidio íntimo"/>
    <s v="Alfredo Pozo Valdivia"/>
    <n v="34"/>
    <s v="Chilena"/>
    <s v="Funcionario de la Municipalidad de Lo Barnechea"/>
    <s v="No"/>
    <s v="No Informado"/>
  </r>
  <r>
    <s v="Femicidios"/>
    <d v="2013-10-20T00:00:00"/>
    <x v="0"/>
    <n v="13126"/>
    <s v="Quinta Normal"/>
    <x v="0"/>
    <s v="Pamela Villanueva"/>
    <n v="26"/>
    <s v="No Informada"/>
    <s v="Carabinero"/>
    <s v="Baleada"/>
    <s v="Sin Información"/>
    <s v="Esposo"/>
    <s v="Íntimo"/>
    <s v="Jonathan Gallegos"/>
    <n v="30"/>
    <s v="No Informada"/>
    <s v="Carabinero"/>
    <s v="Si"/>
    <s v="No Informado"/>
  </r>
  <r>
    <s v="Femicidios"/>
    <d v="2015-03-12T00:00:00"/>
    <x v="12"/>
    <n v="7101"/>
    <s v="Talca"/>
    <x v="12"/>
    <s v="Paola Aguilera Muñoz"/>
    <n v="25"/>
    <s v="Chilena"/>
    <s v="No Informada"/>
    <s v="Paola recibió un impacto de bala en el tórax en la casa que habitaba con su pareja, por el cual falleció al instante."/>
    <s v="No"/>
    <s v="Pareja"/>
    <s v="Femicidio íntimo"/>
    <s v="Luis Olave Norambuena"/>
    <m/>
    <s v="No Informada"/>
    <s v="No Informada"/>
    <s v="No Informado"/>
    <s v="No Informado"/>
  </r>
  <r>
    <s v="Femicidios"/>
    <d v="2018-11-09T00:00:00"/>
    <x v="1"/>
    <n v="9203"/>
    <s v="Curacautín"/>
    <x v="1"/>
    <s v="Paola Andrea Alvarado Cortez"/>
    <n v="24"/>
    <s v="Chilena"/>
    <s v="Escort"/>
    <s v="Aedo había solicitado servicios sexuales de Paola, el día que desapareció se iba a reunir con él en unas cabañas. Agresor confesó que la golpeó con un palo, la apuñaló y degolló, luego lanza su cuerpo al río Dillo. Durante la investigación, mamá de Paola denuncia negligencia y solicita remoción de fiscal a cargo. Su cuerpo aun no es encontrado (06/08/2019)"/>
    <s v="No"/>
    <s v="Cliente"/>
    <s v="Femicidio no íntimo"/>
    <s v="Erwin Cristóbal Aedo Soto"/>
    <n v="33"/>
    <s v="Chilena"/>
    <s v="Capataz de fundo en Curacautín"/>
    <s v="No"/>
    <s v="Sí"/>
  </r>
  <r>
    <s v="Femicidios"/>
    <d v="2014-05-11T00:00:00"/>
    <x v="6"/>
    <n v="10101"/>
    <s v="Puerto Montt"/>
    <x v="6"/>
    <s v="Paola Andrea Vega Quezada"/>
    <n v="36"/>
    <s v="Chilena"/>
    <s v="Técnico en gastronomía"/>
    <s v="Es atacada mientras transitaba por una escalera de la población Manuel Montt. Mientras hablaba por celular fue interceptada por Cristian Barría, quien le arrebató el aparato, y ante la reacción de ella para recuperarlo, él la agredió con golpes en la cabeza y diversas partes del cuerpo, producto de lo cual cayó al suelo. Allí le profirió heridas cortopunzantes en el cuello."/>
    <s v="Sí"/>
    <s v="Ex pareja"/>
    <s v="Femicidio íntimo"/>
    <s v="Cristián Barría Inostroza"/>
    <n v="28"/>
    <s v="Chilena"/>
    <s v="No Informada"/>
    <s v="No"/>
    <s v="No Informado"/>
  </r>
  <r>
    <s v="Femicidios"/>
    <d v="2017-04-06T00:00:00"/>
    <x v="6"/>
    <n v="10205"/>
    <s v="Dalcahue"/>
    <x v="6"/>
    <s v="Paola Andrea Villalobos Mancilla"/>
    <n v="43"/>
    <s v="Chilena"/>
    <s v="Ayudante de cocina"/>
    <s v="Se mudan juntos de Osorno a Dalcahue después de la condena por VIF, manteniendo la convivencia. Al día siguiente de agredirla, le cuenta a una colega de trabajo que su pareja se habia suicidado, colega hace la denuncia"/>
    <s v="No"/>
    <s v="Conviviente"/>
    <s v="Femicidio íntimo"/>
    <s v="Michael Hernán Villanueva Aguilar"/>
    <n v="33"/>
    <s v="Chilena"/>
    <s v="Garzón"/>
    <s v="No"/>
    <s v="No"/>
  </r>
  <r>
    <s v="Femicidios"/>
    <d v="2010-05-28T00:00:00"/>
    <x v="0"/>
    <n v="13130"/>
    <s v="San Miguel"/>
    <x v="0"/>
    <s v="Paola Jessica Ferrada Avendaño"/>
    <n v="37"/>
    <s v="No Informada"/>
    <s v="Empleada Tèxtil"/>
    <s v="baleada"/>
    <s v="Sin Información"/>
    <s v="ex conviviente"/>
    <s v="Intimo"/>
    <s v="Raúl Zuñiga"/>
    <n v="40"/>
    <s v="No Informada"/>
    <s v="No Informada"/>
    <s v="Si"/>
    <s v="No Informado"/>
  </r>
  <r>
    <s v="Femicidios"/>
    <d v="2011-08-11T00:00:00"/>
    <x v="12"/>
    <n v="7401"/>
    <s v="Linares"/>
    <x v="12"/>
    <s v="Patricia Cáceres Aravena"/>
    <n v="41"/>
    <s v="No Informada"/>
    <s v="dueña de casa"/>
    <s v="Golpes"/>
    <s v="Sin Información"/>
    <s v="Ex Esposo"/>
    <s v="Intimo"/>
    <s v="Jaime Zurita Castillo"/>
    <n v="38"/>
    <s v="No Informada"/>
    <s v="No Informada"/>
    <s v="Si"/>
    <s v="No Informado"/>
  </r>
  <r>
    <s v="Femicidios"/>
    <d v="2018-06-21T00:00:00"/>
    <x v="0"/>
    <n v="13128"/>
    <s v="Renca"/>
    <x v="0"/>
    <s v="Patricia Chailán Ibacache"/>
    <n v="39"/>
    <s v="Chilena"/>
    <s v="No Informada"/>
    <s v="Ella fue a su antiguo domicilio a buscar algunas pertenencias, lugar donde es estrangulada. Agresor huye a Mulchen (Bíobío), un tío lo denuncia a carabineros"/>
    <s v="No"/>
    <s v="Ex Conviviente"/>
    <s v="Femicidio íntimo"/>
    <s v="Edwin Roque Maureira Zambrano"/>
    <n v="38"/>
    <s v="Chilena"/>
    <s v="No Informada"/>
    <s v="No"/>
    <s v="Sí"/>
  </r>
  <r>
    <s v="Femicidios"/>
    <d v="2015-08-11T00:00:00"/>
    <x v="1"/>
    <n v="9120"/>
    <s v="Villarrica"/>
    <x v="1"/>
    <s v="Patricia del Carmen Bustos Pincheira"/>
    <n v="58"/>
    <s v="Chilena"/>
    <s v="Dueña de casa"/>
    <s v="Golpeó y extranguló hasta dar muerte a su conviviente. Fue sobreseído el 2016 en base a un informe siquiátrico efectuado por SML de Temuco"/>
    <s v="No"/>
    <s v="Conviviente"/>
    <s v="Femicidio íntimo"/>
    <s v="Hernán Jara Cid"/>
    <n v="65"/>
    <s v="Chilena"/>
    <s v="No Informada"/>
    <s v="No"/>
    <s v="Sí"/>
  </r>
  <r>
    <s v="Femicidios"/>
    <d v="2018-12-12T00:00:00"/>
    <x v="13"/>
    <n v="14108"/>
    <s v="Panguipulli"/>
    <x v="13"/>
    <s v="Patricia del Carmen Catrilaf Curipan"/>
    <n v="44"/>
    <s v="Chilena"/>
    <s v="Propietaria de local de abarrotes"/>
    <s v="En el domicilio que compartían, el agresor la apuñala 20 veces, luego se suicida inflingiendose heridas con el mismo cuchillo"/>
    <s v="No"/>
    <s v="Cónyuge"/>
    <s v="Femicidio íntimo"/>
    <s v="Héctor Rubén Colipan Catripan"/>
    <n v="53"/>
    <s v="Chilena"/>
    <s v="Propietario de local de abarrotes"/>
    <s v="Sí"/>
    <s v="No"/>
  </r>
  <r>
    <s v="Femicidios"/>
    <d v="2012-06-03T00:00:00"/>
    <x v="0"/>
    <n v="13110"/>
    <s v="La Florida"/>
    <x v="0"/>
    <s v="Patricia Esparza Bustamante"/>
    <n v="37"/>
    <s v="No Informada"/>
    <s v="Sin Informacion"/>
    <s v="Golpes"/>
    <s v="Sin Información"/>
    <s v="Hermano"/>
    <s v="No Intimo"/>
    <s v="Oscar Esparza Bustam."/>
    <n v="32"/>
    <s v="No Informada"/>
    <s v="El inculpado habría tenido una discusión con su hermana, que tenía problemas de adicción a las drogas, y la habría golpeado con una mancuerna hasta darle la muerte"/>
    <s v="No Informado"/>
    <s v="No Informado"/>
  </r>
  <r>
    <s v="Femicidios"/>
    <d v="2016-10-20T00:00:00"/>
    <x v="0"/>
    <n v="13101"/>
    <s v="Santiago"/>
    <x v="0"/>
    <s v="Patricia Ester Quiroga Letelier"/>
    <n v="51"/>
    <s v="Chilena"/>
    <s v="Garzona"/>
    <s v="La asesina golpeandola reiteradamente con una botella de vidrio, provocandole múltiples heridas. El cuerpo es encontrado por su hijo 3 días despues, Carabineros detiene al femicida el 15 de noviembre."/>
    <s v="No"/>
    <s v="Conviviente"/>
    <s v="Femicidio íntimo"/>
    <s v="Juan Carlos Oliveros Guerra"/>
    <n v="47"/>
    <s v="Chilena"/>
    <s v="Empleado en faenas mineras"/>
    <s v="No"/>
    <s v="Sí"/>
  </r>
  <r>
    <s v="Femicidios"/>
    <d v="2019-06-07T00:00:00"/>
    <x v="0"/>
    <n v="13129"/>
    <s v="San Joaquín"/>
    <x v="0"/>
    <s v="Patricia Raquel Silva Leal"/>
    <n v="59"/>
    <s v="Chilena"/>
    <s v="No Informada"/>
    <s v="apuñalada en el cuello por cónyuge, quien se suicida posteriormente; los encontró una hija alertada por vecinos"/>
    <s v="Sin Información"/>
    <s v="Cónyuge"/>
    <s v="Femicidio íntimo"/>
    <s v="René Estanislao Leal Leal"/>
    <n v="61"/>
    <s v="Chilena"/>
    <s v="No Informada"/>
    <s v="Sí"/>
    <s v="No Informado"/>
  </r>
  <r>
    <s v="Femicidios"/>
    <d v="2013-03-09T00:00:00"/>
    <x v="15"/>
    <n v="11401"/>
    <s v="Chile Chico"/>
    <x v="15"/>
    <s v="Paula Muñoz Márquez"/>
    <n v="26"/>
    <s v="No Informada"/>
    <s v="Sin Informacion"/>
    <s v="Degollada"/>
    <s v="Sin Información"/>
    <s v="conviviente"/>
    <s v="Íntimo"/>
    <s v="Santos Rindolfo Muñoz Pardo"/>
    <n v="57"/>
    <s v="No Informada"/>
    <s v="No Informada"/>
    <s v="No Informado"/>
    <s v="No Informado"/>
  </r>
  <r>
    <s v="Femicidios"/>
    <d v="2015-06-11T00:00:00"/>
    <x v="5"/>
    <n v="5101"/>
    <s v="Valparaíso"/>
    <x v="5"/>
    <s v="Paula Quiroz"/>
    <n v="29"/>
    <s v="No Informada"/>
    <s v="No Informada"/>
    <s v="La joven habría muerto por una sobredosis de cocaína, tras consumir junto a su pareja durante la noche. Quiroz tenía un mes y medio de embarazo."/>
    <s v="Sin Información"/>
    <s v="Pareja"/>
    <s v="Femicidio íntimo"/>
    <s v="David Diaz"/>
    <m/>
    <s v="No Informada"/>
    <s v="No Informada"/>
    <s v="No Informado"/>
    <s v="No Informado"/>
  </r>
  <r>
    <s v="Femicidios"/>
    <d v="2021-05-08T00:00:00"/>
    <x v="0"/>
    <n v="13128"/>
    <s v="Renca"/>
    <x v="0"/>
    <s v="Paulina Alejandra Gatica González"/>
    <n v="42"/>
    <s v="Chilena"/>
    <s v="cajera"/>
    <s v="Acuchillada por su conviviente, quien luego escapó y chocó su automóvil en Maipú, donde al llegar Carabineros informó del femicidio. Paulina estaba embarazada de 4 meses."/>
    <s v="Sin Información"/>
    <s v="Conviviente"/>
    <s v="Femicidio íntimo"/>
    <s v="José Antonio Rivera Ramírez"/>
    <n v="42"/>
    <s v="Chileno"/>
    <s v="carnicero"/>
    <s v="No"/>
    <s v="Sí"/>
  </r>
  <r>
    <s v="Femicidios"/>
    <d v="2017-06-13T00:00:00"/>
    <x v="0"/>
    <n v="13401"/>
    <s v="San Bernardo"/>
    <x v="0"/>
    <s v="Paulina del Carmen Varela Viedma"/>
    <n v="30"/>
    <s v="Chilena"/>
    <s v="Jefa de atención a público en Paris"/>
    <s v="El agresor llevaba desaparecido una semana. Regresa al domicilio que compartían, la agrede y roba sus tarjetas de crédito. Sujeto se delató en un control policial de rutina."/>
    <s v="No"/>
    <s v="Conviviente"/>
    <s v="Femicidio íntimo"/>
    <s v="Gabriel Ignacio Loza Toro"/>
    <n v="26"/>
    <s v="Chilena"/>
    <s v="Área de ventas Cencosud"/>
    <s v="No"/>
    <s v="Sí"/>
  </r>
  <r>
    <s v="Femicidios"/>
    <d v="2014-11-10T00:00:00"/>
    <x v="0"/>
    <n v="13119"/>
    <s v="Maipú"/>
    <x v="0"/>
    <s v="Paulina Iturriaga Aguilera"/>
    <n v="26"/>
    <s v="Chilena"/>
    <s v="No Informada"/>
    <s v="Es apuñalada junto a sus dos hijos, uno sobrevivió y logró llamar a Carabineros"/>
    <s v="No"/>
    <s v="Cónyuge"/>
    <s v="Femicidio íntimo"/>
    <s v="Claudio Mella Sáez"/>
    <n v="33"/>
    <s v="Chilena"/>
    <s v="No Informada"/>
    <s v="No"/>
    <s v="Sí"/>
  </r>
  <r>
    <s v="Femicidios"/>
    <d v="2012-10-08T00:00:00"/>
    <x v="7"/>
    <n v="2101"/>
    <s v="Antofagasta"/>
    <x v="7"/>
    <s v="Paulina Miranda Leiva"/>
    <n v="20"/>
    <s v="No Informada"/>
    <s v="estudiante de gastronomía"/>
    <s v="Baleada"/>
    <s v="Sin Información"/>
    <s v="Conviviente"/>
    <s v="Intimo"/>
    <s v="Ismael Castillo Castro"/>
    <n v="27"/>
    <s v="No Informada"/>
    <s v="carabinero"/>
    <s v="No Informado"/>
    <s v="No Informado"/>
  </r>
  <r>
    <s v="Femicidios"/>
    <d v="2012-10-05T00:00:00"/>
    <x v="8"/>
    <n v="8110"/>
    <s v="Talcahuano"/>
    <x v="8"/>
    <s v="Priscila Morales Lara"/>
    <n v="30"/>
    <s v="No Informada"/>
    <s v="Sin Informacion"/>
    <s v="Golpes"/>
    <s v="SI"/>
    <s v="Conocido"/>
    <s v="No Intimo"/>
    <m/>
    <m/>
    <s v="No Informada"/>
    <s v="No Informada"/>
    <s v="No Informado"/>
    <s v="No Informado"/>
  </r>
  <r>
    <s v="Femicidios"/>
    <d v="2015-10-31T00:00:00"/>
    <x v="9"/>
    <n v="12401"/>
    <s v="Puerto Natales"/>
    <x v="9"/>
    <s v="Priscila Vera Mansilla"/>
    <n v="21"/>
    <s v="Chilena"/>
    <s v="Vendedora en almacén"/>
    <s v="Acosador, asesinó a Priscila de 94 puñaladas. Asesino confesó al ser detenido 2 días después"/>
    <s v="No"/>
    <s v="Conocido"/>
    <s v="Femicidio no íntimo"/>
    <s v="Diego Armando Molina Guerrero"/>
    <m/>
    <s v="No Informada"/>
    <s v="No Informada"/>
    <s v="No"/>
    <s v="Sí"/>
  </r>
  <r>
    <s v="Femicidios"/>
    <d v="2017-03-31T00:00:00"/>
    <x v="5"/>
    <n v="5802"/>
    <s v="Limache"/>
    <x v="5"/>
    <s v="Raquel Edelmira Einfalt Fiss"/>
    <n v="58"/>
    <s v="Chilena"/>
    <s v="Dueña de local comercial"/>
    <s v="La agrede y se ahorca. Familia denuncia a Carabineros al no saber de ella, encuentran ambos cuerpos en la casa. Agresor deja carta suicida, confesando el delito"/>
    <s v="No"/>
    <s v="Ex pareja"/>
    <s v="Femicidio íntimo"/>
    <s v="Joaquín Domingo Rengifo Álvarez"/>
    <n v="60"/>
    <s v="Chilena"/>
    <s v="No Informada"/>
    <s v="Sí"/>
    <s v="No"/>
  </r>
  <r>
    <s v="Femicidios"/>
    <d v="2015-01-10T00:00:00"/>
    <x v="1"/>
    <n v="9103"/>
    <s v="Cunco"/>
    <x v="1"/>
    <s v="Raquel Guiñez Figueroa"/>
    <n v="33"/>
    <s v="Chilena"/>
    <s v="Temporera"/>
    <s v="Marido la agrede al interior de su casa, apuñalandola varias veces. Hijos (10, 12) presencian el hecho. Luego se suicida colgándose de un árbol"/>
    <s v="No"/>
    <s v="Ex Cónguye"/>
    <s v="Femicidio íntimo"/>
    <s v="Armando Saez Álvarez"/>
    <n v="53"/>
    <s v="Chilena"/>
    <s v="Obrero"/>
    <s v="Sí"/>
    <s v="No"/>
  </r>
  <r>
    <s v="Femicidios"/>
    <d v="2013-04-21T00:00:00"/>
    <x v="0"/>
    <n v="13106"/>
    <s v="Estación Central"/>
    <x v="0"/>
    <s v="Raquel Suazo"/>
    <n v="43"/>
    <s v="No Informada"/>
    <s v="Sin Informacion"/>
    <s v="Disparo"/>
    <s v="Sin Información"/>
    <s v="Yerno"/>
    <s v="No íntimo"/>
    <s v="Alexis Rojas Astorga"/>
    <n v="27"/>
    <s v="No Informada"/>
    <s v="No Informada"/>
    <s v="No"/>
    <s v="No Informado"/>
  </r>
  <r>
    <s v="Femicidios"/>
    <d v="2016-04-26T00:00:00"/>
    <x v="6"/>
    <n v="10102"/>
    <s v="Calbuco"/>
    <x v="6"/>
    <s v="Rayen Ignacia Meñaco Martínez"/>
    <n v="12"/>
    <s v="Chilena"/>
    <s v="Estudiante de enseñanza básica"/>
    <s v="Atacada por tres sujetos camino a su casa en sector rural, la inmovilizan y apuñalan 8 veces. Uno de los atancantes se suicida. El cuerpo de ella es encontrado por familiares"/>
    <s v="No"/>
    <s v="Conocido"/>
    <s v="Femicidio no íntimo"/>
    <s v="Belarmino del Tránsito Mansilla Chávez"/>
    <n v="58"/>
    <s v="Chilena"/>
    <s v="No Informada"/>
    <s v="No"/>
    <s v="No"/>
  </r>
  <r>
    <s v="Femicidios"/>
    <d v="2017-10-04T00:00:00"/>
    <x v="13"/>
    <n v="14106"/>
    <s v="Mariquina"/>
    <x v="13"/>
    <s v="Regina del Carmen Pichún Puebla"/>
    <n v="32"/>
    <s v="Chilena"/>
    <s v="No Informada"/>
    <s v="Estando en el taller de maestranza del femicida, él la estrangula en su oficina. Entierra su cuerpo en terreno de Forestal Arauco, su cuerpo es encontrado 6 meses después (26/03/2018)."/>
    <s v="No"/>
    <s v="Ex pareja"/>
    <s v="Femicidio íntimo"/>
    <s v="Eduardo Javier Ramírez Araneda"/>
    <n v="40"/>
    <s v="Chilena"/>
    <s v="No Informada"/>
    <s v="No"/>
    <s v="Sí"/>
  </r>
  <r>
    <s v="Femicidios"/>
    <d v="2016-11-03T00:00:00"/>
    <x v="1"/>
    <n v="9119"/>
    <s v="Vilcún"/>
    <x v="1"/>
    <s v="Rina del Carmen Rivera"/>
    <n v="95"/>
    <s v="Chilena"/>
    <s v="No Informada"/>
    <s v="Intenta quemar la casa de su ex conviviente, luego vuelve a su domicilio y mata a su madre. Posteriormente se suicida, dejando una carta."/>
    <s v="No"/>
    <s v="Hijo"/>
    <s v="Femicidio íntimo familiar"/>
    <s v="Jorge Alfredo Jaluff Rivera"/>
    <n v="69"/>
    <s v="Chilena"/>
    <s v="No Informada"/>
    <s v="Sí"/>
    <s v="No"/>
  </r>
  <r>
    <s v="Femicidios"/>
    <d v="2018-12-15T00:00:00"/>
    <x v="12"/>
    <n v="7304"/>
    <s v="Molina"/>
    <x v="12"/>
    <s v="Rita Fidelina Machuca Ramírez"/>
    <n v="35"/>
    <s v="Chilena"/>
    <s v="No Informada"/>
    <s v="En el domicilio que compartían, durante la madrugada, la golpea y luego la agrede con un arma blanca. Intenta suicidarse pero sobrevive. Hija (14) presencia el hecho"/>
    <s v="No"/>
    <s v="Cónyuge"/>
    <s v="Femicidio íntimo"/>
    <s v="Juan Arturo Gallegos Ganga"/>
    <n v="38"/>
    <s v="Chilena"/>
    <s v="No Informada"/>
    <s v="No"/>
    <s v="No"/>
  </r>
  <r>
    <s v="Femicidios"/>
    <d v="2014-04-26T00:00:00"/>
    <x v="5"/>
    <n v="5101"/>
    <s v="Valparaíso"/>
    <x v="5"/>
    <s v="Rocío Zuñiga Concha"/>
    <n v="12"/>
    <s v="Chilena"/>
    <s v="Estudiante de enseñanza básica"/>
    <s v="El femicida al asesinar tanto a Cecilia como Rocío, las envuelve en una manta y una frazada respectivamente, las entierra bajo el piso de su inmueble, del cual ambas vitimas eran arrendatarias. Intenta disimular el olor de los cuerpos con cal."/>
    <s v="No"/>
    <s v="Conocido"/>
    <s v="Femicidio no íntimo"/>
    <s v="Jonathan Canales González"/>
    <n v="34"/>
    <s v="Chilena"/>
    <s v="Comerciante ambulante"/>
    <s v="No"/>
    <s v="No"/>
  </r>
  <r>
    <s v="Femicidios"/>
    <d v="2011-08-19T00:00:00"/>
    <x v="14"/>
    <n v="3302"/>
    <s v="Alto del Carmen"/>
    <x v="14"/>
    <s v="Romina Scarlet Campillay Araya"/>
    <n v="11"/>
    <s v="No Informada"/>
    <s v="Sin Informacion"/>
    <s v="Golpes"/>
    <s v="SI"/>
    <s v="Vecino"/>
    <s v="No Intimo"/>
    <s v="Richard Martínez González"/>
    <n v="32"/>
    <s v="No Informada"/>
    <s v="No Informada"/>
    <m/>
    <s v="No Informado"/>
  </r>
  <r>
    <s v="Femicidios"/>
    <d v="2010-10-25T00:00:00"/>
    <x v="0"/>
    <n v="13101"/>
    <s v="Santiago"/>
    <x v="0"/>
    <s v="Rosa Alejandra Pino Araneda"/>
    <n v="47"/>
    <s v="No Informada"/>
    <s v="Trabajadora Call Center"/>
    <s v="estrangulada"/>
    <s v="Sin Información"/>
    <s v="Esposo"/>
    <s v="Intimo"/>
    <s v="Jonathan Gómez Guerrero"/>
    <n v="36"/>
    <s v="No Informada"/>
    <s v="ciudadano Venezolano. Era modelo de una revista en venezuela."/>
    <s v="No Informado"/>
    <s v="No Informado"/>
  </r>
  <r>
    <s v="Femicidios"/>
    <d v="2018-09-25T00:00:00"/>
    <x v="0"/>
    <n v="13105"/>
    <s v="El Bosque"/>
    <x v="0"/>
    <s v="Rosa Blanca Martínez Duarte"/>
    <n v="58"/>
    <s v="Chilena"/>
    <s v="Dueña de casa"/>
    <s v="Dentro de la vivienda que compartían, la estrangula con un alambre y luego intenta suicidarse, pero sobrevive"/>
    <s v="No"/>
    <s v="Conviviente"/>
    <s v="Femicidio íntimo"/>
    <s v="Alex Dejaiffe Yáñez"/>
    <n v="59"/>
    <s v="Chilena"/>
    <s v="No Informada"/>
    <s v="No"/>
    <s v="Sí"/>
  </r>
  <r>
    <s v="Femicidios"/>
    <d v="2010-09-10T00:00:00"/>
    <x v="7"/>
    <n v="2104"/>
    <s v="Tal Tal"/>
    <x v="7"/>
    <s v="Rosa Díaz Collao"/>
    <n v="58"/>
    <s v="No Informada"/>
    <s v="Sin Informacion"/>
    <s v="Golpes"/>
    <s v="Sin Información"/>
    <s v="Esposo"/>
    <s v="Intimo"/>
    <s v="Oscar Carmona Carmona"/>
    <n v="49"/>
    <s v="No Informada"/>
    <s v="No Informada"/>
    <s v="Si"/>
    <s v="No Informado"/>
  </r>
  <r>
    <s v="Femicidios"/>
    <d v="2014-03-03T00:00:00"/>
    <x v="0"/>
    <n v="13130"/>
    <s v="San Miguel"/>
    <x v="0"/>
    <s v="Rosa Dinamarca Astorga"/>
    <n v="45"/>
    <s v="Chilena"/>
    <s v="Limpiadora de vidrios"/>
    <s v="Vivían juntos en mediagua instalada en sitio eriazo, allí él la asesina propinándole 12 puñaladas. Se suicida en la cárcel"/>
    <s v="No"/>
    <s v="Conviviente"/>
    <s v="Femicidio íntimo"/>
    <s v="Luis Parra Luengo"/>
    <n v="41"/>
    <s v="Chilena"/>
    <s v="Limpiador de vidrios"/>
    <s v="Sí"/>
    <s v="No"/>
  </r>
  <r>
    <s v="Femicidios"/>
    <d v="2012-03-01T00:00:00"/>
    <x v="0"/>
    <n v="13129"/>
    <s v="San Joaquín"/>
    <x v="0"/>
    <s v="Rosa Elena Letelier López"/>
    <n v="50"/>
    <s v="No Informada"/>
    <s v="Sin Informacion"/>
    <s v="Golpes"/>
    <s v="Sin Información"/>
    <s v="Conviviente"/>
    <s v="Intimo"/>
    <s v="Sin Informacion"/>
    <n v="55"/>
    <s v="No Informada"/>
    <s v="No Informada"/>
    <s v="No Informado"/>
    <s v="No Informado"/>
  </r>
  <r>
    <s v="Femicidios"/>
    <d v="2017-09-06T00:00:00"/>
    <x v="3"/>
    <n v="6301"/>
    <s v="San Fernando"/>
    <x v="3"/>
    <s v="Rosa Ester Bahamondes Mardones"/>
    <n v="36"/>
    <s v="Chilena"/>
    <s v="No Informada"/>
    <s v="Durante una discusión, la apuñala e intenta suicidarse, es trasladado al hospital en riesgo vital. Un familiar de él es quien alerta a carabineros. Desconocido nombre del agresor y si sigue vivo"/>
    <s v="No"/>
    <s v="Pareja"/>
    <s v="Femicidio íntimo"/>
    <s v="Medios no lo informan"/>
    <n v="58"/>
    <s v="No Informada"/>
    <s v="No Informada"/>
    <s v="No"/>
    <s v="No"/>
  </r>
  <r>
    <s v="Femicidios"/>
    <d v="2019-01-14T00:00:00"/>
    <x v="6"/>
    <n v="10301"/>
    <s v="Osorno"/>
    <x v="6"/>
    <s v="Rosa Ester Cañulef Paillamanque"/>
    <n v="38"/>
    <s v="Chilena"/>
    <s v="No Informada"/>
    <s v="Apuñalada. Cuerpo es descubierto por llamada del propio femicida a Carabineros"/>
    <s v="Sin Información"/>
    <s v="Cónyuge"/>
    <s v="Femicidio íntimo"/>
    <s v="Eduvin Quintul Lepicheo"/>
    <n v="51"/>
    <s v="Chilena"/>
    <s v="No Informada"/>
    <s v="No"/>
    <s v="No Informado"/>
  </r>
  <r>
    <s v="Femicidios"/>
    <d v="2018-04-26T00:00:00"/>
    <x v="4"/>
    <n v="4102"/>
    <s v="Coquimbo"/>
    <x v="4"/>
    <s v="Rosa Ester Vilches Navarro"/>
    <n v="59"/>
    <s v="Chilena"/>
    <s v="Conseción de kiosco en Colegio"/>
    <s v="El asesino fue hasta la casa de Rosa, donde la apuñalo y golpeó en la cabeza. Posteriormente se entrega a Carabineros. Es enjuiciado, pero se suicida en la cárcel antes de la lectura de sentencia"/>
    <s v="No"/>
    <s v="Ex Cónguye"/>
    <s v="Femicidio íntimo"/>
    <s v="Claudio Urbina Sanhueza"/>
    <n v="67"/>
    <s v="Chilena"/>
    <s v="Ex funcionario de Dipreca"/>
    <s v="Sí"/>
    <s v="Sí"/>
  </r>
  <r>
    <s v="Femicidios"/>
    <d v="2021-05-01T00:00:00"/>
    <x v="12"/>
    <n v="7101"/>
    <s v="Talca"/>
    <x v="12"/>
    <s v="Rosa Francisca Millanao Chule"/>
    <n v="73"/>
    <s v="Chilena"/>
    <s v="No Informada"/>
    <s v="Encontrada muerta en patio de su casa, por vecinos, quienes indican que habría sido puesta como en una escena, con su cuerpo sentado y semidesnudo"/>
    <s v="Sí"/>
    <s v="Amigo"/>
    <s v="Femicidio no íntimo"/>
    <s v="Marco Arancibia Arancibia"/>
    <m/>
    <s v="No Informada"/>
    <s v="No Informada"/>
    <s v="No"/>
    <s v="No Informado"/>
  </r>
  <r>
    <s v="Femicidios"/>
    <d v="2014-02-25T00:00:00"/>
    <x v="5"/>
    <n v="5703"/>
    <s v="Llay Llay"/>
    <x v="5"/>
    <s v="Rosa Galdames Montenegro"/>
    <n v="54"/>
    <s v="Chilena"/>
    <s v="Auxiliar de aseo"/>
    <s v="La agrede reiteradamente con cuchillo de cocina. Huye del lugar y posteriormente se entrega en comisaría"/>
    <s v="No"/>
    <s v="Conviviente"/>
    <s v="Femicidio íntimo"/>
    <s v="Ricardo Gallardo Fuentes"/>
    <n v="54"/>
    <s v="Chilena"/>
    <s v="Feriante"/>
    <s v="No"/>
    <s v="Sí"/>
  </r>
  <r>
    <s v="Femicidios"/>
    <d v="2013-04-05T00:00:00"/>
    <x v="6"/>
    <n v="10403"/>
    <s v="Hualaihué"/>
    <x v="6"/>
    <s v="Rosa Hernández Marín"/>
    <n v="42"/>
    <s v="No Informada"/>
    <s v="Sin Informacion"/>
    <s v="Golpeada con objeto contundente"/>
    <s v="Sin Información"/>
    <s v="Esposo"/>
    <s v="Íntimo"/>
    <s v="Arnoldo Caicheo Muñoz"/>
    <n v="45"/>
    <s v="No Informada"/>
    <s v="No Informada"/>
    <s v="Si"/>
    <s v="No Informado"/>
  </r>
  <r>
    <s v="Femicidios"/>
    <d v="2015-08-22T00:00:00"/>
    <x v="5"/>
    <n v="5301"/>
    <s v="Los Andes"/>
    <x v="5"/>
    <s v="Rosa Ibáñez Muñoz"/>
    <n v="36"/>
    <s v="Chilena"/>
    <s v="No Informada"/>
    <s v="La agrede e incendia el domicilio para ocultar la evidencia. Tras dos meses de investigación, PDI confirma su autoría. Primero fue absuelto por el Tribunal por falta de pruebas, a los seis meses Corte de Apelaciones lo declara culpable por homicidio, ya que no se pudo probar conviviencia"/>
    <s v="No"/>
    <s v="Conviviente"/>
    <s v="Femicidio íntimo"/>
    <s v="Carlos Mendoza"/>
    <n v="56"/>
    <s v="Chilena"/>
    <s v="No Informada"/>
    <s v="No"/>
    <s v="No"/>
  </r>
  <r>
    <s v="Femicidios"/>
    <d v="2014-02-03T00:00:00"/>
    <x v="0"/>
    <n v="13127"/>
    <s v="Recoleta"/>
    <x v="0"/>
    <s v="Rosa Inés Villalobos Álvarez"/>
    <n v="56"/>
    <s v="Chilena"/>
    <s v="Trabajadora en Teletrak"/>
    <s v="Le propinó 34 puñaladas e intenta asesinar a su hijo (12), quien intentó defender a su madre. El niño logra huir y pide ayuda"/>
    <s v="No"/>
    <s v="Conviviente"/>
    <s v="Femicidio íntimo"/>
    <s v="Arturo Leonardo Tapia Gómez"/>
    <n v="54"/>
    <s v="Chilena"/>
    <s v="Contratista en pintura"/>
    <s v="No"/>
    <s v="No"/>
  </r>
  <r>
    <s v="Femicidios"/>
    <d v="2021-04-21T00:00:00"/>
    <x v="5"/>
    <n v="5101"/>
    <s v="Valparaíso"/>
    <x v="5"/>
    <s v="Rosa Nélida Muñoz Antonapai"/>
    <n v="44"/>
    <s v="Chilena"/>
    <s v="No Informada"/>
    <s v="Apuñalada y violada. Mujer en situación de calle es encontrada muerta con herida en la cabeza y ropa inferior alterada. El 1° de mayo se confirma por ministerio público detención del asesino y violador."/>
    <s v="Sí"/>
    <s v="Ex pololo"/>
    <s v="Femicidio íntimo"/>
    <s v="José Guillermo Maureira Soto"/>
    <n v="22"/>
    <s v="Chileno"/>
    <s v="No Informada"/>
    <s v="No"/>
    <s v="No Informado"/>
  </r>
  <r>
    <s v="Femicidios"/>
    <d v="2012-01-26T00:00:00"/>
    <x v="12"/>
    <n v="7303"/>
    <s v="Licantén"/>
    <x v="12"/>
    <s v="Rosa Seguel"/>
    <n v="30"/>
    <s v="No Informada"/>
    <s v="Sin Informacion"/>
    <s v="Baleada"/>
    <s v="Sin Información"/>
    <s v="Esposo"/>
    <s v="Intimo"/>
    <s v="José M.Parada de la Hoz"/>
    <n v="44"/>
    <s v="No Informada"/>
    <s v="guardia de seguridad"/>
    <s v="Si"/>
    <s v="No Informado"/>
  </r>
  <r>
    <s v="Femicidios"/>
    <d v="2011-10-10T00:00:00"/>
    <x v="6"/>
    <n v="10303"/>
    <s v="Purranque"/>
    <x v="6"/>
    <s v="Rosa Uribe Saldivia"/>
    <n v="43"/>
    <s v="No Informada"/>
    <s v="Sin Informacion"/>
    <s v="Hacha"/>
    <s v="Sin Información"/>
    <s v="Esposo"/>
    <s v="Intimo"/>
    <s v="Osvaldo Valdera Cheuquén"/>
    <n v="48"/>
    <s v="No Informada"/>
    <s v="No Informada"/>
    <s v="Si"/>
    <s v="No Informado"/>
  </r>
  <r>
    <s v="Femicidios"/>
    <d v="2010-03-04T00:00:00"/>
    <x v="8"/>
    <n v="8105"/>
    <s v="Hualqui"/>
    <x v="8"/>
    <s v="Rosalía del Carmen Aravena Ortega"/>
    <n v="48"/>
    <s v="No Informada"/>
    <s v="Sin Informacion"/>
    <s v="baleada"/>
    <s v="Sin Información"/>
    <s v="conviviente"/>
    <s v="Intimo"/>
    <s v="Mario Enrique González Vásquez"/>
    <n v="35"/>
    <s v="No Informada"/>
    <s v="No Informada"/>
    <s v="No Informado"/>
    <s v="No Informado"/>
  </r>
  <r>
    <s v="Femicidios"/>
    <d v="2012-07-10T00:00:00"/>
    <x v="1"/>
    <n v="9112"/>
    <s v="Padre las Casas"/>
    <x v="1"/>
    <s v="Rosario Sandoval Mariano"/>
    <n v="51"/>
    <s v="No Informada"/>
    <s v="Sin Informacion"/>
    <s v="Apuñalada"/>
    <s v="Sin Información"/>
    <s v="Esposo"/>
    <s v="Intimo"/>
    <s v="Moisés Mariqueo"/>
    <n v="54"/>
    <s v="No Informada"/>
    <s v="No Informada"/>
    <s v="No Informado"/>
    <s v="No Informado"/>
  </r>
  <r>
    <s v="Femicidios"/>
    <d v="2012-10-21T00:00:00"/>
    <x v="0"/>
    <n v="13120"/>
    <s v="Ñuñoa"/>
    <x v="0"/>
    <s v="Rossana López Tenderini"/>
    <n v="30"/>
    <s v="No Informada"/>
    <s v="Sin Informacion"/>
    <s v="Golpes"/>
    <s v="Sin Información"/>
    <s v="Esposo"/>
    <s v="Intimo"/>
    <s v="Germán Vidal Amonardes"/>
    <n v="30"/>
    <s v="No Informada"/>
    <s v="ingeniero informático"/>
    <s v="No Informado"/>
    <s v="No Informado"/>
  </r>
  <r>
    <s v="Femicidios"/>
    <d v="2014-06-09T00:00:00"/>
    <x v="0"/>
    <n v="13605"/>
    <s v="Peñaflor"/>
    <x v="0"/>
    <s v="Rossana Nelly Rojas Pacheco"/>
    <n v="50"/>
    <s v="Chilena"/>
    <s v="Dueña de casa"/>
    <s v="Una semana antes del femicidio, ella había retirado una medida cautelar contra su pareja. Según él, se fueron a dormir juntos y ella estaba muerta cuando despertó. En julio 2017 Ricardo Salzar fue sobreseído del delito de femicidio."/>
    <s v="No"/>
    <s v="Cónyuge"/>
    <s v="Femicidio íntimo"/>
    <s v="Ricardo Salazar Méndez"/>
    <n v="49"/>
    <s v="Chilena"/>
    <s v="No Informada"/>
    <s v="No"/>
    <s v="No"/>
  </r>
  <r>
    <s v="Femicidios"/>
    <d v="2014-03-22T00:00:00"/>
    <x v="0"/>
    <n v="13501"/>
    <s v="Melipilla"/>
    <x v="0"/>
    <s v="Roxana Cisternas Valdés"/>
    <n v="28"/>
    <s v="Chilena"/>
    <s v="Dueña de casa"/>
    <s v="La ataca con una tijera mientras dormía y luego se suicida, ahorcándose"/>
    <s v="No"/>
    <s v="Cónyuge"/>
    <s v="Femicidio íntimo"/>
    <s v="Jaime Armijo García"/>
    <n v="37"/>
    <s v="Chilena"/>
    <s v="No Informada"/>
    <s v="Sí"/>
    <s v="No"/>
  </r>
  <r>
    <s v="Femicidios"/>
    <d v="2017-06-05T00:00:00"/>
    <x v="1"/>
    <n v="9112"/>
    <s v="Padre las Casas"/>
    <x v="1"/>
    <s v="Roxana Evelyn Bravo Inostroza"/>
    <n v="36"/>
    <s v="Chilena"/>
    <s v="No Informada"/>
    <s v="Agresor la asesina junto a sus hijos, Bexzabed Castro Bravo (17) y Juan Nicolás Molina Bravo (14), luego provoca un incendio. El día anterior a los hechos se habia llevado a la hija (3) en comun que tenían."/>
    <s v="No"/>
    <s v="Ex Conviviente"/>
    <s v="Femicidio íntimo"/>
    <s v="Luis Alejandro Torres Cañoles"/>
    <n v="33"/>
    <s v="Chilena"/>
    <s v="Gásfiter"/>
    <s v="No"/>
    <s v="No"/>
  </r>
  <r>
    <s v="Femicidios"/>
    <d v="2011-10-12T00:00:00"/>
    <x v="0"/>
    <n v="13501"/>
    <s v="Melipilla"/>
    <x v="0"/>
    <s v="Roxana Gutièrrez Farìas"/>
    <n v="30"/>
    <s v="No Informada"/>
    <s v="Sin Informacion"/>
    <s v="Golpes"/>
    <s v="Sin Información"/>
    <s v="Ex Esposo"/>
    <s v="Intimo"/>
    <s v="Ismael Mori Pinto"/>
    <n v="34"/>
    <s v="No Informada"/>
    <s v="No Informada"/>
    <m/>
    <s v="No Informado"/>
  </r>
  <r>
    <s v="Otros asesinatos por Violencia Femicida"/>
    <d v="2021-05-17T00:00:00"/>
    <x v="0"/>
    <n v="13105"/>
    <s v="El Bosque"/>
    <x v="0"/>
    <s v="Rubén"/>
    <n v="18"/>
    <s v="Chilena"/>
    <s v="estudiante"/>
    <s v="Degollado junto a su hermana (ver N° 20 registro general de femicidios), violada, torturada y degollada por compañero de trabajo de la madre, quien les arrendada un dormitorio. Ese día el sujeto no fue a trabajar. Cuando la madre llega de su turno en la noche se encuentra con ambos jóvenes muertos en el dormitorio del arrendatario"/>
    <s v="No"/>
    <s v="Arrendatario"/>
    <s v="Víctima colateral"/>
    <s v="Fernando César Behm Del Campo"/>
    <n v="29"/>
    <s v="Chileno"/>
    <s v="No Informada"/>
    <s v="No"/>
    <s v="No Informado"/>
  </r>
  <r>
    <s v="Femicidios"/>
    <d v="2013-10-28T00:00:00"/>
    <x v="9"/>
    <n v="12101"/>
    <s v="Punta Arenas"/>
    <x v="9"/>
    <s v="Ruth Elizabeth Velasquez Vargas"/>
    <n v="33"/>
    <s v="No Informada"/>
    <s v="Cajera"/>
    <s v="Estrangulada"/>
    <s v="Sin Información"/>
    <s v="Esposo"/>
    <s v="Íntimo"/>
    <s v="Héctor Leonardo Briones Gatica"/>
    <n v="30"/>
    <s v="No Informada"/>
    <s v="Chofer"/>
    <s v="No Informado"/>
    <s v="No Informado"/>
  </r>
  <r>
    <s v="Femicidios"/>
    <d v="2017-02-05T00:00:00"/>
    <x v="15"/>
    <n v="11101"/>
    <s v="Coyhaique"/>
    <x v="15"/>
    <s v="Ruth María Erices Aniñir"/>
    <n v="35"/>
    <s v="Chilena"/>
    <s v="Trabajadora sexual"/>
    <s v="La estrangula y oculta el cuerpo en el patio de la casa. El agresor estuvo simulando a la familia que la víctima seguía viva durante 5 días, ante las sospechas de estos se entrega al quinto día"/>
    <s v="No"/>
    <s v="Conviviente"/>
    <s v="Femicidio íntimo"/>
    <s v="José Antonio Paredes Montiel"/>
    <n v="43"/>
    <s v="Chilena"/>
    <s v="Cesante"/>
    <s v="No"/>
    <s v="Sí"/>
  </r>
  <r>
    <s v="Femicidios"/>
    <d v="2011-01-26T00:00:00"/>
    <x v="1"/>
    <n v="9112"/>
    <s v="Padre las Casas"/>
    <x v="1"/>
    <s v="Ruth María Salazar Flores"/>
    <n v="52"/>
    <s v="No Informada"/>
    <s v="Sin Informacion"/>
    <s v="Apuñalada y quemada"/>
    <s v="Sin Información"/>
    <s v="Yerno"/>
    <s v="No Intimo"/>
    <s v="Juan Jiménez Saldivia"/>
    <n v="48"/>
    <s v="No Informada"/>
    <s v="No Informada"/>
    <m/>
    <s v="No Informado"/>
  </r>
  <r>
    <s v="Femicidios"/>
    <d v="2017-03-30T00:00:00"/>
    <x v="0"/>
    <n v="13401"/>
    <s v="San Bernardo"/>
    <x v="0"/>
    <s v="Ruth Noemí Beroíza Anabalón"/>
    <n v="48"/>
    <s v="Chilena"/>
    <s v="Técnico en parvulos"/>
    <s v="La agrede y se ahorca, uno de los hijos encuentra los cuerpos en el domicilio"/>
    <s v="No"/>
    <s v="Ex Cónguye"/>
    <s v="Femicidio íntimo"/>
    <s v="Bernabé Daniel Tapia González"/>
    <n v="55"/>
    <s v="Chilena"/>
    <s v="No Informada"/>
    <s v="Sí"/>
    <s v="No"/>
  </r>
  <r>
    <s v="Femicidios"/>
    <d v="2020-04-25T00:00:00"/>
    <x v="2"/>
    <n v="15101"/>
    <s v="Arica"/>
    <x v="2"/>
    <s v="Ruth Tania Mendoza Mamani"/>
    <n v="19"/>
    <s v="Peruana"/>
    <s v="No Informada"/>
    <s v="Apuñalada en Valle de Azapa por cónyuge. Horas después de encontrarse su cuerpo, el marido es detenido"/>
    <s v="Sin Información"/>
    <s v="Cónyuge"/>
    <s v="Íntimo"/>
    <s v="Edwin Huanancuni Lima"/>
    <n v="21"/>
    <s v="Peruana"/>
    <s v="No Informada"/>
    <s v="No"/>
    <s v="No Informado"/>
  </r>
  <r>
    <s v="Femicidios"/>
    <d v="2020-06-03T00:00:00"/>
    <x v="12"/>
    <n v="7102"/>
    <s v="Constitución"/>
    <x v="12"/>
    <s v="Ruth Victoria Gallardo Gutierrez"/>
    <n v="25"/>
    <s v="Chilena"/>
    <s v="No Informada"/>
    <s v="Apuñalada por ex pololo luego de golpearla con sus puños. Después de asesinar a Ruth, el agresor golpeó a la abuela de ésta"/>
    <s v="Sin Información"/>
    <s v="Ex pareja"/>
    <s v="Íntimo"/>
    <s v="Sergio Antonio Faúndez Jaque"/>
    <n v="45"/>
    <s v="Chilena"/>
    <s v="No Informada"/>
    <s v="No"/>
    <s v="No Informado"/>
  </r>
  <r>
    <s v="Femicidios"/>
    <d v="2019-01-08T00:00:00"/>
    <x v="5"/>
    <n v="5604"/>
    <s v="El Quisco"/>
    <x v="5"/>
    <s v="Sajuste Deliseanne"/>
    <n v="26"/>
    <s v="Haitiana"/>
    <s v="Mucama"/>
    <s v="Apuñalada por ex pareja, quien trató de suicidarse con arsénico al ser descubierto. Tenían bebé de 5 meses en común"/>
    <s v="Sin Información"/>
    <s v="Ex pareja"/>
    <s v="Femicidio íntimo"/>
    <s v="Benjé SE DESCONOCE APELLIDO (MEDIOS PROTEGEN SU IDENTIDAD)"/>
    <n v="29"/>
    <s v="Haitiana"/>
    <s v="No Informada"/>
    <s v="Intento"/>
    <s v="No Informado"/>
  </r>
  <r>
    <s v="Femicidios"/>
    <d v="2020-11-20T00:00:00"/>
    <x v="5"/>
    <n v="5701"/>
    <s v="San Felipe"/>
    <x v="5"/>
    <s v="Sandra Carolina Pizarro Jeria"/>
    <n v="45"/>
    <s v="Chilena"/>
    <s v="Profesora"/>
    <s v="Golpeada por ex conviviente hasta quedar inconsciente el viernes 13 de noviembre. Se declara muerte cerebral, y el día 20 de noviembre fallece producto de los golpes. Ex conviviente sólo reconoce haberla visitado el 10 de noviembre. La familia indica que se perdió su contacto y fueron a verla, encontrándola sin consciencia."/>
    <s v="Sin Información"/>
    <s v="Ex Conviviente"/>
    <s v="Íntimo"/>
    <s v="Medios protegen su identidad"/>
    <m/>
    <s v="No Informada"/>
    <s v="No Informada"/>
    <s v="No"/>
    <s v="No"/>
  </r>
  <r>
    <s v="Femicidios"/>
    <d v="2019-05-14T00:00:00"/>
    <x v="13"/>
    <n v="14106"/>
    <s v="Mariquina"/>
    <x v="13"/>
    <s v="Sandra Etelvina Matus Ramírez"/>
    <n v="48"/>
    <s v="Chilena"/>
    <s v="No Informada"/>
    <s v="apuñalada por ex pareja de su hija; la ex pareja del agresor y el padre de ésta se encuentran en riesgo vital"/>
    <s v="Sin Información"/>
    <s v="Ex yerno"/>
    <s v="Femicidio íntimo familiar"/>
    <s v="MEDIOS PROTEGEN SU IDENTIDAD"/>
    <n v="27"/>
    <s v="Chilena"/>
    <s v="No Informada"/>
    <s v="No"/>
    <s v="No Informado"/>
  </r>
  <r>
    <s v="Femicidios"/>
    <d v="2014-11-14T00:00:00"/>
    <x v="13"/>
    <n v="14101"/>
    <s v="Valdivia"/>
    <x v="13"/>
    <s v="Sandra Hernández Rivas"/>
    <n v="40"/>
    <s v="Chilena"/>
    <s v="Asesora del hogar"/>
    <s v="Los hechos comenzaron a alrededor de las 3 de la tarde en el Motel Rapaval, momento en el cual llegan hasta la cabaña número 6 la cual arriendan por tres horas. El hombre mató a la mujer porque, según averiguaciones, ella pretendía romper la relación amorosa."/>
    <s v="No"/>
    <s v="Pareja"/>
    <s v="Femicidio íntimo"/>
    <s v="Juan Ascencio Pérez"/>
    <n v="50"/>
    <s v="Chilena"/>
    <s v="Colectivero"/>
    <s v="Sí"/>
    <s v="No"/>
  </r>
  <r>
    <s v="Femicidios"/>
    <d v="2014-01-20T00:00:00"/>
    <x v="8"/>
    <n v="8110"/>
    <s v="Talcahuano"/>
    <x v="8"/>
    <s v="Sandra Paine Faúndez"/>
    <n v="42"/>
    <s v="Chilena"/>
    <s v="Dueña de casa"/>
    <s v="Una vez cometido el asesinato, donde le propina 24 puñaladas a Sandra, él intentó suicidarse, siendo trasladado al hospital Las Higueras"/>
    <s v="No"/>
    <s v="Cónyuge"/>
    <s v="Femicidio íntimo"/>
    <s v="José Illanes Riquelme"/>
    <n v="41"/>
    <s v="Chilena"/>
    <s v="Carpintero"/>
    <s v="No"/>
    <s v="No"/>
  </r>
  <r>
    <s v="Femicidios"/>
    <d v="2019-01-02T00:00:00"/>
    <x v="3"/>
    <n v="6101"/>
    <s v="Rancagua"/>
    <x v="3"/>
    <s v="Sandra Pozo Rivas"/>
    <n v="49"/>
    <s v="Chilena"/>
    <s v="No Informada"/>
    <s v="Apuñalada 14 veces por conviviente"/>
    <s v="Sin Información"/>
    <s v="Cónyuge"/>
    <s v="Femicidio íntimo"/>
    <s v="Mario Valenzuela Garrido"/>
    <n v="53"/>
    <s v="Chilena"/>
    <s v="No Informada"/>
    <s v="No"/>
    <s v="Sí"/>
  </r>
  <r>
    <s v="Femicidios"/>
    <d v="2016-07-24T00:00:00"/>
    <x v="7"/>
    <n v="2101"/>
    <s v="Antofagasta"/>
    <x v="7"/>
    <s v="Sara Abrego Aguilera"/>
    <n v="15"/>
    <s v="Boliviana"/>
    <s v="Estudiante de enseñanza media"/>
    <s v="Asesinada mientras intenta defender a su madre del ataque de su ex conviviente, siendo también heridos dos hermanos de la mamá. Femicida se suicida en prisión preventiva. Los restos de la jóven fueron repatriados a su ciudad natal en Bolivia"/>
    <s v="No"/>
    <s v="Padrastro"/>
    <s v="Femicidio íntimo familiar"/>
    <s v="Lucio Vidal López"/>
    <n v="54"/>
    <s v="Bolviana"/>
    <s v="No Informada"/>
    <s v="Sí"/>
    <s v="Sí"/>
  </r>
  <r>
    <s v="Femicidios"/>
    <d v="2020-03-05T00:00:00"/>
    <x v="5"/>
    <n v="5301"/>
    <s v="Los Andes"/>
    <x v="5"/>
    <s v="Sara Delfina Gutiérrez Rojas"/>
    <n v="39"/>
    <s v="Chilena"/>
    <s v="Situación de calle"/>
    <s v="Apuñalda y golpeada con objeto contundente en la cabeza por su pareja, quien denunció hallazgo del cadáver y luego fue indetificado por la PDI como autor del crimen"/>
    <s v="Sí"/>
    <s v="Conviviente"/>
    <s v="Íntimo"/>
    <s v="Luis Figueroa Villegas"/>
    <n v="42"/>
    <s v="Chilena"/>
    <s v="Situación de calle"/>
    <s v="No"/>
    <s v="No"/>
  </r>
  <r>
    <s v="Femicidios"/>
    <d v="2013-08-04T00:00:00"/>
    <x v="0"/>
    <n v="13119"/>
    <s v="Maipú"/>
    <x v="0"/>
    <s v="Sara Javiera Herrera Varas"/>
    <n v="15"/>
    <s v="No Informada"/>
    <s v="Sin Informacion"/>
    <s v="Estrangulada por padrastro"/>
    <s v="SI"/>
    <s v="padrastro"/>
    <s v="No íntimo"/>
    <s v="Pablo Enrique Pérez Gonzalez"/>
    <n v="35"/>
    <s v="No Informada"/>
    <s v="No Informada"/>
    <s v="No Informado"/>
    <s v="No Informado"/>
  </r>
  <r>
    <s v="Femicidios"/>
    <d v="2015-04-15T00:00:00"/>
    <x v="7"/>
    <n v="2101"/>
    <s v="Antofagasta"/>
    <x v="7"/>
    <s v="Sara Luján Jimenez"/>
    <n v="31"/>
    <s v="Boliviana"/>
    <s v="No Informada"/>
    <s v="Femicida la asesina junto a su hija de 4 años, luego se suicida"/>
    <s v="No"/>
    <s v="Conviviente"/>
    <s v="Femicidio íntimo"/>
    <s v="Luis Alberto David Candia Álvarez"/>
    <n v="44"/>
    <s v="Chilena"/>
    <s v="No Informada"/>
    <s v="Sí"/>
    <s v="No"/>
  </r>
  <r>
    <s v="Femicidios"/>
    <d v="2018-08-12T00:00:00"/>
    <x v="1"/>
    <n v="9111"/>
    <s v="Nueva Imperial"/>
    <x v="1"/>
    <s v="Sara Riquelme Avilés"/>
    <n v="25"/>
    <s v="Chilena"/>
    <s v="Enfermera"/>
    <s v="Apuñalada en el tórax junto a su hijo Miguel Rapiman Riquelme (9). Agresor se suicida por ahorcamiento, dejando carta que explica sus motivos"/>
    <s v="No"/>
    <s v="Pareja"/>
    <s v="Femicidio íntimo"/>
    <s v="Abner Ignacio Rapiman Lienqueo"/>
    <n v="28"/>
    <s v="Chilena"/>
    <s v="No Informada"/>
    <s v="Sí"/>
    <s v="No"/>
  </r>
  <r>
    <s v="Femicidios"/>
    <d v="2020-09-22T00:00:00"/>
    <x v="12"/>
    <n v="7301"/>
    <s v="Curicó"/>
    <x v="12"/>
    <s v="Sara Tatiana Muñoz Farías"/>
    <n v="26"/>
    <s v="Chilena"/>
    <s v="No Informada"/>
    <s v="Violada y asesinada por hombre que conoció por facebook. Se citaron para conocerse en persona al levantarse cuarentena, lo que el sujeto aprovechó para violarla y asesinarla, dejándola semidesnuda en cerro Condell. Dado que _x000a_ el agresor abandonó su celular en el lugar, fue durante la tarde. Se le está formalizando por violación con homicidio en lugar de la nueva figura de violación con femicidio&quot;"/>
    <s v="Sí"/>
    <s v="Conocido"/>
    <s v="No íntimo"/>
    <s v="Sebastián Soto Bravo"/>
    <n v="24"/>
    <s v="Chilena"/>
    <s v="No Informada"/>
    <s v="No"/>
    <s v="No Informado"/>
  </r>
  <r>
    <s v="Femicidios"/>
    <d v="2019-02-12T00:00:00"/>
    <x v="6"/>
    <n v="10306"/>
    <s v="San Juan de la Costa"/>
    <x v="6"/>
    <s v="Scarlett Solange Díaz Llaitul"/>
    <n v="19"/>
    <s v="Chilena"/>
    <s v="No Informada"/>
    <s v="asfixiada en agua"/>
    <s v="Sin Información"/>
    <s v="Conviviente"/>
    <s v="Femicidio íntimo"/>
    <s v="Javier Millao Cárdenas"/>
    <n v="22"/>
    <s v="Chilena"/>
    <s v="No Informada"/>
    <s v="No"/>
    <s v="No Informado"/>
  </r>
  <r>
    <s v="Femicidios"/>
    <d v="2016-03-05T00:00:00"/>
    <x v="0"/>
    <n v="13119"/>
    <s v="Maipú"/>
    <x v="0"/>
    <s v="Silvana del Carmen Sepúlveda Durán"/>
    <n v="41"/>
    <s v="Chilena"/>
    <s v="No Informada"/>
    <s v="La agrede durante discusión producida por celos de él, luego se suicida. Hijo de tres años estaba presente"/>
    <s v="No"/>
    <s v="Conviviente"/>
    <s v="Femicidio íntimo"/>
    <s v="Francisco Marchant Marchant"/>
    <n v="61"/>
    <s v="Chilena"/>
    <s v="No Informada"/>
    <s v="Sí"/>
    <s v="No"/>
  </r>
  <r>
    <s v="Femicidios"/>
    <d v="2019-01-27T00:00:00"/>
    <x v="0"/>
    <n v="13127"/>
    <s v="Recoleta"/>
    <x v="0"/>
    <s v="Silvana Marisol Garrido Urdiles"/>
    <n v="25"/>
    <s v="Chilena"/>
    <s v="Maquilladora"/>
    <s v="cae desde piso 23 de edificio; vecinos indican hubo fuerte discusión con pareja; hija de 3 años estaba presente; pareja quedó detenido como testigo; se espera resultado de autopsia para saber si, como indican familiares y amigas, se trataría en realidad de un femicidio; 10/07/2019 se recibe información de que la causa se investiga como femicidio sin que aún se impute al sospechoso"/>
    <s v="Sin Información"/>
    <s v="Conviviente"/>
    <s v="Femicidio íntimo"/>
    <s v="Fernando Flores Espinoza (presunto)"/>
    <m/>
    <s v="Chilena"/>
    <s v="No Informada"/>
    <s v="No"/>
    <s v="No Informado"/>
  </r>
  <r>
    <s v="Femicidios"/>
    <d v="2014-05-26T00:00:00"/>
    <x v="8"/>
    <n v="8110"/>
    <s v="Talcahuano"/>
    <x v="8"/>
    <s v="Silvania Andrea Gallegos Gallegos"/>
    <n v="31"/>
    <s v="Chilena"/>
    <s v="No Informada"/>
    <s v="El femicida incendia el auto en que ella se encontraba mientras estaba estacionado, resulta con el 50% de su cuerpo quemado. Fallece el 7 de junio de 2014 producto de las quemaduras"/>
    <s v="No"/>
    <s v="Ex pareja"/>
    <s v="Femicidio íntimo"/>
    <s v="Guillermo Barahona Labbé"/>
    <n v="50"/>
    <s v="Chilena"/>
    <s v="Conductor de buses"/>
    <s v="No"/>
    <s v="No"/>
  </r>
  <r>
    <s v="Femicidios"/>
    <d v="2017-01-21T00:00:00"/>
    <x v="0"/>
    <n v="13501"/>
    <s v="Melipilla"/>
    <x v="0"/>
    <s v="Silvia Ninaja Condori"/>
    <n v="38"/>
    <s v="Boliviana"/>
    <s v="No Informada"/>
    <s v="Encontrada muerta y con una bolsa en la cabeza en el balcón de su casa. Esposo escapa con las dos hijas, tres días después se entrega en Sucre (Bolivia), pidiendo ser entregado a autoridades chilenas. Alcalde de Melipilla pide su extradición"/>
    <s v="No"/>
    <s v="Conviviente"/>
    <s v="Femicidio íntimo"/>
    <s v="Cirilo Paco Callata"/>
    <n v="38"/>
    <s v="Boliviana"/>
    <s v="Albañil"/>
    <s v="No"/>
    <s v="Sí"/>
  </r>
  <r>
    <s v="Femicidios"/>
    <d v="2016-07-17T00:00:00"/>
    <x v="0"/>
    <n v="13501"/>
    <s v="Melipilla"/>
    <x v="0"/>
    <s v="Silvia Paola Díaz Bastidas"/>
    <n v="34"/>
    <s v="Chilena"/>
    <s v="No Informada"/>
    <s v="La asesina en un motel de Melipilla, el cuerpo es encontrado por mucama. Carabineros lo detiene en su domicilio. Había recibido amenazas por su orientación sexual"/>
    <s v="No"/>
    <s v="Pareja"/>
    <s v="Femicidio íntimo"/>
    <s v="Jose Luis Antipán Neguimán"/>
    <n v="28"/>
    <s v="Chilena"/>
    <s v="Tractorista en fundo"/>
    <s v="No"/>
    <s v="Sí"/>
  </r>
  <r>
    <s v="Femicidios"/>
    <d v="2018-01-16T00:00:00"/>
    <x v="1"/>
    <n v="9101"/>
    <s v="Temuco"/>
    <x v="1"/>
    <s v="Silvia Roxelia Caro Alarcón"/>
    <m/>
    <s v="Chilena"/>
    <s v="Dueña de casa"/>
    <s v="En el domicilio que compartían, la golpea y la lanza por las escaleras, desde el segundo piso. Luego la apuñala reiteradas veces e intenta quitarse la vida, pero sobrevive. Hija común (12) es testigo del suceso"/>
    <s v="No"/>
    <s v="Cónyuge"/>
    <s v="Femicidio íntimo"/>
    <s v="Edmundo Iván Caro Alvear"/>
    <n v="53"/>
    <s v="Chilena"/>
    <s v="Obrero forestal"/>
    <s v="No"/>
    <s v="Sí"/>
  </r>
  <r>
    <s v="Femicidios"/>
    <d v="2019-10-29T00:00:00"/>
    <x v="0"/>
    <n v="13101"/>
    <s v="Santiago"/>
    <x v="0"/>
    <s v="Silvia Susana Adasme Soto"/>
    <n v="44"/>
    <s v="Chilena"/>
    <s v="Microempresaria"/>
    <s v="dos disparos percutados por su pareja en restaurant de propiedad de éste"/>
    <s v="Sin Información"/>
    <s v="Ex Conviviente"/>
    <s v="Femicidio íntimo"/>
    <s v="Joaquín Enrique Abarca Zúñiga"/>
    <n v="52"/>
    <s v="Chilena"/>
    <s v="micro empresario"/>
    <s v="No"/>
    <s v="No Informado"/>
  </r>
  <r>
    <s v="Femicidios"/>
    <d v="2013-12-13T00:00:00"/>
    <x v="0"/>
    <n v="13132"/>
    <s v="Vitacura"/>
    <x v="0"/>
    <s v="Sin Informacion"/>
    <n v="51"/>
    <s v="No Informada"/>
    <s v="Sin Informacion"/>
    <s v="Sin Informacion"/>
    <s v="Sin Información"/>
    <s v="Esposo"/>
    <s v="Sin Informacion"/>
    <s v="Sin Informacion"/>
    <m/>
    <s v="No Informada"/>
    <s v="No Informada"/>
    <s v="No Informado"/>
    <s v="No Informado"/>
  </r>
  <r>
    <s v="Femicidios"/>
    <d v="2011-12-25T00:00:00"/>
    <x v="0"/>
    <n v="13402"/>
    <s v="Buín"/>
    <x v="0"/>
    <s v="Sixta Muñoz Retamales"/>
    <n v="19"/>
    <s v="No Informada"/>
    <s v="Sin Informacion"/>
    <s v="Golpes"/>
    <s v="Sin Información"/>
    <s v="Conocido"/>
    <s v="No Intimo"/>
    <s v="Leonardo Azagra Valdivia"/>
    <n v="20"/>
    <s v="No Informada"/>
    <s v="obrero de la construcción"/>
    <m/>
    <s v="No Informado"/>
  </r>
  <r>
    <s v="Femicidios"/>
    <d v="2012-07-18T00:00:00"/>
    <x v="1"/>
    <n v="9101"/>
    <s v="Temuco"/>
    <x v="1"/>
    <s v="Soledad Sánchez Carrasco"/>
    <n v="31"/>
    <s v="No Informada"/>
    <s v="Sin Informacion"/>
    <s v="Estrangulada"/>
    <s v="Sin Información"/>
    <s v="Esposo"/>
    <s v="Intimo"/>
    <s v="Rigoberto Venegas Ñanco"/>
    <n v="37"/>
    <s v="No Informada"/>
    <s v="No Informada"/>
    <s v="Si"/>
    <s v="No Informado"/>
  </r>
  <r>
    <s v="Femicidios"/>
    <d v="2020-07-05T00:00:00"/>
    <x v="3"/>
    <n v="6105"/>
    <s v="Doñihue"/>
    <x v="3"/>
    <s v="Soledad Valenzuela Valenzuela"/>
    <n v="29"/>
    <s v="Chilena"/>
    <s v="No Informada"/>
    <s v="Apuñalada en tórax y luego quemada por ex cuñado, quien trató de ocultar de esta manera el crimen, que se produjo tras discusión con ex cuñada"/>
    <s v="Sin Información"/>
    <s v="Ex cuñado"/>
    <s v="Familiar"/>
    <s v="L.O.A. (medios protegen su identidad)"/>
    <n v="41"/>
    <s v="No Informada"/>
    <s v="No Informada"/>
    <s v="No"/>
    <s v="No Informado"/>
  </r>
  <r>
    <s v="Femicidios"/>
    <d v="2015-09-25T00:00:00"/>
    <x v="6"/>
    <n v="10101"/>
    <s v="Puerto Montt"/>
    <x v="6"/>
    <s v="Sonia De Lourdes Almonacid Hernández"/>
    <n v="50"/>
    <s v="Chilena"/>
    <s v="Costurera, labores de peluquería"/>
    <s v="Femicida la estranguló con un cable y luego durmió 3 días con el cadáver"/>
    <s v="No"/>
    <s v="Cónyuge"/>
    <s v="Femicidio íntimo"/>
    <s v="Ramón Bernabé Villarroel Díaz"/>
    <n v="63"/>
    <s v="Chilena"/>
    <s v="Eléctrico"/>
    <s v="No"/>
    <s v="Sí"/>
  </r>
  <r>
    <s v="Femicidios"/>
    <d v="2018-05-05T00:00:00"/>
    <x v="6"/>
    <n v="10105"/>
    <s v="Frutillar"/>
    <x v="6"/>
    <s v="Sonia del Carmen Avendaño Elgueta"/>
    <n v="65"/>
    <s v="Chilena"/>
    <s v="No Informada"/>
    <s v="Estuvo desaparecida casi dos meses, siendo encontrada el 6-5-2018 por su familia, enterrada en el bosque. Autopsia comprueba acción de terceros, principal sospechoso sería ex pareja que se suicido dos semanas antes de encontrarla"/>
    <s v="No"/>
    <s v="Ex pareja"/>
    <s v="Femicidio íntimo"/>
    <s v="(presunto) José Guillermo Caulle Maragaño"/>
    <n v="67"/>
    <s v="Chilena"/>
    <s v="Amansador de caballos"/>
    <s v="Sí"/>
    <s v="No"/>
  </r>
  <r>
    <s v="Femicidios"/>
    <d v="2011-02-28T00:00:00"/>
    <x v="0"/>
    <n v="13106"/>
    <s v="Estación Central"/>
    <x v="0"/>
    <s v="Sonia Del Carmen Barrera Bahamondes"/>
    <n v="67"/>
    <s v="No Informada"/>
    <s v="Sin Informacion"/>
    <s v="Golpes con fierro"/>
    <s v="Sin Información"/>
    <s v="Esposo"/>
    <s v="Intimo"/>
    <s v="Eleuterio Rojas Acchiardi"/>
    <n v="68"/>
    <s v="No Informada"/>
    <s v="No Informada"/>
    <m/>
    <s v="No Informado"/>
  </r>
  <r>
    <s v="Femicidios"/>
    <d v="2010-06-24T00:00:00"/>
    <x v="3"/>
    <n v="6101"/>
    <s v="Rancagua"/>
    <x v="3"/>
    <s v="Sonia Faundez Inostroza"/>
    <n v="59"/>
    <s v="No Informada"/>
    <s v="Sin Informacion"/>
    <s v="Golpes con martillo"/>
    <s v="Sin Información"/>
    <s v="hijo"/>
    <s v="No Intimo"/>
    <s v="Giovanni Patricio Donoso Faúndez"/>
    <n v="35"/>
    <s v="No Informada"/>
    <s v="No Informada"/>
    <s v="No Informado"/>
    <s v="No Informado"/>
  </r>
  <r>
    <s v="Femicidios"/>
    <d v="2013-12-29T00:00:00"/>
    <x v="12"/>
    <n v="7408"/>
    <s v="Yerbas Buenas"/>
    <x v="12"/>
    <s v="Sonia González Gómez"/>
    <n v="35"/>
    <s v="No Informada"/>
    <s v="Sin Informacion"/>
    <s v="Degollada"/>
    <s v="Sin Información"/>
    <s v="Conviviente"/>
    <s v="Íntimo"/>
    <s v="Jorge Sepúlveda"/>
    <n v="53"/>
    <s v="No Informada"/>
    <s v="No Informada"/>
    <s v="No Informado"/>
    <s v="No Informado"/>
  </r>
  <r>
    <s v="Femicidios"/>
    <d v="2017-01-15T00:00:00"/>
    <x v="6"/>
    <n v="10101"/>
    <s v="Puerto Montt"/>
    <x v="6"/>
    <s v="Sonia Mónica Riquelme Alvarado"/>
    <n v="69"/>
    <s v="Chilena"/>
    <s v="No Informada"/>
    <s v="El agresor se encontraba bajo los efectos del alcohol, después de matarla llama al servicio médico avisando que su madre se había descompensado y se cayó"/>
    <s v="No"/>
    <s v="Hijo"/>
    <s v="Femicidio íntimo familiar"/>
    <s v="Mario Hipólito Mañao Riquelme"/>
    <n v="44"/>
    <s v="Chilena"/>
    <s v="Maestro pintor"/>
    <s v="No"/>
    <s v="No"/>
  </r>
  <r>
    <s v="Femicidios"/>
    <d v="2010-10-15T00:00:00"/>
    <x v="9"/>
    <n v="12101"/>
    <s v="Punta Arenas"/>
    <x v="9"/>
    <s v="Sonia Rodríguez Polanco"/>
    <n v="33"/>
    <s v="Dominicana"/>
    <s v="Dominicana Embarazada. Trabajadora de casa particular."/>
    <s v="Apuñalada"/>
    <s v="Sin Información"/>
    <s v="Desconocido"/>
    <s v="Intimo"/>
    <s v="Domingo Jaime Mansilla Rodríguez"/>
    <m/>
    <s v="No Informada"/>
    <s v="No Informada"/>
    <s v="No Informado"/>
    <s v="No Informado"/>
  </r>
  <r>
    <s v="Femicidios"/>
    <d v="2018-01-25T00:00:00"/>
    <x v="6"/>
    <n v="10101"/>
    <s v="Puerto Montt"/>
    <x v="6"/>
    <s v="Sophie"/>
    <n v="1"/>
    <s v="Chilena"/>
    <s v="No Informada"/>
    <s v="Violada, quemada con cigarrillos y asfixiada. La niña no tenia su apellido pero si era su padre biológico. Delito de lesiones menos graves en contexto de VIF es por golpiza a Camila Adriazola, madre de Sophie, el 22 de enero. Aun no hay lectura de sentencia por presentación de recurso de nulidad"/>
    <s v="Sí"/>
    <s v="Padre"/>
    <s v="Femicidio íntimo familiar"/>
    <s v="Francisco Javier Ríos Ríos"/>
    <n v="26"/>
    <s v="Chilena"/>
    <s v="No Informada"/>
    <s v="No"/>
    <s v="No"/>
  </r>
  <r>
    <s v="Femicidios"/>
    <d v="2018-06-11T00:00:00"/>
    <x v="8"/>
    <n v="8101"/>
    <s v="Concepción"/>
    <x v="8"/>
    <s v="Soraya Pamela Sepúlveda Riquelme"/>
    <n v="29"/>
    <s v="Chilena"/>
    <s v="Peluquera"/>
    <s v="Entra armado a la galería donde trabajaba Soraya y le dispara, agrediendo además a su compañera de trabajo. Inmediatamente después se suicida"/>
    <s v="No"/>
    <s v="Ex Cónguye"/>
    <s v="Femicidio íntimo"/>
    <s v="Luis Alberto Gutiérrez Salgado"/>
    <n v="68"/>
    <s v="Chilena"/>
    <s v="No Informada"/>
    <s v="Sí"/>
    <s v="No"/>
  </r>
  <r>
    <s v="Femicidios"/>
    <d v="2021-02-17T00:00:00"/>
    <x v="8"/>
    <n v="8102"/>
    <s v="Coronel"/>
    <x v="8"/>
    <s v="Stefanía Constanza Breve Neira"/>
    <n v="19"/>
    <s v="Chilena"/>
    <s v="No Informada"/>
    <s v="Acuchillada junto a su pareja lésbica por joven, ex pareja de una de ellas, que las increpó por ser lesbianas. Pareja de la joven se mantiene en riesgo vital"/>
    <s v="No"/>
    <s v="Ex pareja"/>
    <s v="Lesbofemicidio"/>
    <s v="J.J.A.M (MENOR DE EDAD)"/>
    <n v="16"/>
    <s v="Chilena"/>
    <s v="No Informada"/>
    <s v="No"/>
    <s v="No Informado"/>
  </r>
  <r>
    <s v="Femicidios"/>
    <d v="2015-01-23T00:00:00"/>
    <x v="14"/>
    <n v="3101"/>
    <s v="Copiapó"/>
    <x v="14"/>
    <s v="Stephania Morales Rivera"/>
    <n v="21"/>
    <s v="Chilena"/>
    <s v="No Informada"/>
    <s v="Agredida en playa las Machas, es trasladada al Hospital regional de Copiapó, donde fallece"/>
    <s v="No"/>
    <s v="Pareja"/>
    <s v="Femicidio íntimo"/>
    <s v="Francisco Marré Peña"/>
    <n v="26"/>
    <s v="Chilena"/>
    <s v="Soldador"/>
    <s v="No"/>
    <s v="Sí"/>
  </r>
  <r>
    <s v="Femicidios"/>
    <d v="2021-04-29T00:00:00"/>
    <x v="0"/>
    <n v="13129"/>
    <s v="San Joaquín"/>
    <x v="0"/>
    <s v="Stephanie Emilien"/>
    <n v="34"/>
    <s v="Haitiana"/>
    <s v="No Informada"/>
    <s v="Apuñalada por ex pareja, con quien tenía un hijo de 2 años en común. El sujeto también asesinó a su actual novio (ver N° 4 en &quot;Otros asesinatos por violencia femicida&quot;), quien estaba con ella en ese momento. Ella había logrado escapar pero el asesino la volvió a apuñalar en la calle, donde falleció, tras lo cual el agresor se dio a la fuga. El bebé quedó al cuidado de amistades, mientras Tribunales deciden. Comunidad haitiana busca a la hermana de Stephanie para que puedan entregarle al niño"/>
    <s v="Sin Información"/>
    <s v="Ex conviviente"/>
    <s v="Femicidio íntimo"/>
    <s v="Marc-Henry Desrosiers"/>
    <n v="34"/>
    <s v="Haitiano"/>
    <s v="No Informada"/>
    <s v="No"/>
    <s v="No Informado"/>
  </r>
  <r>
    <s v="Femicidios"/>
    <d v="2015-05-18T00:00:00"/>
    <x v="0"/>
    <n v="13119"/>
    <s v="Maipú"/>
    <x v="0"/>
    <s v="Susana Bustillos Silva"/>
    <n v="38"/>
    <s v="Chilena"/>
    <s v="Ejecutiva comercial en banco"/>
    <s v="Luego de asesinarla el femicida se da a la fuga"/>
    <s v="No"/>
    <s v="Ex Cónguye"/>
    <s v="Femicidio íntimo"/>
    <s v="Juan Carlos Moraga Aravena"/>
    <n v="42"/>
    <s v="Chilena"/>
    <s v="Analista de créditos"/>
    <s v="No"/>
    <s v="No"/>
  </r>
  <r>
    <s v="Femicidios"/>
    <d v="2010-09-07T00:00:00"/>
    <x v="12"/>
    <n v="7305"/>
    <s v="Rauco"/>
    <x v="12"/>
    <s v="Susana Del Carmen Reyes Espinoza"/>
    <n v="50"/>
    <s v="No Informada"/>
    <s v="Inspectora de Colegio"/>
    <s v="baleada"/>
    <s v="Sin Información"/>
    <s v="Ex Esposo"/>
    <s v="Intimo"/>
    <s v="Ramón Yèvenes Villegas"/>
    <n v="55"/>
    <s v="No Informada"/>
    <s v="Nochero de colegio"/>
    <s v="Si"/>
    <s v="No Informado"/>
  </r>
  <r>
    <s v="Femicidios"/>
    <d v="2015-07-13T00:00:00"/>
    <x v="5"/>
    <n v="5802"/>
    <s v="Limache"/>
    <x v="5"/>
    <s v="Susana del Rosario Ovalle Alfaro"/>
    <n v="37"/>
    <s v="Chilena"/>
    <s v="Dueña de casa"/>
    <s v="Ya habian discutido el día anterior, momento donde uno de los hermanos viene a buscar a la víctima y la ofrece llevarla a su casa, pero esta se niega"/>
    <s v="No"/>
    <s v="Pareja"/>
    <s v="Femicidio íntimo"/>
    <s v="Victor Núñez Verdejo"/>
    <n v="42"/>
    <s v="Chilena"/>
    <s v="Obrero agrícola"/>
    <s v="No"/>
    <s v="Sí"/>
  </r>
  <r>
    <s v="Femicidios"/>
    <d v="2017-03-07T00:00:00"/>
    <x v="5"/>
    <n v="5701"/>
    <s v="San Felipe"/>
    <x v="5"/>
    <s v="Susana Estefanía Sanhueza Aravena"/>
    <n v="22"/>
    <s v="Chilena"/>
    <s v="Estudiante repostería"/>
    <s v="La asfixia en dependencias del archivero municipal de San Felipe, donde es encontrado su cuerpo envuelto en una bolsa, tras estar una semana desaparecida. Su madre recibió una llamada anónima en que le advertían que su hija habia sido atacada por ser lesbiana. Defensa busca declararlo inimputable por ser asperguer"/>
    <s v="Se presume"/>
    <s v="Amigo"/>
    <s v="Lesbofemicidio"/>
    <s v="Cristián Andrés Muñoz Muñoz"/>
    <n v="21"/>
    <s v="Chilena"/>
    <s v="Estudiante de técnico en minería, empaquetador en supermercado"/>
    <s v="No"/>
    <s v="Sí"/>
  </r>
  <r>
    <s v="Femicidios"/>
    <d v="2019-08-30T00:00:00"/>
    <x v="0"/>
    <n v="13111"/>
    <s v="La Granja"/>
    <x v="0"/>
    <s v="Susana Hernández Chiche"/>
    <n v="31"/>
    <s v="Chilena"/>
    <s v="cuidadora de autos"/>
    <s v="apuñalada; cuerpo fue encontrado tras 3 semanas desaparecida; data de muerte sería de 2 semanas; vecinos indican que pareja entraba y salía de la vivienda y amigas de la víctima indican que hombre mentía sobre paradero de la mujer, durante dischos días; se encuentra prófugo"/>
    <s v="Sin Información"/>
    <s v="Conviviente"/>
    <s v="Femicidio íntimo"/>
    <s v="MEDIOS PROTEGEN SU IDENTIDAD"/>
    <m/>
    <s v="No Informada"/>
    <s v="No Informada"/>
    <s v="No"/>
    <s v="No Informado"/>
  </r>
  <r>
    <s v="Femicidios"/>
    <d v="2011-12-03T00:00:00"/>
    <x v="12"/>
    <n v="7101"/>
    <s v="Talca"/>
    <x v="12"/>
    <s v="Susana Morales Rojas"/>
    <n v="16"/>
    <s v="No Informada"/>
    <s v="Sin Informacion"/>
    <s v="Apuñalada"/>
    <s v="Sin Información"/>
    <s v="Ex Pololo"/>
    <s v="Intimo"/>
    <s v="Daniel Armando Henríquez Henriquez"/>
    <n v="26"/>
    <s v="No Informada"/>
    <s v="No Informada"/>
    <m/>
    <s v="No Informado"/>
  </r>
  <r>
    <s v="Femicidios"/>
    <d v="2010-12-01T00:00:00"/>
    <x v="13"/>
    <n v="14108"/>
    <s v="Panguipulli"/>
    <x v="13"/>
    <s v="Susana Moscoso Vásquez"/>
    <n v="31"/>
    <s v="No Informada"/>
    <s v="empleada en hotel"/>
    <s v="Golpe de Hacha"/>
    <s v="Sin Información"/>
    <s v="conviviente"/>
    <s v="Intimo"/>
    <s v="Juan Castro Martínez"/>
    <n v="58"/>
    <s v="No Informada"/>
    <s v="El agresor se molestó porque ella no quiso acostarse con él, porque no quería dejar su trabajo y por celos (prensa)"/>
    <s v="No Informado"/>
    <s v="No Informado"/>
  </r>
  <r>
    <s v="Femicidios"/>
    <d v="2014-09-24T00:00:00"/>
    <x v="0"/>
    <n v="13124"/>
    <s v="Pudahuel"/>
    <x v="0"/>
    <s v="Susana Paola Godoy Ahumada"/>
    <n v="39"/>
    <s v="Chilena"/>
    <s v="Dueña de casa"/>
    <s v="Femicida le dispara a ella y apuñala a su madre Aída Ahumada, posteriormente se suicida. Aída fue trasladada al hospital, donde fallece"/>
    <s v="No"/>
    <s v="Ex conviviente"/>
    <s v="Femicidio íntimo"/>
    <s v="Mario Enrique San Martín Peña"/>
    <n v="37"/>
    <s v="Chilena"/>
    <s v="No Informada"/>
    <s v="Si"/>
    <s v="No"/>
  </r>
  <r>
    <s v="Femicidios"/>
    <d v="2011-10-16T00:00:00"/>
    <x v="12"/>
    <n v="7301"/>
    <s v="Curicó"/>
    <x v="12"/>
    <s v="Susana Quezada Rojas"/>
    <n v="48"/>
    <s v="No Informada"/>
    <s v="obrera agrícola"/>
    <s v="Baleada"/>
    <s v="Sin Información"/>
    <s v="Ex Esposo"/>
    <s v="Intimo"/>
    <s v="Luis Arambuena Rojas"/>
    <n v="48"/>
    <s v="No Informada"/>
    <s v="obrero agricola"/>
    <s v="Si"/>
    <s v="No Informado"/>
  </r>
  <r>
    <s v="Femicidios"/>
    <d v="2015-02-06T00:00:00"/>
    <x v="3"/>
    <n v="6101"/>
    <s v="Rancagua"/>
    <x v="3"/>
    <s v="Susana Vargas Alegría"/>
    <n v="48"/>
    <s v="Chilena"/>
    <s v="Dirigenta social, Mecánica dental"/>
    <s v="La apuñala 34 veces y luego se intenta suicidar con el mismo cuchillo. La situación fue descubierta por el hijo de la mujer, quien llama a urgencias, y ambos son trasladados al hospital, donde fallecen"/>
    <s v="No"/>
    <s v="Cónyuge"/>
    <s v="Femicidio íntimo"/>
    <s v="Mario Pinto Torrealba"/>
    <n v="51"/>
    <s v="Chilena"/>
    <s v="No Informada"/>
    <s v="Sí"/>
    <s v="No"/>
  </r>
  <r>
    <s v="Femicidios"/>
    <d v="2017-11-04T00:00:00"/>
    <x v="0"/>
    <n v="13101"/>
    <s v="Santiago"/>
    <x v="0"/>
    <s v="Susjes de la Chiquinquira Mejías Díaz"/>
    <n v="26"/>
    <s v="Venezolana"/>
    <s v="No Informada"/>
    <s v="Habían llegado juntos a Chile en junio. La agrede e intenta suicidarse, pero fracasa"/>
    <s v="No"/>
    <s v="Conviviente"/>
    <s v="Femicidio íntimo"/>
    <s v="Carlos Valera Rodríguez"/>
    <n v="31"/>
    <s v="Venezolana"/>
    <s v="No Informada"/>
    <s v="No"/>
    <s v="No"/>
  </r>
  <r>
    <s v="Femicidios"/>
    <d v="2019-01-18T00:00:00"/>
    <x v="14"/>
    <n v="3101"/>
    <s v="Copiapó"/>
    <x v="14"/>
    <s v="Sussy Montalván"/>
    <n v="50"/>
    <s v="Chilena"/>
    <s v="Peluquera"/>
    <s v="12/07/2019 mujer trans asesinada por Hugo Pastén, quien la ahorcó y quemó en su hogar, dándose a la fuga con el automóvil que le pertenecía; está imputado por otros dos femicidios ocurridos en 2019; se investiga al menos otra desapación de joven en Copiapó"/>
    <s v="se investiga"/>
    <s v="Desconocido"/>
    <s v="Transfemicidio"/>
    <s v="Hugo Paolo Pastén Espinoza"/>
    <n v="42"/>
    <s v="Chilena"/>
    <s v="taxista"/>
    <s v="No"/>
    <s v="No Informado"/>
  </r>
  <r>
    <s v="Femicidios"/>
    <d v="2010-12-05T00:00:00"/>
    <x v="4"/>
    <n v="4106"/>
    <s v="Vicuña"/>
    <x v="4"/>
    <s v="Tamara Barrios Martínez"/>
    <n v="26"/>
    <s v="No Informada"/>
    <s v="Sin Informacion"/>
    <s v="Apuñalada"/>
    <s v="Sin Información"/>
    <s v="Pololo"/>
    <s v="Intimo"/>
    <s v="Víctor Aguirre Alcayaga"/>
    <n v="35"/>
    <s v="No Informada"/>
    <s v="No Informada"/>
    <s v="Si"/>
    <s v="No Informado"/>
  </r>
  <r>
    <s v="Femicidios"/>
    <d v="2011-11-06T00:00:00"/>
    <x v="5"/>
    <n v="5701"/>
    <s v="San Felipe"/>
    <x v="5"/>
    <s v="Tamara Lepe Vargas"/>
    <n v="21"/>
    <s v="No Informada"/>
    <s v="Sin Informacion"/>
    <s v="Golpes"/>
    <s v="Sin Información"/>
    <s v="Pololo"/>
    <s v="Intimo"/>
    <s v="Nicolás González Aguilera"/>
    <n v="19"/>
    <s v="No Informada"/>
    <s v="No Informada"/>
    <m/>
    <s v="No Informado"/>
  </r>
  <r>
    <s v="Femicidios"/>
    <d v="2020-02-29T00:00:00"/>
    <x v="11"/>
    <n v="1107"/>
    <s v="Alto Hospicio"/>
    <x v="11"/>
    <s v="Tamara Ruiz Villalobos"/>
    <n v="20"/>
    <s v="Chilena"/>
    <s v="No Informada"/>
    <s v="Muere tras volcamiento de un vehículo, que hasta la fecha sigue catalogado como fortuito. Sin embargo, el pololo de Tamara es sospechoso de femicidio para la familia de Tamara y organizaciones de la zona pues, tras una relación en que siempre fue violento hacia Tamara, se encontraba con ella en el vehículo maltratándola momentos antes de que el auto volcara. Tanto las organizaciones como la familia de Tamara sostienen que el Ministerio Público no ha investigado suficientemente y están seguras de que el pololo fue el femicida. Éste se encuentra actualmente en prisión preventiva por parricidio frustrado cometido contra su abuelo"/>
    <s v="Sin Información"/>
    <s v="Pareja"/>
    <s v="Íntimo"/>
    <s v="J.L.G.N. (Sospechoso)"/>
    <n v="17"/>
    <s v="Chilena"/>
    <s v="No Informada"/>
    <s v="No"/>
    <s v="No"/>
  </r>
  <r>
    <s v="Femicidios"/>
    <d v="2015-05-27T00:00:00"/>
    <x v="6"/>
    <n v="10109"/>
    <s v="Puerto Varas"/>
    <x v="6"/>
    <s v="Tania Águila Raddatz"/>
    <n v="14"/>
    <s v="Chilena"/>
    <s v="Estudiante de enseñanza media"/>
    <s v="La atacó con una piedra de gran tamaño, propinandole diversos golpes. Carimán fue entregado a la policía por su padre, es recluido en un centro SENAME. En diciembre de 2016, se fuga junto a otro interno, siendo detenidos ambos por carabineros horas más tarde"/>
    <s v="No"/>
    <s v="Pareja"/>
    <s v="Femicidio íntimo"/>
    <s v="Elías Carimán Montiel"/>
    <n v="16"/>
    <s v="Chilena"/>
    <s v="No Informada"/>
    <s v="No"/>
    <s v="No"/>
  </r>
  <r>
    <s v="Femicidios"/>
    <d v="2020-11-01T00:00:00"/>
    <x v="13"/>
    <n v="14101"/>
    <s v="Valdivia"/>
    <x v="13"/>
    <s v="Tania Macarena Bustamante Díaz"/>
    <n v="24"/>
    <s v="Chilena"/>
    <s v="No Informada"/>
    <s v="Escopetazo de su pareja"/>
    <s v="Sin Información"/>
    <s v="Conviviente"/>
    <s v="Íntimo"/>
    <s v="Marcos Philips Alejandro Fuentes Delgado"/>
    <n v="33"/>
    <s v="Chilena"/>
    <s v="No Informada"/>
    <s v="Intento"/>
    <s v="Sí"/>
  </r>
  <r>
    <s v="Femicidios"/>
    <d v="2018-10-08T00:00:00"/>
    <x v="13"/>
    <n v="14107"/>
    <s v="Paillaco"/>
    <x v="13"/>
    <s v="Tatiana Judith Caniulaf Velásquez"/>
    <m/>
    <s v="Chilena"/>
    <s v="No Informada"/>
    <s v="Estaban bebiendo en sitio abandonado con amistades. El agresor se le insinúa a Tatiana, quien es defendida por su pareja. Ante la pelea, el sujeto se retira. Luego vuelve e insiste en tener relaciones sexuales con Tatiana, ante la negativa de esta la ataca con arma blanca y la viola"/>
    <s v="Sí"/>
    <s v="Amigo"/>
    <s v="Femicidio no íntimo"/>
    <s v="MEDIOS PROTEGEN SU IDENTIDAD"/>
    <n v="48"/>
    <s v="Chilena"/>
    <s v="No Informada"/>
    <s v="No"/>
    <s v="Sí"/>
  </r>
  <r>
    <s v="Femicidios"/>
    <d v="2010-12-06T00:00:00"/>
    <x v="10"/>
    <n v="16201"/>
    <s v="Quirihue"/>
    <x v="10"/>
    <s v="Teresa Bustos Escalona"/>
    <n v="40"/>
    <s v="No Informada"/>
    <s v="Sin Informacion"/>
    <s v="baleada"/>
    <s v="Sin Información"/>
    <s v="Esposo"/>
    <s v="Intimo"/>
    <s v="Eladio Canto Inostroza"/>
    <n v="39"/>
    <s v="No Informada"/>
    <s v="No Informada"/>
    <s v="Si"/>
    <s v="No Informado"/>
  </r>
  <r>
    <s v="Femicidios"/>
    <d v="2012-02-18T00:00:00"/>
    <x v="0"/>
    <n v="13101"/>
    <s v="Santiago"/>
    <x v="0"/>
    <s v="Teresa González Araya"/>
    <n v="82"/>
    <s v="No Informada"/>
    <s v="Sin Informacion"/>
    <s v="Baleada"/>
    <s v="Sin Información"/>
    <s v="Esposo"/>
    <s v="Intimo"/>
    <s v="Hugo Gibbs Vilches"/>
    <n v="84"/>
    <s v="No Informada"/>
    <s v="No Informada"/>
    <s v="Si"/>
    <s v="No Informado"/>
  </r>
  <r>
    <s v="Femicidios"/>
    <d v="2019-08-11T00:00:00"/>
    <x v="4"/>
    <n v="4301"/>
    <s v="Ovalle"/>
    <x v="4"/>
    <s v="Tiare Castro Cáceres"/>
    <n v="21"/>
    <s v="Chilena"/>
    <s v="No Informada"/>
    <s v="escopetazo en el rostro por pareja"/>
    <s v="Sin Información"/>
    <s v="Conviviente"/>
    <s v="Femicidio íntimo"/>
    <s v="Wladimir Rojas Castillo"/>
    <n v="43"/>
    <s v="Chilena"/>
    <s v="No Informada"/>
    <s v="No"/>
    <s v="No Informado"/>
  </r>
  <r>
    <s v="Femicidios"/>
    <d v="2020-01-13T00:00:00"/>
    <x v="12"/>
    <n v="7404"/>
    <s v="Parral"/>
    <x v="12"/>
    <s v="Uberlinda del Carmen Leiva Orellana"/>
    <n v="59"/>
    <s v="Chilena"/>
    <s v="No Informada"/>
    <s v="Golpeada hasta la muerte por su hijo, quien luego la lanzó a canal de regadío y denunció desaparición"/>
    <s v="Sin Información"/>
    <s v="Hijo"/>
    <s v="Familiar"/>
    <s v="Raúl Carrasco Leiva"/>
    <n v="31"/>
    <s v="Chilena"/>
    <s v="No Informada"/>
    <s v="No"/>
    <s v="No Informado"/>
  </r>
  <r>
    <s v="Femicidios"/>
    <d v="2021-04-13T00:00:00"/>
    <x v="0"/>
    <n v="13401"/>
    <s v="San Bernardo"/>
    <x v="0"/>
    <s v="Valentina"/>
    <n v="3"/>
    <s v="Chilena"/>
    <s v="No Informada"/>
    <s v="El padre la asesina junto a su hermana mayor en venganza contra su mamá Alejandra (23), quien había decidido separarse de él, y luego se suicida. La noche anterior Carabineros tenía la órden de llevarse a las niñas con su mamá pero no cumplieron la órden"/>
    <s v="No"/>
    <s v="Padre"/>
    <s v="Castigo femicida"/>
    <s v="Luciano Andrés Jaque Araneda"/>
    <n v="41"/>
    <s v="Chilena"/>
    <s v="No Informada"/>
    <s v="Si"/>
    <s v="No Informado"/>
  </r>
  <r>
    <s v="Femicidios"/>
    <d v="2012-02-25T00:00:00"/>
    <x v="7"/>
    <n v="2301"/>
    <s v="Tocopilla"/>
    <x v="7"/>
    <s v="Valentina Arriaza"/>
    <n v="8"/>
    <s v="No Informada"/>
    <s v="Sin Informacion"/>
    <s v="Asfixiada"/>
    <s v="SI"/>
    <s v="Vecino"/>
    <s v="No Intimo"/>
    <s v="Moisés Ledezma Díaz"/>
    <n v="34"/>
    <s v="No Informada"/>
    <s v="No Informada"/>
    <s v="No Informado"/>
    <s v="No Informado"/>
  </r>
  <r>
    <s v="Femicidios"/>
    <d v="2010-02-08T00:00:00"/>
    <x v="0"/>
    <n v="13602"/>
    <s v="El Monte"/>
    <x v="0"/>
    <s v="Valentina Del Pilar Jofré Carvajal"/>
    <n v="20"/>
    <s v="No Informada"/>
    <s v="Sin Informacion"/>
    <s v="apuñalada"/>
    <s v="Sin Información"/>
    <s v="Esposo"/>
    <s v="Intimo"/>
    <s v="Miguel Lobos Conejeros"/>
    <n v="28"/>
    <s v="No Informada"/>
    <s v="No Informada"/>
    <s v="No Informado"/>
    <s v="No Informado"/>
  </r>
  <r>
    <s v="Femicidios"/>
    <d v="2010-10-16T00:00:00"/>
    <x v="5"/>
    <n v="5101"/>
    <s v="Valparaíso"/>
    <x v="5"/>
    <s v="Valeria González Muñoz"/>
    <n v="27"/>
    <s v="No Informada"/>
    <s v="Sin Informacion"/>
    <s v="baleada"/>
    <s v="Sin Información"/>
    <s v="Desconocido"/>
    <s v="Conexión"/>
    <s v="Jonathán Cerda Díaz"/>
    <n v="23"/>
    <s v="No Informada"/>
    <s v="No Informada"/>
    <s v="Si"/>
    <s v="No Informado"/>
  </r>
  <r>
    <s v="Femicidios"/>
    <d v="2010-12-08T00:00:00"/>
    <x v="6"/>
    <n v="10101"/>
    <s v="Puerto Montt"/>
    <x v="6"/>
    <s v="Valeria Hernández Rain"/>
    <n v="23"/>
    <s v="No Informada"/>
    <s v="Embarazada 7 meses"/>
    <s v="Apuñalada"/>
    <s v="Sin Información"/>
    <s v="ex pareja"/>
    <s v="Intimo"/>
    <s v="John Mann Kiefer"/>
    <n v="19"/>
    <s v="No Informada"/>
    <s v="No Informada"/>
    <s v="No Informado"/>
    <s v="No Informado"/>
  </r>
  <r>
    <s v="Femicidios"/>
    <d v="2021-03-30T00:00:00"/>
    <x v="5"/>
    <n v="5701"/>
    <s v="San Felipe"/>
    <x v="5"/>
    <s v="Valeria Ortiz Oyarzún"/>
    <n v="22"/>
    <s v="Chilena"/>
    <s v="No Informada"/>
    <s v="Fue encontrada en su domicilio atada de manos y pies, con una bolsa en la cabeza. Ex conviviente confiesa haberla matado. Tenían 2 hijos en común"/>
    <s v="Sin Información"/>
    <s v="Ex conviviente"/>
    <s v="Íntimo"/>
    <s v="Clodomiro Contreras Ramírez"/>
    <n v="42"/>
    <s v="Chilena"/>
    <s v="No Informada"/>
    <s v="No"/>
    <s v="Si"/>
  </r>
  <r>
    <s v="Femicidios"/>
    <d v="2016-05-30T00:00:00"/>
    <x v="0"/>
    <n v="13101"/>
    <s v="Santiago"/>
    <x v="0"/>
    <s v="Vanessa Allison Gamboa Gutierrez"/>
    <n v="18"/>
    <s v="Chilena"/>
    <s v="No Informada"/>
    <s v="Es agredida por su polola en la madrugada. Vanessa logra llegar a casa de unos primos, acusando a su polola antes de morir. Camila huye"/>
    <s v="Sin Información"/>
    <s v="Pareja"/>
    <s v="Sin Informacion"/>
    <s v="Camila Campodonico Cortés"/>
    <n v="20"/>
    <s v="No Informada"/>
    <s v="No Informada"/>
    <s v="No Informado"/>
    <s v="No Informado"/>
  </r>
  <r>
    <s v="Femicidios"/>
    <d v="2013-05-30T00:00:00"/>
    <x v="7"/>
    <n v="2101"/>
    <s v="Antofagasta"/>
    <x v="7"/>
    <s v="Vanessa Gálvez López"/>
    <n v="31"/>
    <s v="No Informada"/>
    <s v="Sin Informacion"/>
    <s v="Golpeada en el cráneo y calcinada"/>
    <s v="Sin Información"/>
    <s v="Sin Información"/>
    <s v="Sin Informacion"/>
    <s v="Prófugo"/>
    <m/>
    <s v="No Informada"/>
    <s v="No Informada"/>
    <s v="No Informado"/>
    <s v="No Informado"/>
  </r>
  <r>
    <s v="Femicidios"/>
    <d v="2012-02-20T00:00:00"/>
    <x v="0"/>
    <n v="13125"/>
    <s v="Quilicura"/>
    <x v="0"/>
    <s v="Vanessa Leal Escobar"/>
    <n v="19"/>
    <s v="No Informada"/>
    <s v="Práctica profesional de enfermería"/>
    <s v="Apuñalada"/>
    <s v="Sin Información"/>
    <s v="Ex Pololo"/>
    <s v="Intimo"/>
    <s v="Sebastián Vásquez Araneda"/>
    <n v="19"/>
    <s v="No Informada"/>
    <s v="No Informada"/>
    <s v="No Informado"/>
    <s v="No Informado"/>
  </r>
  <r>
    <s v="Femicidios"/>
    <d v="2012-07-27T00:00:00"/>
    <x v="7"/>
    <n v="2101"/>
    <s v="Antofagasta"/>
    <x v="7"/>
    <s v="Vanessa Pastenes Maulen"/>
    <n v="14"/>
    <s v="No Informada"/>
    <s v="Sin Informacion"/>
    <s v="Calcinada"/>
    <s v="Sin Información"/>
    <s v="Padrastro"/>
    <s v="No Intimo"/>
    <s v="Cristian Juica Ossandón"/>
    <n v="43"/>
    <s v="No Informada"/>
    <s v="No Informada"/>
    <s v="No Informado"/>
    <s v="No Informado"/>
  </r>
  <r>
    <s v="Femicidios"/>
    <d v="2014-06-27T00:00:00"/>
    <x v="0"/>
    <n v="13107"/>
    <s v="Huechuraba"/>
    <x v="0"/>
    <s v="Vania Tarkovsky Navarro"/>
    <n v="41"/>
    <s v="Chilena"/>
    <s v="Química farmacéutica"/>
    <s v="La asesinó propinandole varias puñaladas, también agrede al hijo mayor, que intentó defenderla. Se da a la fuga, finalmente se entrega a Carabineros"/>
    <s v="No"/>
    <s v="Conviviente"/>
    <s v="Femicidio íntimo"/>
    <s v="Luis Reyes Fuentes"/>
    <n v="55"/>
    <s v="Chilena"/>
    <s v="Médico de Gendarmería"/>
    <s v="No"/>
    <s v="Sí"/>
  </r>
  <r>
    <s v="Femicidios"/>
    <d v="2017-08-28T00:00:00"/>
    <x v="5"/>
    <n v="5109"/>
    <s v="Viña del Mar"/>
    <x v="5"/>
    <s v="Vania Zúñiga Latapiatt"/>
    <n v="27"/>
    <s v="Chilena"/>
    <s v="Trabajadora sexual"/>
    <s v="La encuentran desnuda junto a su hija con señales de hipotermia, la niña es llevada al hospital. La hija es entregada a casa de acogida, la familia apela. 21-07-2017 ex pareja es condenado por VIF anteriores. El 16-10-2018 Chilevisión emite un reportaje que denuncia errores en la investigación, fiscal declara que falta de pruebas biológicas impide formalización"/>
    <s v="No"/>
    <s v="Ex Conviviente"/>
    <s v="Femicidio íntimo"/>
    <s v="Daniel Raúl Ortega Miranda"/>
    <n v="21"/>
    <s v="Chilena"/>
    <s v="No Informada"/>
    <s v="No"/>
    <s v="No"/>
  </r>
  <r>
    <s v="Femicidios"/>
    <d v="2014-11-12T00:00:00"/>
    <x v="7"/>
    <n v="2201"/>
    <s v="Calama"/>
    <x v="7"/>
    <s v="Vannia Monsalves Monsalves"/>
    <n v="27"/>
    <s v="Chilena"/>
    <s v="No Informada"/>
    <s v="Tenía prohibición de acercarse a ella o a sus 5 hijos por amenazas y una acusación de abuso sexual contra una de sus hijas de 10 años."/>
    <s v="No"/>
    <s v="Pareja"/>
    <s v="Femicidio íntimo"/>
    <s v="Carlos Campos González"/>
    <n v="49"/>
    <s v="Chilena"/>
    <s v="No Informada"/>
    <s v="Sí"/>
    <s v="No"/>
  </r>
  <r>
    <s v="Femicidios"/>
    <d v="2016-05-26T00:00:00"/>
    <x v="0"/>
    <n v="13404"/>
    <s v="Paine"/>
    <x v="0"/>
    <s v="Velia Manríquez Padilla"/>
    <n v="45"/>
    <s v="Chilena"/>
    <s v="No Informada"/>
    <s v="Mientras transitaban por sector rural, detiene el auto y la golpea. Testigos intentan detenerlo, pero los amenaza con escopeta. Lleva a la mujer hasta una quebrada y le dispara, luego se quita la vida"/>
    <s v="No"/>
    <s v="Conviviente"/>
    <s v="Femicidio íntimo"/>
    <s v="Luis Carmona Valdés"/>
    <n v="35"/>
    <s v="Chilena"/>
    <s v="No Informada"/>
    <s v="Sí"/>
    <s v="No"/>
  </r>
  <r>
    <s v="Femicidios"/>
    <d v="2015-06-06T00:00:00"/>
    <x v="0"/>
    <n v="13115"/>
    <s v="Lo Barnechea"/>
    <x v="0"/>
    <s v="Verónica Avendaño Albornóz"/>
    <n v="51"/>
    <s v="Chilena"/>
    <s v="Asesora del hogar"/>
    <s v="La agrede luego de que advirtió a la hija de que cometería el crímen"/>
    <s v="No"/>
    <s v="Pareja"/>
    <s v="Femicidio íntimo"/>
    <s v="Darío Naipallán"/>
    <n v="32"/>
    <s v="Chilena"/>
    <s v="No Informada"/>
    <s v="No Informado"/>
    <s v="No Informado"/>
  </r>
  <r>
    <s v="Femicidios"/>
    <d v="2012-05-14T00:00:00"/>
    <x v="3"/>
    <n v="6107"/>
    <s v="Las Cabras"/>
    <x v="3"/>
    <s v="Verónica Castro Fredes"/>
    <n v="40"/>
    <s v="No Informada"/>
    <s v="Sin Informacion"/>
    <s v="Baleada"/>
    <s v="Sin Información"/>
    <s v="Esposo"/>
    <s v="Intimo"/>
    <s v="Zacarias Rubio González"/>
    <n v="59"/>
    <s v="No Informada"/>
    <s v="No Informada"/>
    <s v="Si"/>
    <s v="No Informado"/>
  </r>
  <r>
    <s v="Femicidios"/>
    <d v="2014-06-30T00:00:00"/>
    <x v="10"/>
    <n v="16302"/>
    <s v="Coihueco"/>
    <x v="10"/>
    <s v="Verónica del Carmen Parra Fuentes"/>
    <n v="43"/>
    <s v="Chilena"/>
    <s v="Dirigenta vecinal de Coihueco"/>
    <s v="Estando juntos en su casa en sector rural, la agrede y llama a su hijo, contándole lo sucedido. Cuando el hijo llega se había dado a la fuga. Finalmente se entrega a Carabineros"/>
    <s v="No"/>
    <s v="Conviviente"/>
    <s v="Femicidio íntimo"/>
    <s v="Emiliano Antonio Hernández Cofré"/>
    <n v="39"/>
    <s v="Chilena"/>
    <s v="No Informada"/>
    <s v="No"/>
    <s v="Sí"/>
  </r>
  <r>
    <s v="Femicidios"/>
    <d v="2017-11-26T00:00:00"/>
    <x v="0"/>
    <n v="13118"/>
    <s v="Macul"/>
    <x v="0"/>
    <s v="Verónica Ester Urrutia Donoso"/>
    <n v="49"/>
    <s v="Chilena"/>
    <s v="Feriante"/>
    <s v="Es trasladada al hospital en riesgo vital con el 90% de su cuerpo quemado, posteriormente fallece"/>
    <s v="No"/>
    <s v="Conviviente"/>
    <s v="Femicidio íntimo"/>
    <s v="Manuel Mauricio Retamal Ampuero"/>
    <n v="47"/>
    <s v="Chilena"/>
    <s v="No Informada"/>
    <s v="No"/>
    <s v="No"/>
  </r>
  <r>
    <s v="Femicidios"/>
    <d v="2020-11-01T00:00:00"/>
    <x v="12"/>
    <n v="7201"/>
    <s v="Cauquenes"/>
    <x v="12"/>
    <s v="Verónica Villenas Vega"/>
    <n v="36"/>
    <s v="Chilena"/>
    <s v="No Informada"/>
    <s v="Apuñalada en cuatro oportunidades por su hermano. Nuevamente no se usa figura de femicidio de Ley Gabriela"/>
    <s v="Sin Información"/>
    <s v="Hermano"/>
    <s v="Familiar"/>
    <s v="Juan Andrés Vera Vega"/>
    <n v="31"/>
    <s v="No Informada"/>
    <s v="No Informada"/>
    <s v="No"/>
    <s v="No Informado"/>
  </r>
  <r>
    <s v="Femicidios"/>
    <d v="2019-04-26T00:00:00"/>
    <x v="7"/>
    <n v="2101"/>
    <s v="Antofagasta"/>
    <x v="7"/>
    <s v="Vesna Philbey"/>
    <n v="35"/>
    <s v="Inglesa"/>
    <s v="No Informada"/>
    <s v="asfixiada con una bolsa; cónyuge la amarró y asfixió, indicando al ser detenido que habían viajado a Chile para completar pacto de suicidio pero que luego de matarla él se arrepintió de suicidarse"/>
    <s v="Sin Información"/>
    <s v="Cónyuge"/>
    <s v="Femicidio íntimo"/>
    <s v="Desmond Nehemier"/>
    <n v="58"/>
    <s v="Inglesa"/>
    <s v="No Informada"/>
    <s v="No"/>
    <s v="No Informado"/>
  </r>
  <r>
    <s v="Otros asesinatos por Violencia Femicida"/>
    <d v="2020-10-31T00:00:00"/>
    <x v="13"/>
    <n v="14101"/>
    <s v="Valdivia"/>
    <x v="13"/>
    <s v="Vicente González Lorca"/>
    <n v="25"/>
    <s v="Chilena"/>
    <s v="No Informada"/>
    <s v="Asfixiado tras sufrir agresión sexual en sitio eriazo; hay antecedentes de asesinato estaría motivado por identificarse como varón trans con violación correctiva"/>
    <s v="Sí"/>
    <s v="Desconocido"/>
    <s v="Crimen Transfóbico"/>
    <s v="Víctor Hugo Abarca Díaz"/>
    <n v="58"/>
    <s v="Chilena"/>
    <s v="No Informada"/>
    <s v="No"/>
    <s v="No Informado"/>
  </r>
  <r>
    <s v="Femicidios"/>
    <d v="2011-01-23T00:00:00"/>
    <x v="4"/>
    <n v="4201"/>
    <s v="Illapel"/>
    <x v="4"/>
    <s v="Viviana Briceño Briceño"/>
    <n v="26"/>
    <s v="No Informada"/>
    <s v="Sin Informacion"/>
    <s v="Baleada"/>
    <s v="Sin Información"/>
    <s v="ex Conviviente"/>
    <s v="Intimo"/>
    <s v="Patricio Bugueño Bugueño"/>
    <n v="40"/>
    <s v="No Informada"/>
    <s v="No Informada"/>
    <s v="Si"/>
    <s v="No Informado"/>
  </r>
  <r>
    <s v="Femicidios"/>
    <d v="2020-04-22T00:00:00"/>
    <x v="0"/>
    <n v="13301"/>
    <s v="Colina"/>
    <x v="0"/>
    <s v="Viviana Estrada"/>
    <n v="38"/>
    <s v="Chilena"/>
    <s v="No Informada"/>
    <s v="Mujer visita a ex pareja en Chicureo para retirar sus pertenencias, momento en que el decide apuñalarla. Femicida se da a la fuga y, horas después, se suicida."/>
    <s v="Sin Información"/>
    <s v="Ex Conviviente"/>
    <s v="Íntimo"/>
    <s v="Julio Vásquez"/>
    <m/>
    <s v="Chilena"/>
    <s v="No Informada"/>
    <s v="Sí"/>
    <s v="No Informado"/>
  </r>
  <r>
    <s v="Femicidios"/>
    <d v="2014-01-30T00:00:00"/>
    <x v="12"/>
    <n v="7101"/>
    <s v="Talca"/>
    <x v="12"/>
    <s v="Viviana Vilchez Muñoz (2 meses)"/>
    <n v="0"/>
    <s v="Chilena"/>
    <s v="No Informada"/>
    <s v="Es asesinada por su padre, quien también agrede a su mamá. El femicida se suicida"/>
    <s v="No"/>
    <s v="Padre"/>
    <s v="Femicidio íntimo familiar"/>
    <s v="Héctor Vilchez Quinteros"/>
    <n v="61"/>
    <s v="Chilena"/>
    <s v="No Informada"/>
    <s v="Sí"/>
    <s v="No"/>
  </r>
  <r>
    <s v="Femicidios"/>
    <d v="2019-04-17T00:00:00"/>
    <x v="0"/>
    <n v="13103"/>
    <s v="Cerro Navia"/>
    <x v="0"/>
    <s v="Wendy del Carmen González Pérez"/>
    <n v="46"/>
    <s v="Chilena"/>
    <s v="No Informada"/>
    <s v="golpeada y apuñalada"/>
    <s v="Sin Información"/>
    <s v="Conviviente"/>
    <s v="Femicidio íntimo"/>
    <s v="Giovanny Saldaño Figueroa"/>
    <n v="35"/>
    <s v="Chilena"/>
    <s v="No Informada"/>
    <s v="No"/>
    <s v="No Informado"/>
  </r>
  <r>
    <s v="Femicidios"/>
    <d v="2019-12-15T00:00:00"/>
    <x v="0"/>
    <n v="13401"/>
    <s v="San Bernardo"/>
    <x v="0"/>
    <s v="Xaviera Constanza Rojas Neira"/>
    <n v="18"/>
    <s v="Chilena"/>
    <s v="Estudiante fonoaudiología; Bailarina ballet folcklorico"/>
    <s v="Apuñalada luego de ser obligada a ingresar a domicilio &quot;okupa&quot; para robar su celular, y luego lanzada envuelta en mantas a un canal; estaba siendo buscada desde el día anterior. No se aclara aún por policía o ministerio público si hubo agresión sexual o detalles de la forma en que se produjo la muerte "/>
    <s v="Sin Información"/>
    <s v="Conocido"/>
    <s v="Femicidio no íntimo"/>
    <s v="Edgar Alejandro Layseca Urra, Diego Sebastián Bustamante Bustos, Javier Antonio Bustamante Bustos"/>
    <m/>
    <s v="Chilena"/>
    <s v="No Informada"/>
    <s v="No"/>
    <s v="No Informado"/>
  </r>
  <r>
    <s v="Femicidios"/>
    <d v="2018-02-18T00:00:00"/>
    <x v="13"/>
    <n v="14107"/>
    <s v="Paillaco"/>
    <x v="13"/>
    <s v="Ximena Andrea Candia Villaroel"/>
    <n v="30"/>
    <s v="Chilena"/>
    <s v="Temporera"/>
    <s v="Sujeto apuñala a mujer en casa de familiares de ella. Se da a la fuga y se autoinfiere cortes, luego se entrega a Carabineros"/>
    <s v="No"/>
    <s v="Conviviente"/>
    <s v="Femicidio íntimo"/>
    <s v="Isidro Alejandro Matus Matus"/>
    <n v="37"/>
    <s v="Chilena"/>
    <s v="Obrero"/>
    <s v="No"/>
    <s v="Sí"/>
  </r>
  <r>
    <s v="Femicidios"/>
    <d v="2017-03-22T00:00:00"/>
    <x v="7"/>
    <n v="2101"/>
    <s v="Antofagasta"/>
    <x v="7"/>
    <s v="Ximena Fabiola Cortés Rojas"/>
    <n v="32"/>
    <s v="Chilena"/>
    <s v="Microempresaria"/>
    <s v="Encontrada agonizante en el baño de su casa en base aérea Cerro Moreno, muere a los 5 días en el hospital. Calificado como suicidio, familia denuncia encubrimiento de femicidio por parte de la institución. Padres de la víctima mantienen cautela hasta obtener custodia de los hijos, luego exigen reabrir el caso"/>
    <s v="No"/>
    <s v="Cónyuge"/>
    <s v="Femicidio íntimo"/>
    <s v="James Cristian Díaz Portus"/>
    <n v="41"/>
    <s v="Chilena"/>
    <s v="Cabo primero Fuerza Aérea"/>
    <s v="No"/>
    <s v="No"/>
  </r>
  <r>
    <s v="Femicidios"/>
    <d v="2012-02-21T00:00:00"/>
    <x v="5"/>
    <n v="5101"/>
    <s v="Valparaíso"/>
    <x v="5"/>
    <s v="Xiomara Alarcón Miranda"/>
    <n v="38"/>
    <s v="No Informada"/>
    <s v="Sin Informacion"/>
    <s v="Apuñalada"/>
    <s v="Sin Información"/>
    <s v="Conviviente"/>
    <s v="Intimo"/>
    <s v="Marcelo Gajardo Corvalán"/>
    <n v="41"/>
    <s v="No Informada"/>
    <s v="No Informada"/>
    <s v="No Informado"/>
    <s v="No Informado"/>
  </r>
  <r>
    <s v="Femicidios"/>
    <d v="2012-06-25T00:00:00"/>
    <x v="10"/>
    <n v="16203"/>
    <s v="Coelemu"/>
    <x v="10"/>
    <s v="Yamile Alarcón Espinoza"/>
    <n v="22"/>
    <s v="No Informada"/>
    <s v="Sin Informacion"/>
    <s v="Apuñalada"/>
    <s v="Sin Información"/>
    <s v="Conviviente"/>
    <s v="Intimo"/>
    <s v="José Sepúlveda Barrera"/>
    <n v="58"/>
    <s v="No Informada"/>
    <s v="agricultor"/>
    <s v="No Informado"/>
    <s v="No Informado"/>
  </r>
  <r>
    <s v="Femicidios"/>
    <d v="2017-08-10T00:00:00"/>
    <x v="0"/>
    <n v="13101"/>
    <s v="Santiago"/>
    <x v="0"/>
    <s v="Yanina Francesca Bravo Benavides"/>
    <n v="32"/>
    <s v="Chilena"/>
    <s v="No Informada"/>
    <s v="Hija alerta a carabineros de la agresión mientras esta ocurre. La víctima es trasladada al hospital, donde fallece"/>
    <s v="No"/>
    <s v="Conviviente"/>
    <s v="Femicidio íntimo"/>
    <s v="Michaelle Nicolás Lillo Manquian"/>
    <n v="19"/>
    <s v="Chilena"/>
    <s v="No Informada"/>
    <s v="No"/>
    <s v="No"/>
  </r>
  <r>
    <s v="Femicidios"/>
    <d v="2015-10-29T00:00:00"/>
    <x v="0"/>
    <n v="13502"/>
    <s v="Alhué"/>
    <x v="0"/>
    <s v="Yanina Scarlet Paredes Lara"/>
    <n v="19"/>
    <s v="Chilena"/>
    <s v="No Informada"/>
    <s v="Tras agredirla, la lleva a la posta diciendo que se había caído, sin embargo paramédicos se dan cuenta de que fue un homicidio. Además se encontraron restos de sangre en su ropa"/>
    <s v="No"/>
    <s v="Ex pareja"/>
    <s v="Femicidio íntimo"/>
    <s v="Gonzalo Rocuand"/>
    <n v="25"/>
    <s v="No Informada"/>
    <s v="No Informada"/>
    <s v="No"/>
    <s v="No"/>
  </r>
  <r>
    <s v="Femicidios"/>
    <d v="2020-11-28T00:00:00"/>
    <x v="6"/>
    <n v="10101"/>
    <s v="Puerto Montt"/>
    <x v="6"/>
    <s v="Yanira Javiera Díaz Vera"/>
    <n v="26"/>
    <s v="Chilena"/>
    <s v="No Informada"/>
    <s v="Asfixiada por conviviente luego de múltiples golpes con elemento contundente. Inicialmente tanto PDI como SML habían corroborado tesis de suicidio del imputado, pero se determinó el femicidio tras exhumación solicitada por la familia practicada el 4 de diciembre. El 17 de diciembre el sujeto fue formalizado y se encuentra en prisión preventiva"/>
    <s v="Sin Información"/>
    <s v="Conviviente"/>
    <s v="Íntimo"/>
    <s v="Claudio Alexis Ballesteros Maldonado"/>
    <n v="31"/>
    <s v="Chilena"/>
    <s v="No Informada"/>
    <s v="No"/>
    <s v="No"/>
  </r>
  <r>
    <s v="Femicidios"/>
    <d v="2019-06-16T00:00:00"/>
    <x v="10"/>
    <n v="16101"/>
    <s v="Chillán"/>
    <x v="10"/>
    <s v="Yaricza Cáceres Montesinos"/>
    <n v="29"/>
    <s v="Chilena"/>
    <s v="trabajadora social"/>
    <s v="asfixiada por conviviente; venían llegando de un viaje y no había denuncias de VIF"/>
    <s v="Sin Información"/>
    <s v="Conviviente"/>
    <s v="Femicidio íntimo"/>
    <s v="Manuel San Martín Polanco"/>
    <n v="31"/>
    <s v="Chilena"/>
    <s v="No Informada"/>
    <s v="Sí"/>
    <s v="No Informado"/>
  </r>
  <r>
    <s v="Femicidios"/>
    <d v="2014-08-10T00:00:00"/>
    <x v="12"/>
    <n v="7102"/>
    <s v="Constitución"/>
    <x v="12"/>
    <s v="Yasmin Correa Guerrero"/>
    <n v="31"/>
    <s v="Chilena"/>
    <s v="Funcionaria civil de la armada"/>
    <s v="Ingreso a su domicilio sin autorización y la agrede con arma de fuego"/>
    <s v="No"/>
    <s v="Ex pareja"/>
    <s v="Femicidio íntimo"/>
    <s v="Oscar Navarro Oyarce"/>
    <n v="36"/>
    <s v="Chilena"/>
    <s v="No Informada"/>
    <s v="No"/>
    <s v="No"/>
  </r>
  <r>
    <s v="Femicidios"/>
    <d v="2020-02-17T00:00:00"/>
    <x v="0"/>
    <n v="13119"/>
    <s v="Maipú"/>
    <x v="0"/>
    <s v="Yasna Bustos Muñoz"/>
    <n v="31"/>
    <s v="Chilena"/>
    <s v="No Informada"/>
    <s v="Degollada por conviviente, quien se autoinflingió una herida en el cuello y se encuentra hospitalizado. La madre del agresor dio aviso tras llamada del propio sujeto"/>
    <s v="Sin Información"/>
    <s v="Conviviente"/>
    <s v="Íntimo"/>
    <s v="Paulo César Contreras Catalán"/>
    <n v="40"/>
    <s v="Chilena"/>
    <s v="Camionero"/>
    <s v="Intento"/>
    <s v="Sí"/>
  </r>
  <r>
    <s v="Femicidios"/>
    <d v="2010-02-04T00:00:00"/>
    <x v="1"/>
    <n v="9101"/>
    <s v="Temuco"/>
    <x v="1"/>
    <s v="Yasna Verónica Gonzalez Rozas"/>
    <n v="42"/>
    <s v="No Informada"/>
    <s v="Sin Informacion"/>
    <s v="Asfixiada"/>
    <s v="Sin Información"/>
    <s v="ex pareja"/>
    <s v="Intimo"/>
    <s v="Winston Rivera Montoya"/>
    <n v="38"/>
    <s v="Ecuatoriano"/>
    <s v="No Informada"/>
    <s v="No Informado"/>
    <s v="No Informado"/>
  </r>
  <r>
    <s v="Femicidios"/>
    <d v="2020-11-03T00:00:00"/>
    <x v="13"/>
    <n v="14108"/>
    <s v="Panguipulli"/>
    <x v="13"/>
    <s v="Yenny Shirley Ancamilla Collinao"/>
    <n v="26"/>
    <s v="Chilena"/>
    <s v="No Informada"/>
    <s v="Acuchillada por conviviente tenía diversas lesiones en cabeza"/>
    <s v="Sin Información"/>
    <s v="Conviviente"/>
    <s v="Íntimo"/>
    <s v="Alejandro Mauricio Cifuentes Salas"/>
    <n v="37"/>
    <s v="Chilena"/>
    <s v="No Informada"/>
    <s v="No"/>
    <s v="No Informado"/>
  </r>
  <r>
    <s v="Femicidios"/>
    <d v="2015-03-28T00:00:00"/>
    <x v="0"/>
    <n v="13201"/>
    <s v="Puente Alto"/>
    <x v="0"/>
    <s v="Yesenia Durán Castillo"/>
    <n v="28"/>
    <s v="Chilena"/>
    <s v="No Informada"/>
    <s v="Apuñalada"/>
    <s v="No"/>
    <s v="Cónyuge"/>
    <s v="Femicidio íntimo"/>
    <s v="Mauricio Vidal Lobos"/>
    <n v="29"/>
    <s v="Chilena"/>
    <s v="No Informada"/>
    <s v="Sí"/>
    <s v="No"/>
  </r>
  <r>
    <s v="Femicidios"/>
    <d v="2011-08-26T00:00:00"/>
    <x v="8"/>
    <n v="8107"/>
    <s v="Penco"/>
    <x v="8"/>
    <s v="Yessenia Arce"/>
    <n v="19"/>
    <s v="No Informada"/>
    <s v="Sin Informacion"/>
    <s v="Apuñalada"/>
    <s v="Sin Información"/>
    <s v="ex conviviente"/>
    <s v="Intimo"/>
    <s v="Víctor Pizarro Lara"/>
    <n v="24"/>
    <s v="No Informada"/>
    <s v="No Informada"/>
    <m/>
    <s v="No Informado"/>
  </r>
  <r>
    <s v="Femicidios"/>
    <d v="2016-09-03T00:00:00"/>
    <x v="0"/>
    <n v="13128"/>
    <s v="Renca"/>
    <x v="0"/>
    <s v="Yetzabel Nataly Bustos González"/>
    <n v="28"/>
    <s v="Chilena"/>
    <s v="No Informada"/>
    <s v="El femicida ingresa a la casa de la víctima con copia de llaves que poseía, donde la golpeo en varias ocasiones, la maniató a una silla con cinta adhesiva y la asfixió con una bolsa. Posteriormente la mete en una tina con agua, donde es encontrada. Se presenta recurso de nulidad y le rebajan la pena."/>
    <s v="No"/>
    <s v="Ex Conviviente"/>
    <s v="Femicidio íntimo"/>
    <s v="Juan Adrián Reyes Reyes"/>
    <n v="32"/>
    <s v="Chilena"/>
    <s v="No Informada"/>
    <s v="No"/>
    <s v="No"/>
  </r>
  <r>
    <s v="Femicidios"/>
    <d v="2016-12-29T00:00:00"/>
    <x v="1"/>
    <n v="9101"/>
    <s v="Temuco"/>
    <x v="1"/>
    <s v="Yini Paola Paz Sandoval Reyes"/>
    <n v="28"/>
    <s v="Chilena"/>
    <s v="Dueña de casa"/>
    <s v="Apuñalada y luego quemada junto a sus tres hijos: Valentín (5), Daniel (2) e Ignacio (10). La familia acusa irregularidades en la investigación y negligencia institucional. El 5 de Octubre de 2018 detienen a ex pareja, quien confiesa participación parcial en el crimen. En enero de 2019, el juzgado decreta su libertad, decisión que es revocada por la Corte de apelaciones. El 8 de Julio de 2019 se reabre la investigación. Familia ha realizado diversas acciones para que el caso no quede impune."/>
    <s v="No"/>
    <s v="Ex pareja"/>
    <s v="Femicidio íntimo"/>
    <s v="Claudio Alejandro Toloza Llanquinao"/>
    <n v="28"/>
    <s v="Chilena"/>
    <s v="No Informada"/>
    <s v="No"/>
    <s v="Sí"/>
  </r>
  <r>
    <s v="Femicidios"/>
    <d v="2019-11-17T00:00:00"/>
    <x v="3"/>
    <n v="6204"/>
    <s v="Marchihue"/>
    <x v="3"/>
    <s v="Yocelyn Judit Arrué Romero"/>
    <n v="27"/>
    <s v="Chilena"/>
    <s v="No Informada"/>
    <s v="disparo en la cabeza; ex conviviente, con quien se encontraba separada hace 2 años, fue a buscarla junto a su madre, sacó a los hijos del lugar y volvió a dispararle; inmediatamete se suicidó"/>
    <s v="Sin Información"/>
    <s v="Ex Conviviente"/>
    <s v="Femicidio íntimo"/>
    <s v="Gustavo Oyarzún González"/>
    <n v="32"/>
    <s v="Chilena"/>
    <s v="No Informada"/>
    <s v="Sí"/>
    <s v="No Informado"/>
  </r>
  <r>
    <s v="Femicidios"/>
    <d v="2013-12-03T00:00:00"/>
    <x v="0"/>
    <n v="13108"/>
    <s v="Independencia"/>
    <x v="0"/>
    <s v="Yolanda Quilapán Cruces"/>
    <n v="44"/>
    <s v="No Informada"/>
    <s v="Sin Informacion"/>
    <s v="Apuñalada"/>
    <s v="Sin Información"/>
    <s v="Esposo"/>
    <s v="Íntimo"/>
    <s v="Camilo Venegas Urra"/>
    <n v="52"/>
    <s v="No Informada"/>
    <s v="No Informada"/>
    <s v="Si"/>
    <s v="No Informado"/>
  </r>
  <r>
    <s v="Femicidios"/>
    <d v="2017-11-29T00:00:00"/>
    <x v="13"/>
    <n v="14108"/>
    <s v="Panguipulli"/>
    <x v="13"/>
    <s v="Yolanda Stela Jaramillo Naihual"/>
    <n v="37"/>
    <s v="Chilena"/>
    <s v="Educadora intercultural"/>
    <s v="Asesinada junto a actual pareja, Segundo Antonio Ortega Leal (40), por su ex conviviente, quien se dio a la fuga por paso fronterizo no autorizado hacia Argentina. El 11 de diciembre se encuentra cuerpo del agresor, quien se suicidó dentro de un fundo"/>
    <s v="No"/>
    <s v="Ex Conviviente"/>
    <s v="Femicidio íntimo"/>
    <s v="Iván Daniel Acuña González"/>
    <n v="40"/>
    <s v="Chilena"/>
    <s v="Turismo"/>
    <s v="Sí"/>
    <s v="No"/>
  </r>
  <r>
    <s v="Femicidios"/>
    <d v="2021-02-15T00:00:00"/>
    <x v="0"/>
    <n v="13201"/>
    <s v="Puente Alto"/>
    <x v="0"/>
    <s v="Yorka González Barrera"/>
    <n v="52"/>
    <s v="Chilena"/>
    <s v="No Informada"/>
    <s v="Estando en su domicilio, fue golpeada en la cabeza con un objeto contundente"/>
    <s v="No"/>
    <s v="Conviviente"/>
    <s v="Íntimo"/>
    <s v="Juan Carlos Palacios Durán"/>
    <n v="51"/>
    <s v="Chilena"/>
    <s v="No Informada"/>
    <s v="No"/>
    <s v="No Informado"/>
  </r>
  <r>
    <s v="Femicidios"/>
    <d v="2020-04-27T00:00:00"/>
    <x v="4"/>
    <n v="4101"/>
    <s v="La Serena"/>
    <x v="4"/>
    <s v="Yulisa Belén Cerda Aguilera_x000a_"/>
    <n v="22"/>
    <s v="Chilena"/>
    <s v="No Informada"/>
    <s v="Baleada por su pareja en el domicilio de ella. El femicida huyó tras abandonarla en las afueras de un Cesfam en La Serena. A los dos días se entrega a la justicia"/>
    <s v="Sin Información"/>
    <s v="Pareja"/>
    <s v="Íntimo"/>
    <s v="Ignacio Andrés Castillo Montenegro"/>
    <n v="24"/>
    <s v="Chilena"/>
    <s v="No Informada"/>
    <s v="No"/>
    <s v="Sí"/>
  </r>
  <r>
    <s v="Femicidios"/>
    <d v="2016-03-25T00:00:00"/>
    <x v="10"/>
    <n v="16107"/>
    <s v="Quillón"/>
    <x v="10"/>
    <s v="Yuri Haydee Alvarez Valderrama"/>
    <n v="28"/>
    <s v="Chilena"/>
    <s v="Vendedora ambulante"/>
    <s v="La golpea con martillo en la cara"/>
    <s v="No"/>
    <s v="Cónyuge"/>
    <s v="Femicidio íntimo"/>
    <s v="Ángelo Iturra Morales"/>
    <n v="30"/>
    <s v="Chilena"/>
    <s v="No Informada"/>
    <s v="No"/>
    <s v="Sí"/>
  </r>
  <r>
    <s v="Otros asesinatos por Violencia Femicida"/>
    <d v="2019-02-04T00:00:00"/>
    <x v="0"/>
    <n v="13105"/>
    <s v="El Bosque"/>
    <x v="0"/>
    <s v="Blanca Rosa Sáez Herníquez"/>
    <n v="85"/>
    <m/>
    <m/>
    <s v="En la comuna de El Bosque, región Metropolitana, Blanca Rosa Sáez Henríquez, de 85 años, fue asesinada por su esposo de 94 años, quien tras el hecho se suicidó."/>
    <m/>
    <m/>
    <m/>
    <m/>
    <m/>
    <m/>
    <m/>
    <s v="Sí"/>
    <m/>
  </r>
  <r>
    <s v="Otros asesinatos por Violencia Femicida"/>
    <d v="2020-11-04T00:00:00"/>
    <x v="0"/>
    <n v="13301"/>
    <s v="Colina"/>
    <x v="0"/>
    <s v="Juana López Salinas"/>
    <n v="69"/>
    <m/>
    <m/>
    <s v="En la comuna de Colina, región Metropolitana, Juana López Salinas, de 69 años, habría sido asesinada por su esposo de 73 años con un arma de fuego. Tras cometer el crimen el sujeto intentó suicidarse con la misma arma y falleció más tarde en el Hospital San José."/>
    <m/>
    <m/>
    <m/>
    <m/>
    <m/>
    <m/>
    <m/>
    <s v="Intento"/>
    <m/>
  </r>
  <r>
    <s v="Femicidios"/>
    <d v="2019-12-21T00:00:00"/>
    <x v="0"/>
    <n v="13401"/>
    <s v="San Bernardo"/>
    <x v="0"/>
    <s v="María Ángela Galindo Delgado"/>
    <n v="36"/>
    <m/>
    <m/>
    <s v="En la comuna de San Bernardo, región Metropolitana, María Ángela Galindo Delgado, de 36 años, habría sido asesinada con arma cortante por su pareja. La presunta autora del crimen se encuentra detenida y formalizada por el delito de femicidio consumado."/>
    <m/>
    <m/>
    <m/>
    <m/>
    <m/>
    <m/>
    <m/>
    <s v="No"/>
    <m/>
  </r>
  <r>
    <s v="Femicidios"/>
    <d v="2020-08-17T00:00:00"/>
    <x v="12"/>
    <n v="7102"/>
    <s v="Constitución"/>
    <x v="12"/>
    <s v="Sonia Vásquez Rojas"/>
    <n v="59"/>
    <m/>
    <m/>
    <s v="Sonia Vásquez Rojas de 59 años, fue asesinada por un conocido, quien la golpeó brutalmente hasta darle muerte en la comuna de Constitución, Región del Maule. Este caso fue calificado como femicidio consumado el 6 de febrero de 2018"/>
    <m/>
    <m/>
    <m/>
    <m/>
    <m/>
    <m/>
    <m/>
    <s v="No"/>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48">
  <r>
    <n v="1"/>
    <n v="1101"/>
    <s v="Tarapacá"/>
    <s v="Iquique"/>
    <n v="1"/>
    <s v="Prevalencia Violencia Física General Año"/>
    <x v="0"/>
    <x v="0"/>
    <x v="0"/>
    <x v="0"/>
    <s v="No sufrió violencia física general en los últimos 12 meses"/>
    <n v="270107"/>
    <s v="Atenciones médicas"/>
    <n v="270107006"/>
    <s v="Violencia Física"/>
    <n v="69414"/>
    <n v="66784.032930735382"/>
    <n v="55471.103186337612"/>
  </r>
  <r>
    <n v="1"/>
    <n v="1101"/>
    <s v="Tarapacá"/>
    <s v="Iquique"/>
    <n v="1"/>
    <s v="Prevalencia Violencia Física General Año"/>
    <x v="0"/>
    <x v="0"/>
    <x v="0"/>
    <x v="0"/>
    <s v="Sufrió violencia física general en los últimos 12 meses"/>
    <n v="270107"/>
    <s v="Atenciones médicas"/>
    <n v="270107006"/>
    <s v="Violencia Física"/>
    <n v="2059"/>
    <n v="2897.2272500252238"/>
    <n v="2078.0814371514371"/>
  </r>
  <r>
    <n v="1"/>
    <n v="1101"/>
    <s v="Tarapacá"/>
    <s v="Iquique"/>
    <n v="2"/>
    <s v="Prevalencia Violencia Física General Vida (año o vida)"/>
    <x v="1"/>
    <x v="1"/>
    <x v="0"/>
    <x v="0"/>
    <s v="No sufrió violencia física antes ni durante los últimos doce meses"/>
    <n v="270107"/>
    <s v="Atenciones médicas"/>
    <n v="270107006"/>
    <s v="Violencia Física"/>
    <n v="69284"/>
    <n v="62073.233466137011"/>
    <n v="47793.536802811192"/>
  </r>
  <r>
    <n v="1"/>
    <n v="1101"/>
    <s v="Tarapacá"/>
    <s v="Iquique"/>
    <n v="2"/>
    <s v="Prevalencia Violencia Física General Vida (año o vida)"/>
    <x v="1"/>
    <x v="1"/>
    <x v="0"/>
    <x v="0"/>
    <s v="Sufrió violencia física antes o durante los últimos doce meses"/>
    <n v="270107"/>
    <s v="Atenciones médicas"/>
    <n v="270107006"/>
    <s v="Violencia Física"/>
    <n v="2189"/>
    <n v="7608.026714623591"/>
    <n v="9755.6478206778229"/>
  </r>
  <r>
    <n v="1"/>
    <n v="1101"/>
    <s v="Tarapacá"/>
    <s v="Iquique"/>
    <n v="3"/>
    <s v="Prevalencia Violencia Física Grave Año"/>
    <x v="0"/>
    <x v="0"/>
    <x v="0"/>
    <x v="0"/>
    <s v="No sufrió violencia física grave en los últimos 12 meses"/>
    <n v="270107"/>
    <s v="Atenciones médicas"/>
    <n v="270107006"/>
    <s v="Violencia Física"/>
    <n v="70551"/>
    <n v="67355.931515641045"/>
    <n v="56763.170091099521"/>
  </r>
  <r>
    <n v="1"/>
    <n v="1101"/>
    <s v="Tarapacá"/>
    <s v="Iquique"/>
    <n v="3"/>
    <s v="Prevalencia Violencia Física Grave Año"/>
    <x v="0"/>
    <x v="0"/>
    <x v="0"/>
    <x v="0"/>
    <s v="Sufrió violencia física grave en los últimos 12 meses"/>
    <n v="270107"/>
    <s v="Atenciones médicas"/>
    <n v="270107006"/>
    <s v="Violencia Física"/>
    <n v="922"/>
    <n v="2325.328665119564"/>
    <n v="786.01453238953241"/>
  </r>
  <r>
    <n v="1"/>
    <n v="1101"/>
    <s v="Tarapacá"/>
    <s v="Iquique"/>
    <n v="4"/>
    <s v="Prevalencia Violencia Física Leve Año"/>
    <x v="0"/>
    <x v="0"/>
    <x v="0"/>
    <x v="0"/>
    <s v="No sufrió violencia física leve en los últimos 12 meses"/>
    <n v="270107"/>
    <s v="Atenciones médicas"/>
    <n v="270107006"/>
    <s v="Violencia Física"/>
    <n v="69414"/>
    <n v="67627.66929437175"/>
    <n v="55889.712313321739"/>
  </r>
  <r>
    <n v="1"/>
    <n v="1101"/>
    <s v="Tarapacá"/>
    <s v="Iquique"/>
    <n v="4"/>
    <s v="Prevalencia Violencia Física Leve Año"/>
    <x v="0"/>
    <x v="0"/>
    <x v="0"/>
    <x v="0"/>
    <s v="Sufrió violencia física leve en los últimos 12 meses"/>
    <n v="270107"/>
    <s v="Atenciones médicas"/>
    <n v="270107006"/>
    <s v="Violencia Física"/>
    <n v="2059"/>
    <n v="2053.5908863888599"/>
    <n v="1659.4723101673103"/>
  </r>
  <r>
    <n v="1"/>
    <n v="1101"/>
    <s v="Tarapacá"/>
    <s v="Iquique"/>
    <n v="7"/>
    <s v="Prevalencia Violencia Sexual General Vida (año o vida) general"/>
    <x v="1"/>
    <x v="1"/>
    <x v="1"/>
    <x v="1"/>
    <s v="Sin Datos"/>
    <n v="270107"/>
    <s v="Atenciones médicas"/>
    <n v="270107005"/>
    <s v="Otra violencia"/>
    <n v="22368"/>
    <n v="29226.76146255729"/>
    <n v="536.82352941176475"/>
  </r>
  <r>
    <n v="1"/>
    <n v="1101"/>
    <s v="Tarapacá"/>
    <s v="Iquique"/>
    <n v="7"/>
    <s v="Prevalencia Violencia Sexual General Vida (año o vida) general"/>
    <x v="1"/>
    <x v="1"/>
    <x v="1"/>
    <x v="1"/>
    <s v="No sufrió violencia sexual antes ni durante los últimos doce meses"/>
    <n v="270107"/>
    <s v="Atenciones médicas"/>
    <n v="270107005"/>
    <s v="Otra violencia"/>
    <n v="48340"/>
    <n v="38925.969574777439"/>
    <n v="50571.136478411201"/>
  </r>
  <r>
    <n v="1"/>
    <n v="1101"/>
    <s v="Tarapacá"/>
    <s v="Iquique"/>
    <n v="7"/>
    <s v="Prevalencia Violencia Sexual General Vida (año o vida) general"/>
    <x v="1"/>
    <x v="1"/>
    <x v="1"/>
    <x v="1"/>
    <s v="Sufrió violencia sexual antes o durante los últimos doce meses"/>
    <n v="270107"/>
    <s v="Atenciones médicas"/>
    <n v="270107005"/>
    <s v="Otra violencia"/>
    <n v="765"/>
    <n v="1528.5291434258011"/>
    <n v="6441.2246156660867"/>
  </r>
  <r>
    <n v="1"/>
    <n v="1107"/>
    <s v="Tarapacá"/>
    <s v="Alto Hospicio"/>
    <n v="1"/>
    <s v="Prevalencia Violencia Física General Año"/>
    <x v="0"/>
    <x v="0"/>
    <x v="0"/>
    <x v="0"/>
    <s v="No sufrió violencia física general en los últimos 12 meses"/>
    <n v="270107"/>
    <s v="Atenciones médicas"/>
    <n v="270107006"/>
    <s v="Violencia Física"/>
    <n v="0"/>
    <n v="29912.722596602889"/>
    <n v="38050.308687889556"/>
  </r>
  <r>
    <n v="1"/>
    <n v="1107"/>
    <s v="Tarapacá"/>
    <s v="Alto Hospicio"/>
    <n v="1"/>
    <s v="Prevalencia Violencia Física General Año"/>
    <x v="0"/>
    <x v="0"/>
    <x v="0"/>
    <x v="0"/>
    <s v="Sufrió violencia física general en los últimos 12 meses"/>
    <n v="270107"/>
    <s v="Atenciones médicas"/>
    <n v="270107006"/>
    <s v="Violencia Física"/>
    <n v="0"/>
    <n v="439.40847906730198"/>
    <n v="4040.9434251898965"/>
  </r>
  <r>
    <n v="1"/>
    <n v="1107"/>
    <s v="Tarapacá"/>
    <s v="Alto Hospicio"/>
    <n v="2"/>
    <s v="Prevalencia Violencia Física General Vida (año o vida)"/>
    <x v="1"/>
    <x v="1"/>
    <x v="0"/>
    <x v="0"/>
    <s v="No sufrió violencia física antes ni durante los últimos doce meses"/>
    <n v="270107"/>
    <s v="Atenciones médicas"/>
    <n v="270107006"/>
    <s v="Violencia Física"/>
    <n v="0"/>
    <n v="26899.938533205121"/>
    <n v="32880.363336109222"/>
  </r>
  <r>
    <n v="1"/>
    <n v="1107"/>
    <s v="Tarapacá"/>
    <s v="Alto Hospicio"/>
    <n v="2"/>
    <s v="Prevalencia Violencia Física General Vida (año o vida)"/>
    <x v="1"/>
    <x v="1"/>
    <x v="0"/>
    <x v="0"/>
    <s v="Sufrió violencia física antes o durante los últimos doce meses"/>
    <n v="270107"/>
    <s v="Atenciones médicas"/>
    <n v="270107006"/>
    <s v="Violencia Física"/>
    <n v="0"/>
    <n v="3452.1925424650653"/>
    <n v="9210.8887769702505"/>
  </r>
  <r>
    <n v="1"/>
    <n v="1107"/>
    <s v="Tarapacá"/>
    <s v="Alto Hospicio"/>
    <n v="3"/>
    <s v="Prevalencia Violencia Física Grave Año"/>
    <x v="0"/>
    <x v="0"/>
    <x v="0"/>
    <x v="0"/>
    <s v="No sufrió violencia física grave en los últimos 12 meses"/>
    <n v="270107"/>
    <s v="Atenciones médicas"/>
    <n v="270107006"/>
    <s v="Violencia Física"/>
    <n v="0"/>
    <n v="29912.722596602889"/>
    <n v="39859.90136144546"/>
  </r>
  <r>
    <n v="1"/>
    <n v="1107"/>
    <s v="Tarapacá"/>
    <s v="Alto Hospicio"/>
    <n v="3"/>
    <s v="Prevalencia Violencia Física Grave Año"/>
    <x v="0"/>
    <x v="0"/>
    <x v="0"/>
    <x v="0"/>
    <s v="Sufrió violencia física grave en los últimos 12 meses"/>
    <n v="270107"/>
    <s v="Atenciones médicas"/>
    <n v="270107006"/>
    <s v="Violencia Física"/>
    <n v="0"/>
    <n v="439.40847906730198"/>
    <n v="2231.3507516339869"/>
  </r>
  <r>
    <n v="1"/>
    <n v="1107"/>
    <s v="Tarapacá"/>
    <s v="Alto Hospicio"/>
    <n v="4"/>
    <s v="Prevalencia Violencia Física Leve Año"/>
    <x v="0"/>
    <x v="0"/>
    <x v="0"/>
    <x v="0"/>
    <s v="No sufrió violencia física leve en los últimos 12 meses"/>
    <n v="270107"/>
    <s v="Atenciones médicas"/>
    <n v="270107006"/>
    <s v="Violencia Física"/>
    <n v="0"/>
    <n v="29912.722596602889"/>
    <n v="38588.267021222891"/>
  </r>
  <r>
    <n v="1"/>
    <n v="1107"/>
    <s v="Tarapacá"/>
    <s v="Alto Hospicio"/>
    <n v="4"/>
    <s v="Prevalencia Violencia Física Leve Año"/>
    <x v="0"/>
    <x v="0"/>
    <x v="0"/>
    <x v="0"/>
    <s v="Sufrió violencia física leve en los últimos 12 meses"/>
    <n v="270107"/>
    <s v="Atenciones médicas"/>
    <n v="270107006"/>
    <s v="Violencia Física"/>
    <n v="0"/>
    <n v="439.40847906730198"/>
    <n v="3502.9850918565626"/>
  </r>
  <r>
    <n v="1"/>
    <n v="1107"/>
    <s v="Tarapacá"/>
    <s v="Alto Hospicio"/>
    <n v="7"/>
    <s v="Prevalencia Violencia Sexual General Vida (año o vida) general"/>
    <x v="1"/>
    <x v="1"/>
    <x v="1"/>
    <x v="1"/>
    <s v="Sin Datos"/>
    <n v="270107"/>
    <s v="Atenciones médicas"/>
    <n v="270107005"/>
    <s v="Otra violencia"/>
    <n v="0"/>
    <n v="7373.0385512772973"/>
    <n v="0"/>
  </r>
  <r>
    <n v="1"/>
    <n v="1107"/>
    <s v="Tarapacá"/>
    <s v="Alto Hospicio"/>
    <n v="7"/>
    <s v="Prevalencia Violencia Sexual General Vida (año o vida) general"/>
    <x v="1"/>
    <x v="1"/>
    <x v="1"/>
    <x v="1"/>
    <s v="No sufrió violencia sexual antes ni durante los últimos doce meses"/>
    <n v="270107"/>
    <s v="Atenciones médicas"/>
    <n v="270107005"/>
    <s v="Otra violencia"/>
    <n v="0"/>
    <n v="21419.213091998878"/>
    <n v="39623.462869381961"/>
  </r>
  <r>
    <n v="1"/>
    <n v="1107"/>
    <s v="Tarapacá"/>
    <s v="Alto Hospicio"/>
    <n v="7"/>
    <s v="Prevalencia Violencia Sexual General Vida (año o vida) general"/>
    <x v="1"/>
    <x v="1"/>
    <x v="1"/>
    <x v="1"/>
    <s v="Sufrió violencia sexual antes o durante los últimos doce meses"/>
    <n v="270107"/>
    <s v="Atenciones médicas"/>
    <n v="270107005"/>
    <s v="Otra violencia"/>
    <n v="0"/>
    <n v="1559.8794323940151"/>
    <n v="2467.7892436974789"/>
  </r>
  <r>
    <n v="1"/>
    <n v="1401"/>
    <s v="Tarapacá"/>
    <s v="Pozo Almonte"/>
    <n v="1"/>
    <s v="Prevalencia Violencia Física General Año"/>
    <x v="0"/>
    <x v="0"/>
    <x v="0"/>
    <x v="0"/>
    <s v="No sufrió violencia física general en los últimos 12 meses"/>
    <n v="270107"/>
    <s v="Atenciones médicas"/>
    <n v="270107006"/>
    <s v="Violencia Física"/>
    <n v="0"/>
    <n v="6626.536299025046"/>
    <n v="8221.3959532641875"/>
  </r>
  <r>
    <n v="1"/>
    <n v="1401"/>
    <s v="Tarapacá"/>
    <s v="Pozo Almonte"/>
    <n v="1"/>
    <s v="Prevalencia Violencia Física General Año"/>
    <x v="0"/>
    <x v="0"/>
    <x v="0"/>
    <x v="0"/>
    <s v="Sufrió violencia física general en los últimos 12 meses"/>
    <n v="270107"/>
    <s v="Atenciones médicas"/>
    <n v="270107006"/>
    <s v="Violencia Física"/>
    <n v="0"/>
    <n v="0"/>
    <n v="531.16731016731023"/>
  </r>
  <r>
    <n v="1"/>
    <n v="1401"/>
    <s v="Tarapacá"/>
    <s v="Pozo Almonte"/>
    <n v="2"/>
    <s v="Prevalencia Violencia Física General Vida (año o vida)"/>
    <x v="1"/>
    <x v="1"/>
    <x v="0"/>
    <x v="0"/>
    <s v="No sufrió violencia física antes ni durante los últimos doce meses"/>
    <n v="270107"/>
    <s v="Atenciones médicas"/>
    <n v="270107006"/>
    <s v="Violencia Física"/>
    <n v="0"/>
    <n v="5882.6804515366903"/>
    <n v="7926.2226199308534"/>
  </r>
  <r>
    <n v="1"/>
    <n v="1401"/>
    <s v="Tarapacá"/>
    <s v="Pozo Almonte"/>
    <n v="2"/>
    <s v="Prevalencia Violencia Física General Vida (año o vida)"/>
    <x v="1"/>
    <x v="1"/>
    <x v="0"/>
    <x v="0"/>
    <s v="Sufrió violencia física antes o durante los últimos doce meses"/>
    <n v="270107"/>
    <s v="Atenciones médicas"/>
    <n v="270107006"/>
    <s v="Violencia Física"/>
    <n v="0"/>
    <n v="743.85584748835504"/>
    <n v="826.34064350064364"/>
  </r>
  <r>
    <n v="1"/>
    <n v="1401"/>
    <s v="Tarapacá"/>
    <s v="Pozo Almonte"/>
    <n v="3"/>
    <s v="Prevalencia Violencia Física Grave Año"/>
    <x v="0"/>
    <x v="0"/>
    <x v="0"/>
    <x v="0"/>
    <s v="No sufrió violencia física grave en los últimos 12 meses"/>
    <n v="270107"/>
    <s v="Atenciones médicas"/>
    <n v="270107006"/>
    <s v="Violencia Física"/>
    <n v="0"/>
    <n v="6626.536299025046"/>
    <n v="8588.8013586695924"/>
  </r>
  <r>
    <n v="1"/>
    <n v="1401"/>
    <s v="Tarapacá"/>
    <s v="Pozo Almonte"/>
    <n v="3"/>
    <s v="Prevalencia Violencia Física Grave Año"/>
    <x v="0"/>
    <x v="0"/>
    <x v="0"/>
    <x v="0"/>
    <s v="Sufrió violencia física grave en los últimos 12 meses"/>
    <n v="270107"/>
    <s v="Atenciones médicas"/>
    <n v="270107006"/>
    <s v="Violencia Física"/>
    <n v="0"/>
    <n v="0"/>
    <n v="163.76190476190479"/>
  </r>
  <r>
    <n v="1"/>
    <n v="1401"/>
    <s v="Tarapacá"/>
    <s v="Pozo Almonte"/>
    <n v="4"/>
    <s v="Prevalencia Violencia Física Leve Año"/>
    <x v="0"/>
    <x v="0"/>
    <x v="0"/>
    <x v="0"/>
    <s v="No sufrió violencia física leve en los últimos 12 meses"/>
    <n v="270107"/>
    <s v="Atenciones médicas"/>
    <n v="270107006"/>
    <s v="Violencia Física"/>
    <n v="0"/>
    <n v="6626.536299025046"/>
    <n v="8221.3959532641875"/>
  </r>
  <r>
    <n v="1"/>
    <n v="1401"/>
    <s v="Tarapacá"/>
    <s v="Pozo Almonte"/>
    <n v="4"/>
    <s v="Prevalencia Violencia Física Leve Año"/>
    <x v="0"/>
    <x v="0"/>
    <x v="0"/>
    <x v="0"/>
    <s v="Sufrió violencia física leve en los últimos 12 meses"/>
    <n v="270107"/>
    <s v="Atenciones médicas"/>
    <n v="270107006"/>
    <s v="Violencia Física"/>
    <n v="0"/>
    <n v="0"/>
    <n v="531.16731016731023"/>
  </r>
  <r>
    <n v="1"/>
    <n v="1401"/>
    <s v="Tarapacá"/>
    <s v="Pozo Almonte"/>
    <n v="7"/>
    <s v="Prevalencia Violencia Sexual General Vida (año o vida) general"/>
    <x v="1"/>
    <x v="1"/>
    <x v="1"/>
    <x v="1"/>
    <s v="Sin Datos"/>
    <n v="270107"/>
    <s v="Atenciones médicas"/>
    <n v="270107005"/>
    <s v="Otra violencia"/>
    <n v="0"/>
    <n v="2173.5180482826308"/>
    <n v="0"/>
  </r>
  <r>
    <n v="1"/>
    <n v="1401"/>
    <s v="Tarapacá"/>
    <s v="Pozo Almonte"/>
    <n v="7"/>
    <s v="Prevalencia Violencia Sexual General Vida (año o vida) general"/>
    <x v="1"/>
    <x v="1"/>
    <x v="1"/>
    <x v="1"/>
    <s v="No sufrió violencia sexual antes ni durante los últimos doce meses"/>
    <n v="270107"/>
    <s v="Atenciones médicas"/>
    <n v="270107005"/>
    <s v="Otra violencia"/>
    <n v="0"/>
    <n v="3588.3285448600618"/>
    <n v="8293.6280253362602"/>
  </r>
  <r>
    <n v="1"/>
    <n v="1401"/>
    <s v="Tarapacá"/>
    <s v="Pozo Almonte"/>
    <n v="7"/>
    <s v="Prevalencia Violencia Sexual General Vida (año o vida) general"/>
    <x v="1"/>
    <x v="1"/>
    <x v="1"/>
    <x v="1"/>
    <s v="Sufrió violencia sexual antes o durante los últimos doce meses"/>
    <n v="270107"/>
    <s v="Atenciones médicas"/>
    <n v="270107005"/>
    <s v="Otra violencia"/>
    <n v="0"/>
    <n v="864.68970588235197"/>
    <n v="458.93523809523822"/>
  </r>
  <r>
    <n v="1"/>
    <n v="1405"/>
    <s v="Tarapacá"/>
    <s v="Pica"/>
    <n v="1"/>
    <s v="Prevalencia Violencia Física General Año"/>
    <x v="0"/>
    <x v="0"/>
    <x v="0"/>
    <x v="0"/>
    <s v="No sufrió violencia física general en los últimos 12 meses"/>
    <n v="270107"/>
    <s v="Atenciones médicas"/>
    <n v="270107006"/>
    <s v="Violencia Física"/>
    <n v="0"/>
    <n v="3367.0724445442556"/>
    <n v="0"/>
  </r>
  <r>
    <n v="1"/>
    <n v="1405"/>
    <s v="Tarapacá"/>
    <s v="Pica"/>
    <n v="2"/>
    <s v="Prevalencia Violencia Física General Vida (año o vida)"/>
    <x v="1"/>
    <x v="1"/>
    <x v="0"/>
    <x v="0"/>
    <s v="No sufrió violencia física antes ni durante los últimos doce meses"/>
    <n v="270107"/>
    <s v="Atenciones médicas"/>
    <n v="270107006"/>
    <s v="Violencia Física"/>
    <n v="0"/>
    <n v="3062.6250761232031"/>
    <n v="0"/>
  </r>
  <r>
    <n v="1"/>
    <n v="1405"/>
    <s v="Tarapacá"/>
    <s v="Pica"/>
    <n v="2"/>
    <s v="Prevalencia Violencia Física General Vida (año o vida)"/>
    <x v="1"/>
    <x v="1"/>
    <x v="0"/>
    <x v="0"/>
    <s v="Sufrió violencia física antes o durante los últimos doce meses"/>
    <n v="270107"/>
    <s v="Atenciones médicas"/>
    <n v="270107006"/>
    <s v="Violencia Física"/>
    <n v="0"/>
    <n v="304.447368421053"/>
    <n v="0"/>
  </r>
  <r>
    <n v="1"/>
    <n v="1405"/>
    <s v="Tarapacá"/>
    <s v="Pica"/>
    <n v="3"/>
    <s v="Prevalencia Violencia Física Grave Año"/>
    <x v="0"/>
    <x v="0"/>
    <x v="0"/>
    <x v="0"/>
    <s v="No sufrió violencia física grave en los últimos 12 meses"/>
    <n v="270107"/>
    <s v="Atenciones médicas"/>
    <n v="270107006"/>
    <s v="Violencia Física"/>
    <n v="0"/>
    <n v="3367.0724445442556"/>
    <n v="0"/>
  </r>
  <r>
    <n v="1"/>
    <n v="1405"/>
    <s v="Tarapacá"/>
    <s v="Pica"/>
    <n v="4"/>
    <s v="Prevalencia Violencia Física Leve Año"/>
    <x v="0"/>
    <x v="0"/>
    <x v="0"/>
    <x v="0"/>
    <s v="No sufrió violencia física leve en los últimos 12 meses"/>
    <n v="270107"/>
    <s v="Atenciones médicas"/>
    <n v="270107006"/>
    <s v="Violencia Física"/>
    <n v="0"/>
    <n v="3367.0724445442556"/>
    <n v="0"/>
  </r>
  <r>
    <n v="1"/>
    <n v="1405"/>
    <s v="Tarapacá"/>
    <s v="Pica"/>
    <n v="7"/>
    <s v="Prevalencia Violencia Sexual General Vida (año o vida) general"/>
    <x v="1"/>
    <x v="1"/>
    <x v="1"/>
    <x v="1"/>
    <s v="Sin Datos"/>
    <n v="270107"/>
    <s v="Atenciones médicas"/>
    <n v="270107005"/>
    <s v="Otra violencia"/>
    <n v="0"/>
    <n v="433.573494547179"/>
    <n v="0"/>
  </r>
  <r>
    <n v="1"/>
    <n v="1405"/>
    <s v="Tarapacá"/>
    <s v="Pica"/>
    <n v="7"/>
    <s v="Prevalencia Violencia Sexual General Vida (año o vida) general"/>
    <x v="1"/>
    <x v="1"/>
    <x v="1"/>
    <x v="1"/>
    <s v="No sufrió violencia sexual antes ni durante los últimos doce meses"/>
    <n v="270107"/>
    <s v="Atenciones médicas"/>
    <n v="270107005"/>
    <s v="Otra violencia"/>
    <n v="0"/>
    <n v="2933.4989499970766"/>
    <n v="0"/>
  </r>
  <r>
    <n v="2"/>
    <n v="2101"/>
    <s v="Antofagasta"/>
    <s v="Antofagasta"/>
    <n v="1"/>
    <s v="Prevalencia Violencia Física General Año"/>
    <x v="0"/>
    <x v="0"/>
    <x v="0"/>
    <x v="0"/>
    <s v="No sufrió violencia física general en los últimos 12 meses"/>
    <n v="270107"/>
    <s v="Atenciones médicas"/>
    <n v="270107006"/>
    <s v="Violencia Física"/>
    <n v="92874"/>
    <n v="133924.99804819777"/>
    <n v="120538.85057819866"/>
  </r>
  <r>
    <n v="2"/>
    <n v="2101"/>
    <s v="Antofagasta"/>
    <s v="Antofagasta"/>
    <n v="1"/>
    <s v="Prevalencia Violencia Física General Año"/>
    <x v="0"/>
    <x v="0"/>
    <x v="0"/>
    <x v="0"/>
    <s v="Sufrió violencia física general en los últimos 12 meses"/>
    <n v="270107"/>
    <s v="Atenciones médicas"/>
    <n v="270107006"/>
    <s v="Violencia Física"/>
    <n v="2866"/>
    <n v="6928.0784450361089"/>
    <n v="3854.9862654872577"/>
  </r>
  <r>
    <n v="2"/>
    <n v="2101"/>
    <s v="Antofagasta"/>
    <s v="Antofagasta"/>
    <n v="2"/>
    <s v="Prevalencia Violencia Física General Vida (año o vida)"/>
    <x v="1"/>
    <x v="1"/>
    <x v="0"/>
    <x v="0"/>
    <s v="No sufrió violencia física antes ni durante los últimos doce meses"/>
    <n v="270107"/>
    <s v="Atenciones médicas"/>
    <n v="270107006"/>
    <s v="Violencia Física"/>
    <n v="86354"/>
    <n v="116743.29606186123"/>
    <n v="114060.28243671783"/>
  </r>
  <r>
    <n v="2"/>
    <n v="2101"/>
    <s v="Antofagasta"/>
    <s v="Antofagasta"/>
    <n v="2"/>
    <s v="Prevalencia Violencia Física General Vida (año o vida)"/>
    <x v="1"/>
    <x v="1"/>
    <x v="0"/>
    <x v="0"/>
    <s v="Sufrió violencia física antes o durante los últimos doce meses"/>
    <n v="270107"/>
    <s v="Atenciones médicas"/>
    <n v="270107006"/>
    <s v="Violencia Física"/>
    <n v="9386"/>
    <n v="24109.780431372612"/>
    <n v="10333.554406968156"/>
  </r>
  <r>
    <n v="2"/>
    <n v="2101"/>
    <s v="Antofagasta"/>
    <s v="Antofagasta"/>
    <n v="3"/>
    <s v="Prevalencia Violencia Física Grave Año"/>
    <x v="0"/>
    <x v="0"/>
    <x v="0"/>
    <x v="0"/>
    <s v="No sufrió violencia física grave en los últimos 12 meses"/>
    <n v="270107"/>
    <s v="Atenciones médicas"/>
    <n v="270107006"/>
    <s v="Violencia Física"/>
    <n v="93657"/>
    <n v="136906.60089327689"/>
    <n v="121674.23732095545"/>
  </r>
  <r>
    <n v="2"/>
    <n v="2101"/>
    <s v="Antofagasta"/>
    <s v="Antofagasta"/>
    <n v="3"/>
    <s v="Prevalencia Violencia Física Grave Año"/>
    <x v="0"/>
    <x v="0"/>
    <x v="0"/>
    <x v="0"/>
    <s v="Sufrió violencia física grave en los últimos 12 meses"/>
    <n v="270107"/>
    <s v="Atenciones médicas"/>
    <n v="270107006"/>
    <s v="Violencia Física"/>
    <n v="2083"/>
    <n v="3946.4755999570002"/>
    <n v="2719.5995227304538"/>
  </r>
  <r>
    <n v="2"/>
    <n v="2101"/>
    <s v="Antofagasta"/>
    <s v="Antofagasta"/>
    <n v="4"/>
    <s v="Prevalencia Violencia Física Leve Año"/>
    <x v="0"/>
    <x v="0"/>
    <x v="0"/>
    <x v="0"/>
    <s v="No sufrió violencia física leve en los últimos 12 meses"/>
    <n v="270107"/>
    <s v="Atenciones médicas"/>
    <n v="270107006"/>
    <s v="Violencia Física"/>
    <n v="92874"/>
    <n v="134363.37304819777"/>
    <n v="120538.85057819866"/>
  </r>
  <r>
    <n v="2"/>
    <n v="2101"/>
    <s v="Antofagasta"/>
    <s v="Antofagasta"/>
    <n v="4"/>
    <s v="Prevalencia Violencia Física Leve Año"/>
    <x v="0"/>
    <x v="0"/>
    <x v="0"/>
    <x v="0"/>
    <s v="Sufrió violencia física leve en los últimos 12 meses"/>
    <n v="270107"/>
    <s v="Atenciones médicas"/>
    <n v="270107006"/>
    <s v="Violencia Física"/>
    <n v="2866"/>
    <n v="6489.7034450361089"/>
    <n v="3854.9862654872577"/>
  </r>
  <r>
    <n v="2"/>
    <n v="2101"/>
    <s v="Antofagasta"/>
    <s v="Antofagasta"/>
    <n v="7"/>
    <s v="Prevalencia Violencia Sexual General Vida (año o vida) general"/>
    <x v="1"/>
    <x v="1"/>
    <x v="1"/>
    <x v="1"/>
    <s v="Sin Datos"/>
    <n v="270107"/>
    <s v="Atenciones médicas"/>
    <n v="270107005"/>
    <s v="Otra violencia"/>
    <n v="14494"/>
    <n v="48460.923061487316"/>
    <n v="0"/>
  </r>
  <r>
    <n v="2"/>
    <n v="2101"/>
    <s v="Antofagasta"/>
    <s v="Antofagasta"/>
    <n v="7"/>
    <s v="Prevalencia Violencia Sexual General Vida (año o vida) general"/>
    <x v="1"/>
    <x v="1"/>
    <x v="1"/>
    <x v="1"/>
    <s v="No sufrió violencia sexual antes ni durante los últimos doce meses"/>
    <n v="270107"/>
    <s v="Atenciones médicas"/>
    <n v="270107005"/>
    <s v="Otra violencia"/>
    <n v="80804"/>
    <n v="88671.991312053899"/>
    <n v="111784.88712881308"/>
  </r>
  <r>
    <n v="2"/>
    <n v="2101"/>
    <s v="Antofagasta"/>
    <s v="Antofagasta"/>
    <n v="7"/>
    <s v="Prevalencia Violencia Sexual General Vida (año o vida) general"/>
    <x v="1"/>
    <x v="1"/>
    <x v="1"/>
    <x v="1"/>
    <s v="Sufrió violencia sexual antes o durante los últimos doce meses"/>
    <n v="270107"/>
    <s v="Atenciones médicas"/>
    <n v="270107005"/>
    <s v="Otra violencia"/>
    <n v="442"/>
    <n v="3720.1621196924848"/>
    <n v="12608.949714872884"/>
  </r>
  <r>
    <n v="2"/>
    <n v="2104"/>
    <s v="Antofagasta"/>
    <s v="Taltal"/>
    <n v="1"/>
    <s v="Prevalencia Violencia Física General Año"/>
    <x v="0"/>
    <x v="0"/>
    <x v="0"/>
    <x v="0"/>
    <s v="No sufrió violencia física general en los últimos 12 meses"/>
    <n v="270107"/>
    <s v="Atenciones médicas"/>
    <n v="270107006"/>
    <s v="Violencia Física"/>
    <n v="0"/>
    <n v="8751.0854205608357"/>
    <n v="0"/>
  </r>
  <r>
    <n v="2"/>
    <n v="2104"/>
    <s v="Antofagasta"/>
    <s v="Taltal"/>
    <n v="2"/>
    <s v="Prevalencia Violencia Física General Vida (año o vida)"/>
    <x v="1"/>
    <x v="1"/>
    <x v="0"/>
    <x v="0"/>
    <s v="No sufrió violencia física antes ni durante los últimos doce meses"/>
    <n v="270107"/>
    <s v="Atenciones médicas"/>
    <n v="270107006"/>
    <s v="Violencia Física"/>
    <n v="0"/>
    <n v="6789.8877196494859"/>
    <n v="0"/>
  </r>
  <r>
    <n v="2"/>
    <n v="2104"/>
    <s v="Antofagasta"/>
    <s v="Taltal"/>
    <n v="2"/>
    <s v="Prevalencia Violencia Física General Vida (año o vida)"/>
    <x v="1"/>
    <x v="1"/>
    <x v="0"/>
    <x v="0"/>
    <s v="Sufrió violencia física antes o durante los últimos doce meses"/>
    <n v="270107"/>
    <s v="Atenciones médicas"/>
    <n v="270107006"/>
    <s v="Violencia Física"/>
    <n v="0"/>
    <n v="1961.19770091135"/>
    <n v="0"/>
  </r>
  <r>
    <n v="2"/>
    <n v="2104"/>
    <s v="Antofagasta"/>
    <s v="Taltal"/>
    <n v="3"/>
    <s v="Prevalencia Violencia Física Grave Año"/>
    <x v="0"/>
    <x v="0"/>
    <x v="0"/>
    <x v="0"/>
    <s v="No sufrió violencia física grave en los últimos 12 meses"/>
    <n v="270107"/>
    <s v="Atenciones médicas"/>
    <n v="270107006"/>
    <s v="Violencia Física"/>
    <n v="0"/>
    <n v="8751.0854205608357"/>
    <n v="0"/>
  </r>
  <r>
    <n v="2"/>
    <n v="2104"/>
    <s v="Antofagasta"/>
    <s v="Taltal"/>
    <n v="4"/>
    <s v="Prevalencia Violencia Física Leve Año"/>
    <x v="0"/>
    <x v="0"/>
    <x v="0"/>
    <x v="0"/>
    <s v="No sufrió violencia física leve en los últimos 12 meses"/>
    <n v="270107"/>
    <s v="Atenciones médicas"/>
    <n v="270107006"/>
    <s v="Violencia Física"/>
    <n v="0"/>
    <n v="8751.0854205608357"/>
    <n v="0"/>
  </r>
  <r>
    <n v="2"/>
    <n v="2104"/>
    <s v="Antofagasta"/>
    <s v="Taltal"/>
    <n v="7"/>
    <s v="Prevalencia Violencia Sexual General Vida (año o vida) general"/>
    <x v="1"/>
    <x v="1"/>
    <x v="1"/>
    <x v="1"/>
    <s v="Sin Datos"/>
    <n v="270107"/>
    <s v="Atenciones médicas"/>
    <n v="270107005"/>
    <s v="Otra violencia"/>
    <n v="0"/>
    <n v="3419.9778450791091"/>
    <n v="0"/>
  </r>
  <r>
    <n v="2"/>
    <n v="2104"/>
    <s v="Antofagasta"/>
    <s v="Taltal"/>
    <n v="7"/>
    <s v="Prevalencia Violencia Sexual General Vida (año o vida) general"/>
    <x v="1"/>
    <x v="1"/>
    <x v="1"/>
    <x v="1"/>
    <s v="No sufrió violencia sexual antes ni durante los últimos doce meses"/>
    <n v="270107"/>
    <s v="Atenciones médicas"/>
    <n v="270107005"/>
    <s v="Otra violencia"/>
    <n v="0"/>
    <n v="5331.1075754817266"/>
    <n v="0"/>
  </r>
  <r>
    <n v="2"/>
    <n v="2201"/>
    <s v="Antofagasta"/>
    <s v="Calama"/>
    <n v="1"/>
    <s v="Prevalencia Violencia Física General Año"/>
    <x v="0"/>
    <x v="0"/>
    <x v="0"/>
    <x v="0"/>
    <s v="No sufrió violencia física general en los últimos 12 meses"/>
    <n v="270107"/>
    <s v="Atenciones médicas"/>
    <n v="270107006"/>
    <s v="Violencia Física"/>
    <n v="41900"/>
    <n v="41948.645372450032"/>
    <n v="54956.124335843342"/>
  </r>
  <r>
    <n v="2"/>
    <n v="2201"/>
    <s v="Antofagasta"/>
    <s v="Calama"/>
    <n v="1"/>
    <s v="Prevalencia Violencia Física General Año"/>
    <x v="0"/>
    <x v="0"/>
    <x v="0"/>
    <x v="0"/>
    <s v="Sufrió violencia física general en los últimos 12 meses"/>
    <n v="270107"/>
    <s v="Atenciones médicas"/>
    <n v="270107006"/>
    <s v="Violencia Física"/>
    <n v="2196"/>
    <n v="861.27986284867006"/>
    <n v="0"/>
  </r>
  <r>
    <n v="2"/>
    <n v="2201"/>
    <s v="Antofagasta"/>
    <s v="Calama"/>
    <n v="2"/>
    <s v="Prevalencia Violencia Física General Vida (año o vida)"/>
    <x v="1"/>
    <x v="1"/>
    <x v="0"/>
    <x v="0"/>
    <s v="No sufrió violencia física antes ni durante los últimos doce meses"/>
    <n v="270107"/>
    <s v="Atenciones médicas"/>
    <n v="270107006"/>
    <s v="Violencia Física"/>
    <n v="39655"/>
    <n v="37041.01145158166"/>
    <n v="52826.951449692817"/>
  </r>
  <r>
    <n v="2"/>
    <n v="2201"/>
    <s v="Antofagasta"/>
    <s v="Calama"/>
    <n v="2"/>
    <s v="Prevalencia Violencia Física General Vida (año o vida)"/>
    <x v="1"/>
    <x v="1"/>
    <x v="0"/>
    <x v="0"/>
    <s v="Sufrió violencia física antes o durante los últimos doce meses"/>
    <n v="270107"/>
    <s v="Atenciones médicas"/>
    <n v="270107006"/>
    <s v="Violencia Física"/>
    <n v="4441"/>
    <n v="5768.9137837170365"/>
    <n v="2129.1728861505076"/>
  </r>
  <r>
    <n v="2"/>
    <n v="2201"/>
    <s v="Antofagasta"/>
    <s v="Calama"/>
    <n v="3"/>
    <s v="Prevalencia Violencia Física Grave Año"/>
    <x v="0"/>
    <x v="0"/>
    <x v="0"/>
    <x v="0"/>
    <s v="No sufrió violencia física grave en los últimos 12 meses"/>
    <n v="270107"/>
    <s v="Atenciones médicas"/>
    <n v="270107006"/>
    <s v="Violencia Física"/>
    <n v="43138"/>
    <n v="42374.695877500533"/>
    <n v="54956.124335843342"/>
  </r>
  <r>
    <n v="2"/>
    <n v="2201"/>
    <s v="Antofagasta"/>
    <s v="Calama"/>
    <n v="3"/>
    <s v="Prevalencia Violencia Física Grave Año"/>
    <x v="0"/>
    <x v="0"/>
    <x v="0"/>
    <x v="0"/>
    <s v="Sufrió violencia física grave en los últimos 12 meses"/>
    <n v="270107"/>
    <s v="Atenciones médicas"/>
    <n v="270107006"/>
    <s v="Violencia Física"/>
    <n v="958"/>
    <n v="435.22935779816498"/>
    <n v="0"/>
  </r>
  <r>
    <n v="2"/>
    <n v="2201"/>
    <s v="Antofagasta"/>
    <s v="Calama"/>
    <n v="4"/>
    <s v="Prevalencia Violencia Física Leve Año"/>
    <x v="0"/>
    <x v="0"/>
    <x v="0"/>
    <x v="0"/>
    <s v="No sufrió violencia física leve en los últimos 12 meses"/>
    <n v="270107"/>
    <s v="Atenciones médicas"/>
    <n v="270107006"/>
    <s v="Violencia Física"/>
    <n v="41900"/>
    <n v="41948.645372450032"/>
    <n v="54956.124335843342"/>
  </r>
  <r>
    <n v="2"/>
    <n v="2201"/>
    <s v="Antofagasta"/>
    <s v="Calama"/>
    <n v="4"/>
    <s v="Prevalencia Violencia Física Leve Año"/>
    <x v="0"/>
    <x v="0"/>
    <x v="0"/>
    <x v="0"/>
    <s v="Sufrió violencia física leve en los últimos 12 meses"/>
    <n v="270107"/>
    <s v="Atenciones médicas"/>
    <n v="270107006"/>
    <s v="Violencia Física"/>
    <n v="2196"/>
    <n v="861.27986284867006"/>
    <n v="0"/>
  </r>
  <r>
    <n v="2"/>
    <n v="2201"/>
    <s v="Antofagasta"/>
    <s v="Calama"/>
    <n v="7"/>
    <s v="Prevalencia Violencia Sexual General Vida (año o vida) general"/>
    <x v="1"/>
    <x v="1"/>
    <x v="1"/>
    <x v="1"/>
    <s v="Sin Datos"/>
    <n v="270107"/>
    <s v="Atenciones médicas"/>
    <n v="270107005"/>
    <s v="Otra violencia"/>
    <n v="9184"/>
    <n v="10306.59239511763"/>
    <n v="998.28401470906329"/>
  </r>
  <r>
    <n v="2"/>
    <n v="2201"/>
    <s v="Antofagasta"/>
    <s v="Calama"/>
    <n v="7"/>
    <s v="Prevalencia Violencia Sexual General Vida (año o vida) general"/>
    <x v="1"/>
    <x v="1"/>
    <x v="1"/>
    <x v="1"/>
    <s v="No sufrió violencia sexual antes ni durante los últimos doce meses"/>
    <n v="270107"/>
    <s v="Atenciones médicas"/>
    <n v="270107005"/>
    <s v="Otra violencia"/>
    <n v="34473"/>
    <n v="31632.874124584749"/>
    <n v="52132.219447827469"/>
  </r>
  <r>
    <n v="2"/>
    <n v="2201"/>
    <s v="Antofagasta"/>
    <s v="Calama"/>
    <n v="7"/>
    <s v="Prevalencia Violencia Sexual General Vida (año o vida) general"/>
    <x v="1"/>
    <x v="1"/>
    <x v="1"/>
    <x v="1"/>
    <s v="Sufrió violencia sexual antes o durante los últimos doce meses"/>
    <n v="270107"/>
    <s v="Atenciones médicas"/>
    <n v="270107005"/>
    <s v="Otra violencia"/>
    <n v="439"/>
    <n v="870.45871559632997"/>
    <n v="1825.6208733067915"/>
  </r>
  <r>
    <n v="2"/>
    <n v="2301"/>
    <s v="Antofagasta"/>
    <s v="Tocopilla"/>
    <n v="1"/>
    <s v="Prevalencia Violencia Física General Año"/>
    <x v="0"/>
    <x v="0"/>
    <x v="0"/>
    <x v="0"/>
    <s v="No sufrió violencia física general en los últimos 12 meses"/>
    <n v="270107"/>
    <s v="Atenciones médicas"/>
    <n v="270107006"/>
    <s v="Violencia Física"/>
    <n v="0"/>
    <n v="10477.115412234431"/>
    <n v="20050.939676860642"/>
  </r>
  <r>
    <n v="2"/>
    <n v="2301"/>
    <s v="Antofagasta"/>
    <s v="Tocopilla"/>
    <n v="1"/>
    <s v="Prevalencia Violencia Física General Año"/>
    <x v="0"/>
    <x v="0"/>
    <x v="0"/>
    <x v="0"/>
    <s v="Sufrió violencia física general en los últimos 12 meses"/>
    <n v="270107"/>
    <s v="Atenciones médicas"/>
    <n v="270107006"/>
    <s v="Violencia Física"/>
    <n v="0"/>
    <n v="0"/>
    <n v="1032.0991436100132"/>
  </r>
  <r>
    <n v="2"/>
    <n v="2301"/>
    <s v="Antofagasta"/>
    <s v="Tocopilla"/>
    <n v="2"/>
    <s v="Prevalencia Violencia Física General Vida (año o vida)"/>
    <x v="1"/>
    <x v="1"/>
    <x v="0"/>
    <x v="0"/>
    <s v="No sufrió violencia física antes ni durante los últimos doce meses"/>
    <n v="270107"/>
    <s v="Atenciones médicas"/>
    <n v="270107006"/>
    <s v="Violencia Física"/>
    <n v="0"/>
    <n v="8053.4625131887806"/>
    <n v="18816.763206272408"/>
  </r>
  <r>
    <n v="2"/>
    <n v="2301"/>
    <s v="Antofagasta"/>
    <s v="Tocopilla"/>
    <n v="2"/>
    <s v="Prevalencia Violencia Física General Vida (año o vida)"/>
    <x v="1"/>
    <x v="1"/>
    <x v="0"/>
    <x v="0"/>
    <s v="Sufrió violencia física antes o durante los últimos doce meses"/>
    <n v="270107"/>
    <s v="Atenciones médicas"/>
    <n v="270107006"/>
    <s v="Violencia Física"/>
    <n v="0"/>
    <n v="2423.65289904565"/>
    <n v="2266.2756141982486"/>
  </r>
  <r>
    <n v="2"/>
    <n v="2301"/>
    <s v="Antofagasta"/>
    <s v="Tocopilla"/>
    <n v="3"/>
    <s v="Prevalencia Violencia Física Grave Año"/>
    <x v="0"/>
    <x v="0"/>
    <x v="0"/>
    <x v="0"/>
    <s v="No sufrió violencia física grave en los últimos 12 meses"/>
    <n v="270107"/>
    <s v="Atenciones médicas"/>
    <n v="270107006"/>
    <s v="Violencia Física"/>
    <n v="0"/>
    <n v="10477.115412234431"/>
    <n v="20530.925184107022"/>
  </r>
  <r>
    <n v="2"/>
    <n v="2301"/>
    <s v="Antofagasta"/>
    <s v="Tocopilla"/>
    <n v="3"/>
    <s v="Prevalencia Violencia Física Grave Año"/>
    <x v="0"/>
    <x v="0"/>
    <x v="0"/>
    <x v="0"/>
    <s v="Sufrió violencia física grave en los últimos 12 meses"/>
    <n v="270107"/>
    <s v="Atenciones médicas"/>
    <n v="270107006"/>
    <s v="Violencia Física"/>
    <n v="0"/>
    <n v="0"/>
    <n v="552.11363636363637"/>
  </r>
  <r>
    <n v="2"/>
    <n v="2301"/>
    <s v="Antofagasta"/>
    <s v="Tocopilla"/>
    <n v="4"/>
    <s v="Prevalencia Violencia Física Leve Año"/>
    <x v="0"/>
    <x v="0"/>
    <x v="0"/>
    <x v="0"/>
    <s v="No sufrió violencia física leve en los últimos 12 meses"/>
    <n v="270107"/>
    <s v="Atenciones médicas"/>
    <n v="270107006"/>
    <s v="Violencia Física"/>
    <n v="0"/>
    <n v="10477.115412234431"/>
    <n v="20050.939676860642"/>
  </r>
  <r>
    <n v="2"/>
    <n v="2301"/>
    <s v="Antofagasta"/>
    <s v="Tocopilla"/>
    <n v="4"/>
    <s v="Prevalencia Violencia Física Leve Año"/>
    <x v="0"/>
    <x v="0"/>
    <x v="0"/>
    <x v="0"/>
    <s v="Sufrió violencia física leve en los últimos 12 meses"/>
    <n v="270107"/>
    <s v="Atenciones médicas"/>
    <n v="270107006"/>
    <s v="Violencia Física"/>
    <n v="0"/>
    <n v="0"/>
    <n v="1032.0991436100132"/>
  </r>
  <r>
    <n v="2"/>
    <n v="2301"/>
    <s v="Antofagasta"/>
    <s v="Tocopilla"/>
    <n v="7"/>
    <s v="Prevalencia Violencia Sexual General Vida (año o vida) general"/>
    <x v="1"/>
    <x v="1"/>
    <x v="1"/>
    <x v="1"/>
    <s v="Sin Datos"/>
    <n v="270107"/>
    <s v="Atenciones médicas"/>
    <n v="270107005"/>
    <s v="Otra violencia"/>
    <n v="0"/>
    <n v="2464.542016806723"/>
    <n v="0"/>
  </r>
  <r>
    <n v="2"/>
    <n v="2301"/>
    <s v="Antofagasta"/>
    <s v="Tocopilla"/>
    <n v="7"/>
    <s v="Prevalencia Violencia Sexual General Vida (año o vida) general"/>
    <x v="1"/>
    <x v="1"/>
    <x v="1"/>
    <x v="1"/>
    <s v="No sufrió violencia sexual antes ni durante los últimos doce meses"/>
    <n v="270107"/>
    <s v="Atenciones médicas"/>
    <n v="270107005"/>
    <s v="Otra violencia"/>
    <n v="0"/>
    <n v="8012.5733954277084"/>
    <n v="19913.836948812899"/>
  </r>
  <r>
    <n v="2"/>
    <n v="2301"/>
    <s v="Antofagasta"/>
    <s v="Tocopilla"/>
    <n v="7"/>
    <s v="Prevalencia Violencia Sexual General Vida (año o vida) general"/>
    <x v="1"/>
    <x v="1"/>
    <x v="1"/>
    <x v="1"/>
    <s v="Sufrió violencia sexual antes o durante los últimos doce meses"/>
    <n v="270107"/>
    <s v="Atenciones médicas"/>
    <n v="270107005"/>
    <s v="Otra violencia"/>
    <n v="0"/>
    <n v="0"/>
    <n v="1169.2018716577541"/>
  </r>
  <r>
    <n v="2"/>
    <n v="2302"/>
    <s v="Antofagasta"/>
    <s v="María Elena"/>
    <n v="1"/>
    <s v="Prevalencia Violencia Física General Año"/>
    <x v="0"/>
    <x v="0"/>
    <x v="0"/>
    <x v="0"/>
    <s v="No sufrió violencia física general en los últimos 12 meses"/>
    <n v="270107"/>
    <s v="Atenciones médicas"/>
    <n v="270107006"/>
    <s v="Violencia Física"/>
    <n v="0"/>
    <n v="1878.7974386724391"/>
    <n v="0"/>
  </r>
  <r>
    <n v="2"/>
    <n v="2302"/>
    <s v="Antofagasta"/>
    <s v="María Elena"/>
    <n v="2"/>
    <s v="Prevalencia Violencia Física General Vida (año o vida)"/>
    <x v="1"/>
    <x v="1"/>
    <x v="0"/>
    <x v="0"/>
    <s v="No sufrió violencia física antes ni durante los últimos doce meses"/>
    <n v="270107"/>
    <s v="Atenciones médicas"/>
    <n v="270107006"/>
    <s v="Violencia Física"/>
    <n v="0"/>
    <n v="1878.7974386724391"/>
    <n v="0"/>
  </r>
  <r>
    <n v="2"/>
    <n v="2302"/>
    <s v="Antofagasta"/>
    <s v="María Elena"/>
    <n v="3"/>
    <s v="Prevalencia Violencia Física Grave Año"/>
    <x v="0"/>
    <x v="0"/>
    <x v="0"/>
    <x v="0"/>
    <s v="No sufrió violencia física grave en los últimos 12 meses"/>
    <n v="270107"/>
    <s v="Atenciones médicas"/>
    <n v="270107006"/>
    <s v="Violencia Física"/>
    <n v="0"/>
    <n v="1878.7974386724391"/>
    <n v="0"/>
  </r>
  <r>
    <n v="2"/>
    <n v="2302"/>
    <s v="Antofagasta"/>
    <s v="María Elena"/>
    <n v="4"/>
    <s v="Prevalencia Violencia Física Leve Año"/>
    <x v="0"/>
    <x v="0"/>
    <x v="0"/>
    <x v="0"/>
    <s v="No sufrió violencia física leve en los últimos 12 meses"/>
    <n v="270107"/>
    <s v="Atenciones médicas"/>
    <n v="270107006"/>
    <s v="Violencia Física"/>
    <n v="0"/>
    <n v="1878.7974386724391"/>
    <n v="0"/>
  </r>
  <r>
    <n v="2"/>
    <n v="2302"/>
    <s v="Antofagasta"/>
    <s v="María Elena"/>
    <n v="7"/>
    <s v="Prevalencia Violencia Sexual General Vida (año o vida) general"/>
    <x v="1"/>
    <x v="1"/>
    <x v="1"/>
    <x v="1"/>
    <s v="Sin Datos"/>
    <n v="270107"/>
    <s v="Atenciones médicas"/>
    <n v="270107005"/>
    <s v="Otra violencia"/>
    <n v="0"/>
    <n v="1026.6964285714289"/>
    <n v="0"/>
  </r>
  <r>
    <n v="2"/>
    <n v="2302"/>
    <s v="Antofagasta"/>
    <s v="María Elena"/>
    <n v="7"/>
    <s v="Prevalencia Violencia Sexual General Vida (año o vida) general"/>
    <x v="1"/>
    <x v="1"/>
    <x v="1"/>
    <x v="1"/>
    <s v="No sufrió violencia sexual antes ni durante los últimos doce meses"/>
    <n v="270107"/>
    <s v="Atenciones médicas"/>
    <n v="270107005"/>
    <s v="Otra violencia"/>
    <n v="0"/>
    <n v="852.10101010101005"/>
    <n v="0"/>
  </r>
  <r>
    <n v="3"/>
    <n v="3101"/>
    <s v="Atacama"/>
    <s v="Copiapó"/>
    <n v="1"/>
    <s v="Prevalencia Violencia Física General Año"/>
    <x v="0"/>
    <x v="0"/>
    <x v="0"/>
    <x v="0"/>
    <s v="No sufrió violencia física general en los últimos 12 meses"/>
    <n v="270107"/>
    <s v="Atenciones médicas"/>
    <n v="270107006"/>
    <s v="Violencia Física"/>
    <n v="40265"/>
    <n v="56828.263912599599"/>
    <n v="48978.693725790261"/>
  </r>
  <r>
    <n v="3"/>
    <n v="3101"/>
    <s v="Atacama"/>
    <s v="Copiapó"/>
    <n v="1"/>
    <s v="Prevalencia Violencia Física General Año"/>
    <x v="0"/>
    <x v="0"/>
    <x v="0"/>
    <x v="0"/>
    <s v="Sufrió violencia física general en los últimos 12 meses"/>
    <n v="270107"/>
    <s v="Atenciones médicas"/>
    <n v="270107006"/>
    <s v="Violencia Física"/>
    <n v="1173"/>
    <n v="2196.4072144522142"/>
    <n v="1639.5369805289158"/>
  </r>
  <r>
    <n v="3"/>
    <n v="3101"/>
    <s v="Atacama"/>
    <s v="Copiapó"/>
    <n v="1"/>
    <s v="Prevalencia Violencia Física General Año"/>
    <x v="0"/>
    <x v="0"/>
    <x v="0"/>
    <x v="0"/>
    <s v="Sin Datos"/>
    <n v="270107"/>
    <s v="Atenciones médicas"/>
    <n v="270107006"/>
    <s v="Violencia Física"/>
    <n v="107"/>
    <n v="0"/>
    <n v="0"/>
  </r>
  <r>
    <n v="3"/>
    <n v="3101"/>
    <s v="Atacama"/>
    <s v="Copiapó"/>
    <n v="2"/>
    <s v="Prevalencia Violencia Física General Vida (año o vida)"/>
    <x v="1"/>
    <x v="1"/>
    <x v="0"/>
    <x v="0"/>
    <s v="No sufrió violencia física antes ni durante los últimos doce meses"/>
    <n v="270107"/>
    <s v="Atenciones médicas"/>
    <n v="270107006"/>
    <s v="Violencia Física"/>
    <n v="35265"/>
    <n v="54728.574646865309"/>
    <n v="45986.366312959406"/>
  </r>
  <r>
    <n v="3"/>
    <n v="3101"/>
    <s v="Atacama"/>
    <s v="Copiapó"/>
    <n v="2"/>
    <s v="Prevalencia Violencia Física General Vida (año o vida)"/>
    <x v="1"/>
    <x v="1"/>
    <x v="0"/>
    <x v="0"/>
    <s v="Sufrió violencia física antes o durante los últimos doce meses"/>
    <n v="270107"/>
    <s v="Atenciones médicas"/>
    <n v="270107006"/>
    <s v="Violencia Física"/>
    <n v="6280"/>
    <n v="4296.0964801864775"/>
    <n v="4631.864393359785"/>
  </r>
  <r>
    <n v="3"/>
    <n v="3101"/>
    <s v="Atacama"/>
    <s v="Copiapó"/>
    <n v="3"/>
    <s v="Prevalencia Violencia Física Grave Año"/>
    <x v="0"/>
    <x v="0"/>
    <x v="0"/>
    <x v="0"/>
    <s v="No sufrió violencia física grave en los últimos 12 meses"/>
    <n v="270107"/>
    <s v="Atenciones médicas"/>
    <n v="270107006"/>
    <s v="Violencia Física"/>
    <n v="41213"/>
    <n v="57339.712630548325"/>
    <n v="50375.647372985826"/>
  </r>
  <r>
    <n v="3"/>
    <n v="3101"/>
    <s v="Atacama"/>
    <s v="Copiapó"/>
    <n v="3"/>
    <s v="Prevalencia Violencia Física Grave Año"/>
    <x v="0"/>
    <x v="0"/>
    <x v="0"/>
    <x v="0"/>
    <s v="Sufrió violencia física grave en los últimos 12 meses"/>
    <n v="270107"/>
    <s v="Atenciones médicas"/>
    <n v="270107006"/>
    <s v="Violencia Física"/>
    <n v="225"/>
    <n v="1684.958496503496"/>
    <n v="242.58333333333329"/>
  </r>
  <r>
    <n v="3"/>
    <n v="3101"/>
    <s v="Atacama"/>
    <s v="Copiapó"/>
    <n v="3"/>
    <s v="Prevalencia Violencia Física Grave Año"/>
    <x v="0"/>
    <x v="0"/>
    <x v="0"/>
    <x v="0"/>
    <s v="Sin Datos"/>
    <n v="270107"/>
    <s v="Atenciones médicas"/>
    <n v="270107006"/>
    <s v="Violencia Física"/>
    <n v="107"/>
    <n v="0"/>
    <n v="0"/>
  </r>
  <r>
    <n v="3"/>
    <n v="3101"/>
    <s v="Atacama"/>
    <s v="Copiapó"/>
    <n v="4"/>
    <s v="Prevalencia Violencia Física Leve Año"/>
    <x v="0"/>
    <x v="0"/>
    <x v="0"/>
    <x v="0"/>
    <s v="No sufrió violencia física leve en los últimos 12 meses"/>
    <n v="270107"/>
    <s v="Atenciones médicas"/>
    <n v="270107006"/>
    <s v="Violencia Física"/>
    <n v="40419"/>
    <n v="57105.045963881654"/>
    <n v="48978.693725790261"/>
  </r>
  <r>
    <n v="3"/>
    <n v="3101"/>
    <s v="Atacama"/>
    <s v="Copiapó"/>
    <n v="4"/>
    <s v="Prevalencia Violencia Física Leve Año"/>
    <x v="0"/>
    <x v="0"/>
    <x v="0"/>
    <x v="0"/>
    <s v="Sufrió violencia física leve en los últimos 12 meses"/>
    <n v="270107"/>
    <s v="Atenciones médicas"/>
    <n v="270107006"/>
    <s v="Violencia Física"/>
    <n v="1019"/>
    <n v="1919.625163170163"/>
    <n v="1639.5369805289158"/>
  </r>
  <r>
    <n v="3"/>
    <n v="3101"/>
    <s v="Atacama"/>
    <s v="Copiapó"/>
    <n v="4"/>
    <s v="Prevalencia Violencia Física Leve Año"/>
    <x v="0"/>
    <x v="0"/>
    <x v="0"/>
    <x v="0"/>
    <s v="Sin Datos"/>
    <n v="270107"/>
    <s v="Atenciones médicas"/>
    <n v="270107006"/>
    <s v="Violencia Física"/>
    <n v="107"/>
    <n v="0"/>
    <n v="0"/>
  </r>
  <r>
    <n v="3"/>
    <n v="3101"/>
    <s v="Atacama"/>
    <s v="Copiapó"/>
    <n v="7"/>
    <s v="Prevalencia Violencia Sexual General Vida (año o vida) general"/>
    <x v="1"/>
    <x v="1"/>
    <x v="1"/>
    <x v="1"/>
    <s v="Sin Datos"/>
    <n v="270107"/>
    <s v="Atenciones médicas"/>
    <n v="270107005"/>
    <s v="Otra violencia"/>
    <n v="9402"/>
    <n v="18211.17341083314"/>
    <n v="0"/>
  </r>
  <r>
    <n v="3"/>
    <n v="3101"/>
    <s v="Atacama"/>
    <s v="Copiapó"/>
    <n v="7"/>
    <s v="Prevalencia Violencia Sexual General Vida (año o vida) general"/>
    <x v="1"/>
    <x v="1"/>
    <x v="1"/>
    <x v="1"/>
    <s v="No sufrió violencia sexual antes ni durante los últimos doce meses"/>
    <n v="270107"/>
    <s v="Atenciones médicas"/>
    <n v="270107005"/>
    <s v="Otra violencia"/>
    <n v="30504"/>
    <n v="38787.221783817578"/>
    <n v="47368.299315803095"/>
  </r>
  <r>
    <n v="3"/>
    <n v="3101"/>
    <s v="Atacama"/>
    <s v="Copiapó"/>
    <n v="7"/>
    <s v="Prevalencia Violencia Sexual General Vida (año o vida) general"/>
    <x v="1"/>
    <x v="1"/>
    <x v="1"/>
    <x v="1"/>
    <s v="Sufrió violencia sexual antes o durante los últimos doce meses"/>
    <n v="270107"/>
    <s v="Atenciones médicas"/>
    <n v="270107005"/>
    <s v="Otra violencia"/>
    <n v="1639"/>
    <n v="2026.2759324009321"/>
    <n v="3249.9313905161025"/>
  </r>
  <r>
    <n v="3"/>
    <n v="3102"/>
    <s v="Atacama"/>
    <s v="Caldera"/>
    <n v="1"/>
    <s v="Prevalencia Violencia Física General Año"/>
    <x v="0"/>
    <x v="0"/>
    <x v="0"/>
    <x v="0"/>
    <s v="No sufrió violencia física general en los últimos 12 meses"/>
    <n v="270107"/>
    <s v="Atenciones médicas"/>
    <n v="270107006"/>
    <s v="Violencia Física"/>
    <n v="0"/>
    <n v="10088.080645711665"/>
    <n v="5585.832417448235"/>
  </r>
  <r>
    <n v="3"/>
    <n v="3102"/>
    <s v="Atacama"/>
    <s v="Caldera"/>
    <n v="1"/>
    <s v="Prevalencia Violencia Física General Año"/>
    <x v="0"/>
    <x v="0"/>
    <x v="0"/>
    <x v="0"/>
    <s v="Sufrió violencia física general en los últimos 12 meses"/>
    <n v="270107"/>
    <s v="Atenciones médicas"/>
    <n v="270107006"/>
    <s v="Violencia Física"/>
    <n v="0"/>
    <n v="276.78205128205099"/>
    <n v="183.4086021505376"/>
  </r>
  <r>
    <n v="3"/>
    <n v="3102"/>
    <s v="Atacama"/>
    <s v="Caldera"/>
    <n v="2"/>
    <s v="Prevalencia Violencia Física General Vida (año o vida)"/>
    <x v="1"/>
    <x v="1"/>
    <x v="0"/>
    <x v="0"/>
    <s v="No sufrió violencia física antes ni durante los últimos doce meses"/>
    <n v="270107"/>
    <s v="Atenciones médicas"/>
    <n v="270107006"/>
    <s v="Violencia Física"/>
    <n v="0"/>
    <n v="8419.7400279960493"/>
    <n v="4671.9675940995412"/>
  </r>
  <r>
    <n v="3"/>
    <n v="3102"/>
    <s v="Atacama"/>
    <s v="Caldera"/>
    <n v="2"/>
    <s v="Prevalencia Violencia Física General Vida (año o vida)"/>
    <x v="1"/>
    <x v="1"/>
    <x v="0"/>
    <x v="0"/>
    <s v="Sufrió violencia física antes o durante los últimos doce meses"/>
    <n v="270107"/>
    <s v="Atenciones médicas"/>
    <n v="270107006"/>
    <s v="Violencia Física"/>
    <n v="0"/>
    <n v="1945.1226689976681"/>
    <n v="1097.273425499232"/>
  </r>
  <r>
    <n v="3"/>
    <n v="3102"/>
    <s v="Atacama"/>
    <s v="Caldera"/>
    <n v="3"/>
    <s v="Prevalencia Violencia Física Grave Año"/>
    <x v="0"/>
    <x v="0"/>
    <x v="0"/>
    <x v="0"/>
    <s v="No sufrió violencia física grave en los últimos 12 meses"/>
    <n v="270107"/>
    <s v="Atenciones médicas"/>
    <n v="270107006"/>
    <s v="Violencia Física"/>
    <n v="0"/>
    <n v="10088.080645711665"/>
    <n v="5585.832417448235"/>
  </r>
  <r>
    <n v="3"/>
    <n v="3102"/>
    <s v="Atacama"/>
    <s v="Caldera"/>
    <n v="3"/>
    <s v="Prevalencia Violencia Física Grave Año"/>
    <x v="0"/>
    <x v="0"/>
    <x v="0"/>
    <x v="0"/>
    <s v="Sufrió violencia física grave en los últimos 12 meses"/>
    <n v="270107"/>
    <s v="Atenciones médicas"/>
    <n v="270107006"/>
    <s v="Violencia Física"/>
    <n v="0"/>
    <n v="276.78205128205099"/>
    <n v="183.4086021505376"/>
  </r>
  <r>
    <n v="3"/>
    <n v="3102"/>
    <s v="Atacama"/>
    <s v="Caldera"/>
    <n v="4"/>
    <s v="Prevalencia Violencia Física Leve Año"/>
    <x v="0"/>
    <x v="0"/>
    <x v="0"/>
    <x v="0"/>
    <s v="No sufrió violencia física leve en los últimos 12 meses"/>
    <n v="270107"/>
    <s v="Atenciones médicas"/>
    <n v="270107006"/>
    <s v="Violencia Física"/>
    <n v="0"/>
    <n v="10364.862696993716"/>
    <n v="5585.832417448235"/>
  </r>
  <r>
    <n v="3"/>
    <n v="3102"/>
    <s v="Atacama"/>
    <s v="Caldera"/>
    <n v="4"/>
    <s v="Prevalencia Violencia Física Leve Año"/>
    <x v="0"/>
    <x v="0"/>
    <x v="0"/>
    <x v="0"/>
    <s v="Sufrió violencia física leve en los últimos 12 meses"/>
    <n v="270107"/>
    <s v="Atenciones médicas"/>
    <n v="270107006"/>
    <s v="Violencia Física"/>
    <n v="0"/>
    <n v="0"/>
    <n v="183.4086021505376"/>
  </r>
  <r>
    <n v="3"/>
    <n v="3102"/>
    <s v="Atacama"/>
    <s v="Caldera"/>
    <n v="7"/>
    <s v="Prevalencia Violencia Sexual General Vida (año o vida) general"/>
    <x v="1"/>
    <x v="1"/>
    <x v="1"/>
    <x v="1"/>
    <s v="Sin Datos"/>
    <n v="270107"/>
    <s v="Atenciones médicas"/>
    <n v="270107005"/>
    <s v="Otra violencia"/>
    <n v="0"/>
    <n v="3819.7794599043527"/>
    <n v="0"/>
  </r>
  <r>
    <n v="3"/>
    <n v="3102"/>
    <s v="Atacama"/>
    <s v="Caldera"/>
    <n v="7"/>
    <s v="Prevalencia Violencia Sexual General Vida (año o vida) general"/>
    <x v="1"/>
    <x v="1"/>
    <x v="1"/>
    <x v="1"/>
    <s v="No sufrió violencia sexual antes ni durante los últimos doce meses"/>
    <n v="270107"/>
    <s v="Atenciones médicas"/>
    <n v="270107005"/>
    <s v="Otra violencia"/>
    <n v="0"/>
    <n v="6021.8555098166371"/>
    <n v="5097.9595295834124"/>
  </r>
  <r>
    <n v="3"/>
    <n v="3102"/>
    <s v="Atacama"/>
    <s v="Caldera"/>
    <n v="7"/>
    <s v="Prevalencia Violencia Sexual General Vida (año o vida) general"/>
    <x v="1"/>
    <x v="1"/>
    <x v="1"/>
    <x v="1"/>
    <s v="Sufrió violencia sexual antes o durante los últimos doce meses"/>
    <n v="270107"/>
    <s v="Atenciones médicas"/>
    <n v="270107005"/>
    <s v="Otra violencia"/>
    <n v="0"/>
    <n v="523.22772727272695"/>
    <n v="671.28149001536099"/>
  </r>
  <r>
    <n v="3"/>
    <n v="3103"/>
    <s v="Atacama"/>
    <s v="Tierra Amarilla"/>
    <n v="1"/>
    <s v="Prevalencia Violencia Física General Año"/>
    <x v="0"/>
    <x v="0"/>
    <x v="0"/>
    <x v="0"/>
    <s v="No sufrió violencia física general en los últimos 12 meses"/>
    <n v="270107"/>
    <s v="Atenciones médicas"/>
    <n v="270107006"/>
    <s v="Violencia Física"/>
    <n v="0"/>
    <n v="916.24666666666701"/>
    <n v="8151.3261419650644"/>
  </r>
  <r>
    <n v="3"/>
    <n v="3103"/>
    <s v="Atacama"/>
    <s v="Tierra Amarilla"/>
    <n v="1"/>
    <s v="Prevalencia Violencia Física General Año"/>
    <x v="0"/>
    <x v="0"/>
    <x v="0"/>
    <x v="0"/>
    <s v="Sufrió violencia física general en los últimos 12 meses"/>
    <n v="270107"/>
    <s v="Atenciones médicas"/>
    <n v="270107006"/>
    <s v="Violencia Física"/>
    <n v="0"/>
    <n v="142.309278350515"/>
    <n v="0"/>
  </r>
  <r>
    <n v="3"/>
    <n v="3103"/>
    <s v="Atacama"/>
    <s v="Tierra Amarilla"/>
    <n v="2"/>
    <s v="Prevalencia Violencia Física General Vida (año o vida)"/>
    <x v="1"/>
    <x v="1"/>
    <x v="0"/>
    <x v="0"/>
    <s v="No sufrió violencia física antes ni durante los últimos doce meses"/>
    <n v="270107"/>
    <s v="Atenciones médicas"/>
    <n v="270107006"/>
    <s v="Violencia Física"/>
    <n v="0"/>
    <n v="916.24666666666701"/>
    <n v="7350.9957711070456"/>
  </r>
  <r>
    <n v="3"/>
    <n v="3103"/>
    <s v="Atacama"/>
    <s v="Tierra Amarilla"/>
    <n v="2"/>
    <s v="Prevalencia Violencia Física General Vida (año o vida)"/>
    <x v="1"/>
    <x v="1"/>
    <x v="0"/>
    <x v="0"/>
    <s v="Sufrió violencia física antes o durante los últimos doce meses"/>
    <n v="270107"/>
    <s v="Atenciones médicas"/>
    <n v="270107006"/>
    <s v="Violencia Física"/>
    <n v="0"/>
    <n v="142.309278350515"/>
    <n v="800.33037085802039"/>
  </r>
  <r>
    <n v="3"/>
    <n v="3103"/>
    <s v="Atacama"/>
    <s v="Tierra Amarilla"/>
    <n v="3"/>
    <s v="Prevalencia Violencia Física Grave Año"/>
    <x v="0"/>
    <x v="0"/>
    <x v="0"/>
    <x v="0"/>
    <s v="No sufrió violencia física grave en los últimos 12 meses"/>
    <n v="270107"/>
    <s v="Atenciones médicas"/>
    <n v="270107006"/>
    <s v="Violencia Física"/>
    <n v="0"/>
    <n v="916.24666666666701"/>
    <n v="8151.3261419650644"/>
  </r>
  <r>
    <n v="3"/>
    <n v="3103"/>
    <s v="Atacama"/>
    <s v="Tierra Amarilla"/>
    <n v="3"/>
    <s v="Prevalencia Violencia Física Grave Año"/>
    <x v="0"/>
    <x v="0"/>
    <x v="0"/>
    <x v="0"/>
    <s v="Sufrió violencia física grave en los últimos 12 meses"/>
    <n v="270107"/>
    <s v="Atenciones médicas"/>
    <n v="270107006"/>
    <s v="Violencia Física"/>
    <n v="0"/>
    <n v="142.309278350515"/>
    <n v="0"/>
  </r>
  <r>
    <n v="3"/>
    <n v="3103"/>
    <s v="Atacama"/>
    <s v="Tierra Amarilla"/>
    <n v="4"/>
    <s v="Prevalencia Violencia Física Leve Año"/>
    <x v="0"/>
    <x v="0"/>
    <x v="0"/>
    <x v="0"/>
    <s v="No sufrió violencia física leve en los últimos 12 meses"/>
    <n v="270107"/>
    <s v="Atenciones médicas"/>
    <n v="270107006"/>
    <s v="Violencia Física"/>
    <n v="0"/>
    <n v="1058.555945017182"/>
    <n v="8151.3261419650644"/>
  </r>
  <r>
    <n v="3"/>
    <n v="3103"/>
    <s v="Atacama"/>
    <s v="Tierra Amarilla"/>
    <n v="7"/>
    <s v="Prevalencia Violencia Sexual General Vida (año o vida) general"/>
    <x v="1"/>
    <x v="1"/>
    <x v="1"/>
    <x v="1"/>
    <s v="Sin Datos"/>
    <n v="270107"/>
    <s v="Atenciones médicas"/>
    <n v="270107005"/>
    <s v="Otra violencia"/>
    <n v="0"/>
    <n v="681.57999999999993"/>
    <n v="0"/>
  </r>
  <r>
    <n v="3"/>
    <n v="3103"/>
    <s v="Atacama"/>
    <s v="Tierra Amarilla"/>
    <n v="7"/>
    <s v="Prevalencia Violencia Sexual General Vida (año o vida) general"/>
    <x v="1"/>
    <x v="1"/>
    <x v="1"/>
    <x v="1"/>
    <s v="No sufrió violencia sexual antes ni durante los últimos doce meses"/>
    <n v="270107"/>
    <s v="Atenciones médicas"/>
    <n v="270107005"/>
    <s v="Otra violencia"/>
    <n v="0"/>
    <n v="234.666666666667"/>
    <n v="7604.278522917446"/>
  </r>
  <r>
    <n v="3"/>
    <n v="3103"/>
    <s v="Atacama"/>
    <s v="Tierra Amarilla"/>
    <n v="7"/>
    <s v="Prevalencia Violencia Sexual General Vida (año o vida) general"/>
    <x v="1"/>
    <x v="1"/>
    <x v="1"/>
    <x v="1"/>
    <s v="Sufrió violencia sexual antes o durante los últimos doce meses"/>
    <n v="270107"/>
    <s v="Atenciones médicas"/>
    <n v="270107005"/>
    <s v="Otra violencia"/>
    <n v="0"/>
    <n v="142.309278350515"/>
    <n v="547.04761904761904"/>
  </r>
  <r>
    <n v="3"/>
    <n v="3201"/>
    <s v="Atacama"/>
    <s v="Chañaral"/>
    <n v="1"/>
    <s v="Prevalencia Violencia Física General Año"/>
    <x v="0"/>
    <x v="0"/>
    <x v="0"/>
    <x v="0"/>
    <s v="No sufrió violencia física general en los últimos 12 meses"/>
    <n v="270107"/>
    <s v="Atenciones médicas"/>
    <n v="270107006"/>
    <s v="Violencia Física"/>
    <n v="0"/>
    <n v="4262.7022163746888"/>
    <n v="6867.6147896822167"/>
  </r>
  <r>
    <n v="3"/>
    <n v="3201"/>
    <s v="Atacama"/>
    <s v="Chañaral"/>
    <n v="2"/>
    <s v="Prevalencia Violencia Física General Vida (año o vida)"/>
    <x v="1"/>
    <x v="1"/>
    <x v="0"/>
    <x v="0"/>
    <s v="No sufrió violencia física antes ni durante los últimos doce meses"/>
    <n v="270107"/>
    <s v="Atenciones médicas"/>
    <n v="270107006"/>
    <s v="Violencia Física"/>
    <n v="0"/>
    <n v="4262.7022163746888"/>
    <n v="6136.608396191953"/>
  </r>
  <r>
    <n v="3"/>
    <n v="3201"/>
    <s v="Atacama"/>
    <s v="Chañaral"/>
    <n v="2"/>
    <s v="Prevalencia Violencia Física General Vida (año o vida)"/>
    <x v="1"/>
    <x v="1"/>
    <x v="0"/>
    <x v="0"/>
    <s v="Sufrió violencia física antes o durante los últimos doce meses"/>
    <n v="270107"/>
    <s v="Atenciones médicas"/>
    <n v="270107006"/>
    <s v="Violencia Física"/>
    <n v="0"/>
    <n v="0"/>
    <n v="731.00639349026437"/>
  </r>
  <r>
    <n v="3"/>
    <n v="3201"/>
    <s v="Atacama"/>
    <s v="Chañaral"/>
    <n v="3"/>
    <s v="Prevalencia Violencia Física Grave Año"/>
    <x v="0"/>
    <x v="0"/>
    <x v="0"/>
    <x v="0"/>
    <s v="No sufrió violencia física grave en los últimos 12 meses"/>
    <n v="270107"/>
    <s v="Atenciones médicas"/>
    <n v="270107006"/>
    <s v="Violencia Física"/>
    <n v="0"/>
    <n v="4262.7022163746888"/>
    <n v="6867.6147896822167"/>
  </r>
  <r>
    <n v="3"/>
    <n v="3201"/>
    <s v="Atacama"/>
    <s v="Chañaral"/>
    <n v="4"/>
    <s v="Prevalencia Violencia Física Leve Año"/>
    <x v="0"/>
    <x v="0"/>
    <x v="0"/>
    <x v="0"/>
    <s v="No sufrió violencia física leve en los últimos 12 meses"/>
    <n v="270107"/>
    <s v="Atenciones médicas"/>
    <n v="270107006"/>
    <s v="Violencia Física"/>
    <n v="0"/>
    <n v="4262.7022163746888"/>
    <n v="6867.6147896822167"/>
  </r>
  <r>
    <n v="3"/>
    <n v="3201"/>
    <s v="Atacama"/>
    <s v="Chañaral"/>
    <n v="7"/>
    <s v="Prevalencia Violencia Sexual General Vida (año o vida) general"/>
    <x v="1"/>
    <x v="1"/>
    <x v="1"/>
    <x v="1"/>
    <s v="Sin Datos"/>
    <n v="270107"/>
    <s v="Atenciones médicas"/>
    <n v="270107005"/>
    <s v="Otra violencia"/>
    <n v="0"/>
    <n v="2532.152390238627"/>
    <n v="0"/>
  </r>
  <r>
    <n v="3"/>
    <n v="3201"/>
    <s v="Atacama"/>
    <s v="Chañaral"/>
    <n v="7"/>
    <s v="Prevalencia Violencia Sexual General Vida (año o vida) general"/>
    <x v="1"/>
    <x v="1"/>
    <x v="1"/>
    <x v="1"/>
    <s v="No sufrió violencia sexual antes ni durante los últimos doce meses"/>
    <n v="270107"/>
    <s v="Atenciones médicas"/>
    <n v="270107005"/>
    <s v="Otra violencia"/>
    <n v="0"/>
    <n v="1730.5498261360619"/>
    <n v="6867.6147896822167"/>
  </r>
  <r>
    <n v="3"/>
    <n v="3301"/>
    <s v="Atacama"/>
    <s v="Vallenar"/>
    <n v="1"/>
    <s v="Prevalencia Violencia Física General Año"/>
    <x v="0"/>
    <x v="0"/>
    <x v="0"/>
    <x v="0"/>
    <s v="No sufrió violencia física general en los últimos 12 meses"/>
    <n v="270107"/>
    <s v="Atenciones médicas"/>
    <n v="270107006"/>
    <s v="Violencia Física"/>
    <n v="13656"/>
    <n v="18187.677323072112"/>
    <n v="16391.646165964205"/>
  </r>
  <r>
    <n v="3"/>
    <n v="3301"/>
    <s v="Atacama"/>
    <s v="Vallenar"/>
    <n v="1"/>
    <s v="Prevalencia Violencia Física General Año"/>
    <x v="0"/>
    <x v="0"/>
    <x v="0"/>
    <x v="0"/>
    <s v="Sufrió violencia física general en los últimos 12 meses"/>
    <n v="270107"/>
    <s v="Atenciones médicas"/>
    <n v="270107006"/>
    <s v="Violencia Física"/>
    <n v="1042"/>
    <n v="553.56410256410197"/>
    <n v="432.94117647058818"/>
  </r>
  <r>
    <n v="3"/>
    <n v="3301"/>
    <s v="Atacama"/>
    <s v="Vallenar"/>
    <n v="2"/>
    <s v="Prevalencia Violencia Física General Vida (año o vida)"/>
    <x v="1"/>
    <x v="1"/>
    <x v="0"/>
    <x v="0"/>
    <s v="No sufrió violencia física antes ni durante los últimos doce meses"/>
    <n v="270107"/>
    <s v="Atenciones médicas"/>
    <n v="270107006"/>
    <s v="Violencia Física"/>
    <n v="11725"/>
    <n v="17830.220317448868"/>
    <n v="15036.768762779742"/>
  </r>
  <r>
    <n v="3"/>
    <n v="3301"/>
    <s v="Atacama"/>
    <s v="Vallenar"/>
    <n v="2"/>
    <s v="Prevalencia Violencia Física General Vida (año o vida)"/>
    <x v="1"/>
    <x v="1"/>
    <x v="0"/>
    <x v="0"/>
    <s v="Sufrió violencia física antes o durante los últimos doce meses"/>
    <n v="270107"/>
    <s v="Atenciones médicas"/>
    <n v="270107006"/>
    <s v="Violencia Física"/>
    <n v="2973"/>
    <n v="911.021108187344"/>
    <n v="1787.8185796550529"/>
  </r>
  <r>
    <n v="3"/>
    <n v="3301"/>
    <s v="Atacama"/>
    <s v="Vallenar"/>
    <n v="3"/>
    <s v="Prevalencia Violencia Física Grave Año"/>
    <x v="0"/>
    <x v="0"/>
    <x v="0"/>
    <x v="0"/>
    <s v="No sufrió violencia física grave en los últimos 12 meses"/>
    <n v="270107"/>
    <s v="Atenciones médicas"/>
    <n v="270107006"/>
    <s v="Violencia Física"/>
    <n v="13798"/>
    <n v="18741.241425636217"/>
    <n v="16391.646165964205"/>
  </r>
  <r>
    <n v="3"/>
    <n v="3301"/>
    <s v="Atacama"/>
    <s v="Vallenar"/>
    <n v="3"/>
    <s v="Prevalencia Violencia Física Grave Año"/>
    <x v="0"/>
    <x v="0"/>
    <x v="0"/>
    <x v="0"/>
    <s v="Sufrió violencia física grave en los últimos 12 meses"/>
    <n v="270107"/>
    <s v="Atenciones médicas"/>
    <n v="270107006"/>
    <s v="Violencia Física"/>
    <n v="900"/>
    <n v="0"/>
    <n v="432.94117647058818"/>
  </r>
  <r>
    <n v="3"/>
    <n v="3301"/>
    <s v="Atacama"/>
    <s v="Vallenar"/>
    <n v="4"/>
    <s v="Prevalencia Violencia Física Leve Año"/>
    <x v="0"/>
    <x v="0"/>
    <x v="0"/>
    <x v="0"/>
    <s v="No sufrió violencia física leve en los últimos 12 meses"/>
    <n v="270107"/>
    <s v="Atenciones médicas"/>
    <n v="270107006"/>
    <s v="Violencia Física"/>
    <n v="13656"/>
    <n v="18187.677323072112"/>
    <n v="16391.646165964205"/>
  </r>
  <r>
    <n v="3"/>
    <n v="3301"/>
    <s v="Atacama"/>
    <s v="Vallenar"/>
    <n v="4"/>
    <s v="Prevalencia Violencia Física Leve Año"/>
    <x v="0"/>
    <x v="0"/>
    <x v="0"/>
    <x v="0"/>
    <s v="Sufrió violencia física leve en los últimos 12 meses"/>
    <n v="270107"/>
    <s v="Atenciones médicas"/>
    <n v="270107006"/>
    <s v="Violencia Física"/>
    <n v="1042"/>
    <n v="553.56410256410197"/>
    <n v="432.94117647058818"/>
  </r>
  <r>
    <n v="3"/>
    <n v="3301"/>
    <s v="Atacama"/>
    <s v="Vallenar"/>
    <n v="7"/>
    <s v="Prevalencia Violencia Sexual General Vida (año o vida) general"/>
    <x v="1"/>
    <x v="1"/>
    <x v="1"/>
    <x v="1"/>
    <s v="Sin Datos"/>
    <n v="270107"/>
    <s v="Atenciones médicas"/>
    <n v="270107005"/>
    <s v="Otra violencia"/>
    <n v="2855"/>
    <n v="5781.9066967053523"/>
    <n v="0"/>
  </r>
  <r>
    <n v="3"/>
    <n v="3301"/>
    <s v="Atacama"/>
    <s v="Vallenar"/>
    <n v="7"/>
    <s v="Prevalencia Violencia Sexual General Vida (año o vida) general"/>
    <x v="1"/>
    <x v="1"/>
    <x v="1"/>
    <x v="1"/>
    <s v="No sufrió violencia sexual antes ni durante los últimos doce meses"/>
    <n v="270107"/>
    <s v="Atenciones médicas"/>
    <n v="270107005"/>
    <s v="Otra violencia"/>
    <n v="11168"/>
    <n v="12682.552677648802"/>
    <n v="15840.770163339963"/>
  </r>
  <r>
    <n v="3"/>
    <n v="3301"/>
    <s v="Atacama"/>
    <s v="Vallenar"/>
    <n v="7"/>
    <s v="Prevalencia Violencia Sexual General Vida (año o vida) general"/>
    <x v="1"/>
    <x v="1"/>
    <x v="1"/>
    <x v="1"/>
    <s v="Sufrió violencia sexual antes o durante los últimos doce meses"/>
    <n v="270107"/>
    <s v="Atenciones médicas"/>
    <n v="270107005"/>
    <s v="Otra violencia"/>
    <n v="675"/>
    <n v="276.78205128205099"/>
    <n v="983.81717909482893"/>
  </r>
  <r>
    <n v="3"/>
    <n v="3303"/>
    <s v="Atacama"/>
    <s v="Freirina"/>
    <n v="1"/>
    <s v="Prevalencia Violencia Física General Año"/>
    <x v="0"/>
    <x v="0"/>
    <x v="0"/>
    <x v="0"/>
    <s v="No sufrió violencia física general en los últimos 12 meses"/>
    <n v="270107"/>
    <s v="Atenciones médicas"/>
    <n v="270107006"/>
    <s v="Violencia Física"/>
    <n v="0"/>
    <n v="2634.0608653545742"/>
    <n v="0"/>
  </r>
  <r>
    <n v="3"/>
    <n v="3303"/>
    <s v="Atacama"/>
    <s v="Freirina"/>
    <n v="2"/>
    <s v="Prevalencia Violencia Física General Vida (año o vida)"/>
    <x v="1"/>
    <x v="1"/>
    <x v="0"/>
    <x v="0"/>
    <s v="No sufrió violencia física antes ni durante los últimos doce meses"/>
    <n v="270107"/>
    <s v="Atenciones médicas"/>
    <n v="270107006"/>
    <s v="Violencia Física"/>
    <n v="0"/>
    <n v="2634.0608653545742"/>
    <n v="0"/>
  </r>
  <r>
    <n v="3"/>
    <n v="3303"/>
    <s v="Atacama"/>
    <s v="Freirina"/>
    <n v="3"/>
    <s v="Prevalencia Violencia Física Grave Año"/>
    <x v="0"/>
    <x v="0"/>
    <x v="0"/>
    <x v="0"/>
    <s v="No sufrió violencia física grave en los últimos 12 meses"/>
    <n v="270107"/>
    <s v="Atenciones médicas"/>
    <n v="270107006"/>
    <s v="Violencia Física"/>
    <n v="0"/>
    <n v="2634.0608653545742"/>
    <n v="0"/>
  </r>
  <r>
    <n v="3"/>
    <n v="3303"/>
    <s v="Atacama"/>
    <s v="Freirina"/>
    <n v="4"/>
    <s v="Prevalencia Violencia Física Leve Año"/>
    <x v="0"/>
    <x v="0"/>
    <x v="0"/>
    <x v="0"/>
    <s v="No sufrió violencia física leve en los últimos 12 meses"/>
    <n v="270107"/>
    <s v="Atenciones médicas"/>
    <n v="270107006"/>
    <s v="Violencia Física"/>
    <n v="0"/>
    <n v="2634.0608653545742"/>
    <n v="0"/>
  </r>
  <r>
    <n v="3"/>
    <n v="3303"/>
    <s v="Atacama"/>
    <s v="Freirina"/>
    <n v="7"/>
    <s v="Prevalencia Violencia Sexual General Vida (año o vida) general"/>
    <x v="1"/>
    <x v="1"/>
    <x v="1"/>
    <x v="1"/>
    <s v="Sin Datos"/>
    <n v="270107"/>
    <s v="Atenciones médicas"/>
    <n v="270107005"/>
    <s v="Otra violencia"/>
    <n v="0"/>
    <n v="588.64772727272702"/>
    <n v="0"/>
  </r>
  <r>
    <n v="3"/>
    <n v="3303"/>
    <s v="Atacama"/>
    <s v="Freirina"/>
    <n v="7"/>
    <s v="Prevalencia Violencia Sexual General Vida (año o vida) general"/>
    <x v="1"/>
    <x v="1"/>
    <x v="1"/>
    <x v="1"/>
    <s v="No sufrió violencia sexual antes ni durante los últimos doce meses"/>
    <n v="270107"/>
    <s v="Atenciones médicas"/>
    <n v="270107005"/>
    <s v="Otra violencia"/>
    <n v="0"/>
    <n v="2045.4131380818469"/>
    <n v="0"/>
  </r>
  <r>
    <n v="3"/>
    <n v="3304"/>
    <s v="Atacama"/>
    <s v="Huasco"/>
    <n v="1"/>
    <s v="Prevalencia Violencia Física General Año"/>
    <x v="0"/>
    <x v="0"/>
    <x v="0"/>
    <x v="0"/>
    <s v="No sufrió violencia física general en los últimos 12 meses"/>
    <n v="270107"/>
    <s v="Atenciones médicas"/>
    <n v="270107006"/>
    <s v="Violencia Física"/>
    <n v="0"/>
    <n v="868.90572357195992"/>
    <n v="0"/>
  </r>
  <r>
    <n v="3"/>
    <n v="3304"/>
    <s v="Atacama"/>
    <s v="Huasco"/>
    <n v="2"/>
    <s v="Prevalencia Violencia Física General Vida (año o vida)"/>
    <x v="1"/>
    <x v="1"/>
    <x v="0"/>
    <x v="0"/>
    <s v="No sufrió violencia física antes ni durante los últimos doce meses"/>
    <n v="270107"/>
    <s v="Atenciones médicas"/>
    <n v="270107006"/>
    <s v="Violencia Física"/>
    <n v="0"/>
    <n v="868.90572357195992"/>
    <n v="0"/>
  </r>
  <r>
    <n v="3"/>
    <n v="3304"/>
    <s v="Atacama"/>
    <s v="Huasco"/>
    <n v="3"/>
    <s v="Prevalencia Violencia Física Grave Año"/>
    <x v="0"/>
    <x v="0"/>
    <x v="0"/>
    <x v="0"/>
    <s v="No sufrió violencia física grave en los últimos 12 meses"/>
    <n v="270107"/>
    <s v="Atenciones médicas"/>
    <n v="270107006"/>
    <s v="Violencia Física"/>
    <n v="0"/>
    <n v="868.90572357195992"/>
    <n v="0"/>
  </r>
  <r>
    <n v="3"/>
    <n v="3304"/>
    <s v="Atacama"/>
    <s v="Huasco"/>
    <n v="4"/>
    <s v="Prevalencia Violencia Física Leve Año"/>
    <x v="0"/>
    <x v="0"/>
    <x v="0"/>
    <x v="0"/>
    <s v="No sufrió violencia física leve en los últimos 12 meses"/>
    <n v="270107"/>
    <s v="Atenciones médicas"/>
    <n v="270107006"/>
    <s v="Violencia Física"/>
    <n v="0"/>
    <n v="868.90572357195992"/>
    <n v="0"/>
  </r>
  <r>
    <n v="3"/>
    <n v="3304"/>
    <s v="Atacama"/>
    <s v="Huasco"/>
    <n v="7"/>
    <s v="Prevalencia Violencia Sexual General Vida (año o vida) general"/>
    <x v="1"/>
    <x v="1"/>
    <x v="1"/>
    <x v="1"/>
    <s v="No sufrió violencia sexual antes ni durante los últimos doce meses"/>
    <n v="270107"/>
    <s v="Atenciones médicas"/>
    <n v="270107005"/>
    <s v="Otra violencia"/>
    <n v="0"/>
    <n v="868.90572357195992"/>
    <n v="0"/>
  </r>
  <r>
    <n v="4"/>
    <n v="4101"/>
    <s v="Coquimbo"/>
    <s v="La Serena"/>
    <n v="1"/>
    <s v="Prevalencia Violencia Física General Año"/>
    <x v="0"/>
    <x v="0"/>
    <x v="0"/>
    <x v="0"/>
    <s v="No sufrió violencia física general en los últimos 12 meses"/>
    <n v="270107"/>
    <s v="Atenciones médicas"/>
    <n v="270107006"/>
    <s v="Violencia Física"/>
    <n v="49606"/>
    <n v="71251.9767481288"/>
    <n v="73959.441859105777"/>
  </r>
  <r>
    <n v="4"/>
    <n v="4101"/>
    <s v="Coquimbo"/>
    <s v="La Serena"/>
    <n v="1"/>
    <s v="Prevalencia Violencia Física General Año"/>
    <x v="0"/>
    <x v="0"/>
    <x v="0"/>
    <x v="0"/>
    <s v="Sufrió violencia física general en los últimos 12 meses"/>
    <n v="270107"/>
    <s v="Atenciones médicas"/>
    <n v="270107006"/>
    <s v="Violencia Física"/>
    <n v="1816"/>
    <n v="2887.7303282478051"/>
    <n v="1834.4102564102564"/>
  </r>
  <r>
    <n v="4"/>
    <n v="4101"/>
    <s v="Coquimbo"/>
    <s v="La Serena"/>
    <n v="2"/>
    <s v="Prevalencia Violencia Física General Vida (año o vida)"/>
    <x v="1"/>
    <x v="1"/>
    <x v="0"/>
    <x v="0"/>
    <s v="No sufrió violencia física antes ni durante los últimos doce meses"/>
    <n v="270107"/>
    <s v="Atenciones médicas"/>
    <n v="270107006"/>
    <s v="Violencia Física"/>
    <n v="46186"/>
    <n v="68315.843719985714"/>
    <n v="60159.693613306299"/>
  </r>
  <r>
    <n v="4"/>
    <n v="4101"/>
    <s v="Coquimbo"/>
    <s v="La Serena"/>
    <n v="2"/>
    <s v="Prevalencia Violencia Física General Vida (año o vida)"/>
    <x v="1"/>
    <x v="1"/>
    <x v="0"/>
    <x v="0"/>
    <s v="Sufrió violencia física antes o durante los últimos doce meses"/>
    <n v="270107"/>
    <s v="Atenciones médicas"/>
    <n v="270107006"/>
    <s v="Violencia Física"/>
    <n v="5236"/>
    <n v="5823.8633563908561"/>
    <n v="15634.158502209773"/>
  </r>
  <r>
    <n v="4"/>
    <n v="4101"/>
    <s v="Coquimbo"/>
    <s v="La Serena"/>
    <n v="3"/>
    <s v="Prevalencia Violencia Física Grave Año"/>
    <x v="0"/>
    <x v="0"/>
    <x v="0"/>
    <x v="0"/>
    <s v="No sufrió violencia física grave en los últimos 12 meses"/>
    <n v="270107"/>
    <s v="Atenciones médicas"/>
    <n v="270107006"/>
    <s v="Violencia Física"/>
    <n v="49854"/>
    <n v="72250.102314471849"/>
    <n v="75313.185448849385"/>
  </r>
  <r>
    <n v="4"/>
    <n v="4101"/>
    <s v="Coquimbo"/>
    <s v="La Serena"/>
    <n v="3"/>
    <s v="Prevalencia Violencia Física Grave Año"/>
    <x v="0"/>
    <x v="0"/>
    <x v="0"/>
    <x v="0"/>
    <s v="Sufrió violencia física grave en los últimos 12 meses"/>
    <n v="270107"/>
    <s v="Atenciones médicas"/>
    <n v="270107006"/>
    <s v="Violencia Física"/>
    <n v="1568"/>
    <n v="1889.6047619047631"/>
    <n v="480.66666666666669"/>
  </r>
  <r>
    <n v="4"/>
    <n v="4101"/>
    <s v="Coquimbo"/>
    <s v="La Serena"/>
    <n v="4"/>
    <s v="Prevalencia Violencia Física Leve Año"/>
    <x v="0"/>
    <x v="0"/>
    <x v="0"/>
    <x v="0"/>
    <s v="No sufrió violencia física leve en los últimos 12 meses"/>
    <n v="270107"/>
    <s v="Atenciones médicas"/>
    <n v="270107006"/>
    <s v="Violencia Física"/>
    <n v="49606"/>
    <n v="71251.9767481288"/>
    <n v="73959.441859105777"/>
  </r>
  <r>
    <n v="4"/>
    <n v="4101"/>
    <s v="Coquimbo"/>
    <s v="La Serena"/>
    <n v="4"/>
    <s v="Prevalencia Violencia Física Leve Año"/>
    <x v="0"/>
    <x v="0"/>
    <x v="0"/>
    <x v="0"/>
    <s v="Sufrió violencia física leve en los últimos 12 meses"/>
    <n v="270107"/>
    <s v="Atenciones médicas"/>
    <n v="270107006"/>
    <s v="Violencia Física"/>
    <n v="1816"/>
    <n v="2887.7303282478051"/>
    <n v="1834.4102564102564"/>
  </r>
  <r>
    <n v="4"/>
    <n v="4101"/>
    <s v="Coquimbo"/>
    <s v="La Serena"/>
    <n v="7"/>
    <s v="Prevalencia Violencia Sexual General Vida (año o vida) general"/>
    <x v="1"/>
    <x v="1"/>
    <x v="1"/>
    <x v="1"/>
    <s v="Sin Datos"/>
    <n v="270107"/>
    <s v="Atenciones médicas"/>
    <n v="270107005"/>
    <s v="Otra violencia"/>
    <n v="11264"/>
    <n v="20238.031737682661"/>
    <n v="1528.9244186046512"/>
  </r>
  <r>
    <n v="4"/>
    <n v="4101"/>
    <s v="Coquimbo"/>
    <s v="La Serena"/>
    <n v="7"/>
    <s v="Prevalencia Violencia Sexual General Vida (año o vida) general"/>
    <x v="1"/>
    <x v="1"/>
    <x v="1"/>
    <x v="1"/>
    <s v="No sufrió violencia sexual antes ni durante los últimos doce meses"/>
    <n v="270107"/>
    <s v="Atenciones médicas"/>
    <n v="270107005"/>
    <s v="Otra violencia"/>
    <n v="38053"/>
    <n v="51934.640872674492"/>
    <n v="60886.565491186724"/>
  </r>
  <r>
    <n v="4"/>
    <n v="4101"/>
    <s v="Coquimbo"/>
    <s v="La Serena"/>
    <n v="7"/>
    <s v="Prevalencia Violencia Sexual General Vida (año o vida) general"/>
    <x v="1"/>
    <x v="1"/>
    <x v="1"/>
    <x v="1"/>
    <s v="Sufrió violencia sexual antes o durante los últimos doce meses"/>
    <n v="270107"/>
    <s v="Atenciones médicas"/>
    <n v="270107005"/>
    <s v="Otra violencia"/>
    <n v="2105"/>
    <n v="1967.0344660194178"/>
    <n v="13378.362205724701"/>
  </r>
  <r>
    <n v="4"/>
    <n v="4102"/>
    <s v="Coquimbo"/>
    <s v="Coquimbo"/>
    <n v="1"/>
    <s v="Prevalencia Violencia Física General Año"/>
    <x v="0"/>
    <x v="0"/>
    <x v="0"/>
    <x v="0"/>
    <s v="No sufrió violencia física general en los últimos 12 meses"/>
    <n v="270107"/>
    <s v="Atenciones médicas"/>
    <n v="270107006"/>
    <s v="Violencia Física"/>
    <n v="51604"/>
    <n v="71894.307927339556"/>
    <n v="70124.446354824016"/>
  </r>
  <r>
    <n v="4"/>
    <n v="4102"/>
    <s v="Coquimbo"/>
    <s v="Coquimbo"/>
    <n v="1"/>
    <s v="Prevalencia Violencia Física General Año"/>
    <x v="0"/>
    <x v="0"/>
    <x v="0"/>
    <x v="0"/>
    <s v="Sufrió violencia física general en los últimos 12 meses"/>
    <n v="270107"/>
    <s v="Atenciones médicas"/>
    <n v="270107006"/>
    <s v="Violencia Física"/>
    <n v="1295"/>
    <n v="959.08"/>
    <n v="1834.4102564102564"/>
  </r>
  <r>
    <n v="4"/>
    <n v="4102"/>
    <s v="Coquimbo"/>
    <s v="Coquimbo"/>
    <n v="2"/>
    <s v="Prevalencia Violencia Física General Vida (año o vida)"/>
    <x v="1"/>
    <x v="1"/>
    <x v="0"/>
    <x v="0"/>
    <s v="No sufrió violencia física antes ni durante los últimos doce meses"/>
    <n v="270107"/>
    <s v="Atenciones médicas"/>
    <n v="270107006"/>
    <s v="Violencia Física"/>
    <n v="42574"/>
    <n v="70864.261598225639"/>
    <n v="63821.707284050754"/>
  </r>
  <r>
    <n v="4"/>
    <n v="4102"/>
    <s v="Coquimbo"/>
    <s v="Coquimbo"/>
    <n v="2"/>
    <s v="Prevalencia Violencia Física General Vida (año o vida)"/>
    <x v="1"/>
    <x v="1"/>
    <x v="0"/>
    <x v="0"/>
    <s v="Sufrió violencia física antes o durante los últimos doce meses"/>
    <n v="270107"/>
    <s v="Atenciones médicas"/>
    <n v="270107006"/>
    <s v="Violencia Física"/>
    <n v="10325"/>
    <n v="1989.1263291139242"/>
    <n v="8137.1493271835088"/>
  </r>
  <r>
    <n v="4"/>
    <n v="4102"/>
    <s v="Coquimbo"/>
    <s v="Coquimbo"/>
    <n v="3"/>
    <s v="Prevalencia Violencia Física Grave Año"/>
    <x v="0"/>
    <x v="0"/>
    <x v="0"/>
    <x v="0"/>
    <s v="No sufrió violencia física grave en los últimos 12 meses"/>
    <n v="270107"/>
    <s v="Atenciones médicas"/>
    <n v="270107006"/>
    <s v="Violencia Física"/>
    <n v="52580"/>
    <n v="71894.307927339556"/>
    <n v="71958.856611234267"/>
  </r>
  <r>
    <n v="4"/>
    <n v="4102"/>
    <s v="Coquimbo"/>
    <s v="Coquimbo"/>
    <n v="3"/>
    <s v="Prevalencia Violencia Física Grave Año"/>
    <x v="0"/>
    <x v="0"/>
    <x v="0"/>
    <x v="0"/>
    <s v="Sufrió violencia física grave en los últimos 12 meses"/>
    <n v="270107"/>
    <s v="Atenciones médicas"/>
    <n v="270107006"/>
    <s v="Violencia Física"/>
    <n v="319"/>
    <n v="959.08"/>
    <n v="0"/>
  </r>
  <r>
    <n v="4"/>
    <n v="4102"/>
    <s v="Coquimbo"/>
    <s v="Coquimbo"/>
    <n v="4"/>
    <s v="Prevalencia Violencia Física Leve Año"/>
    <x v="0"/>
    <x v="0"/>
    <x v="0"/>
    <x v="0"/>
    <s v="No sufrió violencia física leve en los últimos 12 meses"/>
    <n v="270107"/>
    <s v="Atenciones médicas"/>
    <n v="270107006"/>
    <s v="Violencia Física"/>
    <n v="51604"/>
    <n v="71894.307927339556"/>
    <n v="70124.446354824016"/>
  </r>
  <r>
    <n v="4"/>
    <n v="4102"/>
    <s v="Coquimbo"/>
    <s v="Coquimbo"/>
    <n v="4"/>
    <s v="Prevalencia Violencia Física Leve Año"/>
    <x v="0"/>
    <x v="0"/>
    <x v="0"/>
    <x v="0"/>
    <s v="Sufrió violencia física leve en los últimos 12 meses"/>
    <n v="270107"/>
    <s v="Atenciones médicas"/>
    <n v="270107006"/>
    <s v="Violencia Física"/>
    <n v="1295"/>
    <n v="959.08"/>
    <n v="1834.4102564102564"/>
  </r>
  <r>
    <n v="4"/>
    <n v="4102"/>
    <s v="Coquimbo"/>
    <s v="Coquimbo"/>
    <n v="7"/>
    <s v="Prevalencia Violencia Sexual General Vida (año o vida) general"/>
    <x v="1"/>
    <x v="1"/>
    <x v="1"/>
    <x v="1"/>
    <s v="Sin Datos"/>
    <n v="270107"/>
    <s v="Atenciones médicas"/>
    <n v="270107005"/>
    <s v="Otra violencia"/>
    <n v="8242"/>
    <n v="26785.322815065821"/>
    <n v="0"/>
  </r>
  <r>
    <n v="4"/>
    <n v="4102"/>
    <s v="Coquimbo"/>
    <s v="Coquimbo"/>
    <n v="7"/>
    <s v="Prevalencia Violencia Sexual General Vida (año o vida) general"/>
    <x v="1"/>
    <x v="1"/>
    <x v="1"/>
    <x v="1"/>
    <s v="No sufrió violencia sexual antes ni durante los últimos doce meses"/>
    <n v="270107"/>
    <s v="Atenciones médicas"/>
    <n v="270107005"/>
    <s v="Otra violencia"/>
    <n v="42584"/>
    <n v="45008.991778940399"/>
    <n v="63075.528364145437"/>
  </r>
  <r>
    <n v="4"/>
    <n v="4102"/>
    <s v="Coquimbo"/>
    <s v="Coquimbo"/>
    <n v="7"/>
    <s v="Prevalencia Violencia Sexual General Vida (año o vida) general"/>
    <x v="1"/>
    <x v="1"/>
    <x v="1"/>
    <x v="1"/>
    <s v="Sufrió violencia sexual antes o durante los últimos doce meses"/>
    <n v="270107"/>
    <s v="Atenciones médicas"/>
    <n v="270107005"/>
    <s v="Otra violencia"/>
    <n v="2073"/>
    <n v="1059.073333333333"/>
    <n v="8883.3282470888262"/>
  </r>
  <r>
    <n v="4"/>
    <n v="4103"/>
    <s v="Coquimbo"/>
    <s v="Andacollo"/>
    <n v="1"/>
    <s v="Prevalencia Violencia Física General Año"/>
    <x v="0"/>
    <x v="0"/>
    <x v="0"/>
    <x v="0"/>
    <s v="No sufrió violencia física general en los últimos 12 meses"/>
    <n v="270107"/>
    <s v="Atenciones médicas"/>
    <n v="270107006"/>
    <s v="Violencia Física"/>
    <n v="0"/>
    <n v="4229.6282245708908"/>
    <n v="4659.3727828201063"/>
  </r>
  <r>
    <n v="4"/>
    <n v="4103"/>
    <s v="Coquimbo"/>
    <s v="Andacollo"/>
    <n v="1"/>
    <s v="Prevalencia Violencia Física General Año"/>
    <x v="0"/>
    <x v="0"/>
    <x v="0"/>
    <x v="0"/>
    <s v="Sufrió violencia física general en los últimos 12 meses"/>
    <n v="270107"/>
    <s v="Atenciones médicas"/>
    <n v="270107006"/>
    <s v="Violencia Física"/>
    <n v="0"/>
    <n v="0"/>
    <n v="480.66666666666669"/>
  </r>
  <r>
    <n v="4"/>
    <n v="4103"/>
    <s v="Coquimbo"/>
    <s v="Andacollo"/>
    <n v="2"/>
    <s v="Prevalencia Violencia Física General Vida (año o vida)"/>
    <x v="1"/>
    <x v="1"/>
    <x v="0"/>
    <x v="0"/>
    <s v="No sufrió violencia física antes ni durante los últimos doce meses"/>
    <n v="270107"/>
    <s v="Atenciones médicas"/>
    <n v="270107006"/>
    <s v="Violencia Física"/>
    <n v="0"/>
    <n v="4229.6282245708908"/>
    <n v="4015.2106206579447"/>
  </r>
  <r>
    <n v="4"/>
    <n v="4103"/>
    <s v="Coquimbo"/>
    <s v="Andacollo"/>
    <n v="2"/>
    <s v="Prevalencia Violencia Física General Vida (año o vida)"/>
    <x v="1"/>
    <x v="1"/>
    <x v="0"/>
    <x v="0"/>
    <s v="Sufrió violencia física antes o durante los últimos doce meses"/>
    <n v="270107"/>
    <s v="Atenciones médicas"/>
    <n v="270107006"/>
    <s v="Violencia Física"/>
    <n v="0"/>
    <n v="0"/>
    <n v="1124.8288288288288"/>
  </r>
  <r>
    <n v="4"/>
    <n v="4103"/>
    <s v="Coquimbo"/>
    <s v="Andacollo"/>
    <n v="3"/>
    <s v="Prevalencia Violencia Física Grave Año"/>
    <x v="0"/>
    <x v="0"/>
    <x v="0"/>
    <x v="0"/>
    <s v="No sufrió violencia física grave en los últimos 12 meses"/>
    <n v="270107"/>
    <s v="Atenciones médicas"/>
    <n v="270107006"/>
    <s v="Violencia Física"/>
    <n v="0"/>
    <n v="4229.6282245708908"/>
    <n v="5140.0394494867733"/>
  </r>
  <r>
    <n v="4"/>
    <n v="4103"/>
    <s v="Coquimbo"/>
    <s v="Andacollo"/>
    <n v="4"/>
    <s v="Prevalencia Violencia Física Leve Año"/>
    <x v="0"/>
    <x v="0"/>
    <x v="0"/>
    <x v="0"/>
    <s v="No sufrió violencia física leve en los últimos 12 meses"/>
    <n v="270107"/>
    <s v="Atenciones médicas"/>
    <n v="270107006"/>
    <s v="Violencia Física"/>
    <n v="0"/>
    <n v="4229.6282245708908"/>
    <n v="4659.3727828201063"/>
  </r>
  <r>
    <n v="4"/>
    <n v="4103"/>
    <s v="Coquimbo"/>
    <s v="Andacollo"/>
    <n v="4"/>
    <s v="Prevalencia Violencia Física Leve Año"/>
    <x v="0"/>
    <x v="0"/>
    <x v="0"/>
    <x v="0"/>
    <s v="Sufrió violencia física leve en los últimos 12 meses"/>
    <n v="270107"/>
    <s v="Atenciones médicas"/>
    <n v="270107006"/>
    <s v="Violencia Física"/>
    <n v="0"/>
    <n v="0"/>
    <n v="480.66666666666669"/>
  </r>
  <r>
    <n v="4"/>
    <n v="4103"/>
    <s v="Coquimbo"/>
    <s v="Andacollo"/>
    <n v="7"/>
    <s v="Prevalencia Violencia Sexual General Vida (año o vida) general"/>
    <x v="1"/>
    <x v="1"/>
    <x v="1"/>
    <x v="1"/>
    <s v="Sin Datos"/>
    <n v="270107"/>
    <s v="Atenciones médicas"/>
    <n v="270107005"/>
    <s v="Otra violencia"/>
    <n v="0"/>
    <n v="2620.2382245708909"/>
    <n v="0"/>
  </r>
  <r>
    <n v="4"/>
    <n v="4103"/>
    <s v="Coquimbo"/>
    <s v="Andacollo"/>
    <n v="7"/>
    <s v="Prevalencia Violencia Sexual General Vida (año o vida) general"/>
    <x v="1"/>
    <x v="1"/>
    <x v="1"/>
    <x v="1"/>
    <s v="No sufrió violencia sexual antes ni durante los últimos doce meses"/>
    <n v="270107"/>
    <s v="Atenciones médicas"/>
    <n v="270107005"/>
    <s v="Otra violencia"/>
    <n v="0"/>
    <n v="1609.3899999999999"/>
    <n v="5140.0394494867733"/>
  </r>
  <r>
    <n v="4"/>
    <n v="4106"/>
    <s v="Coquimbo"/>
    <s v="Vicuña"/>
    <n v="1"/>
    <s v="Prevalencia Violencia Física General Año"/>
    <x v="0"/>
    <x v="0"/>
    <x v="0"/>
    <x v="0"/>
    <s v="No sufrió violencia física general en los últimos 12 meses"/>
    <n v="270107"/>
    <s v="Atenciones médicas"/>
    <n v="270107006"/>
    <s v="Violencia Física"/>
    <n v="0"/>
    <n v="2069.9215579042238"/>
    <n v="15655.954024287448"/>
  </r>
  <r>
    <n v="4"/>
    <n v="4106"/>
    <s v="Coquimbo"/>
    <s v="Vicuña"/>
    <n v="2"/>
    <s v="Prevalencia Violencia Física General Vida (año o vida)"/>
    <x v="1"/>
    <x v="1"/>
    <x v="0"/>
    <x v="0"/>
    <s v="No sufrió violencia física antes ni durante los últimos doce meses"/>
    <n v="270107"/>
    <s v="Atenciones médicas"/>
    <n v="270107006"/>
    <s v="Violencia Física"/>
    <n v="0"/>
    <n v="2069.9215579042238"/>
    <n v="12243.596745343311"/>
  </r>
  <r>
    <n v="4"/>
    <n v="4106"/>
    <s v="Coquimbo"/>
    <s v="Vicuña"/>
    <n v="2"/>
    <s v="Prevalencia Violencia Física General Vida (año o vida)"/>
    <x v="1"/>
    <x v="1"/>
    <x v="0"/>
    <x v="0"/>
    <s v="Sufrió violencia física antes o durante los últimos doce meses"/>
    <n v="270107"/>
    <s v="Atenciones médicas"/>
    <n v="270107006"/>
    <s v="Violencia Física"/>
    <n v="0"/>
    <n v="0"/>
    <n v="3412.3572789441378"/>
  </r>
  <r>
    <n v="4"/>
    <n v="4106"/>
    <s v="Coquimbo"/>
    <s v="Vicuña"/>
    <n v="3"/>
    <s v="Prevalencia Violencia Física Grave Año"/>
    <x v="0"/>
    <x v="0"/>
    <x v="0"/>
    <x v="0"/>
    <s v="No sufrió violencia física grave en los últimos 12 meses"/>
    <n v="270107"/>
    <s v="Atenciones médicas"/>
    <n v="270107006"/>
    <s v="Violencia Física"/>
    <n v="0"/>
    <n v="2069.9215579042238"/>
    <n v="15655.954024287448"/>
  </r>
  <r>
    <n v="4"/>
    <n v="4106"/>
    <s v="Coquimbo"/>
    <s v="Vicuña"/>
    <n v="4"/>
    <s v="Prevalencia Violencia Física Leve Año"/>
    <x v="0"/>
    <x v="0"/>
    <x v="0"/>
    <x v="0"/>
    <s v="No sufrió violencia física leve en los últimos 12 meses"/>
    <n v="270107"/>
    <s v="Atenciones médicas"/>
    <n v="270107006"/>
    <s v="Violencia Física"/>
    <n v="0"/>
    <n v="2069.9215579042238"/>
    <n v="15655.954024287448"/>
  </r>
  <r>
    <n v="4"/>
    <n v="4106"/>
    <s v="Coquimbo"/>
    <s v="Vicuña"/>
    <n v="7"/>
    <s v="Prevalencia Violencia Sexual General Vida (año o vida) general"/>
    <x v="1"/>
    <x v="1"/>
    <x v="1"/>
    <x v="1"/>
    <s v="Sin Datos"/>
    <n v="270107"/>
    <s v="Atenciones médicas"/>
    <n v="270107005"/>
    <s v="Otra violencia"/>
    <n v="0"/>
    <n v="1519.4152287903"/>
    <n v="0"/>
  </r>
  <r>
    <n v="4"/>
    <n v="4106"/>
    <s v="Coquimbo"/>
    <s v="Vicuña"/>
    <n v="7"/>
    <s v="Prevalencia Violencia Sexual General Vida (año o vida) general"/>
    <x v="1"/>
    <x v="1"/>
    <x v="1"/>
    <x v="1"/>
    <s v="No sufrió violencia sexual antes ni durante los últimos doce meses"/>
    <n v="270107"/>
    <s v="Atenciones médicas"/>
    <n v="270107005"/>
    <s v="Otra violencia"/>
    <n v="0"/>
    <n v="550.50632911392404"/>
    <n v="12278.568632893512"/>
  </r>
  <r>
    <n v="4"/>
    <n v="4106"/>
    <s v="Coquimbo"/>
    <s v="Vicuña"/>
    <n v="7"/>
    <s v="Prevalencia Violencia Sexual General Vida (año o vida) general"/>
    <x v="1"/>
    <x v="1"/>
    <x v="1"/>
    <x v="1"/>
    <s v="Sufrió violencia sexual antes o durante los últimos doce meses"/>
    <n v="270107"/>
    <s v="Atenciones médicas"/>
    <n v="270107005"/>
    <s v="Otra violencia"/>
    <n v="0"/>
    <n v="0"/>
    <n v="3377.385391393937"/>
  </r>
  <r>
    <n v="4"/>
    <n v="4201"/>
    <s v="Coquimbo"/>
    <s v="Illapel"/>
    <n v="1"/>
    <s v="Prevalencia Violencia Física General Año"/>
    <x v="0"/>
    <x v="0"/>
    <x v="0"/>
    <x v="0"/>
    <s v="No sufrió violencia física general en los últimos 12 meses"/>
    <n v="270107"/>
    <s v="Atenciones médicas"/>
    <n v="270107006"/>
    <s v="Violencia Física"/>
    <n v="0"/>
    <n v="10436.311331074399"/>
    <n v="0"/>
  </r>
  <r>
    <n v="4"/>
    <n v="4201"/>
    <s v="Coquimbo"/>
    <s v="Illapel"/>
    <n v="1"/>
    <s v="Prevalencia Violencia Física General Año"/>
    <x v="0"/>
    <x v="0"/>
    <x v="0"/>
    <x v="0"/>
    <s v="Sufrió violencia física general en los últimos 12 meses"/>
    <n v="270107"/>
    <s v="Atenciones médicas"/>
    <n v="270107006"/>
    <s v="Violencia Física"/>
    <n v="0"/>
    <n v="479.54"/>
    <n v="0"/>
  </r>
  <r>
    <n v="4"/>
    <n v="4201"/>
    <s v="Coquimbo"/>
    <s v="Illapel"/>
    <n v="2"/>
    <s v="Prevalencia Violencia Física General Vida (año o vida)"/>
    <x v="1"/>
    <x v="1"/>
    <x v="0"/>
    <x v="0"/>
    <s v="No sufrió violencia física antes ni durante los últimos doce meses"/>
    <n v="270107"/>
    <s v="Atenciones médicas"/>
    <n v="270107006"/>
    <s v="Violencia Física"/>
    <n v="0"/>
    <n v="10436.311331074399"/>
    <n v="0"/>
  </r>
  <r>
    <n v="4"/>
    <n v="4201"/>
    <s v="Coquimbo"/>
    <s v="Illapel"/>
    <n v="2"/>
    <s v="Prevalencia Violencia Física General Vida (año o vida)"/>
    <x v="1"/>
    <x v="1"/>
    <x v="0"/>
    <x v="0"/>
    <s v="Sufrió violencia física antes o durante los últimos doce meses"/>
    <n v="270107"/>
    <s v="Atenciones médicas"/>
    <n v="270107006"/>
    <s v="Violencia Física"/>
    <n v="0"/>
    <n v="479.54"/>
    <n v="0"/>
  </r>
  <r>
    <n v="4"/>
    <n v="4201"/>
    <s v="Coquimbo"/>
    <s v="Illapel"/>
    <n v="3"/>
    <s v="Prevalencia Violencia Física Grave Año"/>
    <x v="0"/>
    <x v="0"/>
    <x v="0"/>
    <x v="0"/>
    <s v="No sufrió violencia física grave en los últimos 12 meses"/>
    <n v="270107"/>
    <s v="Atenciones médicas"/>
    <n v="270107006"/>
    <s v="Violencia Física"/>
    <n v="0"/>
    <n v="10915.8513310744"/>
    <n v="0"/>
  </r>
  <r>
    <n v="4"/>
    <n v="4201"/>
    <s v="Coquimbo"/>
    <s v="Illapel"/>
    <n v="4"/>
    <s v="Prevalencia Violencia Física Leve Año"/>
    <x v="0"/>
    <x v="0"/>
    <x v="0"/>
    <x v="0"/>
    <s v="No sufrió violencia física leve en los últimos 12 meses"/>
    <n v="270107"/>
    <s v="Atenciones médicas"/>
    <n v="270107006"/>
    <s v="Violencia Física"/>
    <n v="0"/>
    <n v="10436.311331074399"/>
    <n v="0"/>
  </r>
  <r>
    <n v="4"/>
    <n v="4201"/>
    <s v="Coquimbo"/>
    <s v="Illapel"/>
    <n v="4"/>
    <s v="Prevalencia Violencia Física Leve Año"/>
    <x v="0"/>
    <x v="0"/>
    <x v="0"/>
    <x v="0"/>
    <s v="Sufrió violencia física leve en los últimos 12 meses"/>
    <n v="270107"/>
    <s v="Atenciones médicas"/>
    <n v="270107006"/>
    <s v="Violencia Física"/>
    <n v="0"/>
    <n v="479.54"/>
    <n v="0"/>
  </r>
  <r>
    <n v="4"/>
    <n v="4201"/>
    <s v="Coquimbo"/>
    <s v="Illapel"/>
    <n v="7"/>
    <s v="Prevalencia Violencia Sexual General Vida (año o vida) general"/>
    <x v="1"/>
    <x v="1"/>
    <x v="1"/>
    <x v="1"/>
    <s v="Sin Datos"/>
    <n v="270107"/>
    <s v="Atenciones médicas"/>
    <n v="270107005"/>
    <s v="Otra violencia"/>
    <n v="0"/>
    <n v="5031.5119738174262"/>
    <n v="0"/>
  </r>
  <r>
    <n v="4"/>
    <n v="4201"/>
    <s v="Coquimbo"/>
    <s v="Illapel"/>
    <n v="7"/>
    <s v="Prevalencia Violencia Sexual General Vida (año o vida) general"/>
    <x v="1"/>
    <x v="1"/>
    <x v="1"/>
    <x v="1"/>
    <s v="No sufrió violencia sexual antes ni durante los últimos doce meses"/>
    <n v="270107"/>
    <s v="Atenciones médicas"/>
    <n v="270107005"/>
    <s v="Otra violencia"/>
    <n v="0"/>
    <n v="5884.3393572569748"/>
    <n v="0"/>
  </r>
  <r>
    <n v="4"/>
    <n v="4202"/>
    <s v="Coquimbo"/>
    <s v="Canela"/>
    <n v="1"/>
    <s v="Prevalencia Violencia Física General Año"/>
    <x v="0"/>
    <x v="0"/>
    <x v="0"/>
    <x v="0"/>
    <s v="No sufrió violencia física general en los últimos 12 meses"/>
    <n v="270107"/>
    <s v="Atenciones médicas"/>
    <n v="270107006"/>
    <s v="Violencia Física"/>
    <n v="0"/>
    <n v="1796.264466019418"/>
    <n v="0"/>
  </r>
  <r>
    <n v="4"/>
    <n v="4202"/>
    <s v="Coquimbo"/>
    <s v="Canela"/>
    <n v="2"/>
    <s v="Prevalencia Violencia Física General Vida (año o vida)"/>
    <x v="1"/>
    <x v="1"/>
    <x v="0"/>
    <x v="0"/>
    <s v="No sufrió violencia física antes ni durante los últimos doce meses"/>
    <n v="270107"/>
    <s v="Atenciones médicas"/>
    <n v="270107006"/>
    <s v="Violencia Física"/>
    <n v="0"/>
    <n v="1796.264466019418"/>
    <n v="0"/>
  </r>
  <r>
    <n v="4"/>
    <n v="4202"/>
    <s v="Coquimbo"/>
    <s v="Canela"/>
    <n v="3"/>
    <s v="Prevalencia Violencia Física Grave Año"/>
    <x v="0"/>
    <x v="0"/>
    <x v="0"/>
    <x v="0"/>
    <s v="No sufrió violencia física grave en los últimos 12 meses"/>
    <n v="270107"/>
    <s v="Atenciones médicas"/>
    <n v="270107006"/>
    <s v="Violencia Física"/>
    <n v="0"/>
    <n v="1796.264466019418"/>
    <n v="0"/>
  </r>
  <r>
    <n v="4"/>
    <n v="4202"/>
    <s v="Coquimbo"/>
    <s v="Canela"/>
    <n v="4"/>
    <s v="Prevalencia Violencia Física Leve Año"/>
    <x v="0"/>
    <x v="0"/>
    <x v="0"/>
    <x v="0"/>
    <s v="No sufrió violencia física leve en los últimos 12 meses"/>
    <n v="270107"/>
    <s v="Atenciones médicas"/>
    <n v="270107006"/>
    <s v="Violencia Física"/>
    <n v="0"/>
    <n v="1796.264466019418"/>
    <n v="0"/>
  </r>
  <r>
    <n v="4"/>
    <n v="4202"/>
    <s v="Coquimbo"/>
    <s v="Canela"/>
    <n v="7"/>
    <s v="Prevalencia Violencia Sexual General Vida (año o vida) general"/>
    <x v="1"/>
    <x v="1"/>
    <x v="1"/>
    <x v="1"/>
    <s v="Sin Datos"/>
    <n v="270107"/>
    <s v="Atenciones médicas"/>
    <n v="270107005"/>
    <s v="Otra violencia"/>
    <n v="0"/>
    <n v="479.54"/>
    <n v="0"/>
  </r>
  <r>
    <n v="4"/>
    <n v="4202"/>
    <s v="Coquimbo"/>
    <s v="Canela"/>
    <n v="7"/>
    <s v="Prevalencia Violencia Sexual General Vida (año o vida) general"/>
    <x v="1"/>
    <x v="1"/>
    <x v="1"/>
    <x v="1"/>
    <s v="No sufrió violencia sexual antes ni durante los últimos doce meses"/>
    <n v="270107"/>
    <s v="Atenciones médicas"/>
    <n v="270107005"/>
    <s v="Otra violencia"/>
    <n v="0"/>
    <n v="1316.7244660194181"/>
    <n v="0"/>
  </r>
  <r>
    <n v="4"/>
    <n v="4203"/>
    <s v="Coquimbo"/>
    <s v="Los Vilos"/>
    <n v="1"/>
    <s v="Prevalencia Violencia Física General Año"/>
    <x v="0"/>
    <x v="0"/>
    <x v="0"/>
    <x v="0"/>
    <s v="No sufrió violencia física general en los últimos 12 meses"/>
    <n v="270107"/>
    <s v="Atenciones médicas"/>
    <n v="270107006"/>
    <s v="Violencia Física"/>
    <n v="0"/>
    <n v="15506.126504561764"/>
    <n v="0"/>
  </r>
  <r>
    <n v="4"/>
    <n v="4203"/>
    <s v="Coquimbo"/>
    <s v="Los Vilos"/>
    <n v="1"/>
    <s v="Prevalencia Violencia Física General Año"/>
    <x v="0"/>
    <x v="0"/>
    <x v="0"/>
    <x v="0"/>
    <s v="Sufrió violencia física general en los últimos 12 meses"/>
    <n v="270107"/>
    <s v="Atenciones médicas"/>
    <n v="270107006"/>
    <s v="Violencia Física"/>
    <n v="0"/>
    <n v="2620.1428571428601"/>
    <n v="0"/>
  </r>
  <r>
    <n v="4"/>
    <n v="4203"/>
    <s v="Coquimbo"/>
    <s v="Los Vilos"/>
    <n v="2"/>
    <s v="Prevalencia Violencia Física General Vida (año o vida)"/>
    <x v="1"/>
    <x v="1"/>
    <x v="0"/>
    <x v="0"/>
    <s v="No sufrió violencia física antes ni durante los últimos doce meses"/>
    <n v="270107"/>
    <s v="Atenciones médicas"/>
    <n v="270107006"/>
    <s v="Violencia Física"/>
    <n v="0"/>
    <n v="15506.126504561764"/>
    <n v="0"/>
  </r>
  <r>
    <n v="4"/>
    <n v="4203"/>
    <s v="Coquimbo"/>
    <s v="Los Vilos"/>
    <n v="2"/>
    <s v="Prevalencia Violencia Física General Vida (año o vida)"/>
    <x v="1"/>
    <x v="1"/>
    <x v="0"/>
    <x v="0"/>
    <s v="Sufrió violencia física antes o durante los últimos doce meses"/>
    <n v="270107"/>
    <s v="Atenciones médicas"/>
    <n v="270107006"/>
    <s v="Violencia Física"/>
    <n v="0"/>
    <n v="2620.1428571428601"/>
    <n v="0"/>
  </r>
  <r>
    <n v="4"/>
    <n v="4203"/>
    <s v="Coquimbo"/>
    <s v="Los Vilos"/>
    <n v="3"/>
    <s v="Prevalencia Violencia Física Grave Año"/>
    <x v="0"/>
    <x v="0"/>
    <x v="0"/>
    <x v="0"/>
    <s v="No sufrió violencia física grave en los últimos 12 meses"/>
    <n v="270107"/>
    <s v="Atenciones médicas"/>
    <n v="270107006"/>
    <s v="Violencia Física"/>
    <n v="0"/>
    <n v="18126.269361704624"/>
    <n v="0"/>
  </r>
  <r>
    <n v="4"/>
    <n v="4203"/>
    <s v="Coquimbo"/>
    <s v="Los Vilos"/>
    <n v="4"/>
    <s v="Prevalencia Violencia Física Leve Año"/>
    <x v="0"/>
    <x v="0"/>
    <x v="0"/>
    <x v="0"/>
    <s v="No sufrió violencia física leve en los últimos 12 meses"/>
    <n v="270107"/>
    <s v="Atenciones médicas"/>
    <n v="270107006"/>
    <s v="Violencia Física"/>
    <n v="0"/>
    <n v="15506.126504561764"/>
    <n v="0"/>
  </r>
  <r>
    <n v="4"/>
    <n v="4203"/>
    <s v="Coquimbo"/>
    <s v="Los Vilos"/>
    <n v="4"/>
    <s v="Prevalencia Violencia Física Leve Año"/>
    <x v="0"/>
    <x v="0"/>
    <x v="0"/>
    <x v="0"/>
    <s v="Sufrió violencia física leve en los últimos 12 meses"/>
    <n v="270107"/>
    <s v="Atenciones médicas"/>
    <n v="270107006"/>
    <s v="Violencia Física"/>
    <n v="0"/>
    <n v="2620.1428571428601"/>
    <n v="0"/>
  </r>
  <r>
    <n v="4"/>
    <n v="4203"/>
    <s v="Coquimbo"/>
    <s v="Los Vilos"/>
    <n v="7"/>
    <s v="Prevalencia Violencia Sexual General Vida (año o vida) general"/>
    <x v="1"/>
    <x v="1"/>
    <x v="1"/>
    <x v="1"/>
    <s v="Sin Datos"/>
    <n v="270107"/>
    <s v="Atenciones médicas"/>
    <n v="270107005"/>
    <s v="Otra violencia"/>
    <n v="0"/>
    <n v="8822.7017891816959"/>
    <n v="0"/>
  </r>
  <r>
    <n v="4"/>
    <n v="4203"/>
    <s v="Coquimbo"/>
    <s v="Los Vilos"/>
    <n v="7"/>
    <s v="Prevalencia Violencia Sexual General Vida (año o vida) general"/>
    <x v="1"/>
    <x v="1"/>
    <x v="1"/>
    <x v="1"/>
    <s v="No sufrió violencia sexual antes ni durante los últimos doce meses"/>
    <n v="270107"/>
    <s v="Atenciones médicas"/>
    <n v="270107005"/>
    <s v="Otra violencia"/>
    <n v="0"/>
    <n v="9303.5675725229266"/>
    <n v="0"/>
  </r>
  <r>
    <n v="4"/>
    <n v="4301"/>
    <s v="Coquimbo"/>
    <s v="Ovalle"/>
    <n v="1"/>
    <s v="Prevalencia Violencia Física General Año"/>
    <x v="0"/>
    <x v="0"/>
    <x v="0"/>
    <x v="0"/>
    <s v="No sufrió violencia física general en los últimos 12 meses"/>
    <n v="270107"/>
    <s v="Atenciones médicas"/>
    <n v="270107006"/>
    <s v="Violencia Física"/>
    <n v="24148"/>
    <n v="28077.105011382468"/>
    <n v="35443.249864759062"/>
  </r>
  <r>
    <n v="4"/>
    <n v="4301"/>
    <s v="Coquimbo"/>
    <s v="Ovalle"/>
    <n v="1"/>
    <s v="Prevalencia Violencia Física General Año"/>
    <x v="0"/>
    <x v="0"/>
    <x v="0"/>
    <x v="0"/>
    <s v="Sufrió violencia física general en los últimos 12 meses"/>
    <n v="270107"/>
    <s v="Atenciones médicas"/>
    <n v="270107006"/>
    <s v="Violencia Física"/>
    <n v="969"/>
    <n v="479.54"/>
    <n v="2499.4935897435898"/>
  </r>
  <r>
    <n v="4"/>
    <n v="4301"/>
    <s v="Coquimbo"/>
    <s v="Ovalle"/>
    <n v="2"/>
    <s v="Prevalencia Violencia Física General Vida (año o vida)"/>
    <x v="1"/>
    <x v="1"/>
    <x v="0"/>
    <x v="0"/>
    <s v="No sufrió violencia física antes ni durante los últimos doce meses"/>
    <n v="270107"/>
    <s v="Atenciones médicas"/>
    <n v="270107006"/>
    <s v="Violencia Física"/>
    <n v="21768"/>
    <n v="22669.022353154625"/>
    <n v="31796.682514761484"/>
  </r>
  <r>
    <n v="4"/>
    <n v="4301"/>
    <s v="Coquimbo"/>
    <s v="Ovalle"/>
    <n v="2"/>
    <s v="Prevalencia Violencia Física General Vida (año o vida)"/>
    <x v="1"/>
    <x v="1"/>
    <x v="0"/>
    <x v="0"/>
    <s v="Sufrió violencia física antes o durante los últimos doce meses"/>
    <n v="270107"/>
    <s v="Atenciones médicas"/>
    <n v="270107006"/>
    <s v="Violencia Física"/>
    <n v="3349"/>
    <n v="5887.6226582278468"/>
    <n v="6146.0609397411727"/>
  </r>
  <r>
    <n v="4"/>
    <n v="4301"/>
    <s v="Coquimbo"/>
    <s v="Ovalle"/>
    <n v="3"/>
    <s v="Prevalencia Violencia Física Grave Año"/>
    <x v="0"/>
    <x v="0"/>
    <x v="0"/>
    <x v="0"/>
    <s v="No sufrió violencia física grave en los últimos 12 meses"/>
    <n v="270107"/>
    <s v="Atenciones médicas"/>
    <n v="270107006"/>
    <s v="Violencia Física"/>
    <n v="24628"/>
    <n v="28556.645011382465"/>
    <n v="35443.249864759062"/>
  </r>
  <r>
    <n v="4"/>
    <n v="4301"/>
    <s v="Coquimbo"/>
    <s v="Ovalle"/>
    <n v="3"/>
    <s v="Prevalencia Violencia Física Grave Año"/>
    <x v="0"/>
    <x v="0"/>
    <x v="0"/>
    <x v="0"/>
    <s v="Sufrió violencia física grave en los últimos 12 meses"/>
    <n v="270107"/>
    <s v="Atenciones médicas"/>
    <n v="270107006"/>
    <s v="Violencia Física"/>
    <n v="489"/>
    <n v="0"/>
    <n v="2499.4935897435898"/>
  </r>
  <r>
    <n v="4"/>
    <n v="4301"/>
    <s v="Coquimbo"/>
    <s v="Ovalle"/>
    <n v="4"/>
    <s v="Prevalencia Violencia Física Leve Año"/>
    <x v="0"/>
    <x v="0"/>
    <x v="0"/>
    <x v="0"/>
    <s v="No sufrió violencia física leve en los últimos 12 meses"/>
    <n v="270107"/>
    <s v="Atenciones médicas"/>
    <n v="270107006"/>
    <s v="Violencia Física"/>
    <n v="24235"/>
    <n v="28077.105011382468"/>
    <n v="35923.916531425726"/>
  </r>
  <r>
    <n v="4"/>
    <n v="4301"/>
    <s v="Coquimbo"/>
    <s v="Ovalle"/>
    <n v="4"/>
    <s v="Prevalencia Violencia Física Leve Año"/>
    <x v="0"/>
    <x v="0"/>
    <x v="0"/>
    <x v="0"/>
    <s v="Sufrió violencia física leve en los últimos 12 meses"/>
    <n v="270107"/>
    <s v="Atenciones médicas"/>
    <n v="270107006"/>
    <s v="Violencia Física"/>
    <n v="882"/>
    <n v="479.54"/>
    <n v="2018.8269230769231"/>
  </r>
  <r>
    <n v="4"/>
    <n v="4301"/>
    <s v="Coquimbo"/>
    <s v="Ovalle"/>
    <n v="7"/>
    <s v="Prevalencia Violencia Sexual General Vida (año o vida) general"/>
    <x v="1"/>
    <x v="1"/>
    <x v="1"/>
    <x v="1"/>
    <s v="Sin Datos"/>
    <n v="270107"/>
    <s v="Atenciones médicas"/>
    <n v="270107005"/>
    <s v="Otra violencia"/>
    <n v="7354"/>
    <n v="11486.231622629142"/>
    <n v="0"/>
  </r>
  <r>
    <n v="4"/>
    <n v="4301"/>
    <s v="Coquimbo"/>
    <s v="Ovalle"/>
    <n v="7"/>
    <s v="Prevalencia Violencia Sexual General Vida (año o vida) general"/>
    <x v="1"/>
    <x v="1"/>
    <x v="1"/>
    <x v="1"/>
    <s v="No sufrió violencia sexual antes ni durante los últimos doce meses"/>
    <n v="270107"/>
    <s v="Atenciones médicas"/>
    <n v="270107005"/>
    <s v="Otra violencia"/>
    <n v="16773"/>
    <n v="17070.413388753321"/>
    <n v="33202.378635559522"/>
  </r>
  <r>
    <n v="4"/>
    <n v="4301"/>
    <s v="Coquimbo"/>
    <s v="Ovalle"/>
    <n v="7"/>
    <s v="Prevalencia Violencia Sexual General Vida (año o vida) general"/>
    <x v="1"/>
    <x v="1"/>
    <x v="1"/>
    <x v="1"/>
    <s v="Sufrió violencia sexual antes o durante los últimos doce meses"/>
    <n v="270107"/>
    <s v="Atenciones médicas"/>
    <n v="270107005"/>
    <s v="Otra violencia"/>
    <n v="990"/>
    <n v="0"/>
    <n v="4740.3648189431315"/>
  </r>
  <r>
    <n v="4"/>
    <n v="4302"/>
    <s v="Coquimbo"/>
    <s v="Combarbalá"/>
    <n v="1"/>
    <s v="Prevalencia Violencia Física General Año"/>
    <x v="0"/>
    <x v="0"/>
    <x v="0"/>
    <x v="0"/>
    <s v="No sufrió violencia física general en los últimos 12 meses"/>
    <n v="270107"/>
    <s v="Atenciones médicas"/>
    <n v="270107006"/>
    <s v="Violencia Física"/>
    <n v="0"/>
    <n v="1938.007461800009"/>
    <n v="0"/>
  </r>
  <r>
    <n v="4"/>
    <n v="4302"/>
    <s v="Coquimbo"/>
    <s v="Combarbalá"/>
    <n v="2"/>
    <s v="Prevalencia Violencia Física General Vida (año o vida)"/>
    <x v="1"/>
    <x v="1"/>
    <x v="0"/>
    <x v="0"/>
    <s v="No sufrió violencia física antes ni durante los últimos doce meses"/>
    <n v="270107"/>
    <s v="Atenciones médicas"/>
    <n v="270107006"/>
    <s v="Violencia Física"/>
    <n v="0"/>
    <n v="1938.007461800009"/>
    <n v="0"/>
  </r>
  <r>
    <n v="4"/>
    <n v="4302"/>
    <s v="Coquimbo"/>
    <s v="Combarbalá"/>
    <n v="3"/>
    <s v="Prevalencia Violencia Física Grave Año"/>
    <x v="0"/>
    <x v="0"/>
    <x v="0"/>
    <x v="0"/>
    <s v="No sufrió violencia física grave en los últimos 12 meses"/>
    <n v="270107"/>
    <s v="Atenciones médicas"/>
    <n v="270107006"/>
    <s v="Violencia Física"/>
    <n v="0"/>
    <n v="1938.007461800009"/>
    <n v="0"/>
  </r>
  <r>
    <n v="4"/>
    <n v="4302"/>
    <s v="Coquimbo"/>
    <s v="Combarbalá"/>
    <n v="4"/>
    <s v="Prevalencia Violencia Física Leve Año"/>
    <x v="0"/>
    <x v="0"/>
    <x v="0"/>
    <x v="0"/>
    <s v="No sufrió violencia física leve en los últimos 12 meses"/>
    <n v="270107"/>
    <s v="Atenciones médicas"/>
    <n v="270107006"/>
    <s v="Violencia Física"/>
    <n v="0"/>
    <n v="1938.007461800009"/>
    <n v="0"/>
  </r>
  <r>
    <n v="4"/>
    <n v="4302"/>
    <s v="Coquimbo"/>
    <s v="Combarbalá"/>
    <n v="7"/>
    <s v="Prevalencia Violencia Sexual General Vida (año o vida) general"/>
    <x v="1"/>
    <x v="1"/>
    <x v="1"/>
    <x v="1"/>
    <s v="Sin Datos"/>
    <n v="270107"/>
    <s v="Atenciones médicas"/>
    <n v="270107005"/>
    <s v="Otra violencia"/>
    <n v="0"/>
    <n v="1938.007461800009"/>
    <n v="0"/>
  </r>
  <r>
    <n v="4"/>
    <n v="4303"/>
    <s v="Coquimbo"/>
    <s v="Monte Patria"/>
    <n v="1"/>
    <s v="Prevalencia Violencia Física General Año"/>
    <x v="0"/>
    <x v="0"/>
    <x v="0"/>
    <x v="0"/>
    <s v="No sufrió violencia física general en los últimos 12 meses"/>
    <n v="270107"/>
    <s v="Atenciones médicas"/>
    <n v="270107006"/>
    <s v="Violencia Física"/>
    <n v="0"/>
    <n v="6065.3175818278651"/>
    <n v="10483.392182810434"/>
  </r>
  <r>
    <n v="4"/>
    <n v="4303"/>
    <s v="Coquimbo"/>
    <s v="Monte Patria"/>
    <n v="1"/>
    <s v="Prevalencia Violencia Física General Año"/>
    <x v="0"/>
    <x v="0"/>
    <x v="0"/>
    <x v="0"/>
    <s v="Sufrió violencia física general en los últimos 12 meses"/>
    <n v="270107"/>
    <s v="Atenciones médicas"/>
    <n v="270107006"/>
    <s v="Violencia Física"/>
    <n v="0"/>
    <n v="0"/>
    <n v="644.16216216216219"/>
  </r>
  <r>
    <n v="4"/>
    <n v="4303"/>
    <s v="Coquimbo"/>
    <s v="Monte Patria"/>
    <n v="2"/>
    <s v="Prevalencia Violencia Física General Vida (año o vida)"/>
    <x v="1"/>
    <x v="1"/>
    <x v="0"/>
    <x v="0"/>
    <s v="No sufrió violencia física antes ni durante los últimos doce meses"/>
    <n v="270107"/>
    <s v="Atenciones médicas"/>
    <n v="270107006"/>
    <s v="Violencia Física"/>
    <n v="0"/>
    <n v="6065.3175818278651"/>
    <n v="10483.392182810434"/>
  </r>
  <r>
    <n v="4"/>
    <n v="4303"/>
    <s v="Coquimbo"/>
    <s v="Monte Patria"/>
    <n v="2"/>
    <s v="Prevalencia Violencia Física General Vida (año o vida)"/>
    <x v="1"/>
    <x v="1"/>
    <x v="0"/>
    <x v="0"/>
    <s v="Sufrió violencia física antes o durante los últimos doce meses"/>
    <n v="270107"/>
    <s v="Atenciones médicas"/>
    <n v="270107006"/>
    <s v="Violencia Física"/>
    <n v="0"/>
    <n v="0"/>
    <n v="644.16216216216219"/>
  </r>
  <r>
    <n v="4"/>
    <n v="4303"/>
    <s v="Coquimbo"/>
    <s v="Monte Patria"/>
    <n v="3"/>
    <s v="Prevalencia Violencia Física Grave Año"/>
    <x v="0"/>
    <x v="0"/>
    <x v="0"/>
    <x v="0"/>
    <s v="No sufrió violencia física grave en los últimos 12 meses"/>
    <n v="270107"/>
    <s v="Atenciones médicas"/>
    <n v="270107006"/>
    <s v="Violencia Física"/>
    <n v="0"/>
    <n v="6065.3175818278651"/>
    <n v="10483.392182810434"/>
  </r>
  <r>
    <n v="4"/>
    <n v="4303"/>
    <s v="Coquimbo"/>
    <s v="Monte Patria"/>
    <n v="3"/>
    <s v="Prevalencia Violencia Física Grave Año"/>
    <x v="0"/>
    <x v="0"/>
    <x v="0"/>
    <x v="0"/>
    <s v="Sufrió violencia física grave en los últimos 12 meses"/>
    <n v="270107"/>
    <s v="Atenciones médicas"/>
    <n v="270107006"/>
    <s v="Violencia Física"/>
    <n v="0"/>
    <n v="0"/>
    <n v="644.16216216216219"/>
  </r>
  <r>
    <n v="4"/>
    <n v="4303"/>
    <s v="Coquimbo"/>
    <s v="Monte Patria"/>
    <n v="4"/>
    <s v="Prevalencia Violencia Física Leve Año"/>
    <x v="0"/>
    <x v="0"/>
    <x v="0"/>
    <x v="0"/>
    <s v="No sufrió violencia física leve en los últimos 12 meses"/>
    <n v="270107"/>
    <s v="Atenciones médicas"/>
    <n v="270107006"/>
    <s v="Violencia Física"/>
    <n v="0"/>
    <n v="6065.3175818278651"/>
    <n v="10483.392182810434"/>
  </r>
  <r>
    <n v="4"/>
    <n v="4303"/>
    <s v="Coquimbo"/>
    <s v="Monte Patria"/>
    <n v="4"/>
    <s v="Prevalencia Violencia Física Leve Año"/>
    <x v="0"/>
    <x v="0"/>
    <x v="0"/>
    <x v="0"/>
    <s v="Sufrió violencia física leve en los últimos 12 meses"/>
    <n v="270107"/>
    <s v="Atenciones médicas"/>
    <n v="270107006"/>
    <s v="Violencia Física"/>
    <n v="0"/>
    <n v="0"/>
    <n v="644.16216216216219"/>
  </r>
  <r>
    <n v="4"/>
    <n v="4303"/>
    <s v="Coquimbo"/>
    <s v="Monte Patria"/>
    <n v="7"/>
    <s v="Prevalencia Violencia Sexual General Vida (año o vida) general"/>
    <x v="1"/>
    <x v="1"/>
    <x v="1"/>
    <x v="1"/>
    <s v="Sin Datos"/>
    <n v="270107"/>
    <s v="Atenciones médicas"/>
    <n v="270107005"/>
    <s v="Otra violencia"/>
    <n v="0"/>
    <n v="2649.4548912375567"/>
    <n v="0"/>
  </r>
  <r>
    <n v="4"/>
    <n v="4303"/>
    <s v="Coquimbo"/>
    <s v="Monte Patria"/>
    <n v="7"/>
    <s v="Prevalencia Violencia Sexual General Vida (año o vida) general"/>
    <x v="1"/>
    <x v="1"/>
    <x v="1"/>
    <x v="1"/>
    <s v="No sufrió violencia sexual antes ni durante los últimos doce meses"/>
    <n v="270107"/>
    <s v="Atenciones médicas"/>
    <n v="270107005"/>
    <s v="Otra violencia"/>
    <n v="0"/>
    <n v="3415.8626905903079"/>
    <n v="10483.392182810434"/>
  </r>
  <r>
    <n v="4"/>
    <n v="4303"/>
    <s v="Coquimbo"/>
    <s v="Monte Patria"/>
    <n v="7"/>
    <s v="Prevalencia Violencia Sexual General Vida (año o vida) general"/>
    <x v="1"/>
    <x v="1"/>
    <x v="1"/>
    <x v="1"/>
    <s v="Sufrió violencia sexual antes o durante los últimos doce meses"/>
    <n v="270107"/>
    <s v="Atenciones médicas"/>
    <n v="270107005"/>
    <s v="Otra violencia"/>
    <n v="0"/>
    <n v="0"/>
    <n v="644.16216216216219"/>
  </r>
  <r>
    <n v="5"/>
    <n v="5101"/>
    <s v="Valparaíso"/>
    <s v="Valparaíso"/>
    <n v="1"/>
    <s v="Prevalencia Violencia Física General Año"/>
    <x v="0"/>
    <x v="0"/>
    <x v="0"/>
    <x v="0"/>
    <s v="No sufrió violencia física general en los últimos 12 meses"/>
    <n v="270107"/>
    <s v="Atenciones médicas"/>
    <n v="270107006"/>
    <s v="Violencia Física"/>
    <n v="85123"/>
    <n v="80295.280488782082"/>
    <n v="122180.98867180586"/>
  </r>
  <r>
    <n v="5"/>
    <n v="5101"/>
    <s v="Valparaíso"/>
    <s v="Valparaíso"/>
    <n v="1"/>
    <s v="Prevalencia Violencia Física General Año"/>
    <x v="0"/>
    <x v="0"/>
    <x v="0"/>
    <x v="0"/>
    <s v="Sufrió violencia física general en los últimos 12 meses"/>
    <n v="270107"/>
    <s v="Atenciones médicas"/>
    <n v="270107006"/>
    <s v="Violencia Física"/>
    <n v="9329"/>
    <n v="4122.7858573718004"/>
    <n v="10113.319315966684"/>
  </r>
  <r>
    <n v="5"/>
    <n v="5101"/>
    <s v="Valparaíso"/>
    <s v="Valparaíso"/>
    <n v="2"/>
    <s v="Prevalencia Violencia Física General Vida (año o vida)"/>
    <x v="1"/>
    <x v="1"/>
    <x v="0"/>
    <x v="0"/>
    <s v="No sufrió violencia física antes ni durante los últimos doce meses"/>
    <n v="270107"/>
    <s v="Atenciones médicas"/>
    <n v="270107006"/>
    <s v="Violencia Física"/>
    <n v="85123"/>
    <n v="80295.280488782082"/>
    <n v="115242.16350788594"/>
  </r>
  <r>
    <n v="5"/>
    <n v="5101"/>
    <s v="Valparaíso"/>
    <s v="Valparaíso"/>
    <n v="2"/>
    <s v="Prevalencia Violencia Física General Vida (año o vida)"/>
    <x v="1"/>
    <x v="1"/>
    <x v="0"/>
    <x v="0"/>
    <s v="Sufrió violencia física antes o durante los últimos doce meses"/>
    <n v="270107"/>
    <s v="Atenciones médicas"/>
    <n v="270107006"/>
    <s v="Violencia Física"/>
    <n v="9329"/>
    <n v="4122.7858573718004"/>
    <n v="17052.144479886585"/>
  </r>
  <r>
    <n v="5"/>
    <n v="5101"/>
    <s v="Valparaíso"/>
    <s v="Valparaíso"/>
    <n v="3"/>
    <s v="Prevalencia Violencia Física Grave Año"/>
    <x v="0"/>
    <x v="0"/>
    <x v="0"/>
    <x v="0"/>
    <s v="No sufrió violencia física grave en los últimos 12 meses"/>
    <n v="270107"/>
    <s v="Atenciones médicas"/>
    <n v="270107006"/>
    <s v="Violencia Física"/>
    <n v="92088"/>
    <n v="81975.716386217988"/>
    <n v="125201.61489012947"/>
  </r>
  <r>
    <n v="5"/>
    <n v="5101"/>
    <s v="Valparaíso"/>
    <s v="Valparaíso"/>
    <n v="3"/>
    <s v="Prevalencia Violencia Física Grave Año"/>
    <x v="0"/>
    <x v="0"/>
    <x v="0"/>
    <x v="0"/>
    <s v="Sufrió violencia física grave en los últimos 12 meses"/>
    <n v="270107"/>
    <s v="Atenciones médicas"/>
    <n v="270107006"/>
    <s v="Violencia Física"/>
    <n v="2364"/>
    <n v="2442.3499599359002"/>
    <n v="7092.6930976430976"/>
  </r>
  <r>
    <n v="5"/>
    <n v="5101"/>
    <s v="Valparaíso"/>
    <s v="Valparaíso"/>
    <n v="4"/>
    <s v="Prevalencia Violencia Física Leve Año"/>
    <x v="0"/>
    <x v="0"/>
    <x v="0"/>
    <x v="0"/>
    <s v="No sufrió violencia física leve en los últimos 12 meses"/>
    <n v="270107"/>
    <s v="Atenciones médicas"/>
    <n v="270107006"/>
    <s v="Violencia Física"/>
    <n v="85123"/>
    <n v="81057.194551282082"/>
    <n v="122180.98867180586"/>
  </r>
  <r>
    <n v="5"/>
    <n v="5101"/>
    <s v="Valparaíso"/>
    <s v="Valparaíso"/>
    <n v="4"/>
    <s v="Prevalencia Violencia Física Leve Año"/>
    <x v="0"/>
    <x v="0"/>
    <x v="0"/>
    <x v="0"/>
    <s v="Sufrió violencia física leve en los últimos 12 meses"/>
    <n v="270107"/>
    <s v="Atenciones médicas"/>
    <n v="270107006"/>
    <s v="Violencia Física"/>
    <n v="9329"/>
    <n v="3360.8717948717999"/>
    <n v="10113.319315966684"/>
  </r>
  <r>
    <n v="5"/>
    <n v="5101"/>
    <s v="Valparaíso"/>
    <s v="Valparaíso"/>
    <n v="7"/>
    <s v="Prevalencia Violencia Sexual General Vida (año o vida) general"/>
    <x v="1"/>
    <x v="1"/>
    <x v="1"/>
    <x v="1"/>
    <s v="Sin Datos"/>
    <n v="270107"/>
    <s v="Atenciones médicas"/>
    <n v="270107005"/>
    <s v="Otra violencia"/>
    <n v="17681"/>
    <n v="30554.535008012834"/>
    <n v="0"/>
  </r>
  <r>
    <n v="5"/>
    <n v="5101"/>
    <s v="Valparaíso"/>
    <s v="Valparaíso"/>
    <n v="7"/>
    <s v="Prevalencia Violencia Sexual General Vida (año o vida) general"/>
    <x v="1"/>
    <x v="1"/>
    <x v="1"/>
    <x v="1"/>
    <s v="No sufrió violencia sexual antes ni durante los últimos doce meses"/>
    <n v="270107"/>
    <s v="Atenciones médicas"/>
    <n v="270107005"/>
    <s v="Otra violencia"/>
    <n v="76119"/>
    <n v="53101.617275641016"/>
    <n v="118768.86245348227"/>
  </r>
  <r>
    <n v="5"/>
    <n v="5101"/>
    <s v="Valparaíso"/>
    <s v="Valparaíso"/>
    <n v="7"/>
    <s v="Prevalencia Violencia Sexual General Vida (año o vida) general"/>
    <x v="1"/>
    <x v="1"/>
    <x v="1"/>
    <x v="1"/>
    <s v="Sufrió violencia sexual antes o durante los últimos doce meses"/>
    <n v="270107"/>
    <s v="Atenciones médicas"/>
    <n v="270107005"/>
    <s v="Otra violencia"/>
    <n v="652"/>
    <n v="761.9140625"/>
    <n v="13525.445534290271"/>
  </r>
  <r>
    <n v="5"/>
    <n v="5102"/>
    <s v="Valparaíso"/>
    <s v="Casablanca"/>
    <n v="1"/>
    <s v="Prevalencia Violencia Física General Año"/>
    <x v="0"/>
    <x v="0"/>
    <x v="0"/>
    <x v="0"/>
    <s v="No sufrió violencia física general en los últimos 12 meses"/>
    <n v="270107"/>
    <s v="Atenciones médicas"/>
    <n v="270107006"/>
    <s v="Violencia Física"/>
    <n v="0"/>
    <n v="31423.047828525647"/>
    <n v="0"/>
  </r>
  <r>
    <n v="5"/>
    <n v="5102"/>
    <s v="Valparaíso"/>
    <s v="Casablanca"/>
    <n v="2"/>
    <s v="Prevalencia Violencia Física General Vida (año o vida)"/>
    <x v="1"/>
    <x v="1"/>
    <x v="0"/>
    <x v="0"/>
    <s v="No sufrió violencia física antes ni durante los últimos doce meses"/>
    <n v="270107"/>
    <s v="Atenciones médicas"/>
    <n v="270107006"/>
    <s v="Violencia Física"/>
    <n v="0"/>
    <n v="29763.617059294877"/>
    <n v="0"/>
  </r>
  <r>
    <n v="5"/>
    <n v="5102"/>
    <s v="Valparaíso"/>
    <s v="Casablanca"/>
    <n v="2"/>
    <s v="Prevalencia Violencia Física General Vida (año o vida)"/>
    <x v="1"/>
    <x v="1"/>
    <x v="0"/>
    <x v="0"/>
    <s v="Sufrió violencia física antes o durante los últimos doce meses"/>
    <n v="270107"/>
    <s v="Atenciones médicas"/>
    <n v="270107006"/>
    <s v="Violencia Física"/>
    <n v="0"/>
    <n v="1659.43076923077"/>
    <n v="0"/>
  </r>
  <r>
    <n v="5"/>
    <n v="5102"/>
    <s v="Valparaíso"/>
    <s v="Casablanca"/>
    <n v="3"/>
    <s v="Prevalencia Violencia Física Grave Año"/>
    <x v="0"/>
    <x v="0"/>
    <x v="0"/>
    <x v="0"/>
    <s v="No sufrió violencia física grave en los últimos 12 meses"/>
    <n v="270107"/>
    <s v="Atenciones médicas"/>
    <n v="270107006"/>
    <s v="Violencia Física"/>
    <n v="0"/>
    <n v="31423.047828525647"/>
    <n v="0"/>
  </r>
  <r>
    <n v="5"/>
    <n v="5102"/>
    <s v="Valparaíso"/>
    <s v="Casablanca"/>
    <n v="4"/>
    <s v="Prevalencia Violencia Física Leve Año"/>
    <x v="0"/>
    <x v="0"/>
    <x v="0"/>
    <x v="0"/>
    <s v="No sufrió violencia física leve en los últimos 12 meses"/>
    <n v="270107"/>
    <s v="Atenciones médicas"/>
    <n v="270107006"/>
    <s v="Violencia Física"/>
    <n v="0"/>
    <n v="31423.047828525647"/>
    <n v="0"/>
  </r>
  <r>
    <n v="5"/>
    <n v="5102"/>
    <s v="Valparaíso"/>
    <s v="Casablanca"/>
    <n v="7"/>
    <s v="Prevalencia Violencia Sexual General Vida (año o vida) general"/>
    <x v="1"/>
    <x v="1"/>
    <x v="1"/>
    <x v="1"/>
    <s v="Sin Datos"/>
    <n v="270107"/>
    <s v="Atenciones médicas"/>
    <n v="270107005"/>
    <s v="Otra violencia"/>
    <n v="0"/>
    <n v="4516.2866666666705"/>
    <n v="0"/>
  </r>
  <r>
    <n v="5"/>
    <n v="5102"/>
    <s v="Valparaíso"/>
    <s v="Casablanca"/>
    <n v="7"/>
    <s v="Prevalencia Violencia Sexual General Vida (año o vida) general"/>
    <x v="1"/>
    <x v="1"/>
    <x v="1"/>
    <x v="1"/>
    <s v="No sufrió violencia sexual antes ni durante los últimos doce meses"/>
    <n v="270107"/>
    <s v="Atenciones médicas"/>
    <n v="270107005"/>
    <s v="Otra violencia"/>
    <n v="0"/>
    <n v="26906.76116185898"/>
    <n v="0"/>
  </r>
  <r>
    <n v="5"/>
    <n v="5103"/>
    <s v="Valparaíso"/>
    <s v="Concón"/>
    <n v="1"/>
    <s v="Prevalencia Violencia Física General Año"/>
    <x v="0"/>
    <x v="0"/>
    <x v="0"/>
    <x v="0"/>
    <s v="No sufrió violencia física general en los últimos 12 meses"/>
    <n v="270107"/>
    <s v="Atenciones médicas"/>
    <n v="270107006"/>
    <s v="Violencia Física"/>
    <n v="0"/>
    <n v="17747.1257772436"/>
    <n v="36491.32962519936"/>
  </r>
  <r>
    <n v="5"/>
    <n v="5103"/>
    <s v="Valparaíso"/>
    <s v="Concón"/>
    <n v="2"/>
    <s v="Prevalencia Violencia Física General Vida (año o vida)"/>
    <x v="1"/>
    <x v="1"/>
    <x v="0"/>
    <x v="0"/>
    <s v="No sufrió violencia física antes ni durante los últimos doce meses"/>
    <n v="270107"/>
    <s v="Atenciones médicas"/>
    <n v="270107006"/>
    <s v="Violencia Física"/>
    <n v="0"/>
    <n v="14407.259110576932"/>
    <n v="32573.130679603048"/>
  </r>
  <r>
    <n v="5"/>
    <n v="5103"/>
    <s v="Valparaíso"/>
    <s v="Concón"/>
    <n v="2"/>
    <s v="Prevalencia Violencia Física General Vida (año o vida)"/>
    <x v="1"/>
    <x v="1"/>
    <x v="0"/>
    <x v="0"/>
    <s v="Sufrió violencia física antes o durante los últimos doce meses"/>
    <n v="270107"/>
    <s v="Atenciones médicas"/>
    <n v="270107006"/>
    <s v="Violencia Física"/>
    <n v="0"/>
    <n v="3339.86666666667"/>
    <n v="3918.1989455963139"/>
  </r>
  <r>
    <n v="5"/>
    <n v="5103"/>
    <s v="Valparaíso"/>
    <s v="Concón"/>
    <n v="3"/>
    <s v="Prevalencia Violencia Física Grave Año"/>
    <x v="0"/>
    <x v="0"/>
    <x v="0"/>
    <x v="0"/>
    <s v="No sufrió violencia física grave en los últimos 12 meses"/>
    <n v="270107"/>
    <s v="Atenciones médicas"/>
    <n v="270107006"/>
    <s v="Violencia Física"/>
    <n v="0"/>
    <n v="17747.1257772436"/>
    <n v="36491.32962519936"/>
  </r>
  <r>
    <n v="5"/>
    <n v="5103"/>
    <s v="Valparaíso"/>
    <s v="Concón"/>
    <n v="4"/>
    <s v="Prevalencia Violencia Física Leve Año"/>
    <x v="0"/>
    <x v="0"/>
    <x v="0"/>
    <x v="0"/>
    <s v="No sufrió violencia física leve en los últimos 12 meses"/>
    <n v="270107"/>
    <s v="Atenciones médicas"/>
    <n v="270107006"/>
    <s v="Violencia Física"/>
    <n v="0"/>
    <n v="17747.1257772436"/>
    <n v="36491.32962519936"/>
  </r>
  <r>
    <n v="5"/>
    <n v="5103"/>
    <s v="Valparaíso"/>
    <s v="Concón"/>
    <n v="7"/>
    <s v="Prevalencia Violencia Sexual General Vida (año o vida) general"/>
    <x v="1"/>
    <x v="1"/>
    <x v="1"/>
    <x v="1"/>
    <s v="Sin Datos"/>
    <n v="270107"/>
    <s v="Atenciones médicas"/>
    <n v="270107005"/>
    <s v="Otra violencia"/>
    <n v="0"/>
    <n v="9053.5784615384709"/>
    <n v="0"/>
  </r>
  <r>
    <n v="5"/>
    <n v="5103"/>
    <s v="Valparaíso"/>
    <s v="Concón"/>
    <n v="7"/>
    <s v="Prevalencia Violencia Sexual General Vida (año o vida) general"/>
    <x v="1"/>
    <x v="1"/>
    <x v="1"/>
    <x v="1"/>
    <s v="No sufrió violencia sexual antes ni durante los últimos doce meses"/>
    <n v="270107"/>
    <s v="Atenciones médicas"/>
    <n v="270107005"/>
    <s v="Otra violencia"/>
    <n v="0"/>
    <n v="8693.547315705131"/>
    <n v="34873.184888357253"/>
  </r>
  <r>
    <n v="5"/>
    <n v="5103"/>
    <s v="Valparaíso"/>
    <s v="Concón"/>
    <n v="7"/>
    <s v="Prevalencia Violencia Sexual General Vida (año o vida) general"/>
    <x v="1"/>
    <x v="1"/>
    <x v="1"/>
    <x v="1"/>
    <s v="Sufrió violencia sexual antes o durante los últimos doce meses"/>
    <n v="270107"/>
    <s v="Atenciones médicas"/>
    <n v="270107005"/>
    <s v="Otra violencia"/>
    <n v="0"/>
    <n v="0"/>
    <n v="1618.144736842105"/>
  </r>
  <r>
    <n v="5"/>
    <n v="5105"/>
    <s v="Valparaíso"/>
    <s v="Puchuncaví"/>
    <n v="1"/>
    <s v="Prevalencia Violencia Física General Año"/>
    <x v="0"/>
    <x v="0"/>
    <x v="0"/>
    <x v="0"/>
    <s v="No sufrió violencia física general en los últimos 12 meses"/>
    <n v="270107"/>
    <s v="Atenciones médicas"/>
    <n v="270107006"/>
    <s v="Violencia Física"/>
    <n v="0"/>
    <n v="15787.102483974371"/>
    <n v="0"/>
  </r>
  <r>
    <n v="5"/>
    <n v="5105"/>
    <s v="Valparaíso"/>
    <s v="Puchuncaví"/>
    <n v="2"/>
    <s v="Prevalencia Violencia Física General Vida (año o vida)"/>
    <x v="1"/>
    <x v="1"/>
    <x v="0"/>
    <x v="0"/>
    <s v="No sufrió violencia física antes ni durante los últimos doce meses"/>
    <n v="270107"/>
    <s v="Atenciones médicas"/>
    <n v="270107006"/>
    <s v="Violencia Física"/>
    <n v="0"/>
    <n v="14610.682483974371"/>
    <n v="0"/>
  </r>
  <r>
    <n v="5"/>
    <n v="5105"/>
    <s v="Valparaíso"/>
    <s v="Puchuncaví"/>
    <n v="2"/>
    <s v="Prevalencia Violencia Física General Vida (año o vida)"/>
    <x v="1"/>
    <x v="1"/>
    <x v="0"/>
    <x v="0"/>
    <s v="Sufrió violencia física antes o durante los últimos doce meses"/>
    <n v="270107"/>
    <s v="Atenciones médicas"/>
    <n v="270107006"/>
    <s v="Violencia Física"/>
    <n v="0"/>
    <n v="1176.42"/>
    <n v="0"/>
  </r>
  <r>
    <n v="5"/>
    <n v="5105"/>
    <s v="Valparaíso"/>
    <s v="Puchuncaví"/>
    <n v="3"/>
    <s v="Prevalencia Violencia Física Grave Año"/>
    <x v="0"/>
    <x v="0"/>
    <x v="0"/>
    <x v="0"/>
    <s v="No sufrió violencia física grave en los últimos 12 meses"/>
    <n v="270107"/>
    <s v="Atenciones médicas"/>
    <n v="270107006"/>
    <s v="Violencia Física"/>
    <n v="0"/>
    <n v="15787.102483974371"/>
    <n v="0"/>
  </r>
  <r>
    <n v="5"/>
    <n v="5105"/>
    <s v="Valparaíso"/>
    <s v="Puchuncaví"/>
    <n v="4"/>
    <s v="Prevalencia Violencia Física Leve Año"/>
    <x v="0"/>
    <x v="0"/>
    <x v="0"/>
    <x v="0"/>
    <s v="No sufrió violencia física leve en los últimos 12 meses"/>
    <n v="270107"/>
    <s v="Atenciones médicas"/>
    <n v="270107006"/>
    <s v="Violencia Física"/>
    <n v="0"/>
    <n v="15787.102483974371"/>
    <n v="0"/>
  </r>
  <r>
    <n v="5"/>
    <n v="5105"/>
    <s v="Valparaíso"/>
    <s v="Puchuncaví"/>
    <n v="7"/>
    <s v="Prevalencia Violencia Sexual General Vida (año o vida) general"/>
    <x v="1"/>
    <x v="1"/>
    <x v="1"/>
    <x v="1"/>
    <s v="Sin Datos"/>
    <n v="270107"/>
    <s v="Atenciones médicas"/>
    <n v="270107005"/>
    <s v="Otra violencia"/>
    <n v="0"/>
    <n v="5188.6907692307705"/>
    <n v="0"/>
  </r>
  <r>
    <n v="5"/>
    <n v="5105"/>
    <s v="Valparaíso"/>
    <s v="Puchuncaví"/>
    <n v="7"/>
    <s v="Prevalencia Violencia Sexual General Vida (año o vida) general"/>
    <x v="1"/>
    <x v="1"/>
    <x v="1"/>
    <x v="1"/>
    <s v="No sufrió violencia sexual antes ni durante los últimos doce meses"/>
    <n v="270107"/>
    <s v="Atenciones médicas"/>
    <n v="270107005"/>
    <s v="Otra violencia"/>
    <n v="0"/>
    <n v="10598.411714743601"/>
    <n v="0"/>
  </r>
  <r>
    <n v="5"/>
    <n v="5107"/>
    <s v="Valparaíso"/>
    <s v="Quintero"/>
    <n v="1"/>
    <s v="Prevalencia Violencia Física General Año"/>
    <x v="0"/>
    <x v="0"/>
    <x v="0"/>
    <x v="0"/>
    <s v="No sufrió violencia física general en los últimos 12 meses"/>
    <n v="270107"/>
    <s v="Atenciones médicas"/>
    <n v="270107006"/>
    <s v="Violencia Física"/>
    <n v="0"/>
    <n v="14522.579543269241"/>
    <n v="0"/>
  </r>
  <r>
    <n v="5"/>
    <n v="5107"/>
    <s v="Valparaíso"/>
    <s v="Quintero"/>
    <n v="2"/>
    <s v="Prevalencia Violencia Física General Vida (año o vida)"/>
    <x v="1"/>
    <x v="1"/>
    <x v="0"/>
    <x v="0"/>
    <s v="No sufrió violencia física antes ni durante los últimos doce meses"/>
    <n v="270107"/>
    <s v="Atenciones médicas"/>
    <n v="270107006"/>
    <s v="Violencia Física"/>
    <n v="0"/>
    <n v="14522.579543269241"/>
    <n v="0"/>
  </r>
  <r>
    <n v="5"/>
    <n v="5107"/>
    <s v="Valparaíso"/>
    <s v="Quintero"/>
    <n v="3"/>
    <s v="Prevalencia Violencia Física Grave Año"/>
    <x v="0"/>
    <x v="0"/>
    <x v="0"/>
    <x v="0"/>
    <s v="No sufrió violencia física grave en los últimos 12 meses"/>
    <n v="270107"/>
    <s v="Atenciones médicas"/>
    <n v="270107006"/>
    <s v="Violencia Física"/>
    <n v="0"/>
    <n v="14522.579543269241"/>
    <n v="0"/>
  </r>
  <r>
    <n v="5"/>
    <n v="5107"/>
    <s v="Valparaíso"/>
    <s v="Quintero"/>
    <n v="4"/>
    <s v="Prevalencia Violencia Física Leve Año"/>
    <x v="0"/>
    <x v="0"/>
    <x v="0"/>
    <x v="0"/>
    <s v="No sufrió violencia física leve en los últimos 12 meses"/>
    <n v="270107"/>
    <s v="Atenciones médicas"/>
    <n v="270107006"/>
    <s v="Violencia Física"/>
    <n v="0"/>
    <n v="14522.579543269241"/>
    <n v="0"/>
  </r>
  <r>
    <n v="5"/>
    <n v="5107"/>
    <s v="Valparaíso"/>
    <s v="Quintero"/>
    <n v="7"/>
    <s v="Prevalencia Violencia Sexual General Vida (año o vida) general"/>
    <x v="1"/>
    <x v="1"/>
    <x v="1"/>
    <x v="1"/>
    <s v="Sin Datos"/>
    <n v="270107"/>
    <s v="Atenciones médicas"/>
    <n v="270107005"/>
    <s v="Otra violencia"/>
    <n v="0"/>
    <n v="4224.0762500000001"/>
    <n v="0"/>
  </r>
  <r>
    <n v="5"/>
    <n v="5107"/>
    <s v="Valparaíso"/>
    <s v="Quintero"/>
    <n v="7"/>
    <s v="Prevalencia Violencia Sexual General Vida (año o vida) general"/>
    <x v="1"/>
    <x v="1"/>
    <x v="1"/>
    <x v="1"/>
    <s v="No sufrió violencia sexual antes ni durante los últimos doce meses"/>
    <n v="270107"/>
    <s v="Atenciones médicas"/>
    <n v="270107005"/>
    <s v="Otra violencia"/>
    <n v="0"/>
    <n v="10298.503293269241"/>
    <n v="0"/>
  </r>
  <r>
    <n v="5"/>
    <n v="5109"/>
    <s v="Valparaíso"/>
    <s v="Viña del Mar"/>
    <n v="1"/>
    <s v="Prevalencia Violencia Física General Año"/>
    <x v="0"/>
    <x v="0"/>
    <x v="0"/>
    <x v="0"/>
    <s v="No sufrió violencia física general en los últimos 12 meses"/>
    <n v="270107"/>
    <s v="Atenciones médicas"/>
    <n v="270107006"/>
    <s v="Violencia Física"/>
    <n v="94982"/>
    <n v="100223.58379006415"/>
    <n v="101809.46616604649"/>
  </r>
  <r>
    <n v="5"/>
    <n v="5109"/>
    <s v="Valparaíso"/>
    <s v="Viña del Mar"/>
    <n v="1"/>
    <s v="Prevalencia Violencia Física General Año"/>
    <x v="0"/>
    <x v="0"/>
    <x v="0"/>
    <x v="0"/>
    <s v="Sufrió violencia física general en los últimos 12 meses"/>
    <n v="270107"/>
    <s v="Atenciones médicas"/>
    <n v="270107006"/>
    <s v="Violencia Física"/>
    <n v="6765"/>
    <n v="2442.3499599359002"/>
    <n v="1618.144736842105"/>
  </r>
  <r>
    <n v="5"/>
    <n v="5109"/>
    <s v="Valparaíso"/>
    <s v="Viña del Mar"/>
    <n v="2"/>
    <s v="Prevalencia Violencia Física General Vida (año o vida)"/>
    <x v="1"/>
    <x v="1"/>
    <x v="0"/>
    <x v="0"/>
    <s v="No sufrió violencia física antes ni durante los últimos doce meses"/>
    <n v="270107"/>
    <s v="Atenciones médicas"/>
    <n v="270107006"/>
    <s v="Violencia Física"/>
    <n v="94285"/>
    <n v="95496.214559294909"/>
    <n v="88890.019914052842"/>
  </r>
  <r>
    <n v="5"/>
    <n v="5109"/>
    <s v="Valparaíso"/>
    <s v="Viña del Mar"/>
    <n v="2"/>
    <s v="Prevalencia Violencia Física General Vida (año o vida)"/>
    <x v="1"/>
    <x v="1"/>
    <x v="0"/>
    <x v="0"/>
    <s v="Sufrió violencia física antes o durante los últimos doce meses"/>
    <n v="270107"/>
    <s v="Atenciones médicas"/>
    <n v="270107006"/>
    <s v="Violencia Física"/>
    <n v="7462"/>
    <n v="7169.719190705131"/>
    <n v="14537.590988835726"/>
  </r>
  <r>
    <n v="5"/>
    <n v="5109"/>
    <s v="Valparaíso"/>
    <s v="Viña del Mar"/>
    <n v="3"/>
    <s v="Prevalencia Violencia Física Grave Año"/>
    <x v="0"/>
    <x v="0"/>
    <x v="0"/>
    <x v="0"/>
    <s v="No sufrió violencia física grave en los últimos 12 meses"/>
    <n v="270107"/>
    <s v="Atenciones médicas"/>
    <n v="270107006"/>
    <s v="Violencia Física"/>
    <n v="98913"/>
    <n v="100985.49785256416"/>
    <n v="101809.46616604649"/>
  </r>
  <r>
    <n v="5"/>
    <n v="5109"/>
    <s v="Valparaíso"/>
    <s v="Viña del Mar"/>
    <n v="3"/>
    <s v="Prevalencia Violencia Física Grave Año"/>
    <x v="0"/>
    <x v="0"/>
    <x v="0"/>
    <x v="0"/>
    <s v="Sufrió violencia física grave en los últimos 12 meses"/>
    <n v="270107"/>
    <s v="Atenciones médicas"/>
    <n v="270107006"/>
    <s v="Violencia Física"/>
    <n v="2834"/>
    <n v="1680.4358974359"/>
    <n v="1618.144736842105"/>
  </r>
  <r>
    <n v="5"/>
    <n v="5109"/>
    <s v="Valparaíso"/>
    <s v="Viña del Mar"/>
    <n v="4"/>
    <s v="Prevalencia Violencia Física Leve Año"/>
    <x v="0"/>
    <x v="0"/>
    <x v="0"/>
    <x v="0"/>
    <s v="No sufrió violencia física leve en los últimos 12 meses"/>
    <n v="270107"/>
    <s v="Atenciones médicas"/>
    <n v="270107006"/>
    <s v="Violencia Física"/>
    <n v="94982"/>
    <n v="100223.58379006415"/>
    <n v="101809.46616604649"/>
  </r>
  <r>
    <n v="5"/>
    <n v="5109"/>
    <s v="Valparaíso"/>
    <s v="Viña del Mar"/>
    <n v="4"/>
    <s v="Prevalencia Violencia Física Leve Año"/>
    <x v="0"/>
    <x v="0"/>
    <x v="0"/>
    <x v="0"/>
    <s v="Sufrió violencia física leve en los últimos 12 meses"/>
    <n v="270107"/>
    <s v="Atenciones médicas"/>
    <n v="270107006"/>
    <s v="Violencia Física"/>
    <n v="6765"/>
    <n v="2442.3499599359002"/>
    <n v="1618.144736842105"/>
  </r>
  <r>
    <n v="5"/>
    <n v="5109"/>
    <s v="Valparaíso"/>
    <s v="Viña del Mar"/>
    <n v="7"/>
    <s v="Prevalencia Violencia Sexual General Vida (año o vida) general"/>
    <x v="1"/>
    <x v="1"/>
    <x v="1"/>
    <x v="1"/>
    <s v="Sin Datos"/>
    <n v="270107"/>
    <s v="Atenciones médicas"/>
    <n v="270107005"/>
    <s v="Otra violencia"/>
    <n v="23960"/>
    <n v="35723.627668269233"/>
    <n v="0"/>
  </r>
  <r>
    <n v="5"/>
    <n v="5109"/>
    <s v="Valparaíso"/>
    <s v="Viña del Mar"/>
    <n v="7"/>
    <s v="Prevalencia Violencia Sexual General Vida (año o vida) general"/>
    <x v="1"/>
    <x v="1"/>
    <x v="1"/>
    <x v="1"/>
    <s v="No sufrió violencia sexual antes ni durante los últimos doce meses"/>
    <n v="270107"/>
    <s v="Atenciones médicas"/>
    <n v="270107005"/>
    <s v="Otra violencia"/>
    <n v="76542"/>
    <n v="62561.622059294859"/>
    <n v="92065.678039163598"/>
  </r>
  <r>
    <n v="5"/>
    <n v="5109"/>
    <s v="Valparaíso"/>
    <s v="Viña del Mar"/>
    <n v="7"/>
    <s v="Prevalencia Violencia Sexual General Vida (año o vida) general"/>
    <x v="1"/>
    <x v="1"/>
    <x v="1"/>
    <x v="1"/>
    <s v="Sufrió violencia sexual antes o durante los últimos doce meses"/>
    <n v="270107"/>
    <s v="Atenciones médicas"/>
    <n v="270107005"/>
    <s v="Otra violencia"/>
    <n v="1245"/>
    <n v="4380.6840224359003"/>
    <n v="11361.932863724969"/>
  </r>
  <r>
    <n v="5"/>
    <n v="5301"/>
    <s v="Valparaíso"/>
    <s v="Los Andes"/>
    <n v="1"/>
    <s v="Prevalencia Violencia Física General Año"/>
    <x v="0"/>
    <x v="0"/>
    <x v="0"/>
    <x v="0"/>
    <s v="No sufrió violencia física general en los últimos 12 meses"/>
    <n v="270107"/>
    <s v="Atenciones médicas"/>
    <n v="270107006"/>
    <s v="Violencia Física"/>
    <n v="17655"/>
    <n v="3597.7648317307703"/>
    <n v="27687.135180754918"/>
  </r>
  <r>
    <n v="5"/>
    <n v="5301"/>
    <s v="Valparaíso"/>
    <s v="Los Andes"/>
    <n v="1"/>
    <s v="Prevalencia Violencia Física General Año"/>
    <x v="0"/>
    <x v="0"/>
    <x v="0"/>
    <x v="0"/>
    <s v="Sufrió violencia física general en los últimos 12 meses"/>
    <n v="270107"/>
    <s v="Atenciones médicas"/>
    <n v="270107006"/>
    <s v="Violencia Física"/>
    <n v="950"/>
    <n v="761.9140625"/>
    <n v="0"/>
  </r>
  <r>
    <n v="5"/>
    <n v="5301"/>
    <s v="Valparaíso"/>
    <s v="Los Andes"/>
    <n v="2"/>
    <s v="Prevalencia Violencia Física General Vida (año o vida)"/>
    <x v="1"/>
    <x v="1"/>
    <x v="0"/>
    <x v="0"/>
    <s v="No sufrió violencia física antes ni durante los últimos doce meses"/>
    <n v="270107"/>
    <s v="Atenciones médicas"/>
    <n v="270107006"/>
    <s v="Violencia Física"/>
    <n v="15934"/>
    <n v="2835.8507692307703"/>
    <n v="26789.562453482191"/>
  </r>
  <r>
    <n v="5"/>
    <n v="5301"/>
    <s v="Valparaíso"/>
    <s v="Los Andes"/>
    <n v="2"/>
    <s v="Prevalencia Violencia Física General Vida (año o vida)"/>
    <x v="1"/>
    <x v="1"/>
    <x v="0"/>
    <x v="0"/>
    <s v="Sufrió violencia física antes o durante los últimos doce meses"/>
    <n v="270107"/>
    <s v="Atenciones médicas"/>
    <n v="270107006"/>
    <s v="Violencia Física"/>
    <n v="2671"/>
    <n v="1523.828125"/>
    <n v="897.57272727272732"/>
  </r>
  <r>
    <n v="5"/>
    <n v="5301"/>
    <s v="Valparaíso"/>
    <s v="Los Andes"/>
    <n v="3"/>
    <s v="Prevalencia Violencia Física Grave Año"/>
    <x v="0"/>
    <x v="0"/>
    <x v="0"/>
    <x v="0"/>
    <s v="No sufrió violencia física grave en los últimos 12 meses"/>
    <n v="270107"/>
    <s v="Atenciones médicas"/>
    <n v="270107006"/>
    <s v="Violencia Física"/>
    <n v="18130"/>
    <n v="3597.7648317307703"/>
    <n v="27687.135180754918"/>
  </r>
  <r>
    <n v="5"/>
    <n v="5301"/>
    <s v="Valparaíso"/>
    <s v="Los Andes"/>
    <n v="3"/>
    <s v="Prevalencia Violencia Física Grave Año"/>
    <x v="0"/>
    <x v="0"/>
    <x v="0"/>
    <x v="0"/>
    <s v="Sufrió violencia física grave en los últimos 12 meses"/>
    <n v="270107"/>
    <s v="Atenciones médicas"/>
    <n v="270107006"/>
    <s v="Violencia Física"/>
    <n v="475"/>
    <n v="761.9140625"/>
    <n v="0"/>
  </r>
  <r>
    <n v="5"/>
    <n v="5301"/>
    <s v="Valparaíso"/>
    <s v="Los Andes"/>
    <n v="4"/>
    <s v="Prevalencia Violencia Física Leve Año"/>
    <x v="0"/>
    <x v="0"/>
    <x v="0"/>
    <x v="0"/>
    <s v="No sufrió violencia física leve en los últimos 12 meses"/>
    <n v="270107"/>
    <s v="Atenciones médicas"/>
    <n v="270107006"/>
    <s v="Violencia Física"/>
    <n v="17655"/>
    <n v="3597.7648317307703"/>
    <n v="27687.135180754918"/>
  </r>
  <r>
    <n v="5"/>
    <n v="5301"/>
    <s v="Valparaíso"/>
    <s v="Los Andes"/>
    <n v="4"/>
    <s v="Prevalencia Violencia Física Leve Año"/>
    <x v="0"/>
    <x v="0"/>
    <x v="0"/>
    <x v="0"/>
    <s v="Sufrió violencia física leve en los últimos 12 meses"/>
    <n v="270107"/>
    <s v="Atenciones médicas"/>
    <n v="270107006"/>
    <s v="Violencia Física"/>
    <n v="950"/>
    <n v="761.9140625"/>
    <n v="0"/>
  </r>
  <r>
    <n v="5"/>
    <n v="5301"/>
    <s v="Valparaíso"/>
    <s v="Los Andes"/>
    <n v="7"/>
    <s v="Prevalencia Violencia Sexual General Vida (año o vida) general"/>
    <x v="1"/>
    <x v="1"/>
    <x v="1"/>
    <x v="1"/>
    <s v="Sin Datos"/>
    <n v="270107"/>
    <s v="Atenciones médicas"/>
    <n v="270107005"/>
    <s v="Otra violencia"/>
    <n v="2988"/>
    <n v="1176.42"/>
    <n v="0"/>
  </r>
  <r>
    <n v="5"/>
    <n v="5301"/>
    <s v="Valparaíso"/>
    <s v="Los Andes"/>
    <n v="7"/>
    <s v="Prevalencia Violencia Sexual General Vida (año o vida) general"/>
    <x v="1"/>
    <x v="1"/>
    <x v="1"/>
    <x v="1"/>
    <s v="No sufrió violencia sexual antes ni durante los últimos doce meses"/>
    <n v="270107"/>
    <s v="Atenciones médicas"/>
    <n v="270107005"/>
    <s v="Otra violencia"/>
    <n v="15617"/>
    <n v="3183.2588942307702"/>
    <n v="20881.493137515507"/>
  </r>
  <r>
    <n v="5"/>
    <n v="5301"/>
    <s v="Valparaíso"/>
    <s v="Los Andes"/>
    <n v="7"/>
    <s v="Prevalencia Violencia Sexual General Vida (año o vida) general"/>
    <x v="1"/>
    <x v="1"/>
    <x v="1"/>
    <x v="1"/>
    <s v="Sufrió violencia sexual antes o durante los últimos doce meses"/>
    <n v="270107"/>
    <s v="Atenciones médicas"/>
    <n v="270107005"/>
    <s v="Otra violencia"/>
    <n v="0"/>
    <n v="0"/>
    <n v="6805.6420432394116"/>
  </r>
  <r>
    <n v="5"/>
    <n v="5302"/>
    <s v="Valparaíso"/>
    <s v="Calle Larga"/>
    <n v="1"/>
    <s v="Prevalencia Violencia Física General Año"/>
    <x v="0"/>
    <x v="0"/>
    <x v="0"/>
    <x v="0"/>
    <s v="No sufrió violencia física general en los últimos 12 meses"/>
    <n v="270107"/>
    <s v="Atenciones médicas"/>
    <n v="270107006"/>
    <s v="Violencia Física"/>
    <n v="0"/>
    <n v="6607.8314983974396"/>
    <n v="0"/>
  </r>
  <r>
    <n v="5"/>
    <n v="5302"/>
    <s v="Valparaíso"/>
    <s v="Calle Larga"/>
    <n v="2"/>
    <s v="Prevalencia Violencia Física General Vida (año o vida)"/>
    <x v="1"/>
    <x v="1"/>
    <x v="0"/>
    <x v="0"/>
    <s v="No sufrió violencia física antes ni durante los últimos doce meses"/>
    <n v="270107"/>
    <s v="Atenciones médicas"/>
    <n v="270107006"/>
    <s v="Violencia Física"/>
    <n v="0"/>
    <n v="6607.8314983974396"/>
    <n v="0"/>
  </r>
  <r>
    <n v="5"/>
    <n v="5302"/>
    <s v="Valparaíso"/>
    <s v="Calle Larga"/>
    <n v="3"/>
    <s v="Prevalencia Violencia Física Grave Año"/>
    <x v="0"/>
    <x v="0"/>
    <x v="0"/>
    <x v="0"/>
    <s v="No sufrió violencia física grave en los últimos 12 meses"/>
    <n v="270107"/>
    <s v="Atenciones médicas"/>
    <n v="270107006"/>
    <s v="Violencia Física"/>
    <n v="0"/>
    <n v="6607.8314983974396"/>
    <n v="0"/>
  </r>
  <r>
    <n v="5"/>
    <n v="5302"/>
    <s v="Valparaíso"/>
    <s v="Calle Larga"/>
    <n v="4"/>
    <s v="Prevalencia Violencia Física Leve Año"/>
    <x v="0"/>
    <x v="0"/>
    <x v="0"/>
    <x v="0"/>
    <s v="No sufrió violencia física leve en los últimos 12 meses"/>
    <n v="270107"/>
    <s v="Atenciones médicas"/>
    <n v="270107006"/>
    <s v="Violencia Física"/>
    <n v="0"/>
    <n v="6607.8314983974396"/>
    <n v="0"/>
  </r>
  <r>
    <n v="5"/>
    <n v="5302"/>
    <s v="Valparaíso"/>
    <s v="Calle Larga"/>
    <n v="7"/>
    <s v="Prevalencia Violencia Sexual General Vida (año o vida) general"/>
    <x v="1"/>
    <x v="1"/>
    <x v="1"/>
    <x v="1"/>
    <s v="Sin Datos"/>
    <n v="270107"/>
    <s v="Atenciones médicas"/>
    <n v="270107005"/>
    <s v="Otra violencia"/>
    <n v="0"/>
    <n v="1659.43076923077"/>
    <n v="0"/>
  </r>
  <r>
    <n v="5"/>
    <n v="5302"/>
    <s v="Valparaíso"/>
    <s v="Calle Larga"/>
    <n v="7"/>
    <s v="Prevalencia Violencia Sexual General Vida (año o vida) general"/>
    <x v="1"/>
    <x v="1"/>
    <x v="1"/>
    <x v="1"/>
    <s v="No sufrió violencia sexual antes ni durante los últimos doce meses"/>
    <n v="270107"/>
    <s v="Atenciones médicas"/>
    <n v="270107005"/>
    <s v="Otra violencia"/>
    <n v="0"/>
    <n v="4948.4007291666694"/>
    <n v="0"/>
  </r>
  <r>
    <n v="5"/>
    <n v="5402"/>
    <s v="Valparaíso"/>
    <s v="Cabildo"/>
    <n v="1"/>
    <s v="Prevalencia Violencia Física General Año"/>
    <x v="0"/>
    <x v="0"/>
    <x v="0"/>
    <x v="0"/>
    <s v="No sufrió violencia física general en los últimos 12 meses"/>
    <n v="270107"/>
    <s v="Atenciones médicas"/>
    <n v="270107006"/>
    <s v="Violencia Física"/>
    <n v="0"/>
    <n v="18130.254495192323"/>
    <n v="0"/>
  </r>
  <r>
    <n v="5"/>
    <n v="5402"/>
    <s v="Valparaíso"/>
    <s v="Cabildo"/>
    <n v="2"/>
    <s v="Prevalencia Violencia Física General Vida (año o vida)"/>
    <x v="1"/>
    <x v="1"/>
    <x v="0"/>
    <x v="0"/>
    <s v="No sufrió violencia física antes ni durante los últimos doce meses"/>
    <n v="270107"/>
    <s v="Atenciones médicas"/>
    <n v="270107006"/>
    <s v="Violencia Física"/>
    <n v="0"/>
    <n v="18130.254495192323"/>
    <n v="0"/>
  </r>
  <r>
    <n v="5"/>
    <n v="5402"/>
    <s v="Valparaíso"/>
    <s v="Cabildo"/>
    <n v="3"/>
    <s v="Prevalencia Violencia Física Grave Año"/>
    <x v="0"/>
    <x v="0"/>
    <x v="0"/>
    <x v="0"/>
    <s v="No sufrió violencia física grave en los últimos 12 meses"/>
    <n v="270107"/>
    <s v="Atenciones médicas"/>
    <n v="270107006"/>
    <s v="Violencia Física"/>
    <n v="0"/>
    <n v="18130.254495192323"/>
    <n v="0"/>
  </r>
  <r>
    <n v="5"/>
    <n v="5402"/>
    <s v="Valparaíso"/>
    <s v="Cabildo"/>
    <n v="4"/>
    <s v="Prevalencia Violencia Física Leve Año"/>
    <x v="0"/>
    <x v="0"/>
    <x v="0"/>
    <x v="0"/>
    <s v="No sufrió violencia física leve en los últimos 12 meses"/>
    <n v="270107"/>
    <s v="Atenciones médicas"/>
    <n v="270107006"/>
    <s v="Violencia Física"/>
    <n v="0"/>
    <n v="18130.254495192323"/>
    <n v="0"/>
  </r>
  <r>
    <n v="5"/>
    <n v="5402"/>
    <s v="Valparaíso"/>
    <s v="Cabildo"/>
    <n v="7"/>
    <s v="Prevalencia Violencia Sexual General Vida (año o vida) general"/>
    <x v="1"/>
    <x v="1"/>
    <x v="1"/>
    <x v="1"/>
    <s v="Sin Datos"/>
    <n v="270107"/>
    <s v="Atenciones médicas"/>
    <n v="270107005"/>
    <s v="Otra violencia"/>
    <n v="0"/>
    <n v="5761.2114983974407"/>
    <n v="0"/>
  </r>
  <r>
    <n v="5"/>
    <n v="5402"/>
    <s v="Valparaíso"/>
    <s v="Cabildo"/>
    <n v="7"/>
    <s v="Prevalencia Violencia Sexual General Vida (año o vida) general"/>
    <x v="1"/>
    <x v="1"/>
    <x v="1"/>
    <x v="1"/>
    <s v="No sufrió violencia sexual antes ni durante los últimos doce meses"/>
    <n v="270107"/>
    <s v="Atenciones médicas"/>
    <n v="270107005"/>
    <s v="Otra violencia"/>
    <n v="0"/>
    <n v="12369.04299679488"/>
    <n v="0"/>
  </r>
  <r>
    <n v="5"/>
    <n v="5403"/>
    <s v="Valparaíso"/>
    <s v="Papudo"/>
    <n v="1"/>
    <s v="Prevalencia Violencia Física General Año"/>
    <x v="0"/>
    <x v="0"/>
    <x v="0"/>
    <x v="0"/>
    <s v="No sufrió violencia física general en los últimos 12 meses"/>
    <n v="270107"/>
    <s v="Atenciones médicas"/>
    <n v="270107006"/>
    <s v="Violencia Física"/>
    <n v="0"/>
    <n v="3876.6681250000001"/>
    <n v="0"/>
  </r>
  <r>
    <n v="5"/>
    <n v="5403"/>
    <s v="Valparaíso"/>
    <s v="Papudo"/>
    <n v="2"/>
    <s v="Prevalencia Violencia Física General Vida (año o vida)"/>
    <x v="1"/>
    <x v="1"/>
    <x v="0"/>
    <x v="0"/>
    <s v="No sufrió violencia física antes ni durante los últimos doce meses"/>
    <n v="270107"/>
    <s v="Atenciones médicas"/>
    <n v="270107006"/>
    <s v="Violencia Física"/>
    <n v="0"/>
    <n v="3876.6681250000001"/>
    <n v="0"/>
  </r>
  <r>
    <n v="5"/>
    <n v="5403"/>
    <s v="Valparaíso"/>
    <s v="Papudo"/>
    <n v="3"/>
    <s v="Prevalencia Violencia Física Grave Año"/>
    <x v="0"/>
    <x v="0"/>
    <x v="0"/>
    <x v="0"/>
    <s v="No sufrió violencia física grave en los últimos 12 meses"/>
    <n v="270107"/>
    <s v="Atenciones médicas"/>
    <n v="270107006"/>
    <s v="Violencia Física"/>
    <n v="0"/>
    <n v="3876.6681250000001"/>
    <n v="0"/>
  </r>
  <r>
    <n v="5"/>
    <n v="5403"/>
    <s v="Valparaíso"/>
    <s v="Papudo"/>
    <n v="4"/>
    <s v="Prevalencia Violencia Física Leve Año"/>
    <x v="0"/>
    <x v="0"/>
    <x v="0"/>
    <x v="0"/>
    <s v="No sufrió violencia física leve en los últimos 12 meses"/>
    <n v="270107"/>
    <s v="Atenciones médicas"/>
    <n v="270107006"/>
    <s v="Violencia Física"/>
    <n v="0"/>
    <n v="3876.6681250000001"/>
    <n v="0"/>
  </r>
  <r>
    <n v="5"/>
    <n v="5403"/>
    <s v="Valparaíso"/>
    <s v="Papudo"/>
    <n v="7"/>
    <s v="Prevalencia Violencia Sexual General Vida (año o vida) general"/>
    <x v="1"/>
    <x v="1"/>
    <x v="1"/>
    <x v="1"/>
    <s v="No sufrió violencia sexual antes ni durante los últimos doce meses"/>
    <n v="270107"/>
    <s v="Atenciones médicas"/>
    <n v="270107005"/>
    <s v="Otra violencia"/>
    <n v="0"/>
    <n v="3876.6681250000001"/>
    <n v="0"/>
  </r>
  <r>
    <n v="5"/>
    <n v="5404"/>
    <s v="Valparaíso"/>
    <s v="Petorca"/>
    <n v="1"/>
    <s v="Prevalencia Violencia Física General Año"/>
    <x v="0"/>
    <x v="0"/>
    <x v="0"/>
    <x v="0"/>
    <s v="No sufrió violencia física general en los últimos 12 meses"/>
    <n v="270107"/>
    <s v="Atenciones médicas"/>
    <n v="270107006"/>
    <s v="Violencia Física"/>
    <n v="0"/>
    <n v="5761.2114983974407"/>
    <n v="0"/>
  </r>
  <r>
    <n v="5"/>
    <n v="5404"/>
    <s v="Valparaíso"/>
    <s v="Petorca"/>
    <n v="2"/>
    <s v="Prevalencia Violencia Física General Vida (año o vida)"/>
    <x v="1"/>
    <x v="1"/>
    <x v="0"/>
    <x v="0"/>
    <s v="No sufrió violencia física antes ni durante los últimos doce meses"/>
    <n v="270107"/>
    <s v="Atenciones médicas"/>
    <n v="270107006"/>
    <s v="Violencia Física"/>
    <n v="0"/>
    <n v="4101.7807291666704"/>
    <n v="0"/>
  </r>
  <r>
    <n v="5"/>
    <n v="5404"/>
    <s v="Valparaíso"/>
    <s v="Petorca"/>
    <n v="2"/>
    <s v="Prevalencia Violencia Física General Vida (año o vida)"/>
    <x v="1"/>
    <x v="1"/>
    <x v="0"/>
    <x v="0"/>
    <s v="Sufrió violencia física antes o durante los últimos doce meses"/>
    <n v="270107"/>
    <s v="Atenciones médicas"/>
    <n v="270107006"/>
    <s v="Violencia Física"/>
    <n v="0"/>
    <n v="1659.43076923077"/>
    <n v="0"/>
  </r>
  <r>
    <n v="5"/>
    <n v="5404"/>
    <s v="Valparaíso"/>
    <s v="Petorca"/>
    <n v="3"/>
    <s v="Prevalencia Violencia Física Grave Año"/>
    <x v="0"/>
    <x v="0"/>
    <x v="0"/>
    <x v="0"/>
    <s v="No sufrió violencia física grave en los últimos 12 meses"/>
    <n v="270107"/>
    <s v="Atenciones médicas"/>
    <n v="270107006"/>
    <s v="Violencia Física"/>
    <n v="0"/>
    <n v="5761.2114983974407"/>
    <n v="0"/>
  </r>
  <r>
    <n v="5"/>
    <n v="5404"/>
    <s v="Valparaíso"/>
    <s v="Petorca"/>
    <n v="4"/>
    <s v="Prevalencia Violencia Física Leve Año"/>
    <x v="0"/>
    <x v="0"/>
    <x v="0"/>
    <x v="0"/>
    <s v="No sufrió violencia física leve en los últimos 12 meses"/>
    <n v="270107"/>
    <s v="Atenciones médicas"/>
    <n v="270107006"/>
    <s v="Violencia Física"/>
    <n v="0"/>
    <n v="5761.2114983974407"/>
    <n v="0"/>
  </r>
  <r>
    <n v="5"/>
    <n v="5404"/>
    <s v="Valparaíso"/>
    <s v="Petorca"/>
    <n v="7"/>
    <s v="Prevalencia Violencia Sexual General Vida (año o vida) general"/>
    <x v="1"/>
    <x v="1"/>
    <x v="1"/>
    <x v="1"/>
    <s v="Sin Datos"/>
    <n v="270107"/>
    <s v="Atenciones médicas"/>
    <n v="270107005"/>
    <s v="Otra violencia"/>
    <n v="0"/>
    <n v="1659.43076923077"/>
    <n v="0"/>
  </r>
  <r>
    <n v="5"/>
    <n v="5404"/>
    <s v="Valparaíso"/>
    <s v="Petorca"/>
    <n v="7"/>
    <s v="Prevalencia Violencia Sexual General Vida (año o vida) general"/>
    <x v="1"/>
    <x v="1"/>
    <x v="1"/>
    <x v="1"/>
    <s v="No sufrió violencia sexual antes ni durante los últimos doce meses"/>
    <n v="270107"/>
    <s v="Atenciones médicas"/>
    <n v="270107005"/>
    <s v="Otra violencia"/>
    <n v="0"/>
    <n v="4101.7807291666704"/>
    <n v="0"/>
  </r>
  <r>
    <n v="5"/>
    <n v="5405"/>
    <s v="Valparaíso"/>
    <s v="Zapallar"/>
    <n v="1"/>
    <s v="Prevalencia Violencia Física General Año"/>
    <x v="0"/>
    <x v="0"/>
    <x v="0"/>
    <x v="0"/>
    <s v="No sufrió violencia física general en los últimos 12 meses"/>
    <n v="270107"/>
    <s v="Atenciones médicas"/>
    <n v="270107006"/>
    <s v="Violencia Física"/>
    <n v="0"/>
    <n v="10589.871121794871"/>
    <n v="0"/>
  </r>
  <r>
    <n v="5"/>
    <n v="5405"/>
    <s v="Valparaíso"/>
    <s v="Zapallar"/>
    <n v="2"/>
    <s v="Prevalencia Violencia Física General Vida (año o vida)"/>
    <x v="1"/>
    <x v="1"/>
    <x v="0"/>
    <x v="0"/>
    <s v="No sufrió violencia física antes ni durante los últimos doce meses"/>
    <n v="270107"/>
    <s v="Atenciones médicas"/>
    <n v="270107006"/>
    <s v="Violencia Física"/>
    <n v="0"/>
    <n v="10589.871121794871"/>
    <n v="0"/>
  </r>
  <r>
    <n v="5"/>
    <n v="5405"/>
    <s v="Valparaíso"/>
    <s v="Zapallar"/>
    <n v="3"/>
    <s v="Prevalencia Violencia Física Grave Año"/>
    <x v="0"/>
    <x v="0"/>
    <x v="0"/>
    <x v="0"/>
    <s v="No sufrió violencia física grave en los últimos 12 meses"/>
    <n v="270107"/>
    <s v="Atenciones médicas"/>
    <n v="270107006"/>
    <s v="Violencia Física"/>
    <n v="0"/>
    <n v="10589.871121794871"/>
    <n v="0"/>
  </r>
  <r>
    <n v="5"/>
    <n v="5405"/>
    <s v="Valparaíso"/>
    <s v="Zapallar"/>
    <n v="4"/>
    <s v="Prevalencia Violencia Física Leve Año"/>
    <x v="0"/>
    <x v="0"/>
    <x v="0"/>
    <x v="0"/>
    <s v="No sufrió violencia física leve en los últimos 12 meses"/>
    <n v="270107"/>
    <s v="Atenciones médicas"/>
    <n v="270107006"/>
    <s v="Violencia Física"/>
    <n v="0"/>
    <n v="10589.871121794871"/>
    <n v="0"/>
  </r>
  <r>
    <n v="5"/>
    <n v="5405"/>
    <s v="Valparaíso"/>
    <s v="Zapallar"/>
    <n v="7"/>
    <s v="Prevalencia Violencia Sexual General Vida (año o vida) general"/>
    <x v="1"/>
    <x v="1"/>
    <x v="1"/>
    <x v="1"/>
    <s v="Sin Datos"/>
    <n v="270107"/>
    <s v="Atenciones médicas"/>
    <n v="270107005"/>
    <s v="Otra violencia"/>
    <n v="0"/>
    <n v="1938.3340625000001"/>
    <n v="0"/>
  </r>
  <r>
    <n v="5"/>
    <n v="5405"/>
    <s v="Valparaíso"/>
    <s v="Zapallar"/>
    <n v="7"/>
    <s v="Prevalencia Violencia Sexual General Vida (año o vida) general"/>
    <x v="1"/>
    <x v="1"/>
    <x v="1"/>
    <x v="1"/>
    <s v="No sufrió violencia sexual antes ni durante los últimos doce meses"/>
    <n v="270107"/>
    <s v="Atenciones médicas"/>
    <n v="270107005"/>
    <s v="Otra violencia"/>
    <n v="0"/>
    <n v="8651.5370592948711"/>
    <n v="0"/>
  </r>
  <r>
    <n v="5"/>
    <n v="5501"/>
    <s v="Valparaíso"/>
    <s v="Quillota"/>
    <n v="1"/>
    <s v="Prevalencia Violencia Física General Año"/>
    <x v="0"/>
    <x v="0"/>
    <x v="0"/>
    <x v="0"/>
    <s v="No sufrió violencia física general en los últimos 12 meses"/>
    <n v="270107"/>
    <s v="Atenciones médicas"/>
    <n v="270107006"/>
    <s v="Violencia Física"/>
    <n v="22673"/>
    <n v="7932.3561698718004"/>
    <n v="34970.933067517282"/>
  </r>
  <r>
    <n v="5"/>
    <n v="5501"/>
    <s v="Valparaíso"/>
    <s v="Quillota"/>
    <n v="1"/>
    <s v="Prevalencia Violencia Física General Año"/>
    <x v="0"/>
    <x v="0"/>
    <x v="0"/>
    <x v="0"/>
    <s v="Sufrió violencia física general en los últimos 12 meses"/>
    <n v="270107"/>
    <s v="Atenciones médicas"/>
    <n v="270107006"/>
    <s v="Violencia Física"/>
    <n v="0"/>
    <n v="0"/>
    <n v="1989.87037037037"/>
  </r>
  <r>
    <n v="5"/>
    <n v="5501"/>
    <s v="Valparaíso"/>
    <s v="Quillota"/>
    <n v="2"/>
    <s v="Prevalencia Violencia Física General Vida (año o vida)"/>
    <x v="1"/>
    <x v="1"/>
    <x v="0"/>
    <x v="0"/>
    <s v="No sufrió violencia física antes ni durante los últimos doce meses"/>
    <n v="270107"/>
    <s v="Atenciones médicas"/>
    <n v="270107006"/>
    <s v="Violencia Física"/>
    <n v="20660"/>
    <n v="5490.0062099359002"/>
    <n v="30877.412612971824"/>
  </r>
  <r>
    <n v="5"/>
    <n v="5501"/>
    <s v="Valparaíso"/>
    <s v="Quillota"/>
    <n v="2"/>
    <s v="Prevalencia Violencia Física General Vida (año o vida)"/>
    <x v="1"/>
    <x v="1"/>
    <x v="0"/>
    <x v="0"/>
    <s v="Sufrió violencia física antes o durante los últimos doce meses"/>
    <n v="270107"/>
    <s v="Atenciones médicas"/>
    <n v="270107006"/>
    <s v="Violencia Física"/>
    <n v="2013"/>
    <n v="2442.3499599359002"/>
    <n v="6083.3908249158249"/>
  </r>
  <r>
    <n v="5"/>
    <n v="5501"/>
    <s v="Valparaíso"/>
    <s v="Quillota"/>
    <n v="3"/>
    <s v="Prevalencia Violencia Física Grave Año"/>
    <x v="0"/>
    <x v="0"/>
    <x v="0"/>
    <x v="0"/>
    <s v="No sufrió violencia física grave en los últimos 12 meses"/>
    <n v="270107"/>
    <s v="Atenciones médicas"/>
    <n v="270107006"/>
    <s v="Violencia Física"/>
    <n v="22673"/>
    <n v="7932.3561698718004"/>
    <n v="34970.933067517282"/>
  </r>
  <r>
    <n v="5"/>
    <n v="5501"/>
    <s v="Valparaíso"/>
    <s v="Quillota"/>
    <n v="3"/>
    <s v="Prevalencia Violencia Física Grave Año"/>
    <x v="0"/>
    <x v="0"/>
    <x v="0"/>
    <x v="0"/>
    <s v="Sufrió violencia física grave en los últimos 12 meses"/>
    <n v="270107"/>
    <s v="Atenciones médicas"/>
    <n v="270107006"/>
    <s v="Violencia Física"/>
    <n v="0"/>
    <n v="0"/>
    <n v="1989.87037037037"/>
  </r>
  <r>
    <n v="5"/>
    <n v="5501"/>
    <s v="Valparaíso"/>
    <s v="Quillota"/>
    <n v="4"/>
    <s v="Prevalencia Violencia Física Leve Año"/>
    <x v="0"/>
    <x v="0"/>
    <x v="0"/>
    <x v="0"/>
    <s v="No sufrió violencia física leve en los últimos 12 meses"/>
    <n v="270107"/>
    <s v="Atenciones médicas"/>
    <n v="270107006"/>
    <s v="Violencia Física"/>
    <n v="22673"/>
    <n v="7932.3561698718004"/>
    <n v="34970.933067517282"/>
  </r>
  <r>
    <n v="5"/>
    <n v="5501"/>
    <s v="Valparaíso"/>
    <s v="Quillota"/>
    <n v="4"/>
    <s v="Prevalencia Violencia Física Leve Año"/>
    <x v="0"/>
    <x v="0"/>
    <x v="0"/>
    <x v="0"/>
    <s v="Sufrió violencia física leve en los últimos 12 meses"/>
    <n v="270107"/>
    <s v="Atenciones médicas"/>
    <n v="270107006"/>
    <s v="Violencia Física"/>
    <n v="0"/>
    <n v="0"/>
    <n v="1989.87037037037"/>
  </r>
  <r>
    <n v="5"/>
    <n v="5501"/>
    <s v="Valparaíso"/>
    <s v="Quillota"/>
    <n v="7"/>
    <s v="Prevalencia Violencia Sexual General Vida (año o vida) general"/>
    <x v="1"/>
    <x v="1"/>
    <x v="1"/>
    <x v="1"/>
    <s v="Sin Datos"/>
    <n v="270107"/>
    <s v="Atenciones médicas"/>
    <n v="270107005"/>
    <s v="Otra violencia"/>
    <n v="6264"/>
    <n v="3047.65625"/>
    <n v="0"/>
  </r>
  <r>
    <n v="5"/>
    <n v="5501"/>
    <s v="Valparaíso"/>
    <s v="Quillota"/>
    <n v="7"/>
    <s v="Prevalencia Violencia Sexual General Vida (año o vida) general"/>
    <x v="1"/>
    <x v="1"/>
    <x v="1"/>
    <x v="1"/>
    <s v="No sufrió violencia sexual antes ni durante los últimos doce meses"/>
    <n v="270107"/>
    <s v="Atenciones médicas"/>
    <n v="270107005"/>
    <s v="Otra violencia"/>
    <n v="15872"/>
    <n v="4884.6999198718004"/>
    <n v="27989.969515328728"/>
  </r>
  <r>
    <n v="5"/>
    <n v="5501"/>
    <s v="Valparaíso"/>
    <s v="Quillota"/>
    <n v="7"/>
    <s v="Prevalencia Violencia Sexual General Vida (año o vida) general"/>
    <x v="1"/>
    <x v="1"/>
    <x v="1"/>
    <x v="1"/>
    <s v="Sufrió violencia sexual antes o durante los últimos doce meses"/>
    <n v="270107"/>
    <s v="Atenciones médicas"/>
    <n v="270107005"/>
    <s v="Otra violencia"/>
    <n v="537"/>
    <n v="0"/>
    <n v="8970.8339225589225"/>
  </r>
  <r>
    <n v="5"/>
    <n v="5502"/>
    <s v="Valparaíso"/>
    <s v="Calera"/>
    <n v="1"/>
    <s v="Prevalencia Violencia Física General Año"/>
    <x v="0"/>
    <x v="0"/>
    <x v="0"/>
    <x v="0"/>
    <s v="No sufrió violencia física general en los últimos 12 meses"/>
    <n v="270107"/>
    <s v="Atenciones médicas"/>
    <n v="270107006"/>
    <s v="Violencia Física"/>
    <n v="15898"/>
    <n v="8236.3470192307705"/>
    <n v="19620.361571858943"/>
  </r>
  <r>
    <n v="5"/>
    <n v="5502"/>
    <s v="Valparaíso"/>
    <s v="Calera"/>
    <n v="1"/>
    <s v="Prevalencia Violencia Física General Año"/>
    <x v="0"/>
    <x v="0"/>
    <x v="0"/>
    <x v="0"/>
    <s v="Sufrió violencia física general en los últimos 12 meses"/>
    <n v="270107"/>
    <s v="Atenciones médicas"/>
    <n v="270107006"/>
    <s v="Violencia Física"/>
    <n v="369"/>
    <n v="0"/>
    <n v="3309.3564814814818"/>
  </r>
  <r>
    <n v="5"/>
    <n v="5502"/>
    <s v="Valparaíso"/>
    <s v="Calera"/>
    <n v="2"/>
    <s v="Prevalencia Violencia Física General Vida (año o vida)"/>
    <x v="1"/>
    <x v="1"/>
    <x v="0"/>
    <x v="0"/>
    <s v="No sufrió violencia física antes ni durante los últimos doce meses"/>
    <n v="270107"/>
    <s v="Atenciones médicas"/>
    <n v="270107006"/>
    <s v="Violencia Física"/>
    <n v="15898"/>
    <n v="8236.3470192307705"/>
    <n v="17320.30736310473"/>
  </r>
  <r>
    <n v="5"/>
    <n v="5502"/>
    <s v="Valparaíso"/>
    <s v="Calera"/>
    <n v="2"/>
    <s v="Prevalencia Violencia Física General Vida (año o vida)"/>
    <x v="1"/>
    <x v="1"/>
    <x v="0"/>
    <x v="0"/>
    <s v="Sufrió violencia física antes o durante los últimos doce meses"/>
    <n v="270107"/>
    <s v="Atenciones médicas"/>
    <n v="270107006"/>
    <s v="Violencia Física"/>
    <n v="369"/>
    <n v="0"/>
    <n v="5609.4106902356907"/>
  </r>
  <r>
    <n v="5"/>
    <n v="5502"/>
    <s v="Valparaíso"/>
    <s v="Calera"/>
    <n v="3"/>
    <s v="Prevalencia Violencia Física Grave Año"/>
    <x v="0"/>
    <x v="0"/>
    <x v="0"/>
    <x v="0"/>
    <s v="No sufrió violencia física grave en los últimos 12 meses"/>
    <n v="270107"/>
    <s v="Atenciones médicas"/>
    <n v="270107006"/>
    <s v="Violencia Física"/>
    <n v="16267"/>
    <n v="8236.3470192307705"/>
    <n v="21527.236571858943"/>
  </r>
  <r>
    <n v="5"/>
    <n v="5502"/>
    <s v="Valparaíso"/>
    <s v="Calera"/>
    <n v="3"/>
    <s v="Prevalencia Violencia Física Grave Año"/>
    <x v="0"/>
    <x v="0"/>
    <x v="0"/>
    <x v="0"/>
    <s v="Sufrió violencia física grave en los últimos 12 meses"/>
    <n v="270107"/>
    <s v="Atenciones médicas"/>
    <n v="270107006"/>
    <s v="Violencia Física"/>
    <n v="0"/>
    <n v="0"/>
    <n v="1402.481481481482"/>
  </r>
  <r>
    <n v="5"/>
    <n v="5502"/>
    <s v="Valparaíso"/>
    <s v="Calera"/>
    <n v="4"/>
    <s v="Prevalencia Violencia Física Leve Año"/>
    <x v="0"/>
    <x v="0"/>
    <x v="0"/>
    <x v="0"/>
    <s v="No sufrió violencia física leve en los últimos 12 meses"/>
    <n v="270107"/>
    <s v="Atenciones médicas"/>
    <n v="270107006"/>
    <s v="Violencia Física"/>
    <n v="15898"/>
    <n v="8236.3470192307705"/>
    <n v="19620.361571858943"/>
  </r>
  <r>
    <n v="5"/>
    <n v="5502"/>
    <s v="Valparaíso"/>
    <s v="Calera"/>
    <n v="4"/>
    <s v="Prevalencia Violencia Física Leve Año"/>
    <x v="0"/>
    <x v="0"/>
    <x v="0"/>
    <x v="0"/>
    <s v="Sufrió violencia física leve en los últimos 12 meses"/>
    <n v="270107"/>
    <s v="Atenciones médicas"/>
    <n v="270107006"/>
    <s v="Violencia Física"/>
    <n v="369"/>
    <n v="0"/>
    <n v="3309.3564814814818"/>
  </r>
  <r>
    <n v="5"/>
    <n v="5502"/>
    <s v="Valparaíso"/>
    <s v="Calera"/>
    <n v="7"/>
    <s v="Prevalencia Violencia Sexual General Vida (año o vida) general"/>
    <x v="1"/>
    <x v="1"/>
    <x v="1"/>
    <x v="1"/>
    <s v="Sin Datos"/>
    <n v="270107"/>
    <s v="Atenciones médicas"/>
    <n v="270107005"/>
    <s v="Otra violencia"/>
    <n v="3100"/>
    <n v="2421.3448317307702"/>
    <n v="0"/>
  </r>
  <r>
    <n v="5"/>
    <n v="5502"/>
    <s v="Valparaíso"/>
    <s v="Calera"/>
    <n v="7"/>
    <s v="Prevalencia Violencia Sexual General Vida (año o vida) general"/>
    <x v="1"/>
    <x v="1"/>
    <x v="1"/>
    <x v="1"/>
    <s v="No sufrió violencia sexual antes ni durante los últimos doce meses"/>
    <n v="270107"/>
    <s v="Atenciones médicas"/>
    <n v="270107005"/>
    <s v="Otra violencia"/>
    <n v="12798"/>
    <n v="5815.0021875000002"/>
    <n v="22929.718053340424"/>
  </r>
  <r>
    <n v="5"/>
    <n v="5502"/>
    <s v="Valparaíso"/>
    <s v="Calera"/>
    <n v="7"/>
    <s v="Prevalencia Violencia Sexual General Vida (año o vida) general"/>
    <x v="1"/>
    <x v="1"/>
    <x v="1"/>
    <x v="1"/>
    <s v="Sufrió violencia sexual antes o durante los últimos doce meses"/>
    <n v="270107"/>
    <s v="Atenciones médicas"/>
    <n v="270107005"/>
    <s v="Otra violencia"/>
    <n v="369"/>
    <n v="0"/>
    <n v="0"/>
  </r>
  <r>
    <n v="5"/>
    <n v="5504"/>
    <s v="Valparaíso"/>
    <s v="La Cruz"/>
    <n v="1"/>
    <s v="Prevalencia Violencia Física General Año"/>
    <x v="0"/>
    <x v="0"/>
    <x v="0"/>
    <x v="0"/>
    <s v="No sufrió violencia física general en los últimos 12 meses"/>
    <n v="270107"/>
    <s v="Atenciones médicas"/>
    <n v="270107006"/>
    <s v="Violencia Física"/>
    <n v="0"/>
    <n v="6628.8366266025696"/>
    <n v="31487.680759347859"/>
  </r>
  <r>
    <n v="5"/>
    <n v="5504"/>
    <s v="Valparaíso"/>
    <s v="La Cruz"/>
    <n v="2"/>
    <s v="Prevalencia Violencia Física General Vida (año o vida)"/>
    <x v="1"/>
    <x v="1"/>
    <x v="0"/>
    <x v="0"/>
    <s v="No sufrió violencia física antes ni durante los últimos doce meses"/>
    <n v="270107"/>
    <s v="Atenciones médicas"/>
    <n v="270107006"/>
    <s v="Violencia Física"/>
    <n v="0"/>
    <n v="6628.8366266025696"/>
    <n v="27176.817840687574"/>
  </r>
  <r>
    <n v="5"/>
    <n v="5504"/>
    <s v="Valparaíso"/>
    <s v="La Cruz"/>
    <n v="2"/>
    <s v="Prevalencia Violencia Física General Vida (año o vida)"/>
    <x v="1"/>
    <x v="1"/>
    <x v="0"/>
    <x v="0"/>
    <s v="Sufrió violencia física antes o durante los últimos doce meses"/>
    <n v="270107"/>
    <s v="Atenciones médicas"/>
    <n v="270107006"/>
    <s v="Violencia Física"/>
    <n v="0"/>
    <n v="0"/>
    <n v="4310.8629186602866"/>
  </r>
  <r>
    <n v="5"/>
    <n v="5504"/>
    <s v="Valparaíso"/>
    <s v="La Cruz"/>
    <n v="3"/>
    <s v="Prevalencia Violencia Física Grave Año"/>
    <x v="0"/>
    <x v="0"/>
    <x v="0"/>
    <x v="0"/>
    <s v="No sufrió violencia física grave en los últimos 12 meses"/>
    <n v="270107"/>
    <s v="Atenciones médicas"/>
    <n v="270107006"/>
    <s v="Violencia Física"/>
    <n v="0"/>
    <n v="6628.8366266025696"/>
    <n v="31487.680759347859"/>
  </r>
  <r>
    <n v="5"/>
    <n v="5504"/>
    <s v="Valparaíso"/>
    <s v="La Cruz"/>
    <n v="4"/>
    <s v="Prevalencia Violencia Física Leve Año"/>
    <x v="0"/>
    <x v="0"/>
    <x v="0"/>
    <x v="0"/>
    <s v="No sufrió violencia física leve en los últimos 12 meses"/>
    <n v="270107"/>
    <s v="Atenciones médicas"/>
    <n v="270107006"/>
    <s v="Violencia Física"/>
    <n v="0"/>
    <n v="6628.8366266025696"/>
    <n v="31487.680759347859"/>
  </r>
  <r>
    <n v="5"/>
    <n v="5504"/>
    <s v="Valparaíso"/>
    <s v="La Cruz"/>
    <n v="7"/>
    <s v="Prevalencia Violencia Sexual General Vida (año o vida) general"/>
    <x v="1"/>
    <x v="1"/>
    <x v="1"/>
    <x v="1"/>
    <s v="Sin Datos"/>
    <n v="270107"/>
    <s v="Atenciones médicas"/>
    <n v="270107005"/>
    <s v="Otra violencia"/>
    <n v="0"/>
    <n v="1680.4358974359"/>
    <n v="0"/>
  </r>
  <r>
    <n v="5"/>
    <n v="5504"/>
    <s v="Valparaíso"/>
    <s v="La Cruz"/>
    <n v="7"/>
    <s v="Prevalencia Violencia Sexual General Vida (año o vida) general"/>
    <x v="1"/>
    <x v="1"/>
    <x v="1"/>
    <x v="1"/>
    <s v="No sufrió violencia sexual antes ni durante los últimos doce meses"/>
    <n v="270107"/>
    <s v="Atenciones médicas"/>
    <n v="270107005"/>
    <s v="Otra violencia"/>
    <n v="0"/>
    <n v="4948.4007291666694"/>
    <n v="26496.587577529681"/>
  </r>
  <r>
    <n v="5"/>
    <n v="5504"/>
    <s v="Valparaíso"/>
    <s v="La Cruz"/>
    <n v="7"/>
    <s v="Prevalencia Violencia Sexual General Vida (año o vida) general"/>
    <x v="1"/>
    <x v="1"/>
    <x v="1"/>
    <x v="1"/>
    <s v="Sufrió violencia sexual antes o durante los últimos doce meses"/>
    <n v="270107"/>
    <s v="Atenciones médicas"/>
    <n v="270107005"/>
    <s v="Otra violencia"/>
    <n v="0"/>
    <n v="0"/>
    <n v="4991.0931818181816"/>
  </r>
  <r>
    <n v="5"/>
    <n v="5506"/>
    <s v="Valparaíso"/>
    <s v="Nogales"/>
    <n v="1"/>
    <s v="Prevalencia Violencia Física General Año"/>
    <x v="0"/>
    <x v="0"/>
    <x v="0"/>
    <x v="0"/>
    <s v="No sufrió violencia física general en los últimos 12 meses"/>
    <n v="270107"/>
    <s v="Atenciones médicas"/>
    <n v="270107006"/>
    <s v="Violencia Física"/>
    <n v="0"/>
    <n v="4380.6840224359003"/>
    <n v="0"/>
  </r>
  <r>
    <n v="5"/>
    <n v="5506"/>
    <s v="Valparaíso"/>
    <s v="Nogales"/>
    <n v="2"/>
    <s v="Prevalencia Violencia Física General Vida (año o vida)"/>
    <x v="1"/>
    <x v="1"/>
    <x v="0"/>
    <x v="0"/>
    <s v="No sufrió violencia física antes ni durante los últimos doce meses"/>
    <n v="270107"/>
    <s v="Atenciones médicas"/>
    <n v="270107006"/>
    <s v="Violencia Física"/>
    <n v="0"/>
    <n v="4380.6840224359003"/>
    <n v="0"/>
  </r>
  <r>
    <n v="5"/>
    <n v="5506"/>
    <s v="Valparaíso"/>
    <s v="Nogales"/>
    <n v="3"/>
    <s v="Prevalencia Violencia Física Grave Año"/>
    <x v="0"/>
    <x v="0"/>
    <x v="0"/>
    <x v="0"/>
    <s v="No sufrió violencia física grave en los últimos 12 meses"/>
    <n v="270107"/>
    <s v="Atenciones médicas"/>
    <n v="270107006"/>
    <s v="Violencia Física"/>
    <n v="0"/>
    <n v="4380.6840224359003"/>
    <n v="0"/>
  </r>
  <r>
    <n v="5"/>
    <n v="5506"/>
    <s v="Valparaíso"/>
    <s v="Nogales"/>
    <n v="4"/>
    <s v="Prevalencia Violencia Física Leve Año"/>
    <x v="0"/>
    <x v="0"/>
    <x v="0"/>
    <x v="0"/>
    <s v="No sufrió violencia física leve en los últimos 12 meses"/>
    <n v="270107"/>
    <s v="Atenciones médicas"/>
    <n v="270107006"/>
    <s v="Violencia Física"/>
    <n v="0"/>
    <n v="4380.6840224359003"/>
    <n v="0"/>
  </r>
  <r>
    <n v="5"/>
    <n v="5506"/>
    <s v="Valparaíso"/>
    <s v="Nogales"/>
    <n v="7"/>
    <s v="Prevalencia Violencia Sexual General Vida (año o vida) general"/>
    <x v="1"/>
    <x v="1"/>
    <x v="1"/>
    <x v="1"/>
    <s v="Sin Datos"/>
    <n v="270107"/>
    <s v="Atenciones médicas"/>
    <n v="270107005"/>
    <s v="Otra violencia"/>
    <n v="0"/>
    <n v="761.9140625"/>
    <n v="0"/>
  </r>
  <r>
    <n v="5"/>
    <n v="5506"/>
    <s v="Valparaíso"/>
    <s v="Nogales"/>
    <n v="7"/>
    <s v="Prevalencia Violencia Sexual General Vida (año o vida) general"/>
    <x v="1"/>
    <x v="1"/>
    <x v="1"/>
    <x v="1"/>
    <s v="No sufrió violencia sexual antes ni durante los últimos doce meses"/>
    <n v="270107"/>
    <s v="Atenciones médicas"/>
    <n v="270107005"/>
    <s v="Otra violencia"/>
    <n v="0"/>
    <n v="3618.7699599359003"/>
    <n v="0"/>
  </r>
  <r>
    <n v="5"/>
    <n v="5601"/>
    <s v="Valparaíso"/>
    <s v="San Antonio"/>
    <n v="1"/>
    <s v="Prevalencia Violencia Física General Año"/>
    <x v="0"/>
    <x v="0"/>
    <x v="0"/>
    <x v="0"/>
    <s v="No sufrió violencia física general en los últimos 12 meses"/>
    <n v="270107"/>
    <s v="Atenciones médicas"/>
    <n v="270107006"/>
    <s v="Violencia Física"/>
    <n v="28116"/>
    <n v="34325.492067307692"/>
    <n v="39034.750793017898"/>
  </r>
  <r>
    <n v="5"/>
    <n v="5601"/>
    <s v="Valparaíso"/>
    <s v="San Antonio"/>
    <n v="1"/>
    <s v="Prevalencia Violencia Física General Año"/>
    <x v="0"/>
    <x v="0"/>
    <x v="0"/>
    <x v="0"/>
    <s v="Sufrió violencia física general en los últimos 12 meses"/>
    <n v="270107"/>
    <s v="Atenciones médicas"/>
    <n v="270107006"/>
    <s v="Violencia Física"/>
    <n v="180"/>
    <n v="4223.3533333333307"/>
    <n v="7000.3669590643276"/>
  </r>
  <r>
    <n v="5"/>
    <n v="5601"/>
    <s v="Valparaíso"/>
    <s v="San Antonio"/>
    <n v="2"/>
    <s v="Prevalencia Violencia Física General Vida (año o vida)"/>
    <x v="1"/>
    <x v="1"/>
    <x v="0"/>
    <x v="0"/>
    <s v="No sufrió violencia física antes ni durante los últimos doce meses"/>
    <n v="270107"/>
    <s v="Atenciones médicas"/>
    <n v="270107006"/>
    <s v="Violencia Física"/>
    <n v="23069"/>
    <n v="33563.578004807699"/>
    <n v="37127.875793017898"/>
  </r>
  <r>
    <n v="5"/>
    <n v="5601"/>
    <s v="Valparaíso"/>
    <s v="San Antonio"/>
    <n v="2"/>
    <s v="Prevalencia Violencia Física General Vida (año o vida)"/>
    <x v="1"/>
    <x v="1"/>
    <x v="0"/>
    <x v="0"/>
    <s v="Sufrió violencia física antes o durante los últimos doce meses"/>
    <n v="270107"/>
    <s v="Atenciones médicas"/>
    <n v="270107006"/>
    <s v="Violencia Física"/>
    <n v="5227"/>
    <n v="4985.2673958333307"/>
    <n v="8907.2419590643276"/>
  </r>
  <r>
    <n v="5"/>
    <n v="5601"/>
    <s v="Valparaíso"/>
    <s v="San Antonio"/>
    <n v="3"/>
    <s v="Prevalencia Violencia Física Grave Año"/>
    <x v="0"/>
    <x v="0"/>
    <x v="0"/>
    <x v="0"/>
    <s v="No sufrió violencia física grave en los últimos 12 meses"/>
    <n v="270107"/>
    <s v="Atenciones médicas"/>
    <n v="270107006"/>
    <s v="Violencia Física"/>
    <n v="28116"/>
    <n v="37372.425400641019"/>
    <n v="42055.377011341501"/>
  </r>
  <r>
    <n v="5"/>
    <n v="5601"/>
    <s v="Valparaíso"/>
    <s v="San Antonio"/>
    <n v="3"/>
    <s v="Prevalencia Violencia Física Grave Año"/>
    <x v="0"/>
    <x v="0"/>
    <x v="0"/>
    <x v="0"/>
    <s v="Sufrió violencia física grave en los últimos 12 meses"/>
    <n v="270107"/>
    <s v="Atenciones médicas"/>
    <n v="270107006"/>
    <s v="Violencia Física"/>
    <n v="180"/>
    <n v="1176.42"/>
    <n v="3979.74074074074"/>
  </r>
  <r>
    <n v="5"/>
    <n v="5601"/>
    <s v="Valparaíso"/>
    <s v="San Antonio"/>
    <n v="4"/>
    <s v="Prevalencia Violencia Física Leve Año"/>
    <x v="0"/>
    <x v="0"/>
    <x v="0"/>
    <x v="0"/>
    <s v="No sufrió violencia física leve en los últimos 12 meses"/>
    <n v="270107"/>
    <s v="Atenciones médicas"/>
    <n v="270107006"/>
    <s v="Violencia Física"/>
    <n v="28116"/>
    <n v="35501.91206730769"/>
    <n v="39034.750793017898"/>
  </r>
  <r>
    <n v="5"/>
    <n v="5601"/>
    <s v="Valparaíso"/>
    <s v="San Antonio"/>
    <n v="4"/>
    <s v="Prevalencia Violencia Física Leve Año"/>
    <x v="0"/>
    <x v="0"/>
    <x v="0"/>
    <x v="0"/>
    <s v="Sufrió violencia física leve en los últimos 12 meses"/>
    <n v="270107"/>
    <s v="Atenciones médicas"/>
    <n v="270107006"/>
    <s v="Violencia Física"/>
    <n v="180"/>
    <n v="3046.9333333333302"/>
    <n v="7000.3669590643276"/>
  </r>
  <r>
    <n v="5"/>
    <n v="5601"/>
    <s v="Valparaíso"/>
    <s v="San Antonio"/>
    <n v="7"/>
    <s v="Prevalencia Violencia Sexual General Vida (año o vida) general"/>
    <x v="1"/>
    <x v="1"/>
    <x v="1"/>
    <x v="1"/>
    <s v="Sin Datos"/>
    <n v="270107"/>
    <s v="Atenciones médicas"/>
    <n v="270107005"/>
    <s v="Otra violencia"/>
    <n v="12140"/>
    <n v="15422.951418269231"/>
    <n v="897.57272727272732"/>
  </r>
  <r>
    <n v="5"/>
    <n v="5601"/>
    <s v="Valparaíso"/>
    <s v="San Antonio"/>
    <n v="7"/>
    <s v="Prevalencia Violencia Sexual General Vida (año o vida) general"/>
    <x v="1"/>
    <x v="1"/>
    <x v="1"/>
    <x v="1"/>
    <s v="No sufrió violencia sexual antes ni durante los últimos doce meses"/>
    <n v="270107"/>
    <s v="Atenciones médicas"/>
    <n v="270107005"/>
    <s v="Otra violencia"/>
    <n v="15615"/>
    <n v="23125.893982371803"/>
    <n v="37455.783829523309"/>
  </r>
  <r>
    <n v="5"/>
    <n v="5601"/>
    <s v="Valparaíso"/>
    <s v="San Antonio"/>
    <n v="7"/>
    <s v="Prevalencia Violencia Sexual General Vida (año o vida) general"/>
    <x v="1"/>
    <x v="1"/>
    <x v="1"/>
    <x v="1"/>
    <s v="Sufrió violencia sexual antes o durante los últimos doce meses"/>
    <n v="270107"/>
    <s v="Atenciones médicas"/>
    <n v="270107005"/>
    <s v="Otra violencia"/>
    <n v="541"/>
    <n v="0"/>
    <n v="7681.7611952861944"/>
  </r>
  <r>
    <n v="5"/>
    <n v="5602"/>
    <s v="Valparaíso"/>
    <s v="Algarrobo"/>
    <n v="1"/>
    <s v="Prevalencia Violencia Física General Año"/>
    <x v="0"/>
    <x v="0"/>
    <x v="0"/>
    <x v="0"/>
    <s v="No sufrió violencia física general en los últimos 12 meses"/>
    <n v="270107"/>
    <s v="Atenciones médicas"/>
    <n v="270107006"/>
    <s v="Violencia Física"/>
    <n v="0"/>
    <n v="8257.3521474359004"/>
    <n v="0"/>
  </r>
  <r>
    <n v="5"/>
    <n v="5602"/>
    <s v="Valparaíso"/>
    <s v="Algarrobo"/>
    <n v="2"/>
    <s v="Prevalencia Violencia Física General Vida (año o vida)"/>
    <x v="1"/>
    <x v="1"/>
    <x v="0"/>
    <x v="0"/>
    <s v="No sufrió violencia física antes ni durante los últimos doce meses"/>
    <n v="270107"/>
    <s v="Atenciones médicas"/>
    <n v="270107006"/>
    <s v="Violencia Física"/>
    <n v="0"/>
    <n v="7495.4380849359004"/>
    <n v="0"/>
  </r>
  <r>
    <n v="5"/>
    <n v="5602"/>
    <s v="Valparaíso"/>
    <s v="Algarrobo"/>
    <n v="2"/>
    <s v="Prevalencia Violencia Física General Vida (año o vida)"/>
    <x v="1"/>
    <x v="1"/>
    <x v="0"/>
    <x v="0"/>
    <s v="Sufrió violencia física antes o durante los últimos doce meses"/>
    <n v="270107"/>
    <s v="Atenciones médicas"/>
    <n v="270107006"/>
    <s v="Violencia Física"/>
    <n v="0"/>
    <n v="761.9140625"/>
    <n v="0"/>
  </r>
  <r>
    <n v="5"/>
    <n v="5602"/>
    <s v="Valparaíso"/>
    <s v="Algarrobo"/>
    <n v="3"/>
    <s v="Prevalencia Violencia Física Grave Año"/>
    <x v="0"/>
    <x v="0"/>
    <x v="0"/>
    <x v="0"/>
    <s v="No sufrió violencia física grave en los últimos 12 meses"/>
    <n v="270107"/>
    <s v="Atenciones médicas"/>
    <n v="270107006"/>
    <s v="Violencia Física"/>
    <n v="0"/>
    <n v="8257.3521474359004"/>
    <n v="0"/>
  </r>
  <r>
    <n v="5"/>
    <n v="5602"/>
    <s v="Valparaíso"/>
    <s v="Algarrobo"/>
    <n v="4"/>
    <s v="Prevalencia Violencia Física Leve Año"/>
    <x v="0"/>
    <x v="0"/>
    <x v="0"/>
    <x v="0"/>
    <s v="No sufrió violencia física leve en los últimos 12 meses"/>
    <n v="270107"/>
    <s v="Atenciones médicas"/>
    <n v="270107006"/>
    <s v="Violencia Física"/>
    <n v="0"/>
    <n v="8257.3521474359004"/>
    <n v="0"/>
  </r>
  <r>
    <n v="5"/>
    <n v="5602"/>
    <s v="Valparaíso"/>
    <s v="Algarrobo"/>
    <n v="7"/>
    <s v="Prevalencia Violencia Sexual General Vida (año o vida) general"/>
    <x v="1"/>
    <x v="1"/>
    <x v="1"/>
    <x v="1"/>
    <s v="Sin Datos"/>
    <n v="270107"/>
    <s v="Atenciones médicas"/>
    <n v="270107005"/>
    <s v="Otra violencia"/>
    <n v="0"/>
    <n v="1523.828125"/>
    <n v="0"/>
  </r>
  <r>
    <n v="5"/>
    <n v="5602"/>
    <s v="Valparaíso"/>
    <s v="Algarrobo"/>
    <n v="7"/>
    <s v="Prevalencia Violencia Sexual General Vida (año o vida) general"/>
    <x v="1"/>
    <x v="1"/>
    <x v="1"/>
    <x v="1"/>
    <s v="No sufrió violencia sexual antes ni durante los últimos doce meses"/>
    <n v="270107"/>
    <s v="Atenciones médicas"/>
    <n v="270107005"/>
    <s v="Otra violencia"/>
    <n v="0"/>
    <n v="5971.6099599359004"/>
    <n v="0"/>
  </r>
  <r>
    <n v="5"/>
    <n v="5602"/>
    <s v="Valparaíso"/>
    <s v="Algarrobo"/>
    <n v="7"/>
    <s v="Prevalencia Violencia Sexual General Vida (año o vida) general"/>
    <x v="1"/>
    <x v="1"/>
    <x v="1"/>
    <x v="1"/>
    <s v="Sufrió violencia sexual antes o durante los últimos doce meses"/>
    <n v="270107"/>
    <s v="Atenciones médicas"/>
    <n v="270107005"/>
    <s v="Otra violencia"/>
    <n v="0"/>
    <n v="761.9140625"/>
    <n v="0"/>
  </r>
  <r>
    <n v="5"/>
    <n v="5603"/>
    <s v="Valparaíso"/>
    <s v="Cartagena"/>
    <n v="1"/>
    <s v="Prevalencia Violencia Física General Año"/>
    <x v="0"/>
    <x v="0"/>
    <x v="0"/>
    <x v="0"/>
    <s v="No sufrió violencia física general en los últimos 12 meses"/>
    <n v="270107"/>
    <s v="Atenciones médicas"/>
    <n v="270107006"/>
    <s v="Violencia Física"/>
    <n v="0"/>
    <n v="16345.593173076932"/>
    <n v="0"/>
  </r>
  <r>
    <n v="5"/>
    <n v="5603"/>
    <s v="Valparaíso"/>
    <s v="Cartagena"/>
    <n v="2"/>
    <s v="Prevalencia Violencia Física General Vida (año o vida)"/>
    <x v="1"/>
    <x v="1"/>
    <x v="0"/>
    <x v="0"/>
    <s v="No sufrió violencia física antes ni durante los últimos doce meses"/>
    <n v="270107"/>
    <s v="Atenciones médicas"/>
    <n v="270107006"/>
    <s v="Violencia Física"/>
    <n v="0"/>
    <n v="16345.593173076932"/>
    <n v="0"/>
  </r>
  <r>
    <n v="5"/>
    <n v="5603"/>
    <s v="Valparaíso"/>
    <s v="Cartagena"/>
    <n v="3"/>
    <s v="Prevalencia Violencia Física Grave Año"/>
    <x v="0"/>
    <x v="0"/>
    <x v="0"/>
    <x v="0"/>
    <s v="No sufrió violencia física grave en los últimos 12 meses"/>
    <n v="270107"/>
    <s v="Atenciones médicas"/>
    <n v="270107006"/>
    <s v="Violencia Física"/>
    <n v="0"/>
    <n v="16345.593173076932"/>
    <n v="0"/>
  </r>
  <r>
    <n v="5"/>
    <n v="5603"/>
    <s v="Valparaíso"/>
    <s v="Cartagena"/>
    <n v="4"/>
    <s v="Prevalencia Violencia Física Leve Año"/>
    <x v="0"/>
    <x v="0"/>
    <x v="0"/>
    <x v="0"/>
    <s v="No sufrió violencia física leve en los últimos 12 meses"/>
    <n v="270107"/>
    <s v="Atenciones médicas"/>
    <n v="270107006"/>
    <s v="Violencia Física"/>
    <n v="0"/>
    <n v="16345.593173076932"/>
    <n v="0"/>
  </r>
  <r>
    <n v="5"/>
    <n v="5603"/>
    <s v="Valparaíso"/>
    <s v="Cartagena"/>
    <n v="7"/>
    <s v="Prevalencia Violencia Sexual General Vida (año o vida) general"/>
    <x v="1"/>
    <x v="1"/>
    <x v="1"/>
    <x v="1"/>
    <s v="Sin Datos"/>
    <n v="270107"/>
    <s v="Atenciones médicas"/>
    <n v="270107005"/>
    <s v="Otra violencia"/>
    <n v="0"/>
    <n v="5142.5980849359003"/>
    <n v="0"/>
  </r>
  <r>
    <n v="5"/>
    <n v="5603"/>
    <s v="Valparaíso"/>
    <s v="Cartagena"/>
    <n v="7"/>
    <s v="Prevalencia Violencia Sexual General Vida (año o vida) general"/>
    <x v="1"/>
    <x v="1"/>
    <x v="1"/>
    <x v="1"/>
    <s v="No sufrió violencia sexual antes ni durante los últimos doce meses"/>
    <n v="270107"/>
    <s v="Atenciones médicas"/>
    <n v="270107005"/>
    <s v="Otra violencia"/>
    <n v="0"/>
    <n v="9522.5591907051312"/>
    <n v="0"/>
  </r>
  <r>
    <n v="5"/>
    <n v="5603"/>
    <s v="Valparaíso"/>
    <s v="Cartagena"/>
    <n v="7"/>
    <s v="Prevalencia Violencia Sexual General Vida (año o vida) general"/>
    <x v="1"/>
    <x v="1"/>
    <x v="1"/>
    <x v="1"/>
    <s v="Sufrió violencia sexual antes o durante los últimos doce meses"/>
    <n v="270107"/>
    <s v="Atenciones médicas"/>
    <n v="270107005"/>
    <s v="Otra violencia"/>
    <n v="0"/>
    <n v="1680.4358974359"/>
    <n v="0"/>
  </r>
  <r>
    <n v="5"/>
    <n v="5604"/>
    <s v="Valparaíso"/>
    <s v="El Quisco"/>
    <n v="1"/>
    <s v="Prevalencia Violencia Física General Año"/>
    <x v="0"/>
    <x v="0"/>
    <x v="0"/>
    <x v="0"/>
    <s v="No sufrió violencia física general en los últimos 12 meses"/>
    <n v="270107"/>
    <s v="Atenciones médicas"/>
    <n v="270107006"/>
    <s v="Violencia Física"/>
    <n v="0"/>
    <n v="3945.1729567307702"/>
    <n v="0"/>
  </r>
  <r>
    <n v="5"/>
    <n v="5604"/>
    <s v="Valparaíso"/>
    <s v="El Quisco"/>
    <n v="2"/>
    <s v="Prevalencia Violencia Física General Vida (año o vida)"/>
    <x v="1"/>
    <x v="1"/>
    <x v="0"/>
    <x v="0"/>
    <s v="No sufrió violencia física antes ni durante los últimos doce meses"/>
    <n v="270107"/>
    <s v="Atenciones médicas"/>
    <n v="270107006"/>
    <s v="Violencia Física"/>
    <n v="0"/>
    <n v="3945.1729567307702"/>
    <n v="0"/>
  </r>
  <r>
    <n v="5"/>
    <n v="5604"/>
    <s v="Valparaíso"/>
    <s v="El Quisco"/>
    <n v="3"/>
    <s v="Prevalencia Violencia Física Grave Año"/>
    <x v="0"/>
    <x v="0"/>
    <x v="0"/>
    <x v="0"/>
    <s v="No sufrió violencia física grave en los últimos 12 meses"/>
    <n v="270107"/>
    <s v="Atenciones médicas"/>
    <n v="270107006"/>
    <s v="Violencia Física"/>
    <n v="0"/>
    <n v="3945.1729567307702"/>
    <n v="0"/>
  </r>
  <r>
    <n v="5"/>
    <n v="5604"/>
    <s v="Valparaíso"/>
    <s v="El Quisco"/>
    <n v="4"/>
    <s v="Prevalencia Violencia Física Leve Año"/>
    <x v="0"/>
    <x v="0"/>
    <x v="0"/>
    <x v="0"/>
    <s v="No sufrió violencia física leve en los últimos 12 meses"/>
    <n v="270107"/>
    <s v="Atenciones médicas"/>
    <n v="270107006"/>
    <s v="Violencia Física"/>
    <n v="0"/>
    <n v="3945.1729567307702"/>
    <n v="0"/>
  </r>
  <r>
    <n v="5"/>
    <n v="5604"/>
    <s v="Valparaíso"/>
    <s v="El Quisco"/>
    <n v="7"/>
    <s v="Prevalencia Violencia Sexual General Vida (año o vida) general"/>
    <x v="1"/>
    <x v="1"/>
    <x v="1"/>
    <x v="1"/>
    <s v="Sin Datos"/>
    <n v="270107"/>
    <s v="Atenciones médicas"/>
    <n v="270107005"/>
    <s v="Otra violencia"/>
    <n v="0"/>
    <n v="3945.1729567307702"/>
    <n v="0"/>
  </r>
  <r>
    <n v="5"/>
    <n v="5605"/>
    <s v="Valparaíso"/>
    <s v="El Tabo"/>
    <n v="1"/>
    <s v="Prevalencia Violencia Física General Año"/>
    <x v="0"/>
    <x v="0"/>
    <x v="0"/>
    <x v="0"/>
    <s v="No sufrió violencia física general en los últimos 12 meses"/>
    <n v="270107"/>
    <s v="Atenciones médicas"/>
    <n v="270107006"/>
    <s v="Violencia Física"/>
    <n v="0"/>
    <n v="10956.877355769231"/>
    <n v="0"/>
  </r>
  <r>
    <n v="5"/>
    <n v="5605"/>
    <s v="Valparaíso"/>
    <s v="El Tabo"/>
    <n v="2"/>
    <s v="Prevalencia Violencia Física General Vida (año o vida)"/>
    <x v="1"/>
    <x v="1"/>
    <x v="0"/>
    <x v="0"/>
    <s v="No sufrió violencia física antes ni durante los últimos doce meses"/>
    <n v="270107"/>
    <s v="Atenciones médicas"/>
    <n v="270107006"/>
    <s v="Violencia Física"/>
    <n v="0"/>
    <n v="10956.877355769231"/>
    <n v="0"/>
  </r>
  <r>
    <n v="5"/>
    <n v="5605"/>
    <s v="Valparaíso"/>
    <s v="El Tabo"/>
    <n v="3"/>
    <s v="Prevalencia Violencia Física Grave Año"/>
    <x v="0"/>
    <x v="0"/>
    <x v="0"/>
    <x v="0"/>
    <s v="No sufrió violencia física grave en los últimos 12 meses"/>
    <n v="270107"/>
    <s v="Atenciones médicas"/>
    <n v="270107006"/>
    <s v="Violencia Física"/>
    <n v="0"/>
    <n v="10956.877355769231"/>
    <n v="0"/>
  </r>
  <r>
    <n v="5"/>
    <n v="5605"/>
    <s v="Valparaíso"/>
    <s v="El Tabo"/>
    <n v="4"/>
    <s v="Prevalencia Violencia Física Leve Año"/>
    <x v="0"/>
    <x v="0"/>
    <x v="0"/>
    <x v="0"/>
    <s v="No sufrió violencia física leve en los últimos 12 meses"/>
    <n v="270107"/>
    <s v="Atenciones médicas"/>
    <n v="270107006"/>
    <s v="Violencia Física"/>
    <n v="0"/>
    <n v="10956.877355769231"/>
    <n v="0"/>
  </r>
  <r>
    <n v="5"/>
    <n v="5605"/>
    <s v="Valparaíso"/>
    <s v="El Tabo"/>
    <n v="7"/>
    <s v="Prevalencia Violencia Sexual General Vida (año o vida) general"/>
    <x v="1"/>
    <x v="1"/>
    <x v="1"/>
    <x v="1"/>
    <s v="Sin Datos"/>
    <n v="270107"/>
    <s v="Atenciones médicas"/>
    <n v="270107005"/>
    <s v="Otra violencia"/>
    <n v="0"/>
    <n v="4795.1899599359003"/>
    <n v="0"/>
  </r>
  <r>
    <n v="5"/>
    <n v="5605"/>
    <s v="Valparaíso"/>
    <s v="El Tabo"/>
    <n v="7"/>
    <s v="Prevalencia Violencia Sexual General Vida (año o vida) general"/>
    <x v="1"/>
    <x v="1"/>
    <x v="1"/>
    <x v="1"/>
    <s v="No sufrió violencia sexual antes ni durante los últimos doce meses"/>
    <n v="270107"/>
    <s v="Atenciones médicas"/>
    <n v="270107005"/>
    <s v="Otra violencia"/>
    <n v="0"/>
    <n v="4985.2673958333307"/>
    <n v="0"/>
  </r>
  <r>
    <n v="5"/>
    <n v="5605"/>
    <s v="Valparaíso"/>
    <s v="El Tabo"/>
    <n v="7"/>
    <s v="Prevalencia Violencia Sexual General Vida (año o vida) general"/>
    <x v="1"/>
    <x v="1"/>
    <x v="1"/>
    <x v="1"/>
    <s v="Sufrió violencia sexual antes o durante los últimos doce meses"/>
    <n v="270107"/>
    <s v="Atenciones médicas"/>
    <n v="270107005"/>
    <s v="Otra violencia"/>
    <n v="0"/>
    <n v="1176.42"/>
    <n v="0"/>
  </r>
  <r>
    <n v="5"/>
    <n v="5606"/>
    <s v="Valparaíso"/>
    <s v="Santo Domingo"/>
    <n v="1"/>
    <s v="Prevalencia Violencia Física General Año"/>
    <x v="0"/>
    <x v="0"/>
    <x v="0"/>
    <x v="0"/>
    <s v="No sufrió violencia física general en los últimos 12 meses"/>
    <n v="270107"/>
    <s v="Atenciones médicas"/>
    <n v="270107006"/>
    <s v="Violencia Física"/>
    <n v="0"/>
    <n v="7080.209230769231"/>
    <n v="0"/>
  </r>
  <r>
    <n v="5"/>
    <n v="5606"/>
    <s v="Valparaíso"/>
    <s v="Santo Domingo"/>
    <n v="2"/>
    <s v="Prevalencia Violencia Física General Vida (año o vida)"/>
    <x v="1"/>
    <x v="1"/>
    <x v="0"/>
    <x v="0"/>
    <s v="No sufrió violencia física antes ni durante los últimos doce meses"/>
    <n v="270107"/>
    <s v="Atenciones médicas"/>
    <n v="270107006"/>
    <s v="Violencia Física"/>
    <n v="0"/>
    <n v="7080.209230769231"/>
    <n v="0"/>
  </r>
  <r>
    <n v="5"/>
    <n v="5606"/>
    <s v="Valparaíso"/>
    <s v="Santo Domingo"/>
    <n v="3"/>
    <s v="Prevalencia Violencia Física Grave Año"/>
    <x v="0"/>
    <x v="0"/>
    <x v="0"/>
    <x v="0"/>
    <s v="No sufrió violencia física grave en los últimos 12 meses"/>
    <n v="270107"/>
    <s v="Atenciones médicas"/>
    <n v="270107006"/>
    <s v="Violencia Física"/>
    <n v="0"/>
    <n v="7080.209230769231"/>
    <n v="0"/>
  </r>
  <r>
    <n v="5"/>
    <n v="5606"/>
    <s v="Valparaíso"/>
    <s v="Santo Domingo"/>
    <n v="4"/>
    <s v="Prevalencia Violencia Física Leve Año"/>
    <x v="0"/>
    <x v="0"/>
    <x v="0"/>
    <x v="0"/>
    <s v="No sufrió violencia física leve en los últimos 12 meses"/>
    <n v="270107"/>
    <s v="Atenciones médicas"/>
    <n v="270107006"/>
    <s v="Violencia Física"/>
    <n v="0"/>
    <n v="7080.209230769231"/>
    <n v="0"/>
  </r>
  <r>
    <n v="5"/>
    <n v="5606"/>
    <s v="Valparaíso"/>
    <s v="Santo Domingo"/>
    <n v="7"/>
    <s v="Prevalencia Violencia Sexual General Vida (año o vida) general"/>
    <x v="1"/>
    <x v="1"/>
    <x v="1"/>
    <x v="1"/>
    <s v="No sufrió violencia sexual antes ni durante los últimos doce meses"/>
    <n v="270107"/>
    <s v="Atenciones médicas"/>
    <n v="270107005"/>
    <s v="Otra violencia"/>
    <n v="0"/>
    <n v="7080.209230769231"/>
    <n v="0"/>
  </r>
  <r>
    <n v="5"/>
    <n v="5701"/>
    <s v="Valparaíso"/>
    <s v="San Felipe"/>
    <n v="1"/>
    <s v="Prevalencia Violencia Física General Año"/>
    <x v="0"/>
    <x v="0"/>
    <x v="0"/>
    <x v="0"/>
    <s v="No sufrió violencia física general en los últimos 12 meses"/>
    <n v="270107"/>
    <s v="Atenciones médicas"/>
    <n v="270107006"/>
    <s v="Violencia Física"/>
    <n v="18274"/>
    <n v="41034.432876602565"/>
    <n v="48551.088742690074"/>
  </r>
  <r>
    <n v="5"/>
    <n v="5701"/>
    <s v="Valparaíso"/>
    <s v="San Felipe"/>
    <n v="1"/>
    <s v="Prevalencia Violencia Física General Año"/>
    <x v="0"/>
    <x v="0"/>
    <x v="0"/>
    <x v="0"/>
    <s v="Sufrió violencia física general en los últimos 12 meses"/>
    <n v="270107"/>
    <s v="Atenciones médicas"/>
    <n v="270107006"/>
    <s v="Violencia Física"/>
    <n v="1322"/>
    <n v="0"/>
    <n v="1402.481481481482"/>
  </r>
  <r>
    <n v="5"/>
    <n v="5701"/>
    <s v="Valparaíso"/>
    <s v="San Felipe"/>
    <n v="2"/>
    <s v="Prevalencia Violencia Física General Vida (año o vida)"/>
    <x v="1"/>
    <x v="1"/>
    <x v="0"/>
    <x v="0"/>
    <s v="No sufrió violencia física antes ni durante los últimos doce meses"/>
    <n v="270107"/>
    <s v="Atenciones médicas"/>
    <n v="270107006"/>
    <s v="Violencia Física"/>
    <n v="18274"/>
    <n v="37157.764751602568"/>
    <n v="46035.371278575236"/>
  </r>
  <r>
    <n v="5"/>
    <n v="5701"/>
    <s v="Valparaíso"/>
    <s v="San Felipe"/>
    <n v="2"/>
    <s v="Prevalencia Violencia Física General Vida (año o vida)"/>
    <x v="1"/>
    <x v="1"/>
    <x v="0"/>
    <x v="0"/>
    <s v="Sufrió violencia física antes o durante los últimos doce meses"/>
    <n v="270107"/>
    <s v="Atenciones médicas"/>
    <n v="270107006"/>
    <s v="Violencia Física"/>
    <n v="1322"/>
    <n v="3876.6681250000001"/>
    <n v="3918.1989455963139"/>
  </r>
  <r>
    <n v="5"/>
    <n v="5701"/>
    <s v="Valparaíso"/>
    <s v="San Felipe"/>
    <n v="3"/>
    <s v="Prevalencia Violencia Física Grave Año"/>
    <x v="0"/>
    <x v="0"/>
    <x v="0"/>
    <x v="0"/>
    <s v="No sufrió violencia física grave en los últimos 12 meses"/>
    <n v="270107"/>
    <s v="Atenciones médicas"/>
    <n v="270107006"/>
    <s v="Violencia Física"/>
    <n v="18274"/>
    <n v="41034.432876602565"/>
    <n v="49953.570224171563"/>
  </r>
  <r>
    <n v="5"/>
    <n v="5701"/>
    <s v="Valparaíso"/>
    <s v="San Felipe"/>
    <n v="3"/>
    <s v="Prevalencia Violencia Física Grave Año"/>
    <x v="0"/>
    <x v="0"/>
    <x v="0"/>
    <x v="0"/>
    <s v="Sufrió violencia física grave en los últimos 12 meses"/>
    <n v="270107"/>
    <s v="Atenciones médicas"/>
    <n v="270107006"/>
    <s v="Violencia Física"/>
    <n v="1322"/>
    <n v="0"/>
    <n v="0"/>
  </r>
  <r>
    <n v="5"/>
    <n v="5701"/>
    <s v="Valparaíso"/>
    <s v="San Felipe"/>
    <n v="4"/>
    <s v="Prevalencia Violencia Física Leve Año"/>
    <x v="0"/>
    <x v="0"/>
    <x v="0"/>
    <x v="0"/>
    <s v="No sufrió violencia física leve en los últimos 12 meses"/>
    <n v="270107"/>
    <s v="Atenciones médicas"/>
    <n v="270107006"/>
    <s v="Violencia Física"/>
    <n v="18274"/>
    <n v="41034.432876602565"/>
    <n v="48551.088742690074"/>
  </r>
  <r>
    <n v="5"/>
    <n v="5701"/>
    <s v="Valparaíso"/>
    <s v="San Felipe"/>
    <n v="4"/>
    <s v="Prevalencia Violencia Física Leve Año"/>
    <x v="0"/>
    <x v="0"/>
    <x v="0"/>
    <x v="0"/>
    <s v="Sufrió violencia física leve en los últimos 12 meses"/>
    <n v="270107"/>
    <s v="Atenciones médicas"/>
    <n v="270107006"/>
    <s v="Violencia Física"/>
    <n v="1322"/>
    <n v="0"/>
    <n v="1402.481481481482"/>
  </r>
  <r>
    <n v="5"/>
    <n v="5701"/>
    <s v="Valparaíso"/>
    <s v="San Felipe"/>
    <n v="7"/>
    <s v="Prevalencia Violencia Sexual General Vida (año o vida) general"/>
    <x v="1"/>
    <x v="1"/>
    <x v="1"/>
    <x v="1"/>
    <s v="Sin Datos"/>
    <n v="270107"/>
    <s v="Atenciones médicas"/>
    <n v="270107005"/>
    <s v="Otra violencia"/>
    <n v="5224"/>
    <n v="11046.387315705131"/>
    <n v="0"/>
  </r>
  <r>
    <n v="5"/>
    <n v="5701"/>
    <s v="Valparaíso"/>
    <s v="San Felipe"/>
    <n v="7"/>
    <s v="Prevalencia Violencia Sexual General Vida (año o vida) general"/>
    <x v="1"/>
    <x v="1"/>
    <x v="1"/>
    <x v="1"/>
    <s v="No sufrió violencia sexual antes ni durante los últimos doce meses"/>
    <n v="270107"/>
    <s v="Atenciones médicas"/>
    <n v="270107005"/>
    <s v="Otra violencia"/>
    <n v="13404"/>
    <n v="24588.272227564114"/>
    <n v="46932.944005847967"/>
  </r>
  <r>
    <n v="5"/>
    <n v="5701"/>
    <s v="Valparaíso"/>
    <s v="San Felipe"/>
    <n v="7"/>
    <s v="Prevalencia Violencia Sexual General Vida (año o vida) general"/>
    <x v="1"/>
    <x v="1"/>
    <x v="1"/>
    <x v="1"/>
    <s v="Sufrió violencia sexual antes o durante los últimos doce meses"/>
    <n v="270107"/>
    <s v="Atenciones médicas"/>
    <n v="270107005"/>
    <s v="Otra violencia"/>
    <n v="968"/>
    <n v="5399.7733333333308"/>
    <n v="3020.6262183235867"/>
  </r>
  <r>
    <n v="5"/>
    <n v="5703"/>
    <s v="Valparaíso"/>
    <s v="Llaillay"/>
    <n v="1"/>
    <s v="Prevalencia Violencia Física General Año"/>
    <x v="0"/>
    <x v="0"/>
    <x v="0"/>
    <x v="0"/>
    <s v="No sufrió violencia física general en los últimos 12 meses"/>
    <n v="270107"/>
    <s v="Atenciones médicas"/>
    <n v="270107006"/>
    <s v="Violencia Física"/>
    <n v="0"/>
    <n v="20257.943076923082"/>
    <n v="0"/>
  </r>
  <r>
    <n v="5"/>
    <n v="5703"/>
    <s v="Valparaíso"/>
    <s v="Llaillay"/>
    <n v="1"/>
    <s v="Prevalencia Violencia Física General Año"/>
    <x v="0"/>
    <x v="0"/>
    <x v="0"/>
    <x v="0"/>
    <s v="Sufrió violencia física general en los últimos 12 meses"/>
    <n v="270107"/>
    <s v="Atenciones médicas"/>
    <n v="270107006"/>
    <s v="Violencia Física"/>
    <n v="0"/>
    <n v="2835.8507692307703"/>
    <n v="0"/>
  </r>
  <r>
    <n v="5"/>
    <n v="5703"/>
    <s v="Valparaíso"/>
    <s v="Llaillay"/>
    <n v="2"/>
    <s v="Prevalencia Violencia Física General Vida (año o vida)"/>
    <x v="1"/>
    <x v="1"/>
    <x v="0"/>
    <x v="0"/>
    <s v="Sin Datos"/>
    <n v="270107"/>
    <s v="Atenciones médicas"/>
    <n v="270107006"/>
    <s v="Violencia Física"/>
    <n v="0"/>
    <n v="1659.43076923077"/>
    <n v="0"/>
  </r>
  <r>
    <n v="5"/>
    <n v="5703"/>
    <s v="Valparaíso"/>
    <s v="Llaillay"/>
    <n v="2"/>
    <s v="Prevalencia Violencia Física General Vida (año o vida)"/>
    <x v="1"/>
    <x v="1"/>
    <x v="0"/>
    <x v="0"/>
    <s v="No sufrió violencia física antes ni durante los últimos doce meses"/>
    <n v="270107"/>
    <s v="Atenciones médicas"/>
    <n v="270107006"/>
    <s v="Violencia Física"/>
    <n v="0"/>
    <n v="18598.512307692312"/>
    <n v="0"/>
  </r>
  <r>
    <n v="5"/>
    <n v="5703"/>
    <s v="Valparaíso"/>
    <s v="Llaillay"/>
    <n v="2"/>
    <s v="Prevalencia Violencia Física General Vida (año o vida)"/>
    <x v="1"/>
    <x v="1"/>
    <x v="0"/>
    <x v="0"/>
    <s v="Sufrió violencia física antes o durante los últimos doce meses"/>
    <n v="270107"/>
    <s v="Atenciones médicas"/>
    <n v="270107006"/>
    <s v="Violencia Física"/>
    <n v="0"/>
    <n v="2835.8507692307703"/>
    <n v="0"/>
  </r>
  <r>
    <n v="5"/>
    <n v="5703"/>
    <s v="Valparaíso"/>
    <s v="Llaillay"/>
    <n v="3"/>
    <s v="Prevalencia Violencia Física Grave Año"/>
    <x v="0"/>
    <x v="0"/>
    <x v="0"/>
    <x v="0"/>
    <s v="No sufrió violencia física grave en los últimos 12 meses"/>
    <n v="270107"/>
    <s v="Atenciones médicas"/>
    <n v="270107006"/>
    <s v="Violencia Física"/>
    <n v="0"/>
    <n v="20257.943076923082"/>
    <n v="0"/>
  </r>
  <r>
    <n v="5"/>
    <n v="5703"/>
    <s v="Valparaíso"/>
    <s v="Llaillay"/>
    <n v="3"/>
    <s v="Prevalencia Violencia Física Grave Año"/>
    <x v="0"/>
    <x v="0"/>
    <x v="0"/>
    <x v="0"/>
    <s v="Sufrió violencia física grave en los últimos 12 meses"/>
    <n v="270107"/>
    <s v="Atenciones médicas"/>
    <n v="270107006"/>
    <s v="Violencia Física"/>
    <n v="0"/>
    <n v="2835.8507692307703"/>
    <n v="0"/>
  </r>
  <r>
    <n v="5"/>
    <n v="5703"/>
    <s v="Valparaíso"/>
    <s v="Llaillay"/>
    <n v="4"/>
    <s v="Prevalencia Violencia Física Leve Año"/>
    <x v="0"/>
    <x v="0"/>
    <x v="0"/>
    <x v="0"/>
    <s v="No sufrió violencia física leve en los últimos 12 meses"/>
    <n v="270107"/>
    <s v="Atenciones médicas"/>
    <n v="270107006"/>
    <s v="Violencia Física"/>
    <n v="0"/>
    <n v="23093.793846153854"/>
    <n v="0"/>
  </r>
  <r>
    <n v="5"/>
    <n v="5703"/>
    <s v="Valparaíso"/>
    <s v="Llaillay"/>
    <n v="7"/>
    <s v="Prevalencia Violencia Sexual General Vida (año o vida) general"/>
    <x v="1"/>
    <x v="1"/>
    <x v="1"/>
    <x v="1"/>
    <s v="Sin Datos"/>
    <n v="270107"/>
    <s v="Atenciones médicas"/>
    <n v="270107005"/>
    <s v="Otra violencia"/>
    <n v="0"/>
    <n v="8025.2256410256396"/>
    <n v="0"/>
  </r>
  <r>
    <n v="5"/>
    <n v="5703"/>
    <s v="Valparaíso"/>
    <s v="Llaillay"/>
    <n v="7"/>
    <s v="Prevalencia Violencia Sexual General Vida (año o vida) general"/>
    <x v="1"/>
    <x v="1"/>
    <x v="1"/>
    <x v="1"/>
    <s v="No sufrió violencia sexual antes ni durante los últimos doce meses"/>
    <n v="270107"/>
    <s v="Atenciones médicas"/>
    <n v="270107005"/>
    <s v="Otra violencia"/>
    <n v="0"/>
    <n v="12232.717435897441"/>
    <n v="0"/>
  </r>
  <r>
    <n v="5"/>
    <n v="5703"/>
    <s v="Valparaíso"/>
    <s v="Llaillay"/>
    <n v="7"/>
    <s v="Prevalencia Violencia Sexual General Vida (año o vida) general"/>
    <x v="1"/>
    <x v="1"/>
    <x v="1"/>
    <x v="1"/>
    <s v="Sufrió violencia sexual antes o durante los últimos doce meses"/>
    <n v="270107"/>
    <s v="Atenciones médicas"/>
    <n v="270107005"/>
    <s v="Otra violencia"/>
    <n v="0"/>
    <n v="2835.8507692307703"/>
    <n v="0"/>
  </r>
  <r>
    <n v="5"/>
    <n v="5706"/>
    <s v="Valparaíso"/>
    <s v="Santa María"/>
    <n v="1"/>
    <s v="Prevalencia Violencia Física General Año"/>
    <x v="0"/>
    <x v="0"/>
    <x v="0"/>
    <x v="0"/>
    <s v="No sufrió violencia física general en los últimos 12 meses"/>
    <n v="270107"/>
    <s v="Atenciones médicas"/>
    <n v="270107006"/>
    <s v="Violencia Física"/>
    <n v="0"/>
    <n v="4380.6840224359003"/>
    <n v="0"/>
  </r>
  <r>
    <n v="5"/>
    <n v="5706"/>
    <s v="Valparaíso"/>
    <s v="Santa María"/>
    <n v="2"/>
    <s v="Prevalencia Violencia Física General Vida (año o vida)"/>
    <x v="1"/>
    <x v="1"/>
    <x v="0"/>
    <x v="0"/>
    <s v="No sufrió violencia física antes ni durante los últimos doce meses"/>
    <n v="270107"/>
    <s v="Atenciones médicas"/>
    <n v="270107006"/>
    <s v="Violencia Física"/>
    <n v="0"/>
    <n v="3618.7699599359003"/>
    <n v="0"/>
  </r>
  <r>
    <n v="5"/>
    <n v="5706"/>
    <s v="Valparaíso"/>
    <s v="Santa María"/>
    <n v="2"/>
    <s v="Prevalencia Violencia Física General Vida (año o vida)"/>
    <x v="1"/>
    <x v="1"/>
    <x v="0"/>
    <x v="0"/>
    <s v="Sufrió violencia física antes o durante los últimos doce meses"/>
    <n v="270107"/>
    <s v="Atenciones médicas"/>
    <n v="270107006"/>
    <s v="Violencia Física"/>
    <n v="0"/>
    <n v="761.9140625"/>
    <n v="0"/>
  </r>
  <r>
    <n v="5"/>
    <n v="5706"/>
    <s v="Valparaíso"/>
    <s v="Santa María"/>
    <n v="3"/>
    <s v="Prevalencia Violencia Física Grave Año"/>
    <x v="0"/>
    <x v="0"/>
    <x v="0"/>
    <x v="0"/>
    <s v="No sufrió violencia física grave en los últimos 12 meses"/>
    <n v="270107"/>
    <s v="Atenciones médicas"/>
    <n v="270107006"/>
    <s v="Violencia Física"/>
    <n v="0"/>
    <n v="4380.6840224359003"/>
    <n v="0"/>
  </r>
  <r>
    <n v="5"/>
    <n v="5706"/>
    <s v="Valparaíso"/>
    <s v="Santa María"/>
    <n v="4"/>
    <s v="Prevalencia Violencia Física Leve Año"/>
    <x v="0"/>
    <x v="0"/>
    <x v="0"/>
    <x v="0"/>
    <s v="No sufrió violencia física leve en los últimos 12 meses"/>
    <n v="270107"/>
    <s v="Atenciones médicas"/>
    <n v="270107006"/>
    <s v="Violencia Física"/>
    <n v="0"/>
    <n v="4380.6840224359003"/>
    <n v="0"/>
  </r>
  <r>
    <n v="5"/>
    <n v="5706"/>
    <s v="Valparaíso"/>
    <s v="Santa María"/>
    <n v="7"/>
    <s v="Prevalencia Violencia Sexual General Vida (año o vida) general"/>
    <x v="1"/>
    <x v="1"/>
    <x v="1"/>
    <x v="1"/>
    <s v="Sin Datos"/>
    <n v="270107"/>
    <s v="Atenciones médicas"/>
    <n v="270107005"/>
    <s v="Otra violencia"/>
    <n v="0"/>
    <n v="1523.828125"/>
    <n v="0"/>
  </r>
  <r>
    <n v="5"/>
    <n v="5706"/>
    <s v="Valparaíso"/>
    <s v="Santa María"/>
    <n v="7"/>
    <s v="Prevalencia Violencia Sexual General Vida (año o vida) general"/>
    <x v="1"/>
    <x v="1"/>
    <x v="1"/>
    <x v="1"/>
    <s v="No sufrió violencia sexual antes ni durante los últimos doce meses"/>
    <n v="270107"/>
    <s v="Atenciones médicas"/>
    <n v="270107005"/>
    <s v="Otra violencia"/>
    <n v="0"/>
    <n v="2856.8558974359003"/>
    <n v="0"/>
  </r>
  <r>
    <n v="5"/>
    <n v="5801"/>
    <s v="Valparaíso"/>
    <s v="Quilpué"/>
    <n v="1"/>
    <s v="Prevalencia Violencia Física General Año"/>
    <x v="0"/>
    <x v="0"/>
    <x v="0"/>
    <x v="0"/>
    <s v="No sufrió violencia física general en los últimos 12 meses"/>
    <n v="270107"/>
    <s v="Atenciones médicas"/>
    <n v="270107006"/>
    <s v="Violencia Física"/>
    <n v="40146"/>
    <n v="52620.776578525649"/>
    <n v="36325.338884458622"/>
  </r>
  <r>
    <n v="5"/>
    <n v="5801"/>
    <s v="Valparaíso"/>
    <s v="Quilpué"/>
    <n v="1"/>
    <s v="Prevalencia Violencia Física General Año"/>
    <x v="0"/>
    <x v="0"/>
    <x v="0"/>
    <x v="0"/>
    <s v="Sufrió violencia física general en los últimos 12 meses"/>
    <n v="270107"/>
    <s v="Atenciones médicas"/>
    <n v="270107006"/>
    <s v="Violencia Física"/>
    <n v="4314"/>
    <n v="0"/>
    <n v="0"/>
  </r>
  <r>
    <n v="5"/>
    <n v="5801"/>
    <s v="Valparaíso"/>
    <s v="Quilpué"/>
    <n v="2"/>
    <s v="Prevalencia Violencia Física General Vida (año o vida)"/>
    <x v="1"/>
    <x v="1"/>
    <x v="0"/>
    <x v="0"/>
    <s v="No sufrió violencia física antes ni durante los últimos doce meses"/>
    <n v="270107"/>
    <s v="Atenciones médicas"/>
    <n v="270107006"/>
    <s v="Violencia Física"/>
    <n v="37221"/>
    <n v="48518.99584935898"/>
    <n v="33129.391157185892"/>
  </r>
  <r>
    <n v="5"/>
    <n v="5801"/>
    <s v="Valparaíso"/>
    <s v="Quilpué"/>
    <n v="2"/>
    <s v="Prevalencia Violencia Física General Vida (año o vida)"/>
    <x v="1"/>
    <x v="1"/>
    <x v="0"/>
    <x v="0"/>
    <s v="Sufrió violencia física antes o durante los últimos doce meses"/>
    <n v="270107"/>
    <s v="Atenciones médicas"/>
    <n v="270107006"/>
    <s v="Violencia Física"/>
    <n v="7239"/>
    <n v="4101.7807291666704"/>
    <n v="3195.9477272727272"/>
  </r>
  <r>
    <n v="5"/>
    <n v="5801"/>
    <s v="Valparaíso"/>
    <s v="Quilpué"/>
    <n v="3"/>
    <s v="Prevalencia Violencia Física Grave Año"/>
    <x v="0"/>
    <x v="0"/>
    <x v="0"/>
    <x v="0"/>
    <s v="No sufrió violencia física grave en los últimos 12 meses"/>
    <n v="270107"/>
    <s v="Atenciones médicas"/>
    <n v="270107006"/>
    <s v="Violencia Física"/>
    <n v="42553"/>
    <n v="52620.776578525649"/>
    <n v="36325.338884458622"/>
  </r>
  <r>
    <n v="5"/>
    <n v="5801"/>
    <s v="Valparaíso"/>
    <s v="Quilpué"/>
    <n v="3"/>
    <s v="Prevalencia Violencia Física Grave Año"/>
    <x v="0"/>
    <x v="0"/>
    <x v="0"/>
    <x v="0"/>
    <s v="Sufrió violencia física grave en los últimos 12 meses"/>
    <n v="270107"/>
    <s v="Atenciones médicas"/>
    <n v="270107006"/>
    <s v="Violencia Física"/>
    <n v="1907"/>
    <n v="0"/>
    <n v="0"/>
  </r>
  <r>
    <n v="5"/>
    <n v="5801"/>
    <s v="Valparaíso"/>
    <s v="Quilpué"/>
    <n v="4"/>
    <s v="Prevalencia Violencia Física Leve Año"/>
    <x v="0"/>
    <x v="0"/>
    <x v="0"/>
    <x v="0"/>
    <s v="No sufrió violencia física leve en los últimos 12 meses"/>
    <n v="270107"/>
    <s v="Atenciones médicas"/>
    <n v="270107006"/>
    <s v="Violencia Física"/>
    <n v="40146"/>
    <n v="52620.776578525649"/>
    <n v="36325.338884458622"/>
  </r>
  <r>
    <n v="5"/>
    <n v="5801"/>
    <s v="Valparaíso"/>
    <s v="Quilpué"/>
    <n v="4"/>
    <s v="Prevalencia Violencia Física Leve Año"/>
    <x v="0"/>
    <x v="0"/>
    <x v="0"/>
    <x v="0"/>
    <s v="Sufrió violencia física leve en los últimos 12 meses"/>
    <n v="270107"/>
    <s v="Atenciones médicas"/>
    <n v="270107006"/>
    <s v="Violencia Física"/>
    <n v="4314"/>
    <n v="0"/>
    <n v="0"/>
  </r>
  <r>
    <n v="5"/>
    <n v="5801"/>
    <s v="Valparaíso"/>
    <s v="Quilpué"/>
    <n v="7"/>
    <s v="Prevalencia Violencia Sexual General Vida (año o vida) general"/>
    <x v="1"/>
    <x v="1"/>
    <x v="1"/>
    <x v="1"/>
    <s v="Sin Datos"/>
    <n v="270107"/>
    <s v="Atenciones médicas"/>
    <n v="270107005"/>
    <s v="Otra violencia"/>
    <n v="13462"/>
    <n v="25899.791850961548"/>
    <n v="0"/>
  </r>
  <r>
    <n v="5"/>
    <n v="5801"/>
    <s v="Valparaíso"/>
    <s v="Quilpué"/>
    <n v="7"/>
    <s v="Prevalencia Violencia Sexual General Vida (año o vida) general"/>
    <x v="1"/>
    <x v="1"/>
    <x v="1"/>
    <x v="1"/>
    <s v="No sufrió violencia sexual antes ni durante los últimos doce meses"/>
    <n v="270107"/>
    <s v="Atenciones médicas"/>
    <n v="270107005"/>
    <s v="Otra violencia"/>
    <n v="29726"/>
    <n v="25040.548830128209"/>
    <n v="36325.338884458622"/>
  </r>
  <r>
    <n v="5"/>
    <n v="5801"/>
    <s v="Valparaíso"/>
    <s v="Quilpué"/>
    <n v="7"/>
    <s v="Prevalencia Violencia Sexual General Vida (año o vida) general"/>
    <x v="1"/>
    <x v="1"/>
    <x v="1"/>
    <x v="1"/>
    <s v="Sufrió violencia sexual antes o durante los últimos doce meses"/>
    <n v="270107"/>
    <s v="Atenciones médicas"/>
    <n v="270107005"/>
    <s v="Otra violencia"/>
    <n v="1272"/>
    <n v="1680.4358974359"/>
    <n v="0"/>
  </r>
  <r>
    <n v="5"/>
    <n v="5802"/>
    <s v="Valparaíso"/>
    <s v="Limache"/>
    <n v="1"/>
    <s v="Prevalencia Violencia Física General Año"/>
    <x v="0"/>
    <x v="0"/>
    <x v="0"/>
    <x v="0"/>
    <s v="No sufrió violencia física general en los últimos 12 meses"/>
    <n v="270107"/>
    <s v="Atenciones médicas"/>
    <n v="270107006"/>
    <s v="Violencia Física"/>
    <n v="10973"/>
    <n v="7890.3459134615405"/>
    <n v="13599.676515151516"/>
  </r>
  <r>
    <n v="5"/>
    <n v="5802"/>
    <s v="Valparaíso"/>
    <s v="Limache"/>
    <n v="1"/>
    <s v="Prevalencia Violencia Física General Año"/>
    <x v="0"/>
    <x v="0"/>
    <x v="0"/>
    <x v="0"/>
    <s v="Sufrió violencia física general en los últimos 12 meses"/>
    <n v="270107"/>
    <s v="Atenciones médicas"/>
    <n v="270107006"/>
    <s v="Violencia Física"/>
    <n v="638"/>
    <n v="0"/>
    <n v="1618.144736842105"/>
  </r>
  <r>
    <n v="5"/>
    <n v="5802"/>
    <s v="Valparaíso"/>
    <s v="Limache"/>
    <n v="2"/>
    <s v="Prevalencia Violencia Física General Vida (año o vida)"/>
    <x v="1"/>
    <x v="1"/>
    <x v="0"/>
    <x v="0"/>
    <s v="No sufrió violencia física antes ni durante los últimos doce meses"/>
    <n v="270107"/>
    <s v="Atenciones médicas"/>
    <n v="270107006"/>
    <s v="Violencia Física"/>
    <n v="10973"/>
    <n v="7890.3459134615405"/>
    <n v="12197.195033670034"/>
  </r>
  <r>
    <n v="5"/>
    <n v="5802"/>
    <s v="Valparaíso"/>
    <s v="Limache"/>
    <n v="2"/>
    <s v="Prevalencia Violencia Física General Vida (año o vida)"/>
    <x v="1"/>
    <x v="1"/>
    <x v="0"/>
    <x v="0"/>
    <s v="Sufrió violencia física antes o durante los últimos doce meses"/>
    <n v="270107"/>
    <s v="Atenciones médicas"/>
    <n v="270107006"/>
    <s v="Violencia Física"/>
    <n v="638"/>
    <n v="0"/>
    <n v="3020.6262183235867"/>
  </r>
  <r>
    <n v="5"/>
    <n v="5802"/>
    <s v="Valparaíso"/>
    <s v="Limache"/>
    <n v="3"/>
    <s v="Prevalencia Violencia Física Grave Año"/>
    <x v="0"/>
    <x v="0"/>
    <x v="0"/>
    <x v="0"/>
    <s v="No sufrió violencia física grave en los últimos 12 meses"/>
    <n v="270107"/>
    <s v="Atenciones médicas"/>
    <n v="270107006"/>
    <s v="Violencia Física"/>
    <n v="10973"/>
    <n v="7890.3459134615405"/>
    <n v="13599.676515151516"/>
  </r>
  <r>
    <n v="5"/>
    <n v="5802"/>
    <s v="Valparaíso"/>
    <s v="Limache"/>
    <n v="3"/>
    <s v="Prevalencia Violencia Física Grave Año"/>
    <x v="0"/>
    <x v="0"/>
    <x v="0"/>
    <x v="0"/>
    <s v="Sufrió violencia física grave en los últimos 12 meses"/>
    <n v="270107"/>
    <s v="Atenciones médicas"/>
    <n v="270107006"/>
    <s v="Violencia Física"/>
    <n v="638"/>
    <n v="0"/>
    <n v="1618.144736842105"/>
  </r>
  <r>
    <n v="5"/>
    <n v="5802"/>
    <s v="Valparaíso"/>
    <s v="Limache"/>
    <n v="4"/>
    <s v="Prevalencia Violencia Física Leve Año"/>
    <x v="0"/>
    <x v="0"/>
    <x v="0"/>
    <x v="0"/>
    <s v="No sufrió violencia física leve en los últimos 12 meses"/>
    <n v="270107"/>
    <s v="Atenciones médicas"/>
    <n v="270107006"/>
    <s v="Violencia Física"/>
    <n v="10973"/>
    <n v="7890.3459134615405"/>
    <n v="15217.821251993621"/>
  </r>
  <r>
    <n v="5"/>
    <n v="5802"/>
    <s v="Valparaíso"/>
    <s v="Limache"/>
    <n v="4"/>
    <s v="Prevalencia Violencia Física Leve Año"/>
    <x v="0"/>
    <x v="0"/>
    <x v="0"/>
    <x v="0"/>
    <s v="Sufrió violencia física leve en los últimos 12 meses"/>
    <n v="270107"/>
    <s v="Atenciones médicas"/>
    <n v="270107006"/>
    <s v="Violencia Física"/>
    <n v="638"/>
    <n v="0"/>
    <n v="0"/>
  </r>
  <r>
    <n v="5"/>
    <n v="5802"/>
    <s v="Valparaíso"/>
    <s v="Limache"/>
    <n v="7"/>
    <s v="Prevalencia Violencia Sexual General Vida (año o vida) general"/>
    <x v="1"/>
    <x v="1"/>
    <x v="1"/>
    <x v="1"/>
    <s v="Sin Datos"/>
    <n v="270107"/>
    <s v="Atenciones médicas"/>
    <n v="270107005"/>
    <s v="Otra violencia"/>
    <n v="4549"/>
    <n v="3809.5703125"/>
    <n v="0"/>
  </r>
  <r>
    <n v="5"/>
    <n v="5802"/>
    <s v="Valparaíso"/>
    <s v="Limache"/>
    <n v="7"/>
    <s v="Prevalencia Violencia Sexual General Vida (año o vida) general"/>
    <x v="1"/>
    <x v="1"/>
    <x v="1"/>
    <x v="1"/>
    <s v="No sufrió violencia sexual antes ni durante los últimos doce meses"/>
    <n v="270107"/>
    <s v="Atenciones médicas"/>
    <n v="270107005"/>
    <s v="Otra violencia"/>
    <n v="7062"/>
    <n v="4080.7756009615405"/>
    <n v="13599.676515151516"/>
  </r>
  <r>
    <n v="5"/>
    <n v="5802"/>
    <s v="Valparaíso"/>
    <s v="Limache"/>
    <n v="7"/>
    <s v="Prevalencia Violencia Sexual General Vida (año o vida) general"/>
    <x v="1"/>
    <x v="1"/>
    <x v="1"/>
    <x v="1"/>
    <s v="Sufrió violencia sexual antes o durante los últimos doce meses"/>
    <n v="270107"/>
    <s v="Atenciones médicas"/>
    <n v="270107005"/>
    <s v="Otra violencia"/>
    <n v="0"/>
    <n v="0"/>
    <n v="1618.144736842105"/>
  </r>
  <r>
    <n v="5"/>
    <n v="5803"/>
    <s v="Valparaíso"/>
    <s v="Olmué"/>
    <n v="1"/>
    <s v="Prevalencia Violencia Física General Año"/>
    <x v="0"/>
    <x v="0"/>
    <x v="0"/>
    <x v="0"/>
    <s v="No sufrió violencia física general en los últimos 12 meses"/>
    <n v="270107"/>
    <s v="Atenciones médicas"/>
    <n v="270107006"/>
    <s v="Violencia Física"/>
    <n v="0"/>
    <n v="6161.6873958333308"/>
    <n v="0"/>
  </r>
  <r>
    <n v="5"/>
    <n v="5803"/>
    <s v="Valparaíso"/>
    <s v="Olmué"/>
    <n v="2"/>
    <s v="Prevalencia Violencia Física General Vida (año o vida)"/>
    <x v="1"/>
    <x v="1"/>
    <x v="0"/>
    <x v="0"/>
    <s v="No sufrió violencia física antes ni durante los últimos doce meses"/>
    <n v="270107"/>
    <s v="Atenciones médicas"/>
    <n v="270107006"/>
    <s v="Violencia Física"/>
    <n v="0"/>
    <n v="6161.6873958333308"/>
    <n v="0"/>
  </r>
  <r>
    <n v="5"/>
    <n v="5803"/>
    <s v="Valparaíso"/>
    <s v="Olmué"/>
    <n v="3"/>
    <s v="Prevalencia Violencia Física Grave Año"/>
    <x v="0"/>
    <x v="0"/>
    <x v="0"/>
    <x v="0"/>
    <s v="No sufrió violencia física grave en los últimos 12 meses"/>
    <n v="270107"/>
    <s v="Atenciones médicas"/>
    <n v="270107006"/>
    <s v="Violencia Física"/>
    <n v="0"/>
    <n v="6161.6873958333308"/>
    <n v="0"/>
  </r>
  <r>
    <n v="5"/>
    <n v="5803"/>
    <s v="Valparaíso"/>
    <s v="Olmué"/>
    <n v="4"/>
    <s v="Prevalencia Violencia Física Leve Año"/>
    <x v="0"/>
    <x v="0"/>
    <x v="0"/>
    <x v="0"/>
    <s v="No sufrió violencia física leve en los últimos 12 meses"/>
    <n v="270107"/>
    <s v="Atenciones médicas"/>
    <n v="270107006"/>
    <s v="Violencia Física"/>
    <n v="0"/>
    <n v="6161.6873958333308"/>
    <n v="0"/>
  </r>
  <r>
    <n v="5"/>
    <n v="5803"/>
    <s v="Valparaíso"/>
    <s v="Olmué"/>
    <n v="7"/>
    <s v="Prevalencia Violencia Sexual General Vida (año o vida) general"/>
    <x v="1"/>
    <x v="1"/>
    <x v="1"/>
    <x v="1"/>
    <s v="No sufrió violencia sexual antes ni durante los últimos doce meses"/>
    <n v="270107"/>
    <s v="Atenciones médicas"/>
    <n v="270107005"/>
    <s v="Otra violencia"/>
    <n v="0"/>
    <n v="6161.6873958333308"/>
    <n v="0"/>
  </r>
  <r>
    <n v="5"/>
    <n v="5804"/>
    <s v="Valparaíso"/>
    <s v="Villa Alemana"/>
    <n v="1"/>
    <s v="Prevalencia Violencia Física General Año"/>
    <x v="0"/>
    <x v="0"/>
    <x v="0"/>
    <x v="0"/>
    <s v="No sufrió violencia física general en los últimos 12 meses"/>
    <n v="270107"/>
    <s v="Atenciones médicas"/>
    <n v="270107006"/>
    <s v="Violencia Física"/>
    <n v="32946"/>
    <n v="25599.198004807706"/>
    <n v="41655.565940102788"/>
  </r>
  <r>
    <n v="5"/>
    <n v="5804"/>
    <s v="Valparaíso"/>
    <s v="Villa Alemana"/>
    <n v="1"/>
    <s v="Prevalencia Violencia Física General Año"/>
    <x v="0"/>
    <x v="0"/>
    <x v="0"/>
    <x v="0"/>
    <s v="Sufrió violencia física general en los últimos 12 meses"/>
    <n v="270107"/>
    <s v="Atenciones médicas"/>
    <n v="270107006"/>
    <s v="Violencia Física"/>
    <n v="0"/>
    <n v="1680.4358974359"/>
    <n v="0"/>
  </r>
  <r>
    <n v="5"/>
    <n v="5804"/>
    <s v="Valparaíso"/>
    <s v="Villa Alemana"/>
    <n v="2"/>
    <s v="Prevalencia Violencia Física General Vida (año o vida)"/>
    <x v="1"/>
    <x v="1"/>
    <x v="0"/>
    <x v="0"/>
    <s v="No sufrió violencia física antes ni durante los últimos doce meses"/>
    <n v="270107"/>
    <s v="Atenciones médicas"/>
    <n v="270107006"/>
    <s v="Violencia Física"/>
    <n v="30353"/>
    <n v="23177.853173076935"/>
    <n v="40037.421203260681"/>
  </r>
  <r>
    <n v="5"/>
    <n v="5804"/>
    <s v="Valparaíso"/>
    <s v="Villa Alemana"/>
    <n v="2"/>
    <s v="Prevalencia Violencia Física General Vida (año o vida)"/>
    <x v="1"/>
    <x v="1"/>
    <x v="0"/>
    <x v="0"/>
    <s v="Sufrió violencia física antes o durante los últimos doce meses"/>
    <n v="270107"/>
    <s v="Atenciones médicas"/>
    <n v="270107006"/>
    <s v="Violencia Física"/>
    <n v="2593"/>
    <n v="4101.7807291666704"/>
    <n v="1618.144736842105"/>
  </r>
  <r>
    <n v="5"/>
    <n v="5804"/>
    <s v="Valparaíso"/>
    <s v="Villa Alemana"/>
    <n v="3"/>
    <s v="Prevalencia Violencia Física Grave Año"/>
    <x v="0"/>
    <x v="0"/>
    <x v="0"/>
    <x v="0"/>
    <s v="No sufrió violencia física grave en los últimos 12 meses"/>
    <n v="270107"/>
    <s v="Atenciones médicas"/>
    <n v="270107006"/>
    <s v="Violencia Física"/>
    <n v="32946"/>
    <n v="27279.633902243604"/>
    <n v="41655.565940102788"/>
  </r>
  <r>
    <n v="5"/>
    <n v="5804"/>
    <s v="Valparaíso"/>
    <s v="Villa Alemana"/>
    <n v="4"/>
    <s v="Prevalencia Violencia Física Leve Año"/>
    <x v="0"/>
    <x v="0"/>
    <x v="0"/>
    <x v="0"/>
    <s v="No sufrió violencia física leve en los últimos 12 meses"/>
    <n v="270107"/>
    <s v="Atenciones médicas"/>
    <n v="270107006"/>
    <s v="Violencia Física"/>
    <n v="32946"/>
    <n v="25599.198004807706"/>
    <n v="41655.565940102788"/>
  </r>
  <r>
    <n v="5"/>
    <n v="5804"/>
    <s v="Valparaíso"/>
    <s v="Villa Alemana"/>
    <n v="4"/>
    <s v="Prevalencia Violencia Física Leve Año"/>
    <x v="0"/>
    <x v="0"/>
    <x v="0"/>
    <x v="0"/>
    <s v="Sufrió violencia física leve en los últimos 12 meses"/>
    <n v="270107"/>
    <s v="Atenciones médicas"/>
    <n v="270107006"/>
    <s v="Violencia Física"/>
    <n v="0"/>
    <n v="1680.4358974359"/>
    <n v="0"/>
  </r>
  <r>
    <n v="5"/>
    <n v="5804"/>
    <s v="Valparaíso"/>
    <s v="Villa Alemana"/>
    <n v="7"/>
    <s v="Prevalencia Violencia Sexual General Vida (año o vida) general"/>
    <x v="1"/>
    <x v="1"/>
    <x v="1"/>
    <x v="1"/>
    <s v="Sin Datos"/>
    <n v="270107"/>
    <s v="Atenciones médicas"/>
    <n v="270107005"/>
    <s v="Otra violencia"/>
    <n v="5037"/>
    <n v="8792.2832932692399"/>
    <n v="0"/>
  </r>
  <r>
    <n v="5"/>
    <n v="5804"/>
    <s v="Valparaíso"/>
    <s v="Villa Alemana"/>
    <n v="7"/>
    <s v="Prevalencia Violencia Sexual General Vida (año o vida) general"/>
    <x v="1"/>
    <x v="1"/>
    <x v="1"/>
    <x v="1"/>
    <s v="No sufrió violencia sexual antes ni durante los últimos doce meses"/>
    <n v="270107"/>
    <s v="Atenciones médicas"/>
    <n v="270107005"/>
    <s v="Otra violencia"/>
    <n v="27909"/>
    <n v="17725.436546474371"/>
    <n v="41655.565940102788"/>
  </r>
  <r>
    <n v="5"/>
    <n v="5804"/>
    <s v="Valparaíso"/>
    <s v="Villa Alemana"/>
    <n v="7"/>
    <s v="Prevalencia Violencia Sexual General Vida (año o vida) general"/>
    <x v="1"/>
    <x v="1"/>
    <x v="1"/>
    <x v="1"/>
    <s v="Sufrió violencia sexual antes o durante los últimos doce meses"/>
    <n v="270107"/>
    <s v="Atenciones médicas"/>
    <n v="270107005"/>
    <s v="Otra violencia"/>
    <n v="0"/>
    <n v="761.9140625"/>
    <n v="0"/>
  </r>
  <r>
    <n v="6"/>
    <n v="6101"/>
    <s v="O'Higgins"/>
    <s v="Rancagua"/>
    <n v="1"/>
    <s v="Prevalencia Violencia Física General Año"/>
    <x v="0"/>
    <x v="0"/>
    <x v="0"/>
    <x v="0"/>
    <s v="No sufrió violencia física general en los últimos 12 meses"/>
    <n v="270107"/>
    <s v="Atenciones médicas"/>
    <n v="270107006"/>
    <s v="Violencia Física"/>
    <n v="69301"/>
    <n v="71498.711962654474"/>
    <n v="88137.062154043102"/>
  </r>
  <r>
    <n v="6"/>
    <n v="6101"/>
    <s v="O'Higgins"/>
    <s v="Rancagua"/>
    <n v="1"/>
    <s v="Prevalencia Violencia Física General Año"/>
    <x v="0"/>
    <x v="0"/>
    <x v="0"/>
    <x v="0"/>
    <s v="Sufrió violencia física general en los últimos 12 meses"/>
    <n v="270107"/>
    <s v="Atenciones médicas"/>
    <n v="270107006"/>
    <s v="Violencia Física"/>
    <n v="1856"/>
    <n v="3647.3383160956691"/>
    <n v="4579.1477855477851"/>
  </r>
  <r>
    <n v="6"/>
    <n v="6101"/>
    <s v="O'Higgins"/>
    <s v="Rancagua"/>
    <n v="2"/>
    <s v="Prevalencia Violencia Física General Vida (año o vida)"/>
    <x v="1"/>
    <x v="1"/>
    <x v="0"/>
    <x v="0"/>
    <s v="No sufrió violencia física antes ni durante los últimos doce meses"/>
    <n v="270107"/>
    <s v="Atenciones médicas"/>
    <n v="270107006"/>
    <s v="Violencia Física"/>
    <n v="56573"/>
    <n v="50813.341657834433"/>
    <n v="70798.234140976376"/>
  </r>
  <r>
    <n v="6"/>
    <n v="6101"/>
    <s v="O'Higgins"/>
    <s v="Rancagua"/>
    <n v="2"/>
    <s v="Prevalencia Violencia Física General Vida (año o vida)"/>
    <x v="1"/>
    <x v="1"/>
    <x v="0"/>
    <x v="0"/>
    <s v="Sufrió violencia física antes o durante los últimos doce meses"/>
    <n v="270107"/>
    <s v="Atenciones médicas"/>
    <n v="270107006"/>
    <s v="Violencia Física"/>
    <n v="14584"/>
    <n v="24332.70862091571"/>
    <n v="21917.975798614538"/>
  </r>
  <r>
    <n v="6"/>
    <n v="6101"/>
    <s v="O'Higgins"/>
    <s v="Rancagua"/>
    <n v="3"/>
    <s v="Prevalencia Violencia Física Grave Año"/>
    <x v="0"/>
    <x v="0"/>
    <x v="0"/>
    <x v="0"/>
    <s v="No sufrió violencia física grave en los últimos 12 meses"/>
    <n v="270107"/>
    <s v="Atenciones médicas"/>
    <n v="270107006"/>
    <s v="Violencia Física"/>
    <n v="71048"/>
    <n v="74452.064984632496"/>
    <n v="90261.188766319712"/>
  </r>
  <r>
    <n v="6"/>
    <n v="6101"/>
    <s v="O'Higgins"/>
    <s v="Rancagua"/>
    <n v="3"/>
    <s v="Prevalencia Violencia Física Grave Año"/>
    <x v="0"/>
    <x v="0"/>
    <x v="0"/>
    <x v="0"/>
    <s v="Sufrió violencia física grave en los últimos 12 meses"/>
    <n v="270107"/>
    <s v="Atenciones médicas"/>
    <n v="270107006"/>
    <s v="Violencia Física"/>
    <n v="109"/>
    <n v="693.98529411764696"/>
    <n v="2455.0211732711737"/>
  </r>
  <r>
    <n v="6"/>
    <n v="6101"/>
    <s v="O'Higgins"/>
    <s v="Rancagua"/>
    <n v="4"/>
    <s v="Prevalencia Violencia Física Leve Año"/>
    <x v="0"/>
    <x v="0"/>
    <x v="0"/>
    <x v="0"/>
    <s v="No sufrió violencia física leve en los últimos 12 meses"/>
    <n v="270107"/>
    <s v="Atenciones médicas"/>
    <n v="270107006"/>
    <s v="Violencia Física"/>
    <n v="69301"/>
    <n v="71498.711962654474"/>
    <n v="88861.221244952176"/>
  </r>
  <r>
    <n v="6"/>
    <n v="6101"/>
    <s v="O'Higgins"/>
    <s v="Rancagua"/>
    <n v="4"/>
    <s v="Prevalencia Violencia Física Leve Año"/>
    <x v="0"/>
    <x v="0"/>
    <x v="0"/>
    <x v="0"/>
    <s v="Sufrió violencia física leve en los últimos 12 meses"/>
    <n v="270107"/>
    <s v="Atenciones médicas"/>
    <n v="270107006"/>
    <s v="Violencia Física"/>
    <n v="1856"/>
    <n v="3647.3383160956691"/>
    <n v="3854.9886946386951"/>
  </r>
  <r>
    <n v="6"/>
    <n v="6101"/>
    <s v="O'Higgins"/>
    <s v="Rancagua"/>
    <n v="7"/>
    <s v="Prevalencia Violencia Sexual General Vida (año o vida) general"/>
    <x v="1"/>
    <x v="1"/>
    <x v="1"/>
    <x v="1"/>
    <s v="Sin Datos"/>
    <n v="270107"/>
    <s v="Atenciones médicas"/>
    <n v="270107005"/>
    <s v="Otra violencia"/>
    <n v="17062"/>
    <n v="22321.074084716616"/>
    <n v="0"/>
  </r>
  <r>
    <n v="6"/>
    <n v="6101"/>
    <s v="O'Higgins"/>
    <s v="Rancagua"/>
    <n v="7"/>
    <s v="Prevalencia Violencia Sexual General Vida (año o vida) general"/>
    <x v="1"/>
    <x v="1"/>
    <x v="1"/>
    <x v="1"/>
    <s v="No sufrió violencia sexual antes ni durante los últimos doce meses"/>
    <n v="270107"/>
    <s v="Atenciones médicas"/>
    <n v="270107005"/>
    <s v="Otra violencia"/>
    <n v="47354"/>
    <n v="46153.027249393272"/>
    <n v="86135.573756525118"/>
  </r>
  <r>
    <n v="6"/>
    <n v="6101"/>
    <s v="O'Higgins"/>
    <s v="Rancagua"/>
    <n v="7"/>
    <s v="Prevalencia Violencia Sexual General Vida (año o vida) general"/>
    <x v="1"/>
    <x v="1"/>
    <x v="1"/>
    <x v="1"/>
    <s v="Sufrió violencia sexual antes o durante los últimos doce meses"/>
    <n v="270107"/>
    <s v="Atenciones médicas"/>
    <n v="270107005"/>
    <s v="Otra violencia"/>
    <n v="6741"/>
    <n v="6671.948944640264"/>
    <n v="6580.6361830657606"/>
  </r>
  <r>
    <n v="6"/>
    <n v="6102"/>
    <s v="O'Higgins"/>
    <s v="Codegua"/>
    <n v="1"/>
    <s v="Prevalencia Violencia Física General Año"/>
    <x v="0"/>
    <x v="0"/>
    <x v="0"/>
    <x v="0"/>
    <s v="No sufrió violencia física general en los últimos 12 meses"/>
    <n v="270107"/>
    <s v="Atenciones médicas"/>
    <n v="270107006"/>
    <s v="Violencia Física"/>
    <n v="0"/>
    <n v="1968.3341620421747"/>
    <n v="2746.1083664379439"/>
  </r>
  <r>
    <n v="6"/>
    <n v="6102"/>
    <s v="O'Higgins"/>
    <s v="Codegua"/>
    <n v="2"/>
    <s v="Prevalencia Violencia Física General Vida (año o vida)"/>
    <x v="1"/>
    <x v="1"/>
    <x v="0"/>
    <x v="0"/>
    <s v="No sufrió violencia física antes ni durante los últimos doce meses"/>
    <n v="270107"/>
    <s v="Atenciones médicas"/>
    <n v="270107006"/>
    <s v="Violencia Física"/>
    <n v="0"/>
    <n v="905.01886792452797"/>
    <n v="2421.6553749849527"/>
  </r>
  <r>
    <n v="6"/>
    <n v="6102"/>
    <s v="O'Higgins"/>
    <s v="Codegua"/>
    <n v="2"/>
    <s v="Prevalencia Violencia Física General Vida (año o vida)"/>
    <x v="1"/>
    <x v="1"/>
    <x v="0"/>
    <x v="0"/>
    <s v="Sufrió violencia física antes o durante los últimos doce meses"/>
    <n v="270107"/>
    <s v="Atenciones médicas"/>
    <n v="270107006"/>
    <s v="Violencia Física"/>
    <n v="0"/>
    <n v="1063.315294117647"/>
    <n v="324.45299145299151"/>
  </r>
  <r>
    <n v="6"/>
    <n v="6102"/>
    <s v="O'Higgins"/>
    <s v="Codegua"/>
    <n v="3"/>
    <s v="Prevalencia Violencia Física Grave Año"/>
    <x v="0"/>
    <x v="0"/>
    <x v="0"/>
    <x v="0"/>
    <s v="No sufrió violencia física grave en los últimos 12 meses"/>
    <n v="270107"/>
    <s v="Atenciones médicas"/>
    <n v="270107006"/>
    <s v="Violencia Física"/>
    <n v="0"/>
    <n v="1968.3341620421747"/>
    <n v="2746.1083664379439"/>
  </r>
  <r>
    <n v="6"/>
    <n v="6102"/>
    <s v="O'Higgins"/>
    <s v="Codegua"/>
    <n v="4"/>
    <s v="Prevalencia Violencia Física Leve Año"/>
    <x v="0"/>
    <x v="0"/>
    <x v="0"/>
    <x v="0"/>
    <s v="No sufrió violencia física leve en los últimos 12 meses"/>
    <n v="270107"/>
    <s v="Atenciones médicas"/>
    <n v="270107006"/>
    <s v="Violencia Física"/>
    <n v="0"/>
    <n v="1968.3341620421747"/>
    <n v="2746.1083664379439"/>
  </r>
  <r>
    <n v="6"/>
    <n v="6102"/>
    <s v="O'Higgins"/>
    <s v="Codegua"/>
    <n v="7"/>
    <s v="Prevalencia Violencia Sexual General Vida (año o vida) general"/>
    <x v="1"/>
    <x v="1"/>
    <x v="1"/>
    <x v="1"/>
    <s v="Sin Datos"/>
    <n v="270107"/>
    <s v="Atenciones médicas"/>
    <n v="270107005"/>
    <s v="Otra violencia"/>
    <n v="0"/>
    <n v="1515.824728079911"/>
    <n v="0"/>
  </r>
  <r>
    <n v="6"/>
    <n v="6102"/>
    <s v="O'Higgins"/>
    <s v="Codegua"/>
    <n v="7"/>
    <s v="Prevalencia Violencia Sexual General Vida (año o vida) general"/>
    <x v="1"/>
    <x v="1"/>
    <x v="1"/>
    <x v="1"/>
    <s v="No sufrió violencia sexual antes ni durante los últimos doce meses"/>
    <n v="270107"/>
    <s v="Atenciones médicas"/>
    <n v="270107005"/>
    <s v="Otra violencia"/>
    <n v="0"/>
    <n v="452.50943396226398"/>
    <n v="2746.1083664379439"/>
  </r>
  <r>
    <n v="6"/>
    <n v="6103"/>
    <s v="O'Higgins"/>
    <s v="Coinco"/>
    <n v="1"/>
    <s v="Prevalencia Violencia Física General Año"/>
    <x v="0"/>
    <x v="0"/>
    <x v="0"/>
    <x v="0"/>
    <s v="No sufrió violencia física general en los últimos 12 meses"/>
    <n v="270107"/>
    <s v="Atenciones médicas"/>
    <n v="270107006"/>
    <s v="Violencia Física"/>
    <n v="0"/>
    <n v="2838.7771816418872"/>
    <n v="0"/>
  </r>
  <r>
    <n v="6"/>
    <n v="6103"/>
    <s v="O'Higgins"/>
    <s v="Coinco"/>
    <n v="2"/>
    <s v="Prevalencia Violencia Física General Vida (año o vida)"/>
    <x v="1"/>
    <x v="1"/>
    <x v="0"/>
    <x v="0"/>
    <s v="No sufrió violencia física antes ni durante los últimos doce meses"/>
    <n v="270107"/>
    <s v="Atenciones médicas"/>
    <n v="270107006"/>
    <s v="Violencia Física"/>
    <n v="0"/>
    <n v="2355.7991596638649"/>
    <n v="0"/>
  </r>
  <r>
    <n v="6"/>
    <n v="6103"/>
    <s v="O'Higgins"/>
    <s v="Coinco"/>
    <n v="2"/>
    <s v="Prevalencia Violencia Física General Vida (año o vida)"/>
    <x v="1"/>
    <x v="1"/>
    <x v="0"/>
    <x v="0"/>
    <s v="Sufrió violencia física antes o durante los últimos doce meses"/>
    <n v="270107"/>
    <s v="Atenciones médicas"/>
    <n v="270107006"/>
    <s v="Violencia Física"/>
    <n v="0"/>
    <n v="482.97802197802201"/>
    <n v="0"/>
  </r>
  <r>
    <n v="6"/>
    <n v="6103"/>
    <s v="O'Higgins"/>
    <s v="Coinco"/>
    <n v="3"/>
    <s v="Prevalencia Violencia Física Grave Año"/>
    <x v="0"/>
    <x v="0"/>
    <x v="0"/>
    <x v="0"/>
    <s v="No sufrió violencia física grave en los últimos 12 meses"/>
    <n v="270107"/>
    <s v="Atenciones médicas"/>
    <n v="270107006"/>
    <s v="Violencia Física"/>
    <n v="0"/>
    <n v="2838.7771816418872"/>
    <n v="0"/>
  </r>
  <r>
    <n v="6"/>
    <n v="6103"/>
    <s v="O'Higgins"/>
    <s v="Coinco"/>
    <n v="4"/>
    <s v="Prevalencia Violencia Física Leve Año"/>
    <x v="0"/>
    <x v="0"/>
    <x v="0"/>
    <x v="0"/>
    <s v="No sufrió violencia física leve en los últimos 12 meses"/>
    <n v="270107"/>
    <s v="Atenciones médicas"/>
    <n v="270107006"/>
    <s v="Violencia Física"/>
    <n v="0"/>
    <n v="2838.7771816418872"/>
    <n v="0"/>
  </r>
  <r>
    <n v="6"/>
    <n v="6103"/>
    <s v="O'Higgins"/>
    <s v="Coinco"/>
    <n v="7"/>
    <s v="Prevalencia Violencia Sexual General Vida (año o vida) general"/>
    <x v="1"/>
    <x v="1"/>
    <x v="1"/>
    <x v="1"/>
    <s v="Sin Datos"/>
    <n v="270107"/>
    <s v="Atenciones médicas"/>
    <n v="270107005"/>
    <s v="Otra violencia"/>
    <n v="0"/>
    <n v="482.97802197802201"/>
    <n v="0"/>
  </r>
  <r>
    <n v="6"/>
    <n v="6103"/>
    <s v="O'Higgins"/>
    <s v="Coinco"/>
    <n v="7"/>
    <s v="Prevalencia Violencia Sexual General Vida (año o vida) general"/>
    <x v="1"/>
    <x v="1"/>
    <x v="1"/>
    <x v="1"/>
    <s v="No sufrió violencia sexual antes ni durante los últimos doce meses"/>
    <n v="270107"/>
    <s v="Atenciones médicas"/>
    <n v="270107005"/>
    <s v="Otra violencia"/>
    <n v="0"/>
    <n v="2355.7991596638649"/>
    <n v="0"/>
  </r>
  <r>
    <n v="6"/>
    <n v="6104"/>
    <s v="O'Higgins"/>
    <s v="Coltauco"/>
    <n v="1"/>
    <s v="Prevalencia Violencia Física General Año"/>
    <x v="0"/>
    <x v="0"/>
    <x v="0"/>
    <x v="0"/>
    <s v="No sufrió violencia física general en los últimos 12 meses"/>
    <n v="270107"/>
    <s v="Atenciones médicas"/>
    <n v="270107006"/>
    <s v="Violencia Física"/>
    <n v="0"/>
    <n v="2808.3085936261286"/>
    <n v="0"/>
  </r>
  <r>
    <n v="6"/>
    <n v="6104"/>
    <s v="O'Higgins"/>
    <s v="Coltauco"/>
    <n v="2"/>
    <s v="Prevalencia Violencia Física General Vida (año o vida)"/>
    <x v="1"/>
    <x v="1"/>
    <x v="0"/>
    <x v="0"/>
    <s v="No sufrió violencia física antes ni durante los últimos doce meses"/>
    <n v="270107"/>
    <s v="Atenciones médicas"/>
    <n v="270107006"/>
    <s v="Violencia Física"/>
    <n v="0"/>
    <n v="2808.3085936261286"/>
    <n v="0"/>
  </r>
  <r>
    <n v="6"/>
    <n v="6104"/>
    <s v="O'Higgins"/>
    <s v="Coltauco"/>
    <n v="3"/>
    <s v="Prevalencia Violencia Física Grave Año"/>
    <x v="0"/>
    <x v="0"/>
    <x v="0"/>
    <x v="0"/>
    <s v="No sufrió violencia física grave en los últimos 12 meses"/>
    <n v="270107"/>
    <s v="Atenciones médicas"/>
    <n v="270107006"/>
    <s v="Violencia Física"/>
    <n v="0"/>
    <n v="2808.3085936261286"/>
    <n v="0"/>
  </r>
  <r>
    <n v="6"/>
    <n v="6104"/>
    <s v="O'Higgins"/>
    <s v="Coltauco"/>
    <n v="4"/>
    <s v="Prevalencia Violencia Física Leve Año"/>
    <x v="0"/>
    <x v="0"/>
    <x v="0"/>
    <x v="0"/>
    <s v="No sufrió violencia física leve en los últimos 12 meses"/>
    <n v="270107"/>
    <s v="Atenciones médicas"/>
    <n v="270107006"/>
    <s v="Violencia Física"/>
    <n v="0"/>
    <n v="2808.3085936261286"/>
    <n v="0"/>
  </r>
  <r>
    <n v="6"/>
    <n v="6104"/>
    <s v="O'Higgins"/>
    <s v="Coltauco"/>
    <n v="7"/>
    <s v="Prevalencia Violencia Sexual General Vida (año o vida) general"/>
    <x v="1"/>
    <x v="1"/>
    <x v="1"/>
    <x v="1"/>
    <s v="Sin Datos"/>
    <n v="270107"/>
    <s v="Atenciones médicas"/>
    <n v="270107005"/>
    <s v="Otra violencia"/>
    <n v="0"/>
    <n v="1146.4947280799111"/>
    <n v="0"/>
  </r>
  <r>
    <n v="6"/>
    <n v="6104"/>
    <s v="O'Higgins"/>
    <s v="Coltauco"/>
    <n v="7"/>
    <s v="Prevalencia Violencia Sexual General Vida (año o vida) general"/>
    <x v="1"/>
    <x v="1"/>
    <x v="1"/>
    <x v="1"/>
    <s v="No sufrió violencia sexual antes ni durante los últimos doce meses"/>
    <n v="270107"/>
    <s v="Atenciones médicas"/>
    <n v="270107005"/>
    <s v="Otra violencia"/>
    <n v="0"/>
    <n v="1661.813865546218"/>
    <n v="0"/>
  </r>
  <r>
    <n v="6"/>
    <n v="6105"/>
    <s v="O'Higgins"/>
    <s v="Doñihue"/>
    <n v="1"/>
    <s v="Prevalencia Violencia Física General Año"/>
    <x v="0"/>
    <x v="0"/>
    <x v="0"/>
    <x v="0"/>
    <s v="No sufrió violencia física general en los últimos 12 meses"/>
    <n v="270107"/>
    <s v="Atenciones médicas"/>
    <n v="270107006"/>
    <s v="Violencia Física"/>
    <n v="0"/>
    <n v="4060.4415052871645"/>
    <n v="0"/>
  </r>
  <r>
    <n v="6"/>
    <n v="6105"/>
    <s v="O'Higgins"/>
    <s v="Doñihue"/>
    <n v="2"/>
    <s v="Prevalencia Violencia Física General Vida (año o vida)"/>
    <x v="1"/>
    <x v="1"/>
    <x v="0"/>
    <x v="0"/>
    <s v="No sufrió violencia física antes ni durante los últimos doce meses"/>
    <n v="270107"/>
    <s v="Atenciones médicas"/>
    <n v="270107006"/>
    <s v="Violencia Física"/>
    <n v="0"/>
    <n v="4060.4415052871645"/>
    <n v="0"/>
  </r>
  <r>
    <n v="6"/>
    <n v="6105"/>
    <s v="O'Higgins"/>
    <s v="Doñihue"/>
    <n v="3"/>
    <s v="Prevalencia Violencia Física Grave Año"/>
    <x v="0"/>
    <x v="0"/>
    <x v="0"/>
    <x v="0"/>
    <s v="No sufrió violencia física grave en los últimos 12 meses"/>
    <n v="270107"/>
    <s v="Atenciones médicas"/>
    <n v="270107006"/>
    <s v="Violencia Física"/>
    <n v="0"/>
    <n v="4060.4415052871645"/>
    <n v="0"/>
  </r>
  <r>
    <n v="6"/>
    <n v="6105"/>
    <s v="O'Higgins"/>
    <s v="Doñihue"/>
    <n v="4"/>
    <s v="Prevalencia Violencia Física Leve Año"/>
    <x v="0"/>
    <x v="0"/>
    <x v="0"/>
    <x v="0"/>
    <s v="No sufrió violencia física leve en los últimos 12 meses"/>
    <n v="270107"/>
    <s v="Atenciones médicas"/>
    <n v="270107006"/>
    <s v="Violencia Física"/>
    <n v="0"/>
    <n v="4060.4415052871645"/>
    <n v="0"/>
  </r>
  <r>
    <n v="6"/>
    <n v="6105"/>
    <s v="O'Higgins"/>
    <s v="Doñihue"/>
    <n v="7"/>
    <s v="Prevalencia Violencia Sexual General Vida (año o vida) general"/>
    <x v="1"/>
    <x v="1"/>
    <x v="1"/>
    <x v="1"/>
    <s v="Sin Datos"/>
    <n v="270107"/>
    <s v="Atenciones médicas"/>
    <n v="270107005"/>
    <s v="Otra violencia"/>
    <n v="0"/>
    <n v="1304.817455940286"/>
    <n v="0"/>
  </r>
  <r>
    <n v="6"/>
    <n v="6105"/>
    <s v="O'Higgins"/>
    <s v="Doñihue"/>
    <n v="7"/>
    <s v="Prevalencia Violencia Sexual General Vida (año o vida) general"/>
    <x v="1"/>
    <x v="1"/>
    <x v="1"/>
    <x v="1"/>
    <s v="No sufrió violencia sexual antes ni durante los últimos doce meses"/>
    <n v="270107"/>
    <s v="Atenciones médicas"/>
    <n v="270107005"/>
    <s v="Otra violencia"/>
    <n v="0"/>
    <n v="2755.624049346879"/>
    <n v="0"/>
  </r>
  <r>
    <n v="6"/>
    <n v="6106"/>
    <s v="O'Higgins"/>
    <s v="Graneros"/>
    <n v="1"/>
    <s v="Prevalencia Violencia Física General Año"/>
    <x v="0"/>
    <x v="0"/>
    <x v="0"/>
    <x v="0"/>
    <s v="No sufrió violencia física general en los últimos 12 meses"/>
    <n v="270107"/>
    <s v="Atenciones médicas"/>
    <n v="270107006"/>
    <s v="Violencia Física"/>
    <n v="0"/>
    <n v="7657.912513690525"/>
    <n v="12877.48908423345"/>
  </r>
  <r>
    <n v="6"/>
    <n v="6106"/>
    <s v="O'Higgins"/>
    <s v="Graneros"/>
    <n v="1"/>
    <s v="Prevalencia Violencia Física General Año"/>
    <x v="0"/>
    <x v="0"/>
    <x v="0"/>
    <x v="0"/>
    <s v="Sufrió violencia física general en los últimos 12 meses"/>
    <n v="270107"/>
    <s v="Atenciones médicas"/>
    <n v="270107006"/>
    <s v="Violencia Física"/>
    <n v="0"/>
    <n v="0"/>
    <n v="724.15909090909088"/>
  </r>
  <r>
    <n v="6"/>
    <n v="6106"/>
    <s v="O'Higgins"/>
    <s v="Graneros"/>
    <n v="2"/>
    <s v="Prevalencia Violencia Física General Vida (año o vida)"/>
    <x v="1"/>
    <x v="1"/>
    <x v="0"/>
    <x v="0"/>
    <s v="No sufrió violencia física antes ni durante los últimos doce meses"/>
    <n v="270107"/>
    <s v="Atenciones médicas"/>
    <n v="270107006"/>
    <s v="Violencia Física"/>
    <n v="0"/>
    <n v="5239.2773488553612"/>
    <n v="10798.009570789149"/>
  </r>
  <r>
    <n v="6"/>
    <n v="6106"/>
    <s v="O'Higgins"/>
    <s v="Graneros"/>
    <n v="2"/>
    <s v="Prevalencia Violencia Física General Vida (año o vida)"/>
    <x v="1"/>
    <x v="1"/>
    <x v="0"/>
    <x v="0"/>
    <s v="Sufrió violencia física antes o durante los últimos doce meses"/>
    <n v="270107"/>
    <s v="Atenciones médicas"/>
    <n v="270107006"/>
    <s v="Violencia Física"/>
    <n v="0"/>
    <n v="2418.6351648351638"/>
    <n v="2803.638604353393"/>
  </r>
  <r>
    <n v="6"/>
    <n v="6106"/>
    <s v="O'Higgins"/>
    <s v="Graneros"/>
    <n v="3"/>
    <s v="Prevalencia Violencia Física Grave Año"/>
    <x v="0"/>
    <x v="0"/>
    <x v="0"/>
    <x v="0"/>
    <s v="No sufrió violencia física grave en los últimos 12 meses"/>
    <n v="270107"/>
    <s v="Atenciones médicas"/>
    <n v="270107006"/>
    <s v="Violencia Física"/>
    <n v="0"/>
    <n v="7657.912513690525"/>
    <n v="12877.48908423345"/>
  </r>
  <r>
    <n v="6"/>
    <n v="6106"/>
    <s v="O'Higgins"/>
    <s v="Graneros"/>
    <n v="3"/>
    <s v="Prevalencia Violencia Física Grave Año"/>
    <x v="0"/>
    <x v="0"/>
    <x v="0"/>
    <x v="0"/>
    <s v="Sufrió violencia física grave en los últimos 12 meses"/>
    <n v="270107"/>
    <s v="Atenciones médicas"/>
    <n v="270107006"/>
    <s v="Violencia Física"/>
    <n v="0"/>
    <n v="0"/>
    <n v="724.15909090909088"/>
  </r>
  <r>
    <n v="6"/>
    <n v="6106"/>
    <s v="O'Higgins"/>
    <s v="Graneros"/>
    <n v="4"/>
    <s v="Prevalencia Violencia Física Leve Año"/>
    <x v="0"/>
    <x v="0"/>
    <x v="0"/>
    <x v="0"/>
    <s v="No sufrió violencia física leve en los últimos 12 meses"/>
    <n v="270107"/>
    <s v="Atenciones médicas"/>
    <n v="270107006"/>
    <s v="Violencia Física"/>
    <n v="0"/>
    <n v="7657.912513690525"/>
    <n v="13601.648175142538"/>
  </r>
  <r>
    <n v="6"/>
    <n v="6106"/>
    <s v="O'Higgins"/>
    <s v="Graneros"/>
    <n v="7"/>
    <s v="Prevalencia Violencia Sexual General Vida (año o vida) general"/>
    <x v="1"/>
    <x v="1"/>
    <x v="1"/>
    <x v="1"/>
    <s v="Sin Datos"/>
    <n v="270107"/>
    <s v="Atenciones médicas"/>
    <n v="270107005"/>
    <s v="Otra violencia"/>
    <n v="0"/>
    <n v="2416.7626373626372"/>
    <n v="0"/>
  </r>
  <r>
    <n v="6"/>
    <n v="6106"/>
    <s v="O'Higgins"/>
    <s v="Graneros"/>
    <n v="7"/>
    <s v="Prevalencia Violencia Sexual General Vida (año o vida) general"/>
    <x v="1"/>
    <x v="1"/>
    <x v="1"/>
    <x v="1"/>
    <s v="No sufrió violencia sexual antes ni durante los últimos doce meses"/>
    <n v="270107"/>
    <s v="Atenciones médicas"/>
    <n v="270107005"/>
    <s v="Otra violencia"/>
    <n v="0"/>
    <n v="5241.1498763278887"/>
    <n v="12877.48908423345"/>
  </r>
  <r>
    <n v="6"/>
    <n v="6106"/>
    <s v="O'Higgins"/>
    <s v="Graneros"/>
    <n v="7"/>
    <s v="Prevalencia Violencia Sexual General Vida (año o vida) general"/>
    <x v="1"/>
    <x v="1"/>
    <x v="1"/>
    <x v="1"/>
    <s v="Sufrió violencia sexual antes o durante los últimos doce meses"/>
    <n v="270107"/>
    <s v="Atenciones médicas"/>
    <n v="270107005"/>
    <s v="Otra violencia"/>
    <n v="0"/>
    <n v="0"/>
    <n v="724.15909090909088"/>
  </r>
  <r>
    <n v="6"/>
    <n v="6107"/>
    <s v="O'Higgins"/>
    <s v="Las Cabras"/>
    <n v="1"/>
    <s v="Prevalencia Violencia Física General Año"/>
    <x v="0"/>
    <x v="0"/>
    <x v="0"/>
    <x v="0"/>
    <s v="No sufrió violencia física general en los últimos 12 meses"/>
    <n v="270107"/>
    <s v="Atenciones médicas"/>
    <n v="270107006"/>
    <s v="Violencia Física"/>
    <n v="0"/>
    <n v="1387.99688990255"/>
    <n v="0"/>
  </r>
  <r>
    <n v="6"/>
    <n v="6107"/>
    <s v="O'Higgins"/>
    <s v="Las Cabras"/>
    <n v="1"/>
    <s v="Prevalencia Violencia Física General Año"/>
    <x v="0"/>
    <x v="0"/>
    <x v="0"/>
    <x v="0"/>
    <s v="Sufrió violencia física general en los últimos 12 meses"/>
    <n v="270107"/>
    <s v="Atenciones médicas"/>
    <n v="270107006"/>
    <s v="Violencia Física"/>
    <n v="0"/>
    <n v="482.97802197802201"/>
    <n v="0"/>
  </r>
  <r>
    <n v="6"/>
    <n v="6107"/>
    <s v="O'Higgins"/>
    <s v="Las Cabras"/>
    <n v="2"/>
    <s v="Prevalencia Violencia Física General Vida (año o vida)"/>
    <x v="1"/>
    <x v="1"/>
    <x v="0"/>
    <x v="0"/>
    <s v="No sufrió violencia física antes ni durante los últimos doce meses"/>
    <n v="270107"/>
    <s v="Atenciones médicas"/>
    <n v="270107006"/>
    <s v="Violencia Física"/>
    <n v="0"/>
    <n v="1387.99688990255"/>
    <n v="0"/>
  </r>
  <r>
    <n v="6"/>
    <n v="6107"/>
    <s v="O'Higgins"/>
    <s v="Las Cabras"/>
    <n v="2"/>
    <s v="Prevalencia Violencia Física General Vida (año o vida)"/>
    <x v="1"/>
    <x v="1"/>
    <x v="0"/>
    <x v="0"/>
    <s v="Sufrió violencia física antes o durante los últimos doce meses"/>
    <n v="270107"/>
    <s v="Atenciones médicas"/>
    <n v="270107006"/>
    <s v="Violencia Física"/>
    <n v="0"/>
    <n v="482.97802197802201"/>
    <n v="0"/>
  </r>
  <r>
    <n v="6"/>
    <n v="6107"/>
    <s v="O'Higgins"/>
    <s v="Las Cabras"/>
    <n v="3"/>
    <s v="Prevalencia Violencia Física Grave Año"/>
    <x v="0"/>
    <x v="0"/>
    <x v="0"/>
    <x v="0"/>
    <s v="No sufrió violencia física grave en los últimos 12 meses"/>
    <n v="270107"/>
    <s v="Atenciones médicas"/>
    <n v="270107006"/>
    <s v="Violencia Física"/>
    <n v="0"/>
    <n v="1870.9749118805721"/>
    <n v="0"/>
  </r>
  <r>
    <n v="6"/>
    <n v="6107"/>
    <s v="O'Higgins"/>
    <s v="Las Cabras"/>
    <n v="4"/>
    <s v="Prevalencia Violencia Física Leve Año"/>
    <x v="0"/>
    <x v="0"/>
    <x v="0"/>
    <x v="0"/>
    <s v="No sufrió violencia física leve en los últimos 12 meses"/>
    <n v="270107"/>
    <s v="Atenciones médicas"/>
    <n v="270107006"/>
    <s v="Violencia Física"/>
    <n v="0"/>
    <n v="1387.99688990255"/>
    <n v="0"/>
  </r>
  <r>
    <n v="6"/>
    <n v="6107"/>
    <s v="O'Higgins"/>
    <s v="Las Cabras"/>
    <n v="4"/>
    <s v="Prevalencia Violencia Física Leve Año"/>
    <x v="0"/>
    <x v="0"/>
    <x v="0"/>
    <x v="0"/>
    <s v="Sufrió violencia física leve en los últimos 12 meses"/>
    <n v="270107"/>
    <s v="Atenciones médicas"/>
    <n v="270107006"/>
    <s v="Violencia Física"/>
    <n v="0"/>
    <n v="482.97802197802201"/>
    <n v="0"/>
  </r>
  <r>
    <n v="6"/>
    <n v="6107"/>
    <s v="O'Higgins"/>
    <s v="Las Cabras"/>
    <n v="7"/>
    <s v="Prevalencia Violencia Sexual General Vida (año o vida) general"/>
    <x v="1"/>
    <x v="1"/>
    <x v="1"/>
    <x v="1"/>
    <s v="Sin Datos"/>
    <n v="270107"/>
    <s v="Atenciones médicas"/>
    <n v="270107005"/>
    <s v="Otra violencia"/>
    <n v="0"/>
    <n v="482.97802197802201"/>
    <n v="0"/>
  </r>
  <r>
    <n v="6"/>
    <n v="6107"/>
    <s v="O'Higgins"/>
    <s v="Las Cabras"/>
    <n v="7"/>
    <s v="Prevalencia Violencia Sexual General Vida (año o vida) general"/>
    <x v="1"/>
    <x v="1"/>
    <x v="1"/>
    <x v="1"/>
    <s v="No sufrió violencia sexual antes ni durante los últimos doce meses"/>
    <n v="270107"/>
    <s v="Atenciones médicas"/>
    <n v="270107005"/>
    <s v="Otra violencia"/>
    <n v="0"/>
    <n v="1387.99688990255"/>
    <n v="0"/>
  </r>
  <r>
    <n v="6"/>
    <n v="6108"/>
    <s v="O'Higgins"/>
    <s v="Machalí"/>
    <n v="1"/>
    <s v="Prevalencia Violencia Física General Año"/>
    <x v="0"/>
    <x v="0"/>
    <x v="0"/>
    <x v="0"/>
    <s v="No sufrió violencia física general en los últimos 12 meses"/>
    <n v="270107"/>
    <s v="Atenciones médicas"/>
    <n v="270107006"/>
    <s v="Violencia Física"/>
    <n v="0"/>
    <n v="7773.7952685050786"/>
    <n v="12022.37875121748"/>
  </r>
  <r>
    <n v="6"/>
    <n v="6108"/>
    <s v="O'Higgins"/>
    <s v="Machalí"/>
    <n v="1"/>
    <s v="Prevalencia Violencia Física General Año"/>
    <x v="0"/>
    <x v="0"/>
    <x v="0"/>
    <x v="0"/>
    <s v="Sufrió violencia física general en los últimos 12 meses"/>
    <n v="270107"/>
    <s v="Atenciones médicas"/>
    <n v="270107006"/>
    <s v="Violencia Física"/>
    <n v="0"/>
    <n v="1235.1875"/>
    <n v="2394.7529274325047"/>
  </r>
  <r>
    <n v="6"/>
    <n v="6108"/>
    <s v="O'Higgins"/>
    <s v="Machalí"/>
    <n v="2"/>
    <s v="Prevalencia Violencia Física General Vida (año o vida)"/>
    <x v="1"/>
    <x v="1"/>
    <x v="0"/>
    <x v="0"/>
    <s v="No sufrió violencia física antes ni durante los últimos doce meses"/>
    <n v="270107"/>
    <s v="Atenciones médicas"/>
    <n v="270107006"/>
    <s v="Violencia Física"/>
    <n v="0"/>
    <n v="6951.955834542814"/>
    <n v="11697.925759764492"/>
  </r>
  <r>
    <n v="6"/>
    <n v="6108"/>
    <s v="O'Higgins"/>
    <s v="Machalí"/>
    <n v="2"/>
    <s v="Prevalencia Violencia Física General Vida (año o vida)"/>
    <x v="1"/>
    <x v="1"/>
    <x v="0"/>
    <x v="0"/>
    <s v="Sufrió violencia física antes o durante los últimos doce meses"/>
    <n v="270107"/>
    <s v="Atenciones médicas"/>
    <n v="270107006"/>
    <s v="Violencia Física"/>
    <n v="0"/>
    <n v="2057.0269339622637"/>
    <n v="2719.2059188854964"/>
  </r>
  <r>
    <n v="6"/>
    <n v="6108"/>
    <s v="O'Higgins"/>
    <s v="Machalí"/>
    <n v="3"/>
    <s v="Prevalencia Violencia Física Grave Año"/>
    <x v="0"/>
    <x v="0"/>
    <x v="0"/>
    <x v="0"/>
    <s v="No sufrió violencia física grave en los últimos 12 meses"/>
    <n v="270107"/>
    <s v="Atenciones médicas"/>
    <n v="270107006"/>
    <s v="Violencia Física"/>
    <n v="0"/>
    <n v="9008.9827685050786"/>
    <n v="13692.972587740895"/>
  </r>
  <r>
    <n v="6"/>
    <n v="6108"/>
    <s v="O'Higgins"/>
    <s v="Machalí"/>
    <n v="3"/>
    <s v="Prevalencia Violencia Física Grave Año"/>
    <x v="0"/>
    <x v="0"/>
    <x v="0"/>
    <x v="0"/>
    <s v="Sufrió violencia física grave en los últimos 12 meses"/>
    <n v="270107"/>
    <s v="Atenciones médicas"/>
    <n v="270107006"/>
    <s v="Violencia Física"/>
    <n v="0"/>
    <n v="0"/>
    <n v="724.15909090909088"/>
  </r>
  <r>
    <n v="6"/>
    <n v="6108"/>
    <s v="O'Higgins"/>
    <s v="Machalí"/>
    <n v="4"/>
    <s v="Prevalencia Violencia Física Leve Año"/>
    <x v="0"/>
    <x v="0"/>
    <x v="0"/>
    <x v="0"/>
    <s v="No sufrió violencia física leve en los últimos 12 meses"/>
    <n v="270107"/>
    <s v="Atenciones médicas"/>
    <n v="270107006"/>
    <s v="Violencia Física"/>
    <n v="0"/>
    <n v="7773.7952685050786"/>
    <n v="12022.37875121748"/>
  </r>
  <r>
    <n v="6"/>
    <n v="6108"/>
    <s v="O'Higgins"/>
    <s v="Machalí"/>
    <n v="4"/>
    <s v="Prevalencia Violencia Física Leve Año"/>
    <x v="0"/>
    <x v="0"/>
    <x v="0"/>
    <x v="0"/>
    <s v="Sufrió violencia física leve en los últimos 12 meses"/>
    <n v="270107"/>
    <s v="Atenciones médicas"/>
    <n v="270107006"/>
    <s v="Violencia Física"/>
    <n v="0"/>
    <n v="1235.1875"/>
    <n v="2394.7529274325047"/>
  </r>
  <r>
    <n v="6"/>
    <n v="6108"/>
    <s v="O'Higgins"/>
    <s v="Machalí"/>
    <n v="7"/>
    <s v="Prevalencia Violencia Sexual General Vida (año o vida) general"/>
    <x v="1"/>
    <x v="1"/>
    <x v="1"/>
    <x v="1"/>
    <s v="Sin Datos"/>
    <n v="270107"/>
    <s v="Atenciones médicas"/>
    <n v="270107005"/>
    <s v="Otra violencia"/>
    <n v="0"/>
    <n v="2540.004955940286"/>
    <n v="0"/>
  </r>
  <r>
    <n v="6"/>
    <n v="6108"/>
    <s v="O'Higgins"/>
    <s v="Machalí"/>
    <n v="7"/>
    <s v="Prevalencia Violencia Sexual General Vida (año o vida) general"/>
    <x v="1"/>
    <x v="1"/>
    <x v="1"/>
    <x v="1"/>
    <s v="No sufrió violencia sexual antes ni durante los últimos doce meses"/>
    <n v="270107"/>
    <s v="Atenciones médicas"/>
    <n v="270107005"/>
    <s v="Otra violencia"/>
    <n v="0"/>
    <n v="6468.9778125647917"/>
    <n v="13419.608264661785"/>
  </r>
  <r>
    <n v="6"/>
    <n v="6108"/>
    <s v="O'Higgins"/>
    <s v="Machalí"/>
    <n v="7"/>
    <s v="Prevalencia Violencia Sexual General Vida (año o vida) general"/>
    <x v="1"/>
    <x v="1"/>
    <x v="1"/>
    <x v="1"/>
    <s v="Sufrió violencia sexual antes o durante los últimos doce meses"/>
    <n v="270107"/>
    <s v="Atenciones médicas"/>
    <n v="270107005"/>
    <s v="Otra violencia"/>
    <n v="0"/>
    <n v="0"/>
    <n v="997.52341398820272"/>
  </r>
  <r>
    <n v="6"/>
    <n v="6110"/>
    <s v="O'Higgins"/>
    <s v="Mostazal"/>
    <n v="1"/>
    <s v="Prevalencia Violencia Física General Año"/>
    <x v="0"/>
    <x v="0"/>
    <x v="0"/>
    <x v="0"/>
    <s v="No sufrió violencia física general en los últimos 12 meses"/>
    <n v="270107"/>
    <s v="Atenciones médicas"/>
    <n v="270107006"/>
    <s v="Violencia Física"/>
    <n v="0"/>
    <n v="6195.1345352538674"/>
    <n v="9647.4939793383455"/>
  </r>
  <r>
    <n v="6"/>
    <n v="6110"/>
    <s v="O'Higgins"/>
    <s v="Mostazal"/>
    <n v="1"/>
    <s v="Prevalencia Violencia Física General Año"/>
    <x v="0"/>
    <x v="0"/>
    <x v="0"/>
    <x v="0"/>
    <s v="Sufrió violencia física general en los últimos 12 meses"/>
    <n v="270107"/>
    <s v="Atenciones médicas"/>
    <n v="270107006"/>
    <s v="Violencia Física"/>
    <n v="0"/>
    <n v="0"/>
    <n v="751.06153846153848"/>
  </r>
  <r>
    <n v="6"/>
    <n v="6110"/>
    <s v="O'Higgins"/>
    <s v="Mostazal"/>
    <n v="2"/>
    <s v="Prevalencia Violencia Física General Vida (año o vida)"/>
    <x v="1"/>
    <x v="1"/>
    <x v="0"/>
    <x v="0"/>
    <s v="No sufrió violencia física antes ni durante los últimos doce meses"/>
    <n v="270107"/>
    <s v="Atenciones médicas"/>
    <n v="270107006"/>
    <s v="Violencia Física"/>
    <n v="0"/>
    <n v="6195.1345352538674"/>
    <n v="5477.2318707114491"/>
  </r>
  <r>
    <n v="6"/>
    <n v="6110"/>
    <s v="O'Higgins"/>
    <s v="Mostazal"/>
    <n v="2"/>
    <s v="Prevalencia Violencia Física General Vida (año o vida)"/>
    <x v="1"/>
    <x v="1"/>
    <x v="0"/>
    <x v="0"/>
    <s v="Sufrió violencia física antes o durante los últimos doce meses"/>
    <n v="270107"/>
    <s v="Atenciones médicas"/>
    <n v="270107006"/>
    <s v="Violencia Física"/>
    <n v="0"/>
    <n v="0"/>
    <n v="4921.3236470884358"/>
  </r>
  <r>
    <n v="6"/>
    <n v="6110"/>
    <s v="O'Higgins"/>
    <s v="Mostazal"/>
    <n v="3"/>
    <s v="Prevalencia Violencia Física Grave Año"/>
    <x v="0"/>
    <x v="0"/>
    <x v="0"/>
    <x v="0"/>
    <s v="No sufrió violencia física grave en los últimos 12 meses"/>
    <n v="270107"/>
    <s v="Atenciones médicas"/>
    <n v="270107006"/>
    <s v="Violencia Física"/>
    <n v="0"/>
    <n v="6195.1345352538674"/>
    <n v="9647.4939793383455"/>
  </r>
  <r>
    <n v="6"/>
    <n v="6110"/>
    <s v="O'Higgins"/>
    <s v="Mostazal"/>
    <n v="3"/>
    <s v="Prevalencia Violencia Física Grave Año"/>
    <x v="0"/>
    <x v="0"/>
    <x v="0"/>
    <x v="0"/>
    <s v="Sufrió violencia física grave en los últimos 12 meses"/>
    <n v="270107"/>
    <s v="Atenciones médicas"/>
    <n v="270107006"/>
    <s v="Violencia Física"/>
    <n v="0"/>
    <n v="0"/>
    <n v="751.06153846153848"/>
  </r>
  <r>
    <n v="6"/>
    <n v="6110"/>
    <s v="O'Higgins"/>
    <s v="Mostazal"/>
    <n v="4"/>
    <s v="Prevalencia Violencia Física Leve Año"/>
    <x v="0"/>
    <x v="0"/>
    <x v="0"/>
    <x v="0"/>
    <s v="No sufrió violencia física leve en los últimos 12 meses"/>
    <n v="270107"/>
    <s v="Atenciones médicas"/>
    <n v="270107006"/>
    <s v="Violencia Física"/>
    <n v="0"/>
    <n v="6195.1345352538674"/>
    <n v="10398.555517799883"/>
  </r>
  <r>
    <n v="6"/>
    <n v="6110"/>
    <s v="O'Higgins"/>
    <s v="Mostazal"/>
    <n v="7"/>
    <s v="Prevalencia Violencia Sexual General Vida (año o vida) general"/>
    <x v="1"/>
    <x v="1"/>
    <x v="1"/>
    <x v="1"/>
    <s v="Sin Datos"/>
    <n v="270107"/>
    <s v="Atenciones médicas"/>
    <n v="270107005"/>
    <s v="Otra violencia"/>
    <n v="0"/>
    <n v="1629.4727500579329"/>
    <n v="0"/>
  </r>
  <r>
    <n v="6"/>
    <n v="6110"/>
    <s v="O'Higgins"/>
    <s v="Mostazal"/>
    <n v="7"/>
    <s v="Prevalencia Violencia Sexual General Vida (año o vida) general"/>
    <x v="1"/>
    <x v="1"/>
    <x v="1"/>
    <x v="1"/>
    <s v="No sufrió violencia sexual antes ni durante los últimos doce meses"/>
    <n v="270107"/>
    <s v="Atenciones médicas"/>
    <n v="270107005"/>
    <s v="Otra violencia"/>
    <n v="0"/>
    <n v="4565.6617851959345"/>
    <n v="8250.2644658940426"/>
  </r>
  <r>
    <n v="6"/>
    <n v="6110"/>
    <s v="O'Higgins"/>
    <s v="Mostazal"/>
    <n v="7"/>
    <s v="Prevalencia Violencia Sexual General Vida (año o vida) general"/>
    <x v="1"/>
    <x v="1"/>
    <x v="1"/>
    <x v="1"/>
    <s v="Sufrió violencia sexual antes o durante los últimos doce meses"/>
    <n v="270107"/>
    <s v="Atenciones médicas"/>
    <n v="270107005"/>
    <s v="Otra violencia"/>
    <n v="0"/>
    <n v="0"/>
    <n v="2148.2910519058405"/>
  </r>
  <r>
    <n v="6"/>
    <n v="6111"/>
    <s v="O'Higgins"/>
    <s v="Olivar"/>
    <n v="1"/>
    <s v="Prevalencia Violencia Física General Año"/>
    <x v="0"/>
    <x v="0"/>
    <x v="0"/>
    <x v="0"/>
    <s v="No sufrió violencia física general en los últimos 12 meses"/>
    <n v="270107"/>
    <s v="Atenciones médicas"/>
    <n v="270107006"/>
    <s v="Violencia Física"/>
    <n v="0"/>
    <n v="2597.3013214865041"/>
    <n v="0"/>
  </r>
  <r>
    <n v="6"/>
    <n v="6111"/>
    <s v="O'Higgins"/>
    <s v="Olivar"/>
    <n v="2"/>
    <s v="Prevalencia Violencia Física General Vida (año o vida)"/>
    <x v="1"/>
    <x v="1"/>
    <x v="0"/>
    <x v="0"/>
    <s v="No sufrió violencia física antes ni durante los últimos doce meses"/>
    <n v="270107"/>
    <s v="Atenciones médicas"/>
    <n v="270107006"/>
    <s v="Violencia Física"/>
    <n v="0"/>
    <n v="2597.3013214865041"/>
    <n v="0"/>
  </r>
  <r>
    <n v="6"/>
    <n v="6111"/>
    <s v="O'Higgins"/>
    <s v="Olivar"/>
    <n v="3"/>
    <s v="Prevalencia Violencia Física Grave Año"/>
    <x v="0"/>
    <x v="0"/>
    <x v="0"/>
    <x v="0"/>
    <s v="No sufrió violencia física grave en los últimos 12 meses"/>
    <n v="270107"/>
    <s v="Atenciones médicas"/>
    <n v="270107006"/>
    <s v="Violencia Física"/>
    <n v="0"/>
    <n v="2597.3013214865041"/>
    <n v="0"/>
  </r>
  <r>
    <n v="6"/>
    <n v="6111"/>
    <s v="O'Higgins"/>
    <s v="Olivar"/>
    <n v="4"/>
    <s v="Prevalencia Violencia Física Leve Año"/>
    <x v="0"/>
    <x v="0"/>
    <x v="0"/>
    <x v="0"/>
    <s v="No sufrió violencia física leve en los últimos 12 meses"/>
    <n v="270107"/>
    <s v="Atenciones médicas"/>
    <n v="270107006"/>
    <s v="Violencia Física"/>
    <n v="0"/>
    <n v="2597.3013214865041"/>
    <n v="0"/>
  </r>
  <r>
    <n v="6"/>
    <n v="6111"/>
    <s v="O'Higgins"/>
    <s v="Olivar"/>
    <n v="7"/>
    <s v="Prevalencia Violencia Sexual General Vida (año o vida) general"/>
    <x v="1"/>
    <x v="1"/>
    <x v="1"/>
    <x v="1"/>
    <s v="Sin Datos"/>
    <n v="270107"/>
    <s v="Atenciones médicas"/>
    <n v="270107005"/>
    <s v="Otra violencia"/>
    <n v="0"/>
    <n v="1450.806593406593"/>
    <n v="0"/>
  </r>
  <r>
    <n v="6"/>
    <n v="6111"/>
    <s v="O'Higgins"/>
    <s v="Olivar"/>
    <n v="7"/>
    <s v="Prevalencia Violencia Sexual General Vida (año o vida) general"/>
    <x v="1"/>
    <x v="1"/>
    <x v="1"/>
    <x v="1"/>
    <s v="No sufrió violencia sexual antes ni durante los últimos doce meses"/>
    <n v="270107"/>
    <s v="Atenciones médicas"/>
    <n v="270107005"/>
    <s v="Otra violencia"/>
    <n v="0"/>
    <n v="1146.4947280799111"/>
    <n v="0"/>
  </r>
  <r>
    <n v="6"/>
    <n v="6112"/>
    <s v="O'Higgins"/>
    <s v="Peumo"/>
    <n v="1"/>
    <s v="Prevalencia Violencia Física General Año"/>
    <x v="0"/>
    <x v="0"/>
    <x v="0"/>
    <x v="0"/>
    <s v="No sufrió violencia física general en los últimos 12 meses"/>
    <n v="270107"/>
    <s v="Atenciones médicas"/>
    <n v="270107006"/>
    <s v="Violencia Física"/>
    <n v="0"/>
    <n v="9872.3032865802343"/>
    <n v="0"/>
  </r>
  <r>
    <n v="6"/>
    <n v="6112"/>
    <s v="O'Higgins"/>
    <s v="Peumo"/>
    <n v="2"/>
    <s v="Prevalencia Violencia Física General Vida (año o vida)"/>
    <x v="1"/>
    <x v="1"/>
    <x v="0"/>
    <x v="0"/>
    <s v="No sufrió violencia física antes ni durante los últimos doce meses"/>
    <n v="270107"/>
    <s v="Atenciones médicas"/>
    <n v="270107006"/>
    <s v="Violencia Física"/>
    <n v="0"/>
    <n v="8764.3132865802345"/>
    <n v="0"/>
  </r>
  <r>
    <n v="6"/>
    <n v="6112"/>
    <s v="O'Higgins"/>
    <s v="Peumo"/>
    <n v="2"/>
    <s v="Prevalencia Violencia Física General Vida (año o vida)"/>
    <x v="1"/>
    <x v="1"/>
    <x v="0"/>
    <x v="0"/>
    <s v="Sufrió violencia física antes o durante los últimos doce meses"/>
    <n v="270107"/>
    <s v="Atenciones médicas"/>
    <n v="270107006"/>
    <s v="Violencia Física"/>
    <n v="0"/>
    <n v="1107.99"/>
    <n v="0"/>
  </r>
  <r>
    <n v="6"/>
    <n v="6112"/>
    <s v="O'Higgins"/>
    <s v="Peumo"/>
    <n v="3"/>
    <s v="Prevalencia Violencia Física Grave Año"/>
    <x v="0"/>
    <x v="0"/>
    <x v="0"/>
    <x v="0"/>
    <s v="No sufrió violencia física grave en los últimos 12 meses"/>
    <n v="270107"/>
    <s v="Atenciones médicas"/>
    <n v="270107006"/>
    <s v="Violencia Física"/>
    <n v="0"/>
    <n v="9872.3032865802343"/>
    <n v="0"/>
  </r>
  <r>
    <n v="6"/>
    <n v="6112"/>
    <s v="O'Higgins"/>
    <s v="Peumo"/>
    <n v="4"/>
    <s v="Prevalencia Violencia Física Leve Año"/>
    <x v="0"/>
    <x v="0"/>
    <x v="0"/>
    <x v="0"/>
    <s v="No sufrió violencia física leve en los últimos 12 meses"/>
    <n v="270107"/>
    <s v="Atenciones médicas"/>
    <n v="270107006"/>
    <s v="Violencia Física"/>
    <n v="0"/>
    <n v="9872.3032865802343"/>
    <n v="0"/>
  </r>
  <r>
    <n v="6"/>
    <n v="6112"/>
    <s v="O'Higgins"/>
    <s v="Peumo"/>
    <n v="7"/>
    <s v="Prevalencia Violencia Sexual General Vida (año o vida) general"/>
    <x v="1"/>
    <x v="1"/>
    <x v="1"/>
    <x v="1"/>
    <s v="Sin Datos"/>
    <n v="270107"/>
    <s v="Atenciones médicas"/>
    <n v="270107005"/>
    <s v="Otra violencia"/>
    <n v="0"/>
    <n v="3234.6205882352938"/>
    <n v="0"/>
  </r>
  <r>
    <n v="6"/>
    <n v="6112"/>
    <s v="O'Higgins"/>
    <s v="Peumo"/>
    <n v="7"/>
    <s v="Prevalencia Violencia Sexual General Vida (año o vida) general"/>
    <x v="1"/>
    <x v="1"/>
    <x v="1"/>
    <x v="1"/>
    <s v="No sufrió violencia sexual antes ni durante los últimos doce meses"/>
    <n v="270107"/>
    <s v="Atenciones médicas"/>
    <n v="270107005"/>
    <s v="Otra violencia"/>
    <n v="0"/>
    <n v="5899.0226983449393"/>
    <n v="0"/>
  </r>
  <r>
    <n v="6"/>
    <n v="6112"/>
    <s v="O'Higgins"/>
    <s v="Peumo"/>
    <n v="7"/>
    <s v="Prevalencia Violencia Sexual General Vida (año o vida) general"/>
    <x v="1"/>
    <x v="1"/>
    <x v="1"/>
    <x v="1"/>
    <s v="Sufrió violencia sexual antes o durante los últimos doce meses"/>
    <n v="270107"/>
    <s v="Atenciones médicas"/>
    <n v="270107005"/>
    <s v="Otra violencia"/>
    <n v="0"/>
    <n v="738.66"/>
    <n v="0"/>
  </r>
  <r>
    <n v="6"/>
    <n v="6115"/>
    <s v="O'Higgins"/>
    <s v="Rengo"/>
    <n v="1"/>
    <s v="Prevalencia Violencia Física General Año"/>
    <x v="0"/>
    <x v="0"/>
    <x v="0"/>
    <x v="0"/>
    <s v="No sufrió violencia física general en los últimos 12 meses"/>
    <n v="270107"/>
    <s v="Atenciones médicas"/>
    <n v="270107006"/>
    <s v="Violencia Física"/>
    <n v="11914"/>
    <n v="12163.136914905293"/>
    <n v="18622.258212132157"/>
  </r>
  <r>
    <n v="6"/>
    <n v="6115"/>
    <s v="O'Higgins"/>
    <s v="Rengo"/>
    <n v="1"/>
    <s v="Prevalencia Violencia Física General Año"/>
    <x v="0"/>
    <x v="0"/>
    <x v="0"/>
    <x v="0"/>
    <s v="Sufrió violencia física general en los últimos 12 meses"/>
    <n v="270107"/>
    <s v="Atenciones médicas"/>
    <n v="270107006"/>
    <s v="Violencia Física"/>
    <n v="349"/>
    <n v="0"/>
    <n v="0"/>
  </r>
  <r>
    <n v="6"/>
    <n v="6115"/>
    <s v="O'Higgins"/>
    <s v="Rengo"/>
    <n v="2"/>
    <s v="Prevalencia Violencia Física General Vida (año o vida)"/>
    <x v="1"/>
    <x v="1"/>
    <x v="0"/>
    <x v="0"/>
    <s v="No sufrió violencia física antes ni durante los últimos doce meses"/>
    <n v="270107"/>
    <s v="Atenciones médicas"/>
    <n v="270107006"/>
    <s v="Violencia Física"/>
    <n v="9551"/>
    <n v="9878.1835988096245"/>
    <n v="17940.008212132157"/>
  </r>
  <r>
    <n v="6"/>
    <n v="6115"/>
    <s v="O'Higgins"/>
    <s v="Rengo"/>
    <n v="2"/>
    <s v="Prevalencia Violencia Física General Vida (año o vida)"/>
    <x v="1"/>
    <x v="1"/>
    <x v="0"/>
    <x v="0"/>
    <s v="Sufrió violencia física antes o durante los últimos doce meses"/>
    <n v="270107"/>
    <s v="Atenciones médicas"/>
    <n v="270107006"/>
    <s v="Violencia Física"/>
    <n v="2712"/>
    <n v="2284.9533160956689"/>
    <n v="682.25"/>
  </r>
  <r>
    <n v="6"/>
    <n v="6115"/>
    <s v="O'Higgins"/>
    <s v="Rengo"/>
    <n v="3"/>
    <s v="Prevalencia Violencia Física Grave Año"/>
    <x v="0"/>
    <x v="0"/>
    <x v="0"/>
    <x v="0"/>
    <s v="No sufrió violencia física grave en los últimos 12 meses"/>
    <n v="270107"/>
    <s v="Atenciones médicas"/>
    <n v="270107006"/>
    <s v="Violencia Física"/>
    <n v="12263"/>
    <n v="12163.136914905293"/>
    <n v="18622.258212132157"/>
  </r>
  <r>
    <n v="6"/>
    <n v="6115"/>
    <s v="O'Higgins"/>
    <s v="Rengo"/>
    <n v="4"/>
    <s v="Prevalencia Violencia Física Leve Año"/>
    <x v="0"/>
    <x v="0"/>
    <x v="0"/>
    <x v="0"/>
    <s v="No sufrió violencia física leve en los últimos 12 meses"/>
    <n v="270107"/>
    <s v="Atenciones médicas"/>
    <n v="270107006"/>
    <s v="Violencia Física"/>
    <n v="11914"/>
    <n v="12163.136914905293"/>
    <n v="18622.258212132157"/>
  </r>
  <r>
    <n v="6"/>
    <n v="6115"/>
    <s v="O'Higgins"/>
    <s v="Rengo"/>
    <n v="4"/>
    <s v="Prevalencia Violencia Física Leve Año"/>
    <x v="0"/>
    <x v="0"/>
    <x v="0"/>
    <x v="0"/>
    <s v="Sufrió violencia física leve en los últimos 12 meses"/>
    <n v="270107"/>
    <s v="Atenciones médicas"/>
    <n v="270107006"/>
    <s v="Violencia Física"/>
    <n v="349"/>
    <n v="0"/>
    <n v="0"/>
  </r>
  <r>
    <n v="6"/>
    <n v="6115"/>
    <s v="O'Higgins"/>
    <s v="Rengo"/>
    <n v="7"/>
    <s v="Prevalencia Violencia Sexual General Vida (año o vida) general"/>
    <x v="1"/>
    <x v="1"/>
    <x v="1"/>
    <x v="1"/>
    <s v="Sin Datos"/>
    <n v="270107"/>
    <s v="Atenciones médicas"/>
    <n v="270107005"/>
    <s v="Otra violencia"/>
    <n v="3732"/>
    <n v="4514.8234667219558"/>
    <n v="0"/>
  </r>
  <r>
    <n v="6"/>
    <n v="6115"/>
    <s v="O'Higgins"/>
    <s v="Rengo"/>
    <n v="7"/>
    <s v="Prevalencia Violencia Sexual General Vida (año o vida) general"/>
    <x v="1"/>
    <x v="1"/>
    <x v="1"/>
    <x v="1"/>
    <s v="No sufrió violencia sexual antes ni durante los últimos doce meses"/>
    <n v="270107"/>
    <s v="Atenciones médicas"/>
    <n v="270107005"/>
    <s v="Otra violencia"/>
    <n v="8213"/>
    <n v="6540.323448183336"/>
    <n v="18297.805220679165"/>
  </r>
  <r>
    <n v="6"/>
    <n v="6115"/>
    <s v="O'Higgins"/>
    <s v="Rengo"/>
    <n v="7"/>
    <s v="Prevalencia Violencia Sexual General Vida (año o vida) general"/>
    <x v="1"/>
    <x v="1"/>
    <x v="1"/>
    <x v="1"/>
    <s v="Sufrió violencia sexual antes o durante los últimos doce meses"/>
    <n v="270107"/>
    <s v="Atenciones médicas"/>
    <n v="270107005"/>
    <s v="Otra violencia"/>
    <n v="318"/>
    <n v="1107.99"/>
    <n v="324.45299145299151"/>
  </r>
  <r>
    <n v="6"/>
    <n v="6116"/>
    <s v="O'Higgins"/>
    <s v="Requínoa"/>
    <n v="1"/>
    <s v="Prevalencia Violencia Física General Año"/>
    <x v="0"/>
    <x v="0"/>
    <x v="0"/>
    <x v="0"/>
    <s v="No sufrió violencia física general en los últimos 12 meses"/>
    <n v="270107"/>
    <s v="Atenciones médicas"/>
    <n v="270107006"/>
    <s v="Violencia Física"/>
    <n v="0"/>
    <n v="9447.25978293349"/>
    <n v="5883.379539709118"/>
  </r>
  <r>
    <n v="6"/>
    <n v="6116"/>
    <s v="O'Higgins"/>
    <s v="Requínoa"/>
    <n v="1"/>
    <s v="Prevalencia Violencia Física General Año"/>
    <x v="0"/>
    <x v="0"/>
    <x v="0"/>
    <x v="0"/>
    <s v="Sufrió violencia física general en los últimos 12 meses"/>
    <n v="270107"/>
    <s v="Atenciones médicas"/>
    <n v="270107006"/>
    <s v="Violencia Física"/>
    <n v="0"/>
    <n v="452.50943396226398"/>
    <n v="0"/>
  </r>
  <r>
    <n v="6"/>
    <n v="6116"/>
    <s v="O'Higgins"/>
    <s v="Requínoa"/>
    <n v="2"/>
    <s v="Prevalencia Violencia Física General Vida (año o vida)"/>
    <x v="1"/>
    <x v="1"/>
    <x v="0"/>
    <x v="0"/>
    <s v="No sufrió violencia física antes ni durante los últimos doce meses"/>
    <n v="270107"/>
    <s v="Atenciones médicas"/>
    <n v="270107006"/>
    <s v="Violencia Física"/>
    <n v="0"/>
    <n v="8994.7503489712253"/>
    <n v="4834.7674573470349"/>
  </r>
  <r>
    <n v="6"/>
    <n v="6116"/>
    <s v="O'Higgins"/>
    <s v="Requínoa"/>
    <n v="2"/>
    <s v="Prevalencia Violencia Física General Vida (año o vida)"/>
    <x v="1"/>
    <x v="1"/>
    <x v="0"/>
    <x v="0"/>
    <s v="Sufrió violencia física antes o durante los últimos doce meses"/>
    <n v="270107"/>
    <s v="Atenciones médicas"/>
    <n v="270107006"/>
    <s v="Violencia Física"/>
    <n v="0"/>
    <n v="905.01886792452797"/>
    <n v="1048.6120823620824"/>
  </r>
  <r>
    <n v="6"/>
    <n v="6116"/>
    <s v="O'Higgins"/>
    <s v="Requínoa"/>
    <n v="3"/>
    <s v="Prevalencia Violencia Física Grave Año"/>
    <x v="0"/>
    <x v="0"/>
    <x v="0"/>
    <x v="0"/>
    <s v="No sufrió violencia física grave en los últimos 12 meses"/>
    <n v="270107"/>
    <s v="Atenciones médicas"/>
    <n v="270107006"/>
    <s v="Violencia Física"/>
    <n v="0"/>
    <n v="9899.7692168957547"/>
    <n v="5883.379539709118"/>
  </r>
  <r>
    <n v="6"/>
    <n v="6116"/>
    <s v="O'Higgins"/>
    <s v="Requínoa"/>
    <n v="4"/>
    <s v="Prevalencia Violencia Física Leve Año"/>
    <x v="0"/>
    <x v="0"/>
    <x v="0"/>
    <x v="0"/>
    <s v="No sufrió violencia física leve en los últimos 12 meses"/>
    <n v="270107"/>
    <s v="Atenciones médicas"/>
    <n v="270107006"/>
    <s v="Violencia Física"/>
    <n v="0"/>
    <n v="9447.25978293349"/>
    <n v="5883.379539709118"/>
  </r>
  <r>
    <n v="6"/>
    <n v="6116"/>
    <s v="O'Higgins"/>
    <s v="Requínoa"/>
    <n v="4"/>
    <s v="Prevalencia Violencia Física Leve Año"/>
    <x v="0"/>
    <x v="0"/>
    <x v="0"/>
    <x v="0"/>
    <s v="Sufrió violencia física leve en los últimos 12 meses"/>
    <n v="270107"/>
    <s v="Atenciones médicas"/>
    <n v="270107006"/>
    <s v="Violencia Física"/>
    <n v="0"/>
    <n v="452.50943396226398"/>
    <n v="0"/>
  </r>
  <r>
    <n v="6"/>
    <n v="6116"/>
    <s v="O'Higgins"/>
    <s v="Requínoa"/>
    <n v="7"/>
    <s v="Prevalencia Violencia Sexual General Vida (año o vida) general"/>
    <x v="1"/>
    <x v="1"/>
    <x v="1"/>
    <x v="1"/>
    <s v="Sin Datos"/>
    <n v="270107"/>
    <s v="Atenciones médicas"/>
    <n v="270107005"/>
    <s v="Otra violencia"/>
    <n v="0"/>
    <n v="3349.5107995084818"/>
    <n v="0"/>
  </r>
  <r>
    <n v="6"/>
    <n v="6116"/>
    <s v="O'Higgins"/>
    <s v="Requínoa"/>
    <n v="7"/>
    <s v="Prevalencia Violencia Sexual General Vida (año o vida) general"/>
    <x v="1"/>
    <x v="1"/>
    <x v="1"/>
    <x v="1"/>
    <s v="No sufrió violencia sexual antes ni durante los últimos doce meses"/>
    <n v="270107"/>
    <s v="Atenciones médicas"/>
    <n v="270107005"/>
    <s v="Otra violencia"/>
    <n v="0"/>
    <n v="6550.2584173872719"/>
    <n v="5558.9265482561259"/>
  </r>
  <r>
    <n v="6"/>
    <n v="6116"/>
    <s v="O'Higgins"/>
    <s v="Requínoa"/>
    <n v="7"/>
    <s v="Prevalencia Violencia Sexual General Vida (año o vida) general"/>
    <x v="1"/>
    <x v="1"/>
    <x v="1"/>
    <x v="1"/>
    <s v="Sufrió violencia sexual antes o durante los últimos doce meses"/>
    <n v="270107"/>
    <s v="Atenciones médicas"/>
    <n v="270107005"/>
    <s v="Otra violencia"/>
    <n v="0"/>
    <n v="0"/>
    <n v="324.45299145299151"/>
  </r>
  <r>
    <n v="6"/>
    <n v="6117"/>
    <s v="O'Higgins"/>
    <s v="San Vicente"/>
    <n v="1"/>
    <s v="Prevalencia Violencia Física General Año"/>
    <x v="0"/>
    <x v="0"/>
    <x v="0"/>
    <x v="0"/>
    <s v="No sufrió violencia física general en los últimos 12 meses"/>
    <n v="270107"/>
    <s v="Atenciones médicas"/>
    <n v="270107006"/>
    <s v="Violencia Física"/>
    <n v="7063"/>
    <n v="5800.7966818614223"/>
    <n v="0"/>
  </r>
  <r>
    <n v="6"/>
    <n v="6117"/>
    <s v="O'Higgins"/>
    <s v="San Vicente"/>
    <n v="1"/>
    <s v="Prevalencia Violencia Física General Año"/>
    <x v="0"/>
    <x v="0"/>
    <x v="0"/>
    <x v="0"/>
    <s v="Sufrió violencia física general en los últimos 12 meses"/>
    <n v="270107"/>
    <s v="Atenciones médicas"/>
    <n v="270107006"/>
    <s v="Violencia Física"/>
    <n v="276"/>
    <n v="0"/>
    <n v="0"/>
  </r>
  <r>
    <n v="6"/>
    <n v="6117"/>
    <s v="O'Higgins"/>
    <s v="San Vicente"/>
    <n v="2"/>
    <s v="Prevalencia Violencia Física General Vida (año o vida)"/>
    <x v="1"/>
    <x v="1"/>
    <x v="0"/>
    <x v="0"/>
    <s v="No sufrió violencia física antes ni durante los últimos doce meses"/>
    <n v="270107"/>
    <s v="Atenciones médicas"/>
    <n v="270107006"/>
    <s v="Violencia Física"/>
    <n v="6555"/>
    <n v="4412.8260936261286"/>
    <n v="0"/>
  </r>
  <r>
    <n v="6"/>
    <n v="6117"/>
    <s v="O'Higgins"/>
    <s v="San Vicente"/>
    <n v="2"/>
    <s v="Prevalencia Violencia Física General Vida (año o vida)"/>
    <x v="1"/>
    <x v="1"/>
    <x v="0"/>
    <x v="0"/>
    <s v="Sufrió violencia física antes o durante los últimos doce meses"/>
    <n v="270107"/>
    <s v="Atenciones médicas"/>
    <n v="270107006"/>
    <s v="Violencia Física"/>
    <n v="784"/>
    <n v="1387.9705882352939"/>
    <n v="0"/>
  </r>
  <r>
    <n v="6"/>
    <n v="6117"/>
    <s v="O'Higgins"/>
    <s v="San Vicente"/>
    <n v="3"/>
    <s v="Prevalencia Violencia Física Grave Año"/>
    <x v="0"/>
    <x v="0"/>
    <x v="0"/>
    <x v="0"/>
    <s v="No sufrió violencia física grave en los últimos 12 meses"/>
    <n v="270107"/>
    <s v="Atenciones médicas"/>
    <n v="270107006"/>
    <s v="Violencia Física"/>
    <n v="7339"/>
    <n v="5800.7966818614223"/>
    <n v="0"/>
  </r>
  <r>
    <n v="6"/>
    <n v="6117"/>
    <s v="O'Higgins"/>
    <s v="San Vicente"/>
    <n v="4"/>
    <s v="Prevalencia Violencia Física Leve Año"/>
    <x v="0"/>
    <x v="0"/>
    <x v="0"/>
    <x v="0"/>
    <s v="No sufrió violencia física leve en los últimos 12 meses"/>
    <n v="270107"/>
    <s v="Atenciones médicas"/>
    <n v="270107006"/>
    <s v="Violencia Física"/>
    <n v="7063"/>
    <n v="5800.7966818614223"/>
    <n v="0"/>
  </r>
  <r>
    <n v="6"/>
    <n v="6117"/>
    <s v="O'Higgins"/>
    <s v="San Vicente"/>
    <n v="4"/>
    <s v="Prevalencia Violencia Física Leve Año"/>
    <x v="0"/>
    <x v="0"/>
    <x v="0"/>
    <x v="0"/>
    <s v="Sufrió violencia física leve en los últimos 12 meses"/>
    <n v="270107"/>
    <s v="Atenciones médicas"/>
    <n v="270107006"/>
    <s v="Violencia Física"/>
    <n v="276"/>
    <n v="0"/>
    <n v="0"/>
  </r>
  <r>
    <n v="6"/>
    <n v="6117"/>
    <s v="O'Higgins"/>
    <s v="San Vicente"/>
    <n v="7"/>
    <s v="Prevalencia Violencia Sexual General Vida (año o vida) general"/>
    <x v="1"/>
    <x v="1"/>
    <x v="1"/>
    <x v="1"/>
    <s v="Sin Datos"/>
    <n v="270107"/>
    <s v="Atenciones médicas"/>
    <n v="270107005"/>
    <s v="Otra violencia"/>
    <n v="981"/>
    <n v="2298.5027941176468"/>
    <n v="0"/>
  </r>
  <r>
    <n v="6"/>
    <n v="6117"/>
    <s v="O'Higgins"/>
    <s v="San Vicente"/>
    <n v="7"/>
    <s v="Prevalencia Violencia Sexual General Vida (año o vida) general"/>
    <x v="1"/>
    <x v="1"/>
    <x v="1"/>
    <x v="1"/>
    <s v="No sufrió violencia sexual antes ni durante los últimos doce meses"/>
    <n v="270107"/>
    <s v="Atenciones médicas"/>
    <n v="270107005"/>
    <s v="Otra violencia"/>
    <n v="5919"/>
    <n v="3502.2938877437755"/>
    <n v="0"/>
  </r>
  <r>
    <n v="6"/>
    <n v="6117"/>
    <s v="O'Higgins"/>
    <s v="San Vicente"/>
    <n v="7"/>
    <s v="Prevalencia Violencia Sexual General Vida (año o vida) general"/>
    <x v="1"/>
    <x v="1"/>
    <x v="1"/>
    <x v="1"/>
    <s v="Sufrió violencia sexual antes o durante los últimos doce meses"/>
    <n v="270107"/>
    <s v="Atenciones médicas"/>
    <n v="270107005"/>
    <s v="Otra violencia"/>
    <n v="439"/>
    <n v="0"/>
    <n v="0"/>
  </r>
  <r>
    <n v="6"/>
    <n v="6201"/>
    <s v="O'Higgins"/>
    <s v="Pichilemu"/>
    <n v="1"/>
    <s v="Prevalencia Violencia Física General Año"/>
    <x v="0"/>
    <x v="0"/>
    <x v="0"/>
    <x v="0"/>
    <s v="No sufrió violencia física general en los últimos 12 meses"/>
    <n v="270107"/>
    <s v="Atenciones médicas"/>
    <n v="270107006"/>
    <s v="Violencia Física"/>
    <n v="0"/>
    <n v="18047.448934425727"/>
    <n v="0"/>
  </r>
  <r>
    <n v="6"/>
    <n v="6201"/>
    <s v="O'Higgins"/>
    <s v="Pichilemu"/>
    <n v="1"/>
    <s v="Prevalencia Violencia Física General Año"/>
    <x v="0"/>
    <x v="0"/>
    <x v="0"/>
    <x v="0"/>
    <s v="Sufrió violencia física general en los últimos 12 meses"/>
    <n v="270107"/>
    <s v="Atenciones médicas"/>
    <n v="270107006"/>
    <s v="Violencia Física"/>
    <n v="0"/>
    <n v="1235.1875"/>
    <n v="0"/>
  </r>
  <r>
    <n v="6"/>
    <n v="6201"/>
    <s v="O'Higgins"/>
    <s v="Pichilemu"/>
    <n v="2"/>
    <s v="Prevalencia Violencia Física General Vida (año o vida)"/>
    <x v="1"/>
    <x v="1"/>
    <x v="0"/>
    <x v="0"/>
    <s v="No sufrió violencia física antes ni durante los últimos doce meses"/>
    <n v="270107"/>
    <s v="Atenciones médicas"/>
    <n v="270107006"/>
    <s v="Violencia Física"/>
    <n v="0"/>
    <n v="16742.63147848544"/>
    <n v="0"/>
  </r>
  <r>
    <n v="6"/>
    <n v="6201"/>
    <s v="O'Higgins"/>
    <s v="Pichilemu"/>
    <n v="2"/>
    <s v="Prevalencia Violencia Física General Vida (año o vida)"/>
    <x v="1"/>
    <x v="1"/>
    <x v="0"/>
    <x v="0"/>
    <s v="Sufrió violencia física antes o durante los últimos doce meses"/>
    <n v="270107"/>
    <s v="Atenciones médicas"/>
    <n v="270107006"/>
    <s v="Violencia Física"/>
    <n v="0"/>
    <n v="2540.004955940286"/>
    <n v="0"/>
  </r>
  <r>
    <n v="6"/>
    <n v="6201"/>
    <s v="O'Higgins"/>
    <s v="Pichilemu"/>
    <n v="3"/>
    <s v="Prevalencia Violencia Física Grave Año"/>
    <x v="0"/>
    <x v="0"/>
    <x v="0"/>
    <x v="0"/>
    <s v="No sufrió violencia física grave en los últimos 12 meses"/>
    <n v="270107"/>
    <s v="Atenciones médicas"/>
    <n v="270107006"/>
    <s v="Violencia Física"/>
    <n v="0"/>
    <n v="18047.448934425727"/>
    <n v="0"/>
  </r>
  <r>
    <n v="6"/>
    <n v="6201"/>
    <s v="O'Higgins"/>
    <s v="Pichilemu"/>
    <n v="3"/>
    <s v="Prevalencia Violencia Física Grave Año"/>
    <x v="0"/>
    <x v="0"/>
    <x v="0"/>
    <x v="0"/>
    <s v="Sufrió violencia física grave en los últimos 12 meses"/>
    <n v="270107"/>
    <s v="Atenciones médicas"/>
    <n v="270107006"/>
    <s v="Violencia Física"/>
    <n v="0"/>
    <n v="1235.1875"/>
    <n v="0"/>
  </r>
  <r>
    <n v="6"/>
    <n v="6201"/>
    <s v="O'Higgins"/>
    <s v="Pichilemu"/>
    <n v="4"/>
    <s v="Prevalencia Violencia Física Leve Año"/>
    <x v="0"/>
    <x v="0"/>
    <x v="0"/>
    <x v="0"/>
    <s v="No sufrió violencia física leve en los últimos 12 meses"/>
    <n v="270107"/>
    <s v="Atenciones médicas"/>
    <n v="270107006"/>
    <s v="Violencia Física"/>
    <n v="0"/>
    <n v="18047.448934425727"/>
    <n v="0"/>
  </r>
  <r>
    <n v="6"/>
    <n v="6201"/>
    <s v="O'Higgins"/>
    <s v="Pichilemu"/>
    <n v="4"/>
    <s v="Prevalencia Violencia Física Leve Año"/>
    <x v="0"/>
    <x v="0"/>
    <x v="0"/>
    <x v="0"/>
    <s v="Sufrió violencia física leve en los últimos 12 meses"/>
    <n v="270107"/>
    <s v="Atenciones médicas"/>
    <n v="270107006"/>
    <s v="Violencia Física"/>
    <n v="0"/>
    <n v="1235.1875"/>
    <n v="0"/>
  </r>
  <r>
    <n v="6"/>
    <n v="6201"/>
    <s v="O'Higgins"/>
    <s v="Pichilemu"/>
    <n v="7"/>
    <s v="Prevalencia Violencia Sexual General Vida (año o vida) general"/>
    <x v="1"/>
    <x v="1"/>
    <x v="1"/>
    <x v="1"/>
    <s v="Sin Datos"/>
    <n v="270107"/>
    <s v="Atenciones médicas"/>
    <n v="270107005"/>
    <s v="Otra violencia"/>
    <n v="0"/>
    <n v="4938.6062940139764"/>
    <n v="0"/>
  </r>
  <r>
    <n v="6"/>
    <n v="6201"/>
    <s v="O'Higgins"/>
    <s v="Pichilemu"/>
    <n v="7"/>
    <s v="Prevalencia Violencia Sexual General Vida (año o vida) general"/>
    <x v="1"/>
    <x v="1"/>
    <x v="1"/>
    <x v="1"/>
    <s v="No sufrió violencia sexual antes ni durante los últimos doce meses"/>
    <n v="270107"/>
    <s v="Atenciones médicas"/>
    <n v="270107005"/>
    <s v="Otra violencia"/>
    <n v="0"/>
    <n v="13861.052118433729"/>
    <n v="0"/>
  </r>
  <r>
    <n v="6"/>
    <n v="6201"/>
    <s v="O'Higgins"/>
    <s v="Pichilemu"/>
    <n v="7"/>
    <s v="Prevalencia Violencia Sexual General Vida (año o vida) general"/>
    <x v="1"/>
    <x v="1"/>
    <x v="1"/>
    <x v="1"/>
    <s v="Sufrió violencia sexual antes o durante los últimos doce meses"/>
    <n v="270107"/>
    <s v="Atenciones médicas"/>
    <n v="270107005"/>
    <s v="Otra violencia"/>
    <n v="0"/>
    <n v="482.97802197802201"/>
    <n v="0"/>
  </r>
  <r>
    <n v="6"/>
    <n v="6203"/>
    <s v="O'Higgins"/>
    <s v="Litueche"/>
    <n v="1"/>
    <s v="Prevalencia Violencia Física General Año"/>
    <x v="0"/>
    <x v="0"/>
    <x v="0"/>
    <x v="0"/>
    <s v="No sufrió violencia física general en los últimos 12 meses"/>
    <n v="270107"/>
    <s v="Atenciones médicas"/>
    <n v="270107006"/>
    <s v="Violencia Física"/>
    <n v="0"/>
    <n v="2240.2786102133159"/>
    <n v="0"/>
  </r>
  <r>
    <n v="6"/>
    <n v="6203"/>
    <s v="O'Higgins"/>
    <s v="Litueche"/>
    <n v="2"/>
    <s v="Prevalencia Violencia Física General Vida (año o vida)"/>
    <x v="1"/>
    <x v="1"/>
    <x v="0"/>
    <x v="0"/>
    <s v="No sufrió violencia física antes ni durante los últimos doce meses"/>
    <n v="270107"/>
    <s v="Atenciones médicas"/>
    <n v="270107006"/>
    <s v="Violencia Física"/>
    <n v="0"/>
    <n v="1546.2933160956691"/>
    <n v="0"/>
  </r>
  <r>
    <n v="6"/>
    <n v="6203"/>
    <s v="O'Higgins"/>
    <s v="Litueche"/>
    <n v="2"/>
    <s v="Prevalencia Violencia Física General Vida (año o vida)"/>
    <x v="1"/>
    <x v="1"/>
    <x v="0"/>
    <x v="0"/>
    <s v="Sufrió violencia física antes o durante los últimos doce meses"/>
    <n v="270107"/>
    <s v="Atenciones médicas"/>
    <n v="270107006"/>
    <s v="Violencia Física"/>
    <n v="0"/>
    <n v="693.98529411764696"/>
    <n v="0"/>
  </r>
  <r>
    <n v="6"/>
    <n v="6203"/>
    <s v="O'Higgins"/>
    <s v="Litueche"/>
    <n v="3"/>
    <s v="Prevalencia Violencia Física Grave Año"/>
    <x v="0"/>
    <x v="0"/>
    <x v="0"/>
    <x v="0"/>
    <s v="No sufrió violencia física grave en los últimos 12 meses"/>
    <n v="270107"/>
    <s v="Atenciones médicas"/>
    <n v="270107006"/>
    <s v="Violencia Física"/>
    <n v="0"/>
    <n v="2240.2786102133159"/>
    <n v="0"/>
  </r>
  <r>
    <n v="6"/>
    <n v="6203"/>
    <s v="O'Higgins"/>
    <s v="Litueche"/>
    <n v="4"/>
    <s v="Prevalencia Violencia Física Leve Año"/>
    <x v="0"/>
    <x v="0"/>
    <x v="0"/>
    <x v="0"/>
    <s v="No sufrió violencia física leve en los últimos 12 meses"/>
    <n v="270107"/>
    <s v="Atenciones médicas"/>
    <n v="270107006"/>
    <s v="Violencia Física"/>
    <n v="0"/>
    <n v="2240.2786102133159"/>
    <n v="0"/>
  </r>
  <r>
    <n v="6"/>
    <n v="6203"/>
    <s v="O'Higgins"/>
    <s v="Litueche"/>
    <n v="7"/>
    <s v="Prevalencia Violencia Sexual General Vida (año o vida) general"/>
    <x v="1"/>
    <x v="1"/>
    <x v="1"/>
    <x v="1"/>
    <s v="Sin Datos"/>
    <n v="270107"/>
    <s v="Atenciones médicas"/>
    <n v="270107005"/>
    <s v="Otra violencia"/>
    <n v="0"/>
    <n v="693.98529411764696"/>
    <n v="0"/>
  </r>
  <r>
    <n v="6"/>
    <n v="6203"/>
    <s v="O'Higgins"/>
    <s v="Litueche"/>
    <n v="7"/>
    <s v="Prevalencia Violencia Sexual General Vida (año o vida) general"/>
    <x v="1"/>
    <x v="1"/>
    <x v="1"/>
    <x v="1"/>
    <s v="No sufrió violencia sexual antes ni durante los últimos doce meses"/>
    <n v="270107"/>
    <s v="Atenciones médicas"/>
    <n v="270107005"/>
    <s v="Otra violencia"/>
    <n v="0"/>
    <n v="852.308021978022"/>
    <n v="0"/>
  </r>
  <r>
    <n v="6"/>
    <n v="6203"/>
    <s v="O'Higgins"/>
    <s v="Litueche"/>
    <n v="7"/>
    <s v="Prevalencia Violencia Sexual General Vida (año o vida) general"/>
    <x v="1"/>
    <x v="1"/>
    <x v="1"/>
    <x v="1"/>
    <s v="Sufrió violencia sexual antes o durante los últimos doce meses"/>
    <n v="270107"/>
    <s v="Atenciones médicas"/>
    <n v="270107005"/>
    <s v="Otra violencia"/>
    <n v="0"/>
    <n v="693.98529411764696"/>
    <n v="0"/>
  </r>
  <r>
    <n v="6"/>
    <n v="6205"/>
    <s v="O'Higgins"/>
    <s v="Navidad"/>
    <n v="1"/>
    <s v="Prevalencia Violencia Física General Año"/>
    <x v="0"/>
    <x v="0"/>
    <x v="0"/>
    <x v="0"/>
    <s v="No sufrió violencia física general en los últimos 12 meses"/>
    <n v="270107"/>
    <s v="Atenciones médicas"/>
    <n v="270107006"/>
    <s v="Violencia Física"/>
    <n v="0"/>
    <n v="5411.7798929150749"/>
    <n v="0"/>
  </r>
  <r>
    <n v="6"/>
    <n v="6205"/>
    <s v="O'Higgins"/>
    <s v="Navidad"/>
    <n v="1"/>
    <s v="Prevalencia Violencia Física General Año"/>
    <x v="0"/>
    <x v="0"/>
    <x v="0"/>
    <x v="0"/>
    <s v="Sufrió violencia física general en los últimos 12 meses"/>
    <n v="270107"/>
    <s v="Atenciones médicas"/>
    <n v="270107006"/>
    <s v="Violencia Física"/>
    <n v="0"/>
    <n v="821.83943396226391"/>
    <n v="0"/>
  </r>
  <r>
    <n v="6"/>
    <n v="6205"/>
    <s v="O'Higgins"/>
    <s v="Navidad"/>
    <n v="2"/>
    <s v="Prevalencia Violencia Física General Vida (año o vida)"/>
    <x v="1"/>
    <x v="1"/>
    <x v="0"/>
    <x v="0"/>
    <s v="No sufrió violencia física antes ni durante los últimos doce meses"/>
    <n v="270107"/>
    <s v="Atenciones médicas"/>
    <n v="270107006"/>
    <s v="Violencia Física"/>
    <n v="0"/>
    <n v="4348.4645987974282"/>
    <n v="0"/>
  </r>
  <r>
    <n v="6"/>
    <n v="6205"/>
    <s v="O'Higgins"/>
    <s v="Navidad"/>
    <n v="2"/>
    <s v="Prevalencia Violencia Física General Vida (año o vida)"/>
    <x v="1"/>
    <x v="1"/>
    <x v="0"/>
    <x v="0"/>
    <s v="Sufrió violencia física antes o durante los últimos doce meses"/>
    <n v="270107"/>
    <s v="Atenciones médicas"/>
    <n v="270107006"/>
    <s v="Violencia Física"/>
    <n v="0"/>
    <n v="1885.1547280799109"/>
    <n v="0"/>
  </r>
  <r>
    <n v="6"/>
    <n v="6205"/>
    <s v="O'Higgins"/>
    <s v="Navidad"/>
    <n v="3"/>
    <s v="Prevalencia Violencia Física Grave Año"/>
    <x v="0"/>
    <x v="0"/>
    <x v="0"/>
    <x v="0"/>
    <s v="No sufrió violencia física grave en los últimos 12 meses"/>
    <n v="270107"/>
    <s v="Atenciones médicas"/>
    <n v="270107006"/>
    <s v="Violencia Física"/>
    <n v="0"/>
    <n v="6233.6193268773395"/>
    <n v="0"/>
  </r>
  <r>
    <n v="6"/>
    <n v="6205"/>
    <s v="O'Higgins"/>
    <s v="Navidad"/>
    <n v="4"/>
    <s v="Prevalencia Violencia Física Leve Año"/>
    <x v="0"/>
    <x v="0"/>
    <x v="0"/>
    <x v="0"/>
    <s v="No sufrió violencia física leve en los últimos 12 meses"/>
    <n v="270107"/>
    <s v="Atenciones médicas"/>
    <n v="270107006"/>
    <s v="Violencia Física"/>
    <n v="0"/>
    <n v="5411.7798929150749"/>
    <n v="0"/>
  </r>
  <r>
    <n v="6"/>
    <n v="6205"/>
    <s v="O'Higgins"/>
    <s v="Navidad"/>
    <n v="4"/>
    <s v="Prevalencia Violencia Física Leve Año"/>
    <x v="0"/>
    <x v="0"/>
    <x v="0"/>
    <x v="0"/>
    <s v="Sufrió violencia física leve en los últimos 12 meses"/>
    <n v="270107"/>
    <s v="Atenciones médicas"/>
    <n v="270107006"/>
    <s v="Violencia Física"/>
    <n v="0"/>
    <n v="821.83943396226391"/>
    <n v="0"/>
  </r>
  <r>
    <n v="6"/>
    <n v="6205"/>
    <s v="O'Higgins"/>
    <s v="Navidad"/>
    <n v="7"/>
    <s v="Prevalencia Violencia Sexual General Vida (año o vida) general"/>
    <x v="1"/>
    <x v="1"/>
    <x v="1"/>
    <x v="1"/>
    <s v="Sin Datos"/>
    <n v="270107"/>
    <s v="Atenciones médicas"/>
    <n v="270107005"/>
    <s v="Otra violencia"/>
    <n v="0"/>
    <n v="2075.818571428571"/>
    <n v="0"/>
  </r>
  <r>
    <n v="6"/>
    <n v="6205"/>
    <s v="O'Higgins"/>
    <s v="Navidad"/>
    <n v="7"/>
    <s v="Prevalencia Violencia Sexual General Vida (año o vida) general"/>
    <x v="1"/>
    <x v="1"/>
    <x v="1"/>
    <x v="1"/>
    <s v="No sufrió violencia sexual antes ni durante los últimos doce meses"/>
    <n v="270107"/>
    <s v="Atenciones médicas"/>
    <n v="270107005"/>
    <s v="Otra violencia"/>
    <n v="0"/>
    <n v="3335.9613214865039"/>
    <n v="0"/>
  </r>
  <r>
    <n v="6"/>
    <n v="6205"/>
    <s v="O'Higgins"/>
    <s v="Navidad"/>
    <n v="7"/>
    <s v="Prevalencia Violencia Sexual General Vida (año o vida) general"/>
    <x v="1"/>
    <x v="1"/>
    <x v="1"/>
    <x v="1"/>
    <s v="Sufrió violencia sexual antes o durante los últimos doce meses"/>
    <n v="270107"/>
    <s v="Atenciones médicas"/>
    <n v="270107005"/>
    <s v="Otra violencia"/>
    <n v="0"/>
    <n v="821.83943396226391"/>
    <n v="0"/>
  </r>
  <r>
    <n v="6"/>
    <n v="6301"/>
    <s v="O'Higgins"/>
    <s v="San Fernando"/>
    <n v="1"/>
    <s v="Prevalencia Violencia Física General Año"/>
    <x v="0"/>
    <x v="0"/>
    <x v="0"/>
    <x v="0"/>
    <s v="No sufrió violencia física general en los últimos 12 meses"/>
    <n v="270107"/>
    <s v="Atenciones médicas"/>
    <n v="270107006"/>
    <s v="Violencia Física"/>
    <n v="16922"/>
    <n v="18830.415069733259"/>
    <n v="30641.898955426437"/>
  </r>
  <r>
    <n v="6"/>
    <n v="6301"/>
    <s v="O'Higgins"/>
    <s v="San Fernando"/>
    <n v="1"/>
    <s v="Prevalencia Violencia Física General Año"/>
    <x v="0"/>
    <x v="0"/>
    <x v="0"/>
    <x v="0"/>
    <s v="Sufrió violencia física general en los últimos 12 meses"/>
    <n v="270107"/>
    <s v="Atenciones médicas"/>
    <n v="270107006"/>
    <s v="Violencia Física"/>
    <n v="659"/>
    <n v="0"/>
    <n v="0"/>
  </r>
  <r>
    <n v="6"/>
    <n v="6301"/>
    <s v="O'Higgins"/>
    <s v="San Fernando"/>
    <n v="2"/>
    <s v="Prevalencia Violencia Física General Vida (año o vida)"/>
    <x v="1"/>
    <x v="1"/>
    <x v="0"/>
    <x v="0"/>
    <s v="No sufrió violencia física antes ni durante los últimos doce meses"/>
    <n v="270107"/>
    <s v="Atenciones médicas"/>
    <n v="270107006"/>
    <s v="Violencia Física"/>
    <n v="11654"/>
    <n v="15926.619753418056"/>
    <n v="27486.904912067599"/>
  </r>
  <r>
    <n v="6"/>
    <n v="6301"/>
    <s v="O'Higgins"/>
    <s v="San Fernando"/>
    <n v="2"/>
    <s v="Prevalencia Violencia Física General Vida (año o vida)"/>
    <x v="1"/>
    <x v="1"/>
    <x v="0"/>
    <x v="0"/>
    <s v="Sufrió violencia física antes o durante los últimos doce meses"/>
    <n v="270107"/>
    <s v="Atenciones médicas"/>
    <n v="270107006"/>
    <s v="Violencia Física"/>
    <n v="5927"/>
    <n v="2903.7953163152047"/>
    <n v="3154.9940433588322"/>
  </r>
  <r>
    <n v="6"/>
    <n v="6301"/>
    <s v="O'Higgins"/>
    <s v="San Fernando"/>
    <n v="3"/>
    <s v="Prevalencia Violencia Física Grave Año"/>
    <x v="0"/>
    <x v="0"/>
    <x v="0"/>
    <x v="0"/>
    <s v="No sufrió violencia física grave en los últimos 12 meses"/>
    <n v="270107"/>
    <s v="Atenciones médicas"/>
    <n v="270107006"/>
    <s v="Violencia Física"/>
    <n v="17581"/>
    <n v="18830.415069733259"/>
    <n v="30641.898955426437"/>
  </r>
  <r>
    <n v="6"/>
    <n v="6301"/>
    <s v="O'Higgins"/>
    <s v="San Fernando"/>
    <n v="4"/>
    <s v="Prevalencia Violencia Física Leve Año"/>
    <x v="0"/>
    <x v="0"/>
    <x v="0"/>
    <x v="0"/>
    <s v="No sufrió violencia física leve en los últimos 12 meses"/>
    <n v="270107"/>
    <s v="Atenciones médicas"/>
    <n v="270107006"/>
    <s v="Violencia Física"/>
    <n v="16922"/>
    <n v="18830.415069733259"/>
    <n v="30641.898955426437"/>
  </r>
  <r>
    <n v="6"/>
    <n v="6301"/>
    <s v="O'Higgins"/>
    <s v="San Fernando"/>
    <n v="4"/>
    <s v="Prevalencia Violencia Física Leve Año"/>
    <x v="0"/>
    <x v="0"/>
    <x v="0"/>
    <x v="0"/>
    <s v="Sufrió violencia física leve en los últimos 12 meses"/>
    <n v="270107"/>
    <s v="Atenciones médicas"/>
    <n v="270107006"/>
    <s v="Violencia Física"/>
    <n v="659"/>
    <n v="0"/>
    <n v="0"/>
  </r>
  <r>
    <n v="6"/>
    <n v="6301"/>
    <s v="O'Higgins"/>
    <s v="San Fernando"/>
    <n v="7"/>
    <s v="Prevalencia Violencia Sexual General Vida (año o vida) general"/>
    <x v="1"/>
    <x v="1"/>
    <x v="1"/>
    <x v="1"/>
    <s v="Sin Datos"/>
    <n v="270107"/>
    <s v="Atenciones médicas"/>
    <n v="270107005"/>
    <s v="Otra violencia"/>
    <n v="4430"/>
    <n v="5106.8113877437754"/>
    <n v="0"/>
  </r>
  <r>
    <n v="6"/>
    <n v="6301"/>
    <s v="O'Higgins"/>
    <s v="San Fernando"/>
    <n v="7"/>
    <s v="Prevalencia Violencia Sexual General Vida (año o vida) general"/>
    <x v="1"/>
    <x v="1"/>
    <x v="1"/>
    <x v="1"/>
    <s v="No sufrió violencia sexual antes ni durante los últimos doce meses"/>
    <n v="270107"/>
    <s v="Atenciones médicas"/>
    <n v="270107005"/>
    <s v="Otra violencia"/>
    <n v="12057"/>
    <n v="13240.625660011463"/>
    <n v="28159.975334602812"/>
  </r>
  <r>
    <n v="6"/>
    <n v="6301"/>
    <s v="O'Higgins"/>
    <s v="San Fernando"/>
    <n v="7"/>
    <s v="Prevalencia Violencia Sexual General Vida (año o vida) general"/>
    <x v="1"/>
    <x v="1"/>
    <x v="1"/>
    <x v="1"/>
    <s v="Sufrió violencia sexual antes o durante los últimos doce meses"/>
    <n v="270107"/>
    <s v="Atenciones médicas"/>
    <n v="270107005"/>
    <s v="Otra violencia"/>
    <n v="1094"/>
    <n v="482.97802197802201"/>
    <n v="2481.9236208236211"/>
  </r>
  <r>
    <n v="6"/>
    <n v="6302"/>
    <s v="O'Higgins"/>
    <s v="Chépica"/>
    <n v="1"/>
    <s v="Prevalencia Violencia Física General Año"/>
    <x v="0"/>
    <x v="0"/>
    <x v="0"/>
    <x v="0"/>
    <s v="No sufrió violencia física general en los últimos 12 meses"/>
    <n v="270107"/>
    <s v="Atenciones médicas"/>
    <n v="270107006"/>
    <s v="Violencia Física"/>
    <n v="0"/>
    <n v="1787.7954779183081"/>
    <n v="9238.9707596003354"/>
  </r>
  <r>
    <n v="6"/>
    <n v="6302"/>
    <s v="O'Higgins"/>
    <s v="Chépica"/>
    <n v="1"/>
    <s v="Prevalencia Violencia Física General Año"/>
    <x v="0"/>
    <x v="0"/>
    <x v="0"/>
    <x v="0"/>
    <s v="Sufrió violencia física general en los últimos 12 meses"/>
    <n v="270107"/>
    <s v="Atenciones médicas"/>
    <n v="270107006"/>
    <s v="Violencia Física"/>
    <n v="0"/>
    <n v="0"/>
    <n v="673.07042253521126"/>
  </r>
  <r>
    <n v="6"/>
    <n v="6302"/>
    <s v="O'Higgins"/>
    <s v="Chépica"/>
    <n v="2"/>
    <s v="Prevalencia Violencia Física General Vida (año o vida)"/>
    <x v="1"/>
    <x v="1"/>
    <x v="0"/>
    <x v="0"/>
    <s v="No sufrió violencia física antes ni durante los últimos doce meses"/>
    <n v="270107"/>
    <s v="Atenciones médicas"/>
    <n v="270107006"/>
    <s v="Violencia Física"/>
    <n v="0"/>
    <n v="1418.4654779183081"/>
    <n v="7156.7532382328145"/>
  </r>
  <r>
    <n v="6"/>
    <n v="6302"/>
    <s v="O'Higgins"/>
    <s v="Chépica"/>
    <n v="2"/>
    <s v="Prevalencia Violencia Física General Vida (año o vida)"/>
    <x v="1"/>
    <x v="1"/>
    <x v="0"/>
    <x v="0"/>
    <s v="Sufrió violencia física antes o durante los últimos doce meses"/>
    <n v="270107"/>
    <s v="Atenciones médicas"/>
    <n v="270107006"/>
    <s v="Violencia Física"/>
    <n v="0"/>
    <n v="369.33"/>
    <n v="2755.2879439027329"/>
  </r>
  <r>
    <n v="6"/>
    <n v="6302"/>
    <s v="O'Higgins"/>
    <s v="Chépica"/>
    <n v="3"/>
    <s v="Prevalencia Violencia Física Grave Año"/>
    <x v="0"/>
    <x v="0"/>
    <x v="0"/>
    <x v="0"/>
    <s v="No sufrió violencia física grave en los últimos 12 meses"/>
    <n v="270107"/>
    <s v="Atenciones médicas"/>
    <n v="270107006"/>
    <s v="Violencia Física"/>
    <n v="0"/>
    <n v="1787.7954779183081"/>
    <n v="9238.9707596003354"/>
  </r>
  <r>
    <n v="6"/>
    <n v="6302"/>
    <s v="O'Higgins"/>
    <s v="Chépica"/>
    <n v="3"/>
    <s v="Prevalencia Violencia Física Grave Año"/>
    <x v="0"/>
    <x v="0"/>
    <x v="0"/>
    <x v="0"/>
    <s v="Sufrió violencia física grave en los últimos 12 meses"/>
    <n v="270107"/>
    <s v="Atenciones médicas"/>
    <n v="270107006"/>
    <s v="Violencia Física"/>
    <n v="0"/>
    <n v="0"/>
    <n v="673.07042253521126"/>
  </r>
  <r>
    <n v="6"/>
    <n v="6302"/>
    <s v="O'Higgins"/>
    <s v="Chépica"/>
    <n v="4"/>
    <s v="Prevalencia Violencia Física Leve Año"/>
    <x v="0"/>
    <x v="0"/>
    <x v="0"/>
    <x v="0"/>
    <s v="No sufrió violencia física leve en los últimos 12 meses"/>
    <n v="270107"/>
    <s v="Atenciones médicas"/>
    <n v="270107006"/>
    <s v="Violencia Física"/>
    <n v="0"/>
    <n v="1787.7954779183081"/>
    <n v="9912.0411821355483"/>
  </r>
  <r>
    <n v="6"/>
    <n v="6302"/>
    <s v="O'Higgins"/>
    <s v="Chépica"/>
    <n v="7"/>
    <s v="Prevalencia Violencia Sexual General Vida (año o vida) general"/>
    <x v="1"/>
    <x v="1"/>
    <x v="1"/>
    <x v="1"/>
    <s v="Sin Datos"/>
    <n v="270107"/>
    <s v="Atenciones médicas"/>
    <n v="270107005"/>
    <s v="Otra violencia"/>
    <n v="0"/>
    <n v="852.308021978022"/>
    <n v="0"/>
  </r>
  <r>
    <n v="6"/>
    <n v="6302"/>
    <s v="O'Higgins"/>
    <s v="Chépica"/>
    <n v="7"/>
    <s v="Prevalencia Violencia Sexual General Vida (año o vida) general"/>
    <x v="1"/>
    <x v="1"/>
    <x v="1"/>
    <x v="1"/>
    <s v="No sufrió violencia sexual antes ni durante los últimos doce meses"/>
    <n v="270107"/>
    <s v="Atenciones médicas"/>
    <n v="270107005"/>
    <s v="Otra violencia"/>
    <n v="0"/>
    <n v="935.48745594028605"/>
    <n v="9912.0411821355483"/>
  </r>
  <r>
    <n v="6"/>
    <n v="6303"/>
    <s v="O'Higgins"/>
    <s v="Chimbarongo"/>
    <n v="1"/>
    <s v="Prevalencia Violencia Física General Año"/>
    <x v="0"/>
    <x v="0"/>
    <x v="0"/>
    <x v="0"/>
    <s v="No sufrió violencia física general en los últimos 12 meses"/>
    <n v="270107"/>
    <s v="Atenciones médicas"/>
    <n v="270107006"/>
    <s v="Violencia Física"/>
    <n v="0"/>
    <n v="7136.1090274847229"/>
    <n v="20272.369389452488"/>
  </r>
  <r>
    <n v="6"/>
    <n v="6303"/>
    <s v="O'Higgins"/>
    <s v="Chimbarongo"/>
    <n v="1"/>
    <s v="Prevalencia Violencia Física General Año"/>
    <x v="0"/>
    <x v="0"/>
    <x v="0"/>
    <x v="0"/>
    <s v="Sufrió violencia física general en los últimos 12 meses"/>
    <n v="270107"/>
    <s v="Atenciones médicas"/>
    <n v="270107006"/>
    <s v="Violencia Física"/>
    <n v="0"/>
    <n v="0"/>
    <n v="2148.2910519058405"/>
  </r>
  <r>
    <n v="6"/>
    <n v="6303"/>
    <s v="O'Higgins"/>
    <s v="Chimbarongo"/>
    <n v="2"/>
    <s v="Prevalencia Violencia Física General Vida (año o vida)"/>
    <x v="1"/>
    <x v="1"/>
    <x v="0"/>
    <x v="0"/>
    <s v="No sufrió violencia física antes ni durante los últimos doce meses"/>
    <n v="270107"/>
    <s v="Atenciones médicas"/>
    <n v="270107006"/>
    <s v="Violencia Física"/>
    <n v="0"/>
    <n v="6683.5995935224591"/>
    <n v="17910.345975464286"/>
  </r>
  <r>
    <n v="6"/>
    <n v="6303"/>
    <s v="O'Higgins"/>
    <s v="Chimbarongo"/>
    <n v="2"/>
    <s v="Prevalencia Violencia Física General Vida (año o vida)"/>
    <x v="1"/>
    <x v="1"/>
    <x v="0"/>
    <x v="0"/>
    <s v="Sufrió violencia física antes o durante los últimos doce meses"/>
    <n v="270107"/>
    <s v="Atenciones médicas"/>
    <n v="270107006"/>
    <s v="Violencia Física"/>
    <n v="0"/>
    <n v="452.50943396226398"/>
    <n v="4510.3144658940437"/>
  </r>
  <r>
    <n v="6"/>
    <n v="6303"/>
    <s v="O'Higgins"/>
    <s v="Chimbarongo"/>
    <n v="3"/>
    <s v="Prevalencia Violencia Física Grave Año"/>
    <x v="0"/>
    <x v="0"/>
    <x v="0"/>
    <x v="0"/>
    <s v="No sufrió violencia física grave en los últimos 12 meses"/>
    <n v="270107"/>
    <s v="Atenciones médicas"/>
    <n v="270107006"/>
    <s v="Violencia Física"/>
    <n v="0"/>
    <n v="7136.1090274847229"/>
    <n v="21747.590018823121"/>
  </r>
  <r>
    <n v="6"/>
    <n v="6303"/>
    <s v="O'Higgins"/>
    <s v="Chimbarongo"/>
    <n v="3"/>
    <s v="Prevalencia Violencia Física Grave Año"/>
    <x v="0"/>
    <x v="0"/>
    <x v="0"/>
    <x v="0"/>
    <s v="Sufrió violencia física grave en los últimos 12 meses"/>
    <n v="270107"/>
    <s v="Atenciones médicas"/>
    <n v="270107006"/>
    <s v="Violencia Física"/>
    <n v="0"/>
    <n v="0"/>
    <n v="673.07042253521126"/>
  </r>
  <r>
    <n v="6"/>
    <n v="6303"/>
    <s v="O'Higgins"/>
    <s v="Chimbarongo"/>
    <n v="4"/>
    <s v="Prevalencia Violencia Física Leve Año"/>
    <x v="0"/>
    <x v="0"/>
    <x v="0"/>
    <x v="0"/>
    <s v="No sufrió violencia física leve en los últimos 12 meses"/>
    <n v="270107"/>
    <s v="Atenciones médicas"/>
    <n v="270107006"/>
    <s v="Violencia Física"/>
    <n v="0"/>
    <n v="7136.1090274847229"/>
    <n v="20945.439811987701"/>
  </r>
  <r>
    <n v="6"/>
    <n v="6303"/>
    <s v="O'Higgins"/>
    <s v="Chimbarongo"/>
    <n v="4"/>
    <s v="Prevalencia Violencia Física Leve Año"/>
    <x v="0"/>
    <x v="0"/>
    <x v="0"/>
    <x v="0"/>
    <s v="Sufrió violencia física leve en los últimos 12 meses"/>
    <n v="270107"/>
    <s v="Atenciones médicas"/>
    <n v="270107006"/>
    <s v="Violencia Física"/>
    <n v="0"/>
    <n v="0"/>
    <n v="1475.2206293706295"/>
  </r>
  <r>
    <n v="6"/>
    <n v="6303"/>
    <s v="O'Higgins"/>
    <s v="Chimbarongo"/>
    <n v="7"/>
    <s v="Prevalencia Violencia Sexual General Vida (año o vida) general"/>
    <x v="1"/>
    <x v="1"/>
    <x v="1"/>
    <x v="1"/>
    <s v="Sin Datos"/>
    <n v="270107"/>
    <s v="Atenciones médicas"/>
    <n v="270107005"/>
    <s v="Otra violencia"/>
    <n v="0"/>
    <n v="3266.331365546218"/>
    <n v="0"/>
  </r>
  <r>
    <n v="6"/>
    <n v="6303"/>
    <s v="O'Higgins"/>
    <s v="Chimbarongo"/>
    <n v="7"/>
    <s v="Prevalencia Violencia Sexual General Vida (año o vida) general"/>
    <x v="1"/>
    <x v="1"/>
    <x v="1"/>
    <x v="1"/>
    <s v="No sufrió violencia sexual antes ni durante los últimos doce meses"/>
    <n v="270107"/>
    <s v="Atenciones médicas"/>
    <n v="270107005"/>
    <s v="Otra violencia"/>
    <n v="0"/>
    <n v="3869.7776619385045"/>
    <n v="20945.439811987701"/>
  </r>
  <r>
    <n v="6"/>
    <n v="6303"/>
    <s v="O'Higgins"/>
    <s v="Chimbarongo"/>
    <n v="7"/>
    <s v="Prevalencia Violencia Sexual General Vida (año o vida) general"/>
    <x v="1"/>
    <x v="1"/>
    <x v="1"/>
    <x v="1"/>
    <s v="Sufrió violencia sexual antes o durante los últimos doce meses"/>
    <n v="270107"/>
    <s v="Atenciones médicas"/>
    <n v="270107005"/>
    <s v="Otra violencia"/>
    <n v="0"/>
    <n v="0"/>
    <n v="1475.2206293706295"/>
  </r>
  <r>
    <n v="6"/>
    <n v="6305"/>
    <s v="O'Higgins"/>
    <s v="Nancagua"/>
    <n v="1"/>
    <s v="Prevalencia Violencia Física General Año"/>
    <x v="0"/>
    <x v="0"/>
    <x v="0"/>
    <x v="0"/>
    <s v="No sufrió violencia física general en los últimos 12 meses"/>
    <n v="270107"/>
    <s v="Atenciones médicas"/>
    <n v="270107006"/>
    <s v="Violencia Física"/>
    <n v="0"/>
    <n v="11263.441194917732"/>
    <n v="2764.4675213675214"/>
  </r>
  <r>
    <n v="6"/>
    <n v="6305"/>
    <s v="O'Higgins"/>
    <s v="Nancagua"/>
    <n v="2"/>
    <s v="Prevalencia Violencia Física General Vida (año o vida)"/>
    <x v="1"/>
    <x v="1"/>
    <x v="0"/>
    <x v="0"/>
    <s v="No sufrió violencia física antes ni durante los últimos doce meses"/>
    <n v="270107"/>
    <s v="Atenciones médicas"/>
    <n v="270107006"/>
    <s v="Violencia Física"/>
    <n v="0"/>
    <n v="10810.931760955467"/>
    <n v="2764.4675213675214"/>
  </r>
  <r>
    <n v="6"/>
    <n v="6305"/>
    <s v="O'Higgins"/>
    <s v="Nancagua"/>
    <n v="2"/>
    <s v="Prevalencia Violencia Física General Vida (año o vida)"/>
    <x v="1"/>
    <x v="1"/>
    <x v="0"/>
    <x v="0"/>
    <s v="Sufrió violencia física antes o durante los últimos doce meses"/>
    <n v="270107"/>
    <s v="Atenciones médicas"/>
    <n v="270107006"/>
    <s v="Violencia Física"/>
    <n v="0"/>
    <n v="452.50943396226398"/>
    <n v="0"/>
  </r>
  <r>
    <n v="6"/>
    <n v="6305"/>
    <s v="O'Higgins"/>
    <s v="Nancagua"/>
    <n v="3"/>
    <s v="Prevalencia Violencia Física Grave Año"/>
    <x v="0"/>
    <x v="0"/>
    <x v="0"/>
    <x v="0"/>
    <s v="No sufrió violencia física grave en los últimos 12 meses"/>
    <n v="270107"/>
    <s v="Atenciones médicas"/>
    <n v="270107006"/>
    <s v="Violencia Física"/>
    <n v="0"/>
    <n v="11263.441194917732"/>
    <n v="2764.4675213675214"/>
  </r>
  <r>
    <n v="6"/>
    <n v="6305"/>
    <s v="O'Higgins"/>
    <s v="Nancagua"/>
    <n v="4"/>
    <s v="Prevalencia Violencia Física Leve Año"/>
    <x v="0"/>
    <x v="0"/>
    <x v="0"/>
    <x v="0"/>
    <s v="No sufrió violencia física leve en los últimos 12 meses"/>
    <n v="270107"/>
    <s v="Atenciones médicas"/>
    <n v="270107006"/>
    <s v="Violencia Física"/>
    <n v="0"/>
    <n v="11263.441194917732"/>
    <n v="2764.4675213675214"/>
  </r>
  <r>
    <n v="6"/>
    <n v="6305"/>
    <s v="O'Higgins"/>
    <s v="Nancagua"/>
    <n v="7"/>
    <s v="Prevalencia Violencia Sexual General Vida (año o vida) general"/>
    <x v="1"/>
    <x v="1"/>
    <x v="1"/>
    <x v="1"/>
    <s v="Sin Datos"/>
    <n v="270107"/>
    <s v="Atenciones médicas"/>
    <n v="270107005"/>
    <s v="Otra violencia"/>
    <n v="0"/>
    <n v="4844.9920987974283"/>
    <n v="0"/>
  </r>
  <r>
    <n v="6"/>
    <n v="6305"/>
    <s v="O'Higgins"/>
    <s v="Nancagua"/>
    <n v="7"/>
    <s v="Prevalencia Violencia Sexual General Vida (año o vida) general"/>
    <x v="1"/>
    <x v="1"/>
    <x v="1"/>
    <x v="1"/>
    <s v="No sufrió violencia sexual antes ni durante los últimos doce meses"/>
    <n v="270107"/>
    <s v="Atenciones médicas"/>
    <n v="270107005"/>
    <s v="Otra violencia"/>
    <n v="0"/>
    <n v="6418.4490961203037"/>
    <n v="2764.4675213675214"/>
  </r>
  <r>
    <n v="6"/>
    <n v="6306"/>
    <s v="O'Higgins"/>
    <s v="Palmilla"/>
    <n v="1"/>
    <s v="Prevalencia Violencia Física General Año"/>
    <x v="0"/>
    <x v="0"/>
    <x v="0"/>
    <x v="0"/>
    <s v="No sufrió violencia física general en los últimos 12 meses"/>
    <n v="270107"/>
    <s v="Atenciones médicas"/>
    <n v="270107006"/>
    <s v="Violencia Física"/>
    <n v="0"/>
    <n v="1840.4800221975579"/>
    <n v="0"/>
  </r>
  <r>
    <n v="6"/>
    <n v="6306"/>
    <s v="O'Higgins"/>
    <s v="Palmilla"/>
    <n v="1"/>
    <s v="Prevalencia Violencia Física General Año"/>
    <x v="0"/>
    <x v="0"/>
    <x v="0"/>
    <x v="0"/>
    <s v="Sufrió violencia física general en los últimos 12 meses"/>
    <n v="270107"/>
    <s v="Atenciones médicas"/>
    <n v="270107006"/>
    <s v="Violencia Física"/>
    <n v="0"/>
    <n v="452.50943396226398"/>
    <n v="0"/>
  </r>
  <r>
    <n v="6"/>
    <n v="6306"/>
    <s v="O'Higgins"/>
    <s v="Palmilla"/>
    <n v="2"/>
    <s v="Prevalencia Violencia Física General Vida (año o vida)"/>
    <x v="1"/>
    <x v="1"/>
    <x v="0"/>
    <x v="0"/>
    <s v="No sufrió violencia física antes ni durante los últimos doce meses"/>
    <n v="270107"/>
    <s v="Atenciones médicas"/>
    <n v="270107006"/>
    <s v="Violencia Física"/>
    <n v="0"/>
    <n v="1840.4800221975579"/>
    <n v="0"/>
  </r>
  <r>
    <n v="6"/>
    <n v="6306"/>
    <s v="O'Higgins"/>
    <s v="Palmilla"/>
    <n v="2"/>
    <s v="Prevalencia Violencia Física General Vida (año o vida)"/>
    <x v="1"/>
    <x v="1"/>
    <x v="0"/>
    <x v="0"/>
    <s v="Sufrió violencia física antes o durante los últimos doce meses"/>
    <n v="270107"/>
    <s v="Atenciones médicas"/>
    <n v="270107006"/>
    <s v="Violencia Física"/>
    <n v="0"/>
    <n v="452.50943396226398"/>
    <n v="0"/>
  </r>
  <r>
    <n v="6"/>
    <n v="6306"/>
    <s v="O'Higgins"/>
    <s v="Palmilla"/>
    <n v="3"/>
    <s v="Prevalencia Violencia Física Grave Año"/>
    <x v="0"/>
    <x v="0"/>
    <x v="0"/>
    <x v="0"/>
    <s v="No sufrió violencia física grave en los últimos 12 meses"/>
    <n v="270107"/>
    <s v="Atenciones médicas"/>
    <n v="270107006"/>
    <s v="Violencia Física"/>
    <n v="0"/>
    <n v="2292.9894561598217"/>
    <n v="0"/>
  </r>
  <r>
    <n v="6"/>
    <n v="6306"/>
    <s v="O'Higgins"/>
    <s v="Palmilla"/>
    <n v="4"/>
    <s v="Prevalencia Violencia Física Leve Año"/>
    <x v="0"/>
    <x v="0"/>
    <x v="0"/>
    <x v="0"/>
    <s v="No sufrió violencia física leve en los últimos 12 meses"/>
    <n v="270107"/>
    <s v="Atenciones médicas"/>
    <n v="270107006"/>
    <s v="Violencia Física"/>
    <n v="0"/>
    <n v="1840.4800221975579"/>
    <n v="0"/>
  </r>
  <r>
    <n v="6"/>
    <n v="6306"/>
    <s v="O'Higgins"/>
    <s v="Palmilla"/>
    <n v="4"/>
    <s v="Prevalencia Violencia Física Leve Año"/>
    <x v="0"/>
    <x v="0"/>
    <x v="0"/>
    <x v="0"/>
    <s v="Sufrió violencia física leve en los últimos 12 meses"/>
    <n v="270107"/>
    <s v="Atenciones médicas"/>
    <n v="270107006"/>
    <s v="Violencia Física"/>
    <n v="0"/>
    <n v="452.50943396226398"/>
    <n v="0"/>
  </r>
  <r>
    <n v="6"/>
    <n v="6306"/>
    <s v="O'Higgins"/>
    <s v="Palmilla"/>
    <n v="7"/>
    <s v="Prevalencia Violencia Sexual General Vida (año o vida) general"/>
    <x v="1"/>
    <x v="1"/>
    <x v="1"/>
    <x v="1"/>
    <s v="No sufrió violencia sexual antes ni durante los últimos doce meses"/>
    <n v="270107"/>
    <s v="Atenciones médicas"/>
    <n v="270107005"/>
    <s v="Otra violencia"/>
    <n v="0"/>
    <n v="1840.4800221975579"/>
    <n v="0"/>
  </r>
  <r>
    <n v="6"/>
    <n v="6306"/>
    <s v="O'Higgins"/>
    <s v="Palmilla"/>
    <n v="7"/>
    <s v="Prevalencia Violencia Sexual General Vida (año o vida) general"/>
    <x v="1"/>
    <x v="1"/>
    <x v="1"/>
    <x v="1"/>
    <s v="Sufrió violencia sexual antes o durante los últimos doce meses"/>
    <n v="270107"/>
    <s v="Atenciones médicas"/>
    <n v="270107005"/>
    <s v="Otra violencia"/>
    <n v="0"/>
    <n v="452.50943396226398"/>
    <n v="0"/>
  </r>
  <r>
    <n v="6"/>
    <n v="6308"/>
    <s v="O'Higgins"/>
    <s v="Placilla"/>
    <n v="1"/>
    <s v="Prevalencia Violencia Física General Año"/>
    <x v="0"/>
    <x v="0"/>
    <x v="0"/>
    <x v="0"/>
    <s v="No sufrió violencia física general en los últimos 12 meses"/>
    <n v="270107"/>
    <s v="Atenciones médicas"/>
    <n v="270107006"/>
    <s v="Violencia Física"/>
    <n v="0"/>
    <n v="0"/>
    <n v="2764.4675213675214"/>
  </r>
  <r>
    <n v="6"/>
    <n v="6308"/>
    <s v="O'Higgins"/>
    <s v="Placilla"/>
    <n v="2"/>
    <s v="Prevalencia Violencia Física General Vida (año o vida)"/>
    <x v="1"/>
    <x v="1"/>
    <x v="0"/>
    <x v="0"/>
    <s v="No sufrió violencia física antes ni durante los últimos doce meses"/>
    <n v="270107"/>
    <s v="Atenciones médicas"/>
    <n v="270107006"/>
    <s v="Violencia Física"/>
    <n v="0"/>
    <n v="0"/>
    <n v="2764.4675213675214"/>
  </r>
  <r>
    <n v="6"/>
    <n v="6308"/>
    <s v="O'Higgins"/>
    <s v="Placilla"/>
    <n v="3"/>
    <s v="Prevalencia Violencia Física Grave Año"/>
    <x v="0"/>
    <x v="0"/>
    <x v="0"/>
    <x v="0"/>
    <s v="No sufrió violencia física grave en los últimos 12 meses"/>
    <n v="270107"/>
    <s v="Atenciones médicas"/>
    <n v="270107006"/>
    <s v="Violencia Física"/>
    <n v="0"/>
    <n v="0"/>
    <n v="2764.4675213675214"/>
  </r>
  <r>
    <n v="6"/>
    <n v="6308"/>
    <s v="O'Higgins"/>
    <s v="Placilla"/>
    <n v="4"/>
    <s v="Prevalencia Violencia Física Leve Año"/>
    <x v="0"/>
    <x v="0"/>
    <x v="0"/>
    <x v="0"/>
    <s v="No sufrió violencia física leve en los últimos 12 meses"/>
    <n v="270107"/>
    <s v="Atenciones médicas"/>
    <n v="270107006"/>
    <s v="Violencia Física"/>
    <n v="0"/>
    <n v="0"/>
    <n v="2764.4675213675214"/>
  </r>
  <r>
    <n v="6"/>
    <n v="6308"/>
    <s v="O'Higgins"/>
    <s v="Placilla"/>
    <n v="7"/>
    <s v="Prevalencia Violencia Sexual General Vida (año o vida) general"/>
    <x v="1"/>
    <x v="1"/>
    <x v="1"/>
    <x v="1"/>
    <s v="No sufrió violencia sexual antes ni durante los últimos doce meses"/>
    <n v="270107"/>
    <s v="Atenciones médicas"/>
    <n v="270107005"/>
    <s v="Otra violencia"/>
    <n v="0"/>
    <n v="0"/>
    <n v="2764.4675213675214"/>
  </r>
  <r>
    <n v="6"/>
    <n v="6310"/>
    <s v="O'Higgins"/>
    <s v="Santa Cruz"/>
    <n v="1"/>
    <s v="Prevalencia Violencia Física General Año"/>
    <x v="0"/>
    <x v="0"/>
    <x v="0"/>
    <x v="0"/>
    <s v="No sufrió violencia física general en los últimos 12 meses"/>
    <n v="270107"/>
    <s v="Atenciones médicas"/>
    <n v="270107006"/>
    <s v="Violencia Física"/>
    <n v="0"/>
    <n v="8722.4915298630331"/>
    <n v="10747.172948882102"/>
  </r>
  <r>
    <n v="6"/>
    <n v="6310"/>
    <s v="O'Higgins"/>
    <s v="Santa Cruz"/>
    <n v="2"/>
    <s v="Prevalencia Violencia Física General Vida (año o vida)"/>
    <x v="1"/>
    <x v="1"/>
    <x v="0"/>
    <x v="0"/>
    <s v="No sufrió violencia física antes ni durante los últimos doce meses"/>
    <n v="270107"/>
    <s v="Atenciones médicas"/>
    <n v="270107006"/>
    <s v="Violencia Física"/>
    <n v="0"/>
    <n v="8722.4915298630331"/>
    <n v="9740.4699574291099"/>
  </r>
  <r>
    <n v="6"/>
    <n v="6310"/>
    <s v="O'Higgins"/>
    <s v="Santa Cruz"/>
    <n v="2"/>
    <s v="Prevalencia Violencia Física General Vida (año o vida)"/>
    <x v="1"/>
    <x v="1"/>
    <x v="0"/>
    <x v="0"/>
    <s v="Sufrió violencia física antes o durante los últimos doce meses"/>
    <n v="270107"/>
    <s v="Atenciones médicas"/>
    <n v="270107006"/>
    <s v="Violencia Física"/>
    <n v="0"/>
    <n v="0"/>
    <n v="1006.7029914529915"/>
  </r>
  <r>
    <n v="6"/>
    <n v="6310"/>
    <s v="O'Higgins"/>
    <s v="Santa Cruz"/>
    <n v="3"/>
    <s v="Prevalencia Violencia Física Grave Año"/>
    <x v="0"/>
    <x v="0"/>
    <x v="0"/>
    <x v="0"/>
    <s v="No sufrió violencia física grave en los últimos 12 meses"/>
    <n v="270107"/>
    <s v="Atenciones médicas"/>
    <n v="270107006"/>
    <s v="Violencia Física"/>
    <n v="0"/>
    <n v="8722.4915298630331"/>
    <n v="10747.172948882102"/>
  </r>
  <r>
    <n v="6"/>
    <n v="6310"/>
    <s v="O'Higgins"/>
    <s v="Santa Cruz"/>
    <n v="4"/>
    <s v="Prevalencia Violencia Física Leve Año"/>
    <x v="0"/>
    <x v="0"/>
    <x v="0"/>
    <x v="0"/>
    <s v="No sufrió violencia física leve en los últimos 12 meses"/>
    <n v="270107"/>
    <s v="Atenciones médicas"/>
    <n v="270107006"/>
    <s v="Violencia Física"/>
    <n v="0"/>
    <n v="8722.4915298630331"/>
    <n v="10747.172948882102"/>
  </r>
  <r>
    <n v="6"/>
    <n v="6310"/>
    <s v="O'Higgins"/>
    <s v="Santa Cruz"/>
    <n v="7"/>
    <s v="Prevalencia Violencia Sexual General Vida (año o vida) general"/>
    <x v="1"/>
    <x v="1"/>
    <x v="1"/>
    <x v="1"/>
    <s v="Sin Datos"/>
    <n v="270107"/>
    <s v="Atenciones médicas"/>
    <n v="270107005"/>
    <s v="Otra violencia"/>
    <n v="0"/>
    <n v="1968.3341620421747"/>
    <n v="0"/>
  </r>
  <r>
    <n v="6"/>
    <n v="6310"/>
    <s v="O'Higgins"/>
    <s v="Santa Cruz"/>
    <n v="7"/>
    <s v="Prevalencia Violencia Sexual General Vida (año o vida) general"/>
    <x v="1"/>
    <x v="1"/>
    <x v="1"/>
    <x v="1"/>
    <s v="No sufrió violencia sexual antes ni durante los últimos doce meses"/>
    <n v="270107"/>
    <s v="Atenciones médicas"/>
    <n v="270107005"/>
    <s v="Otra violencia"/>
    <n v="0"/>
    <n v="6754.1573678208579"/>
    <n v="10422.71995742911"/>
  </r>
  <r>
    <n v="6"/>
    <n v="6310"/>
    <s v="O'Higgins"/>
    <s v="Santa Cruz"/>
    <n v="7"/>
    <s v="Prevalencia Violencia Sexual General Vida (año o vida) general"/>
    <x v="1"/>
    <x v="1"/>
    <x v="1"/>
    <x v="1"/>
    <s v="Sufrió violencia sexual antes o durante los últimos doce meses"/>
    <n v="270107"/>
    <s v="Atenciones médicas"/>
    <n v="270107005"/>
    <s v="Otra violencia"/>
    <n v="0"/>
    <n v="0"/>
    <n v="324.45299145299151"/>
  </r>
  <r>
    <n v="7"/>
    <n v="7101"/>
    <s v="Maule"/>
    <s v="Talca"/>
    <n v="1"/>
    <s v="Prevalencia Violencia Física General Año"/>
    <x v="0"/>
    <x v="0"/>
    <x v="0"/>
    <x v="0"/>
    <s v="No sufrió violencia física general en los últimos 12 meses"/>
    <n v="270107"/>
    <s v="Atenciones médicas"/>
    <n v="270107006"/>
    <s v="Violencia Física"/>
    <n v="66972"/>
    <n v="59622.789097188885"/>
    <n v="85076.853637150678"/>
  </r>
  <r>
    <n v="7"/>
    <n v="7101"/>
    <s v="Maule"/>
    <s v="Talca"/>
    <n v="1"/>
    <s v="Prevalencia Violencia Física General Año"/>
    <x v="0"/>
    <x v="0"/>
    <x v="0"/>
    <x v="0"/>
    <s v="Sufrió violencia física general en los últimos 12 meses"/>
    <n v="270107"/>
    <s v="Atenciones médicas"/>
    <n v="270107006"/>
    <s v="Violencia Física"/>
    <n v="1646"/>
    <n v="805.47916666666697"/>
    <n v="1782.8004027746701"/>
  </r>
  <r>
    <n v="7"/>
    <n v="7101"/>
    <s v="Maule"/>
    <s v="Talca"/>
    <n v="2"/>
    <s v="Prevalencia Violencia Física General Vida (año o vida)"/>
    <x v="1"/>
    <x v="1"/>
    <x v="0"/>
    <x v="0"/>
    <s v="No sufrió violencia física antes ni durante los últimos doce meses"/>
    <n v="270107"/>
    <s v="Atenciones médicas"/>
    <n v="270107006"/>
    <s v="Violencia Física"/>
    <n v="65825"/>
    <n v="57202.818451687701"/>
    <n v="67566.287053790962"/>
  </r>
  <r>
    <n v="7"/>
    <n v="7101"/>
    <s v="Maule"/>
    <s v="Talca"/>
    <n v="2"/>
    <s v="Prevalencia Violencia Física General Vida (año o vida)"/>
    <x v="1"/>
    <x v="1"/>
    <x v="0"/>
    <x v="0"/>
    <s v="Sufrió violencia física antes o durante los últimos doce meses"/>
    <n v="270107"/>
    <s v="Atenciones médicas"/>
    <n v="270107006"/>
    <s v="Violencia Física"/>
    <n v="2793"/>
    <n v="3225.4498121678553"/>
    <n v="19293.366986134341"/>
  </r>
  <r>
    <n v="7"/>
    <n v="7101"/>
    <s v="Maule"/>
    <s v="Talca"/>
    <n v="3"/>
    <s v="Prevalencia Violencia Física Grave Año"/>
    <x v="0"/>
    <x v="0"/>
    <x v="0"/>
    <x v="0"/>
    <s v="No sufrió violencia física grave en los últimos 12 meses"/>
    <n v="270107"/>
    <s v="Atenciones médicas"/>
    <n v="270107006"/>
    <s v="Violencia Física"/>
    <n v="67442"/>
    <n v="59622.789097188885"/>
    <n v="86859.654039925328"/>
  </r>
  <r>
    <n v="7"/>
    <n v="7101"/>
    <s v="Maule"/>
    <s v="Talca"/>
    <n v="3"/>
    <s v="Prevalencia Violencia Física Grave Año"/>
    <x v="0"/>
    <x v="0"/>
    <x v="0"/>
    <x v="0"/>
    <s v="Sufrió violencia física grave en los últimos 12 meses"/>
    <n v="270107"/>
    <s v="Atenciones médicas"/>
    <n v="270107006"/>
    <s v="Violencia Física"/>
    <n v="1176"/>
    <n v="805.47916666666697"/>
    <n v="0"/>
  </r>
  <r>
    <n v="7"/>
    <n v="7101"/>
    <s v="Maule"/>
    <s v="Talca"/>
    <n v="4"/>
    <s v="Prevalencia Violencia Física Leve Año"/>
    <x v="0"/>
    <x v="0"/>
    <x v="0"/>
    <x v="0"/>
    <s v="No sufrió violencia física leve en los últimos 12 meses"/>
    <n v="270107"/>
    <s v="Atenciones médicas"/>
    <n v="270107006"/>
    <s v="Violencia Física"/>
    <n v="66972"/>
    <n v="60428.268263855549"/>
    <n v="85076.853637150678"/>
  </r>
  <r>
    <n v="7"/>
    <n v="7101"/>
    <s v="Maule"/>
    <s v="Talca"/>
    <n v="4"/>
    <s v="Prevalencia Violencia Física Leve Año"/>
    <x v="0"/>
    <x v="0"/>
    <x v="0"/>
    <x v="0"/>
    <s v="Sufrió violencia física leve en los últimos 12 meses"/>
    <n v="270107"/>
    <s v="Atenciones médicas"/>
    <n v="270107006"/>
    <s v="Violencia Física"/>
    <n v="1646"/>
    <n v="0"/>
    <n v="1782.8004027746701"/>
  </r>
  <r>
    <n v="7"/>
    <n v="7101"/>
    <s v="Maule"/>
    <s v="Talca"/>
    <n v="7"/>
    <s v="Prevalencia Violencia Sexual General Vida (año o vida) general"/>
    <x v="1"/>
    <x v="1"/>
    <x v="1"/>
    <x v="1"/>
    <s v="Sin Datos"/>
    <n v="270107"/>
    <s v="Atenciones médicas"/>
    <n v="270107005"/>
    <s v="Otra violencia"/>
    <n v="20805"/>
    <n v="26416.541203588768"/>
    <n v="1008.268292682927"/>
  </r>
  <r>
    <n v="7"/>
    <n v="7101"/>
    <s v="Maule"/>
    <s v="Talca"/>
    <n v="7"/>
    <s v="Prevalencia Violencia Sexual General Vida (año o vida) general"/>
    <x v="1"/>
    <x v="1"/>
    <x v="1"/>
    <x v="1"/>
    <s v="No sufrió violencia sexual antes ni durante los últimos doce meses"/>
    <n v="270107"/>
    <s v="Atenciones médicas"/>
    <n v="270107005"/>
    <s v="Otra violencia"/>
    <n v="44256"/>
    <n v="32832.874061824499"/>
    <n v="76557.466639880178"/>
  </r>
  <r>
    <n v="7"/>
    <n v="7101"/>
    <s v="Maule"/>
    <s v="Talca"/>
    <n v="7"/>
    <s v="Prevalencia Violencia Sexual General Vida (año o vida) general"/>
    <x v="1"/>
    <x v="1"/>
    <x v="1"/>
    <x v="1"/>
    <s v="Sufrió violencia sexual antes o durante los últimos doce meses"/>
    <n v="270107"/>
    <s v="Atenciones médicas"/>
    <n v="270107005"/>
    <s v="Otra violencia"/>
    <n v="3557"/>
    <n v="1178.8529984423681"/>
    <n v="9293.9191073622314"/>
  </r>
  <r>
    <n v="7"/>
    <n v="7102"/>
    <s v="Maule"/>
    <s v="Constitución"/>
    <n v="1"/>
    <s v="Prevalencia Violencia Física General Año"/>
    <x v="0"/>
    <x v="0"/>
    <x v="0"/>
    <x v="0"/>
    <s v="No sufrió violencia física general en los últimos 12 meses"/>
    <n v="270107"/>
    <s v="Atenciones médicas"/>
    <n v="270107006"/>
    <s v="Violencia Física"/>
    <n v="11221"/>
    <n v="20915.166819080165"/>
    <n v="10006.523543758465"/>
  </r>
  <r>
    <n v="7"/>
    <n v="7102"/>
    <s v="Maule"/>
    <s v="Constitución"/>
    <n v="1"/>
    <s v="Prevalencia Violencia Física General Año"/>
    <x v="0"/>
    <x v="0"/>
    <x v="0"/>
    <x v="0"/>
    <s v="Sin Datos"/>
    <n v="270107"/>
    <s v="Atenciones médicas"/>
    <n v="270107006"/>
    <s v="Violencia Física"/>
    <n v="804"/>
    <n v="0"/>
    <n v="0"/>
  </r>
  <r>
    <n v="7"/>
    <n v="7102"/>
    <s v="Maule"/>
    <s v="Constitución"/>
    <n v="2"/>
    <s v="Prevalencia Violencia Física General Vida (año o vida)"/>
    <x v="1"/>
    <x v="1"/>
    <x v="0"/>
    <x v="0"/>
    <s v="No sufrió violencia física antes ni durante los últimos doce meses"/>
    <n v="270107"/>
    <s v="Atenciones médicas"/>
    <n v="270107006"/>
    <s v="Violencia Física"/>
    <n v="12025"/>
    <n v="20180.066819080166"/>
    <n v="9117.1504094301072"/>
  </r>
  <r>
    <n v="7"/>
    <n v="7102"/>
    <s v="Maule"/>
    <s v="Constitución"/>
    <n v="2"/>
    <s v="Prevalencia Violencia Física General Vida (año o vida)"/>
    <x v="1"/>
    <x v="1"/>
    <x v="0"/>
    <x v="0"/>
    <s v="Sufrió violencia física antes o durante los últimos doce meses"/>
    <n v="270107"/>
    <s v="Atenciones médicas"/>
    <n v="270107006"/>
    <s v="Violencia Física"/>
    <n v="0"/>
    <n v="735.1"/>
    <n v="889.37313432835822"/>
  </r>
  <r>
    <n v="7"/>
    <n v="7102"/>
    <s v="Maule"/>
    <s v="Constitución"/>
    <n v="3"/>
    <s v="Prevalencia Violencia Física Grave Año"/>
    <x v="0"/>
    <x v="0"/>
    <x v="0"/>
    <x v="0"/>
    <s v="No sufrió violencia física grave en los últimos 12 meses"/>
    <n v="270107"/>
    <s v="Atenciones médicas"/>
    <n v="270107006"/>
    <s v="Violencia Física"/>
    <n v="11221"/>
    <n v="20915.166819080165"/>
    <n v="10006.523543758465"/>
  </r>
  <r>
    <n v="7"/>
    <n v="7102"/>
    <s v="Maule"/>
    <s v="Constitución"/>
    <n v="3"/>
    <s v="Prevalencia Violencia Física Grave Año"/>
    <x v="0"/>
    <x v="0"/>
    <x v="0"/>
    <x v="0"/>
    <s v="Sin Datos"/>
    <n v="270107"/>
    <s v="Atenciones médicas"/>
    <n v="270107006"/>
    <s v="Violencia Física"/>
    <n v="804"/>
    <n v="0"/>
    <n v="0"/>
  </r>
  <r>
    <n v="7"/>
    <n v="7102"/>
    <s v="Maule"/>
    <s v="Constitución"/>
    <n v="4"/>
    <s v="Prevalencia Violencia Física Leve Año"/>
    <x v="0"/>
    <x v="0"/>
    <x v="0"/>
    <x v="0"/>
    <s v="No sufrió violencia física leve en los últimos 12 meses"/>
    <n v="270107"/>
    <s v="Atenciones médicas"/>
    <n v="270107006"/>
    <s v="Violencia Física"/>
    <n v="11221"/>
    <n v="20915.166819080165"/>
    <n v="10006.523543758465"/>
  </r>
  <r>
    <n v="7"/>
    <n v="7102"/>
    <s v="Maule"/>
    <s v="Constitución"/>
    <n v="4"/>
    <s v="Prevalencia Violencia Física Leve Año"/>
    <x v="0"/>
    <x v="0"/>
    <x v="0"/>
    <x v="0"/>
    <s v="Sin Datos"/>
    <n v="270107"/>
    <s v="Atenciones médicas"/>
    <n v="270107006"/>
    <s v="Violencia Física"/>
    <n v="804"/>
    <n v="0"/>
    <n v="0"/>
  </r>
  <r>
    <n v="7"/>
    <n v="7102"/>
    <s v="Maule"/>
    <s v="Constitución"/>
    <n v="7"/>
    <s v="Prevalencia Violencia Sexual General Vida (año o vida) general"/>
    <x v="1"/>
    <x v="1"/>
    <x v="1"/>
    <x v="1"/>
    <s v="Sin Datos"/>
    <n v="270107"/>
    <s v="Atenciones médicas"/>
    <n v="270107005"/>
    <s v="Otra violencia"/>
    <n v="1417"/>
    <n v="7244.0869937694733"/>
    <n v="0"/>
  </r>
  <r>
    <n v="7"/>
    <n v="7102"/>
    <s v="Maule"/>
    <s v="Constitución"/>
    <n v="7"/>
    <s v="Prevalencia Violencia Sexual General Vida (año o vida) general"/>
    <x v="1"/>
    <x v="1"/>
    <x v="1"/>
    <x v="1"/>
    <s v="No sufrió violencia sexual antes ni durante los últimos doce meses"/>
    <n v="270107"/>
    <s v="Atenciones médicas"/>
    <n v="270107005"/>
    <s v="Otra violencia"/>
    <n v="10608"/>
    <n v="13671.079825310695"/>
    <n v="9619.2574887125938"/>
  </r>
  <r>
    <n v="7"/>
    <n v="7102"/>
    <s v="Maule"/>
    <s v="Constitución"/>
    <n v="7"/>
    <s v="Prevalencia Violencia Sexual General Vida (año o vida) general"/>
    <x v="1"/>
    <x v="1"/>
    <x v="1"/>
    <x v="1"/>
    <s v="Sufrió violencia sexual antes o durante los últimos doce meses"/>
    <n v="270107"/>
    <s v="Atenciones médicas"/>
    <n v="270107005"/>
    <s v="Otra violencia"/>
    <n v="0"/>
    <n v="0"/>
    <n v="387.26605504587161"/>
  </r>
  <r>
    <n v="7"/>
    <n v="7105"/>
    <s v="Maule"/>
    <s v="Maule"/>
    <n v="1"/>
    <s v="Prevalencia Violencia Física General Año"/>
    <x v="0"/>
    <x v="0"/>
    <x v="0"/>
    <x v="0"/>
    <s v="No sufrió violencia física general en los últimos 12 meses"/>
    <n v="270107"/>
    <s v="Atenciones médicas"/>
    <n v="270107006"/>
    <s v="Violencia Física"/>
    <n v="0"/>
    <n v="19480.492353364822"/>
    <n v="29684.506914421429"/>
  </r>
  <r>
    <n v="7"/>
    <n v="7105"/>
    <s v="Maule"/>
    <s v="Maule"/>
    <n v="1"/>
    <s v="Prevalencia Violencia Física General Año"/>
    <x v="0"/>
    <x v="0"/>
    <x v="0"/>
    <x v="0"/>
    <s v="Sufrió violencia física general en los últimos 12 meses"/>
    <n v="270107"/>
    <s v="Atenciones médicas"/>
    <n v="270107006"/>
    <s v="Violencia Física"/>
    <n v="0"/>
    <n v="1331.1350806451619"/>
    <n v="1008.268292682927"/>
  </r>
  <r>
    <n v="7"/>
    <n v="7105"/>
    <s v="Maule"/>
    <s v="Maule"/>
    <n v="2"/>
    <s v="Prevalencia Violencia Física General Vida (año o vida)"/>
    <x v="1"/>
    <x v="1"/>
    <x v="0"/>
    <x v="0"/>
    <s v="No sufrió violencia física antes ni durante los últimos doce meses"/>
    <n v="270107"/>
    <s v="Atenciones médicas"/>
    <n v="270107006"/>
    <s v="Violencia Física"/>
    <n v="0"/>
    <n v="19480.492353364822"/>
    <n v="27150.19330644255"/>
  </r>
  <r>
    <n v="7"/>
    <n v="7105"/>
    <s v="Maule"/>
    <s v="Maule"/>
    <n v="2"/>
    <s v="Prevalencia Violencia Física General Vida (año o vida)"/>
    <x v="1"/>
    <x v="1"/>
    <x v="0"/>
    <x v="0"/>
    <s v="Sufrió violencia física antes o durante los últimos doce meses"/>
    <n v="270107"/>
    <s v="Atenciones médicas"/>
    <n v="270107006"/>
    <s v="Violencia Física"/>
    <n v="0"/>
    <n v="1331.1350806451619"/>
    <n v="3542.5819006618076"/>
  </r>
  <r>
    <n v="7"/>
    <n v="7105"/>
    <s v="Maule"/>
    <s v="Maule"/>
    <n v="3"/>
    <s v="Prevalencia Violencia Física Grave Año"/>
    <x v="0"/>
    <x v="0"/>
    <x v="0"/>
    <x v="0"/>
    <s v="No sufrió violencia física grave en los últimos 12 meses"/>
    <n v="270107"/>
    <s v="Atenciones médicas"/>
    <n v="270107006"/>
    <s v="Violencia Física"/>
    <n v="0"/>
    <n v="20006.148267343317"/>
    <n v="29684.506914421429"/>
  </r>
  <r>
    <n v="7"/>
    <n v="7105"/>
    <s v="Maule"/>
    <s v="Maule"/>
    <n v="3"/>
    <s v="Prevalencia Violencia Física Grave Año"/>
    <x v="0"/>
    <x v="0"/>
    <x v="0"/>
    <x v="0"/>
    <s v="Sufrió violencia física grave en los últimos 12 meses"/>
    <n v="270107"/>
    <s v="Atenciones médicas"/>
    <n v="270107006"/>
    <s v="Violencia Física"/>
    <n v="0"/>
    <n v="805.47916666666697"/>
    <n v="1008.268292682927"/>
  </r>
  <r>
    <n v="7"/>
    <n v="7105"/>
    <s v="Maule"/>
    <s v="Maule"/>
    <n v="4"/>
    <s v="Prevalencia Violencia Física Leve Año"/>
    <x v="0"/>
    <x v="0"/>
    <x v="0"/>
    <x v="0"/>
    <s v="No sufrió violencia física leve en los últimos 12 meses"/>
    <n v="270107"/>
    <s v="Atenciones médicas"/>
    <n v="270107006"/>
    <s v="Violencia Física"/>
    <n v="0"/>
    <n v="19480.492353364822"/>
    <n v="29684.506914421429"/>
  </r>
  <r>
    <n v="7"/>
    <n v="7105"/>
    <s v="Maule"/>
    <s v="Maule"/>
    <n v="4"/>
    <s v="Prevalencia Violencia Física Leve Año"/>
    <x v="0"/>
    <x v="0"/>
    <x v="0"/>
    <x v="0"/>
    <s v="Sufrió violencia física leve en los últimos 12 meses"/>
    <n v="270107"/>
    <s v="Atenciones médicas"/>
    <n v="270107006"/>
    <s v="Violencia Física"/>
    <n v="0"/>
    <n v="1331.1350806451619"/>
    <n v="1008.268292682927"/>
  </r>
  <r>
    <n v="7"/>
    <n v="7105"/>
    <s v="Maule"/>
    <s v="Maule"/>
    <n v="7"/>
    <s v="Prevalencia Violencia Sexual General Vida (año o vida) general"/>
    <x v="1"/>
    <x v="1"/>
    <x v="1"/>
    <x v="1"/>
    <s v="Sin Datos"/>
    <n v="270107"/>
    <s v="Atenciones médicas"/>
    <n v="270107005"/>
    <s v="Otra violencia"/>
    <n v="0"/>
    <n v="4999.9985462097629"/>
    <n v="0"/>
  </r>
  <r>
    <n v="7"/>
    <n v="7105"/>
    <s v="Maule"/>
    <s v="Maule"/>
    <n v="7"/>
    <s v="Prevalencia Violencia Sexual General Vida (año o vida) general"/>
    <x v="1"/>
    <x v="1"/>
    <x v="1"/>
    <x v="1"/>
    <s v="No sufrió violencia sexual antes ni durante los últimos doce meses"/>
    <n v="270107"/>
    <s v="Atenciones médicas"/>
    <n v="270107005"/>
    <s v="Otra violencia"/>
    <n v="0"/>
    <n v="14632.775889357861"/>
    <n v="29297.240859375557"/>
  </r>
  <r>
    <n v="7"/>
    <n v="7105"/>
    <s v="Maule"/>
    <s v="Maule"/>
    <n v="7"/>
    <s v="Prevalencia Violencia Sexual General Vida (año o vida) general"/>
    <x v="1"/>
    <x v="1"/>
    <x v="1"/>
    <x v="1"/>
    <s v="Sufrió violencia sexual antes o durante los últimos doce meses"/>
    <n v="270107"/>
    <s v="Atenciones médicas"/>
    <n v="270107005"/>
    <s v="Otra violencia"/>
    <n v="0"/>
    <n v="1178.8529984423681"/>
    <n v="1395.5343477287986"/>
  </r>
  <r>
    <n v="7"/>
    <n v="7109"/>
    <s v="Maule"/>
    <s v="San Clemente"/>
    <n v="1"/>
    <s v="Prevalencia Violencia Física General Año"/>
    <x v="0"/>
    <x v="0"/>
    <x v="0"/>
    <x v="0"/>
    <s v="No sufrió violencia física general en los últimos 12 meses"/>
    <n v="270107"/>
    <s v="Atenciones médicas"/>
    <n v="270107006"/>
    <s v="Violencia Física"/>
    <n v="4284"/>
    <n v="20667.239074134828"/>
    <n v="0"/>
  </r>
  <r>
    <n v="7"/>
    <n v="7109"/>
    <s v="Maule"/>
    <s v="San Clemente"/>
    <n v="1"/>
    <s v="Prevalencia Violencia Física General Año"/>
    <x v="0"/>
    <x v="0"/>
    <x v="0"/>
    <x v="0"/>
    <s v="Sufrió violencia física general en los últimos 12 meses"/>
    <n v="270107"/>
    <s v="Atenciones médicas"/>
    <n v="270107006"/>
    <s v="Violencia Física"/>
    <n v="223"/>
    <n v="0"/>
    <n v="0"/>
  </r>
  <r>
    <n v="7"/>
    <n v="7109"/>
    <s v="Maule"/>
    <s v="San Clemente"/>
    <n v="2"/>
    <s v="Prevalencia Violencia Física General Vida (año o vida)"/>
    <x v="1"/>
    <x v="1"/>
    <x v="0"/>
    <x v="0"/>
    <s v="No sufrió violencia física antes ni durante los últimos doce meses"/>
    <n v="270107"/>
    <s v="Atenciones médicas"/>
    <n v="270107006"/>
    <s v="Violencia Física"/>
    <n v="4284"/>
    <n v="19126.659907468162"/>
    <n v="0"/>
  </r>
  <r>
    <n v="7"/>
    <n v="7109"/>
    <s v="Maule"/>
    <s v="San Clemente"/>
    <n v="2"/>
    <s v="Prevalencia Violencia Física General Vida (año o vida)"/>
    <x v="1"/>
    <x v="1"/>
    <x v="0"/>
    <x v="0"/>
    <s v="Sufrió violencia física antes o durante los últimos doce meses"/>
    <n v="270107"/>
    <s v="Atenciones médicas"/>
    <n v="270107006"/>
    <s v="Violencia Física"/>
    <n v="223"/>
    <n v="1540.5791666666669"/>
    <n v="0"/>
  </r>
  <r>
    <n v="7"/>
    <n v="7109"/>
    <s v="Maule"/>
    <s v="San Clemente"/>
    <n v="3"/>
    <s v="Prevalencia Violencia Física Grave Año"/>
    <x v="0"/>
    <x v="0"/>
    <x v="0"/>
    <x v="0"/>
    <s v="No sufrió violencia física grave en los últimos 12 meses"/>
    <n v="270107"/>
    <s v="Atenciones médicas"/>
    <n v="270107006"/>
    <s v="Violencia Física"/>
    <n v="4507"/>
    <n v="20667.239074134828"/>
    <n v="0"/>
  </r>
  <r>
    <n v="7"/>
    <n v="7109"/>
    <s v="Maule"/>
    <s v="San Clemente"/>
    <n v="4"/>
    <s v="Prevalencia Violencia Física Leve Año"/>
    <x v="0"/>
    <x v="0"/>
    <x v="0"/>
    <x v="0"/>
    <s v="No sufrió violencia física leve en los últimos 12 meses"/>
    <n v="270107"/>
    <s v="Atenciones médicas"/>
    <n v="270107006"/>
    <s v="Violencia Física"/>
    <n v="4284"/>
    <n v="20667.239074134828"/>
    <n v="0"/>
  </r>
  <r>
    <n v="7"/>
    <n v="7109"/>
    <s v="Maule"/>
    <s v="San Clemente"/>
    <n v="4"/>
    <s v="Prevalencia Violencia Física Leve Año"/>
    <x v="0"/>
    <x v="0"/>
    <x v="0"/>
    <x v="0"/>
    <s v="Sufrió violencia física leve en los últimos 12 meses"/>
    <n v="270107"/>
    <s v="Atenciones médicas"/>
    <n v="270107006"/>
    <s v="Violencia Física"/>
    <n v="223"/>
    <n v="0"/>
    <n v="0"/>
  </r>
  <r>
    <n v="7"/>
    <n v="7109"/>
    <s v="Maule"/>
    <s v="San Clemente"/>
    <n v="7"/>
    <s v="Prevalencia Violencia Sexual General Vida (año o vida) general"/>
    <x v="1"/>
    <x v="1"/>
    <x v="1"/>
    <x v="1"/>
    <s v="Sin Datos"/>
    <n v="270107"/>
    <s v="Atenciones médicas"/>
    <n v="270107005"/>
    <s v="Otra violencia"/>
    <n v="955"/>
    <n v="7595.1178976987276"/>
    <n v="0"/>
  </r>
  <r>
    <n v="7"/>
    <n v="7109"/>
    <s v="Maule"/>
    <s v="San Clemente"/>
    <n v="7"/>
    <s v="Prevalencia Violencia Sexual General Vida (año o vida) general"/>
    <x v="1"/>
    <x v="1"/>
    <x v="1"/>
    <x v="1"/>
    <s v="No sufrió violencia sexual antes ni durante los últimos doce meses"/>
    <n v="270107"/>
    <s v="Atenciones médicas"/>
    <n v="270107005"/>
    <s v="Otra violencia"/>
    <n v="3180"/>
    <n v="13072.121176436109"/>
    <n v="0"/>
  </r>
  <r>
    <n v="7"/>
    <n v="7109"/>
    <s v="Maule"/>
    <s v="San Clemente"/>
    <n v="7"/>
    <s v="Prevalencia Violencia Sexual General Vida (año o vida) general"/>
    <x v="1"/>
    <x v="1"/>
    <x v="1"/>
    <x v="1"/>
    <s v="Sufrió violencia sexual antes o durante los últimos doce meses"/>
    <n v="270107"/>
    <s v="Atenciones médicas"/>
    <n v="270107005"/>
    <s v="Otra violencia"/>
    <n v="372"/>
    <n v="0"/>
    <n v="0"/>
  </r>
  <r>
    <n v="7"/>
    <n v="7201"/>
    <s v="Maule"/>
    <s v="Cauquenes"/>
    <n v="1"/>
    <s v="Prevalencia Violencia Física General Año"/>
    <x v="0"/>
    <x v="0"/>
    <x v="0"/>
    <x v="0"/>
    <s v="No sufrió violencia física general en los últimos 12 meses"/>
    <n v="270107"/>
    <s v="Atenciones médicas"/>
    <n v="270107006"/>
    <s v="Violencia Física"/>
    <n v="8970"/>
    <n v="2439.6089124208629"/>
    <n v="12481.795913889886"/>
  </r>
  <r>
    <n v="7"/>
    <n v="7201"/>
    <s v="Maule"/>
    <s v="Cauquenes"/>
    <n v="1"/>
    <s v="Prevalencia Violencia Física General Año"/>
    <x v="0"/>
    <x v="0"/>
    <x v="0"/>
    <x v="0"/>
    <s v="Sufrió violencia física general en los últimos 12 meses"/>
    <n v="270107"/>
    <s v="Atenciones médicas"/>
    <n v="270107006"/>
    <s v="Violencia Física"/>
    <n v="1118"/>
    <n v="0"/>
    <n v="3250.1186363136103"/>
  </r>
  <r>
    <n v="7"/>
    <n v="7201"/>
    <s v="Maule"/>
    <s v="Cauquenes"/>
    <n v="1"/>
    <s v="Prevalencia Violencia Física General Año"/>
    <x v="0"/>
    <x v="0"/>
    <x v="0"/>
    <x v="0"/>
    <s v="Sin Datos"/>
    <n v="270107"/>
    <s v="Atenciones médicas"/>
    <n v="270107006"/>
    <s v="Violencia Física"/>
    <n v="260"/>
    <n v="0"/>
    <n v="0"/>
  </r>
  <r>
    <n v="7"/>
    <n v="7201"/>
    <s v="Maule"/>
    <s v="Cauquenes"/>
    <n v="2"/>
    <s v="Prevalencia Violencia Física General Vida (año o vida)"/>
    <x v="1"/>
    <x v="1"/>
    <x v="0"/>
    <x v="0"/>
    <s v="No sufrió violencia física antes ni durante los últimos doce meses"/>
    <n v="270107"/>
    <s v="Atenciones médicas"/>
    <n v="270107006"/>
    <s v="Violencia Física"/>
    <n v="8363"/>
    <n v="2439.6089124208629"/>
    <n v="11078.426594495817"/>
  </r>
  <r>
    <n v="7"/>
    <n v="7201"/>
    <s v="Maule"/>
    <s v="Cauquenes"/>
    <n v="2"/>
    <s v="Prevalencia Violencia Física General Vida (año o vida)"/>
    <x v="1"/>
    <x v="1"/>
    <x v="0"/>
    <x v="0"/>
    <s v="Sufrió violencia física antes o durante los últimos doce meses"/>
    <n v="270107"/>
    <s v="Atenciones médicas"/>
    <n v="270107006"/>
    <s v="Violencia Física"/>
    <n v="1985"/>
    <n v="0"/>
    <n v="4653.4879557076802"/>
  </r>
  <r>
    <n v="7"/>
    <n v="7201"/>
    <s v="Maule"/>
    <s v="Cauquenes"/>
    <n v="3"/>
    <s v="Prevalencia Violencia Física Grave Año"/>
    <x v="0"/>
    <x v="0"/>
    <x v="0"/>
    <x v="0"/>
    <s v="No sufrió violencia física grave en los últimos 12 meses"/>
    <n v="270107"/>
    <s v="Atenciones médicas"/>
    <n v="270107006"/>
    <s v="Violencia Física"/>
    <n v="8970"/>
    <n v="2439.6089124208629"/>
    <n v="14213.704206572811"/>
  </r>
  <r>
    <n v="7"/>
    <n v="7201"/>
    <s v="Maule"/>
    <s v="Cauquenes"/>
    <n v="3"/>
    <s v="Prevalencia Violencia Física Grave Año"/>
    <x v="0"/>
    <x v="0"/>
    <x v="0"/>
    <x v="0"/>
    <s v="Sufrió violencia física grave en los últimos 12 meses"/>
    <n v="270107"/>
    <s v="Atenciones médicas"/>
    <n v="270107006"/>
    <s v="Violencia Física"/>
    <n v="1118"/>
    <n v="0"/>
    <n v="1518.2103436306838"/>
  </r>
  <r>
    <n v="7"/>
    <n v="7201"/>
    <s v="Maule"/>
    <s v="Cauquenes"/>
    <n v="3"/>
    <s v="Prevalencia Violencia Física Grave Año"/>
    <x v="0"/>
    <x v="0"/>
    <x v="0"/>
    <x v="0"/>
    <s v="Sin Datos"/>
    <n v="270107"/>
    <s v="Atenciones médicas"/>
    <n v="270107006"/>
    <s v="Violencia Física"/>
    <n v="260"/>
    <n v="0"/>
    <n v="0"/>
  </r>
  <r>
    <n v="7"/>
    <n v="7201"/>
    <s v="Maule"/>
    <s v="Cauquenes"/>
    <n v="4"/>
    <s v="Prevalencia Violencia Física Leve Año"/>
    <x v="0"/>
    <x v="0"/>
    <x v="0"/>
    <x v="0"/>
    <s v="No sufrió violencia física leve en los últimos 12 meses"/>
    <n v="270107"/>
    <s v="Atenciones médicas"/>
    <n v="270107006"/>
    <s v="Violencia Física"/>
    <n v="8970"/>
    <n v="2439.6089124208629"/>
    <n v="12481.795913889886"/>
  </r>
  <r>
    <n v="7"/>
    <n v="7201"/>
    <s v="Maule"/>
    <s v="Cauquenes"/>
    <n v="4"/>
    <s v="Prevalencia Violencia Física Leve Año"/>
    <x v="0"/>
    <x v="0"/>
    <x v="0"/>
    <x v="0"/>
    <s v="Sufrió violencia física leve en los últimos 12 meses"/>
    <n v="270107"/>
    <s v="Atenciones médicas"/>
    <n v="270107006"/>
    <s v="Violencia Física"/>
    <n v="1118"/>
    <n v="0"/>
    <n v="3250.1186363136103"/>
  </r>
  <r>
    <n v="7"/>
    <n v="7201"/>
    <s v="Maule"/>
    <s v="Cauquenes"/>
    <n v="4"/>
    <s v="Prevalencia Violencia Física Leve Año"/>
    <x v="0"/>
    <x v="0"/>
    <x v="0"/>
    <x v="0"/>
    <s v="Sin Datos"/>
    <n v="270107"/>
    <s v="Atenciones médicas"/>
    <n v="270107006"/>
    <s v="Violencia Física"/>
    <n v="260"/>
    <n v="0"/>
    <n v="0"/>
  </r>
  <r>
    <n v="7"/>
    <n v="7201"/>
    <s v="Maule"/>
    <s v="Cauquenes"/>
    <n v="7"/>
    <s v="Prevalencia Violencia Sexual General Vida (año o vida) general"/>
    <x v="1"/>
    <x v="1"/>
    <x v="1"/>
    <x v="1"/>
    <s v="Sin Datos"/>
    <n v="270107"/>
    <s v="Atenciones médicas"/>
    <n v="270107005"/>
    <s v="Otra violencia"/>
    <n v="3229"/>
    <n v="805.47916666666697"/>
    <n v="0"/>
  </r>
  <r>
    <n v="7"/>
    <n v="7201"/>
    <s v="Maule"/>
    <s v="Cauquenes"/>
    <n v="7"/>
    <s v="Prevalencia Violencia Sexual General Vida (año o vida) general"/>
    <x v="1"/>
    <x v="1"/>
    <x v="1"/>
    <x v="1"/>
    <s v="No sufrió violencia sexual antes ni durante los últimos doce meses"/>
    <n v="270107"/>
    <s v="Atenciones médicas"/>
    <n v="270107005"/>
    <s v="Otra violencia"/>
    <n v="7119"/>
    <n v="1634.1297457541959"/>
    <n v="13205.435913889885"/>
  </r>
  <r>
    <n v="7"/>
    <n v="7201"/>
    <s v="Maule"/>
    <s v="Cauquenes"/>
    <n v="7"/>
    <s v="Prevalencia Violencia Sexual General Vida (año o vida) general"/>
    <x v="1"/>
    <x v="1"/>
    <x v="1"/>
    <x v="1"/>
    <s v="Sufrió violencia sexual antes o durante los últimos doce meses"/>
    <n v="270107"/>
    <s v="Atenciones médicas"/>
    <n v="270107005"/>
    <s v="Otra violencia"/>
    <n v="0"/>
    <n v="0"/>
    <n v="2526.4786363136109"/>
  </r>
  <r>
    <n v="7"/>
    <n v="7301"/>
    <s v="Maule"/>
    <s v="Curicó"/>
    <n v="1"/>
    <s v="Prevalencia Violencia Física General Año"/>
    <x v="0"/>
    <x v="0"/>
    <x v="0"/>
    <x v="0"/>
    <s v="No sufrió violencia física general en los últimos 12 meses"/>
    <n v="270107"/>
    <s v="Atenciones médicas"/>
    <n v="270107006"/>
    <s v="Violencia Física"/>
    <n v="32226"/>
    <n v="30769.030277452646"/>
    <n v="51768.526769612508"/>
  </r>
  <r>
    <n v="7"/>
    <n v="7301"/>
    <s v="Maule"/>
    <s v="Curicó"/>
    <n v="1"/>
    <s v="Prevalencia Violencia Física General Año"/>
    <x v="0"/>
    <x v="0"/>
    <x v="0"/>
    <x v="0"/>
    <s v="Sufrió violencia física general en los últimos 12 meses"/>
    <n v="270107"/>
    <s v="Atenciones médicas"/>
    <n v="270107006"/>
    <s v="Violencia Física"/>
    <n v="1098"/>
    <n v="1379.8777777777782"/>
    <n v="2889.6523237025876"/>
  </r>
  <r>
    <n v="7"/>
    <n v="7301"/>
    <s v="Maule"/>
    <s v="Curicó"/>
    <n v="1"/>
    <s v="Prevalencia Violencia Física General Año"/>
    <x v="0"/>
    <x v="0"/>
    <x v="0"/>
    <x v="0"/>
    <s v="Sin Datos"/>
    <n v="270107"/>
    <s v="Atenciones médicas"/>
    <n v="270107006"/>
    <s v="Violencia Física"/>
    <n v="1647"/>
    <n v="0"/>
    <n v="0"/>
  </r>
  <r>
    <n v="7"/>
    <n v="7301"/>
    <s v="Maule"/>
    <s v="Curicó"/>
    <n v="2"/>
    <s v="Prevalencia Violencia Física General Vida (año o vida)"/>
    <x v="1"/>
    <x v="1"/>
    <x v="0"/>
    <x v="0"/>
    <s v="No sufrió violencia física antes ni durante los últimos doce meses"/>
    <n v="270107"/>
    <s v="Atenciones médicas"/>
    <n v="270107006"/>
    <s v="Violencia Física"/>
    <n v="29621"/>
    <n v="27342.555685949384"/>
    <n v="37933.180183650897"/>
  </r>
  <r>
    <n v="7"/>
    <n v="7301"/>
    <s v="Maule"/>
    <s v="Curicó"/>
    <n v="2"/>
    <s v="Prevalencia Violencia Física General Vida (año o vida)"/>
    <x v="1"/>
    <x v="1"/>
    <x v="0"/>
    <x v="0"/>
    <s v="Sufrió violencia física antes o durante los últimos doce meses"/>
    <n v="270107"/>
    <s v="Atenciones médicas"/>
    <n v="270107006"/>
    <s v="Violencia Física"/>
    <n v="5350"/>
    <n v="4806.3523692810431"/>
    <n v="16724.998909664162"/>
  </r>
  <r>
    <n v="7"/>
    <n v="7301"/>
    <s v="Maule"/>
    <s v="Curicó"/>
    <n v="3"/>
    <s v="Prevalencia Violencia Física Grave Año"/>
    <x v="0"/>
    <x v="0"/>
    <x v="0"/>
    <x v="0"/>
    <s v="No sufrió violencia física grave en los últimos 12 meses"/>
    <n v="270107"/>
    <s v="Atenciones médicas"/>
    <n v="270107006"/>
    <s v="Violencia Física"/>
    <n v="33219"/>
    <n v="31504.130277452645"/>
    <n v="53768.805958986733"/>
  </r>
  <r>
    <n v="7"/>
    <n v="7301"/>
    <s v="Maule"/>
    <s v="Curicó"/>
    <n v="3"/>
    <s v="Prevalencia Violencia Física Grave Año"/>
    <x v="0"/>
    <x v="0"/>
    <x v="0"/>
    <x v="0"/>
    <s v="Sufrió violencia física grave en los últimos 12 meses"/>
    <n v="270107"/>
    <s v="Atenciones médicas"/>
    <n v="270107006"/>
    <s v="Violencia Física"/>
    <n v="105"/>
    <n v="644.77777777777806"/>
    <n v="889.37313432835822"/>
  </r>
  <r>
    <n v="7"/>
    <n v="7301"/>
    <s v="Maule"/>
    <s v="Curicó"/>
    <n v="3"/>
    <s v="Prevalencia Violencia Física Grave Año"/>
    <x v="0"/>
    <x v="0"/>
    <x v="0"/>
    <x v="0"/>
    <s v="Sin Datos"/>
    <n v="270107"/>
    <s v="Atenciones médicas"/>
    <n v="270107006"/>
    <s v="Violencia Física"/>
    <n v="1647"/>
    <n v="0"/>
    <n v="0"/>
  </r>
  <r>
    <n v="7"/>
    <n v="7301"/>
    <s v="Maule"/>
    <s v="Curicó"/>
    <n v="4"/>
    <s v="Prevalencia Violencia Física Leve Año"/>
    <x v="0"/>
    <x v="0"/>
    <x v="0"/>
    <x v="0"/>
    <s v="No sufrió violencia física leve en los últimos 12 meses"/>
    <n v="270107"/>
    <s v="Atenciones médicas"/>
    <n v="270107006"/>
    <s v="Violencia Física"/>
    <n v="32226"/>
    <n v="31413.808055230424"/>
    <n v="51768.526769612508"/>
  </r>
  <r>
    <n v="7"/>
    <n v="7301"/>
    <s v="Maule"/>
    <s v="Curicó"/>
    <n v="4"/>
    <s v="Prevalencia Violencia Física Leve Año"/>
    <x v="0"/>
    <x v="0"/>
    <x v="0"/>
    <x v="0"/>
    <s v="Sufrió violencia física leve en los últimos 12 meses"/>
    <n v="270107"/>
    <s v="Atenciones médicas"/>
    <n v="270107006"/>
    <s v="Violencia Física"/>
    <n v="1098"/>
    <n v="735.1"/>
    <n v="2889.6523237025876"/>
  </r>
  <r>
    <n v="7"/>
    <n v="7301"/>
    <s v="Maule"/>
    <s v="Curicó"/>
    <n v="4"/>
    <s v="Prevalencia Violencia Física Leve Año"/>
    <x v="0"/>
    <x v="0"/>
    <x v="0"/>
    <x v="0"/>
    <s v="Sin Datos"/>
    <n v="270107"/>
    <s v="Atenciones médicas"/>
    <n v="270107006"/>
    <s v="Violencia Física"/>
    <n v="1647"/>
    <n v="0"/>
    <n v="0"/>
  </r>
  <r>
    <n v="7"/>
    <n v="7301"/>
    <s v="Maule"/>
    <s v="Curicó"/>
    <n v="7"/>
    <s v="Prevalencia Violencia Sexual General Vida (año o vida) general"/>
    <x v="1"/>
    <x v="1"/>
    <x v="1"/>
    <x v="1"/>
    <s v="Sin Datos"/>
    <n v="270107"/>
    <s v="Atenciones médicas"/>
    <n v="270107005"/>
    <s v="Otra violencia"/>
    <n v="7144"/>
    <n v="14407.74369025874"/>
    <n v="0"/>
  </r>
  <r>
    <n v="7"/>
    <n v="7301"/>
    <s v="Maule"/>
    <s v="Curicó"/>
    <n v="7"/>
    <s v="Prevalencia Violencia Sexual General Vida (año o vida) general"/>
    <x v="1"/>
    <x v="1"/>
    <x v="1"/>
    <x v="1"/>
    <s v="No sufrió violencia sexual antes ni durante los últimos doce meses"/>
    <n v="270107"/>
    <s v="Atenciones médicas"/>
    <n v="270107005"/>
    <s v="Otra violencia"/>
    <n v="25123"/>
    <n v="17741.164364971704"/>
    <n v="47375.574738930853"/>
  </r>
  <r>
    <n v="7"/>
    <n v="7301"/>
    <s v="Maule"/>
    <s v="Curicó"/>
    <n v="7"/>
    <s v="Prevalencia Violencia Sexual General Vida (año o vida) general"/>
    <x v="1"/>
    <x v="1"/>
    <x v="1"/>
    <x v="1"/>
    <s v="Sufrió violencia sexual antes o durante los últimos doce meses"/>
    <n v="270107"/>
    <s v="Atenciones médicas"/>
    <n v="270107005"/>
    <s v="Otra violencia"/>
    <n v="2704"/>
    <n v="0"/>
    <n v="7282.6043543842343"/>
  </r>
  <r>
    <n v="7"/>
    <n v="7304"/>
    <s v="Maule"/>
    <s v="Molina"/>
    <n v="1"/>
    <s v="Prevalencia Violencia Física General Año"/>
    <x v="0"/>
    <x v="0"/>
    <x v="0"/>
    <x v="0"/>
    <s v="No sufrió violencia física general en los últimos 12 meses"/>
    <n v="270107"/>
    <s v="Atenciones médicas"/>
    <n v="270107006"/>
    <s v="Violencia Física"/>
    <n v="8705"/>
    <n v="14326.981570701346"/>
    <n v="30949.619450743146"/>
  </r>
  <r>
    <n v="7"/>
    <n v="7304"/>
    <s v="Maule"/>
    <s v="Molina"/>
    <n v="1"/>
    <s v="Prevalencia Violencia Física General Año"/>
    <x v="0"/>
    <x v="0"/>
    <x v="0"/>
    <x v="0"/>
    <s v="Sufrió violencia física general en los últimos 12 meses"/>
    <n v="270107"/>
    <s v="Atenciones médicas"/>
    <n v="270107006"/>
    <s v="Violencia Física"/>
    <n v="1037"/>
    <n v="3239.897129266742"/>
    <n v="0"/>
  </r>
  <r>
    <n v="7"/>
    <n v="7304"/>
    <s v="Maule"/>
    <s v="Molina"/>
    <n v="2"/>
    <s v="Prevalencia Violencia Física General Vida (año o vida)"/>
    <x v="1"/>
    <x v="1"/>
    <x v="0"/>
    <x v="0"/>
    <s v="No sufrió violencia física antes ni durante los últimos doce meses"/>
    <n v="270107"/>
    <s v="Atenciones médicas"/>
    <n v="270107006"/>
    <s v="Violencia Física"/>
    <n v="8052"/>
    <n v="13682.203792923565"/>
    <n v="27596.863052066594"/>
  </r>
  <r>
    <n v="7"/>
    <n v="7304"/>
    <s v="Maule"/>
    <s v="Molina"/>
    <n v="2"/>
    <s v="Prevalencia Violencia Física General Vida (año o vida)"/>
    <x v="1"/>
    <x v="1"/>
    <x v="0"/>
    <x v="0"/>
    <s v="Sufrió violencia física antes o durante los últimos doce meses"/>
    <n v="270107"/>
    <s v="Atenciones médicas"/>
    <n v="270107006"/>
    <s v="Violencia Física"/>
    <n v="1690"/>
    <n v="3884.6749070445203"/>
    <n v="3352.7563986765554"/>
  </r>
  <r>
    <n v="7"/>
    <n v="7304"/>
    <s v="Maule"/>
    <s v="Molina"/>
    <n v="3"/>
    <s v="Prevalencia Violencia Física Grave Año"/>
    <x v="0"/>
    <x v="0"/>
    <x v="0"/>
    <x v="0"/>
    <s v="No sufrió violencia física grave en los últimos 12 meses"/>
    <n v="270107"/>
    <s v="Atenciones médicas"/>
    <n v="270107006"/>
    <s v="Violencia Física"/>
    <n v="8705"/>
    <n v="15870.78909423332"/>
    <n v="30949.619450743146"/>
  </r>
  <r>
    <n v="7"/>
    <n v="7304"/>
    <s v="Maule"/>
    <s v="Molina"/>
    <n v="3"/>
    <s v="Prevalencia Violencia Física Grave Año"/>
    <x v="0"/>
    <x v="0"/>
    <x v="0"/>
    <x v="0"/>
    <s v="Sufrió violencia física grave en los últimos 12 meses"/>
    <n v="270107"/>
    <s v="Atenciones médicas"/>
    <n v="270107006"/>
    <s v="Violencia Física"/>
    <n v="1037"/>
    <n v="1696.0896057347682"/>
    <n v="0"/>
  </r>
  <r>
    <n v="7"/>
    <n v="7304"/>
    <s v="Maule"/>
    <s v="Molina"/>
    <n v="4"/>
    <s v="Prevalencia Violencia Física Leve Año"/>
    <x v="0"/>
    <x v="0"/>
    <x v="0"/>
    <x v="0"/>
    <s v="No sufrió violencia física leve en los últimos 12 meses"/>
    <n v="270107"/>
    <s v="Atenciones médicas"/>
    <n v="270107006"/>
    <s v="Violencia Física"/>
    <n v="8705"/>
    <n v="14326.981570701346"/>
    <n v="30949.619450743146"/>
  </r>
  <r>
    <n v="7"/>
    <n v="7304"/>
    <s v="Maule"/>
    <s v="Molina"/>
    <n v="4"/>
    <s v="Prevalencia Violencia Física Leve Año"/>
    <x v="0"/>
    <x v="0"/>
    <x v="0"/>
    <x v="0"/>
    <s v="Sufrió violencia física leve en los últimos 12 meses"/>
    <n v="270107"/>
    <s v="Atenciones médicas"/>
    <n v="270107006"/>
    <s v="Violencia Física"/>
    <n v="1037"/>
    <n v="3239.897129266742"/>
    <n v="0"/>
  </r>
  <r>
    <n v="7"/>
    <n v="7304"/>
    <s v="Maule"/>
    <s v="Molina"/>
    <n v="7"/>
    <s v="Prevalencia Violencia Sexual General Vida (año o vida) general"/>
    <x v="1"/>
    <x v="1"/>
    <x v="1"/>
    <x v="1"/>
    <s v="Sin Datos"/>
    <n v="270107"/>
    <s v="Atenciones médicas"/>
    <n v="270107005"/>
    <s v="Otra violencia"/>
    <n v="474"/>
    <n v="6152.3634703429143"/>
    <n v="1498.1721100917432"/>
  </r>
  <r>
    <n v="7"/>
    <n v="7304"/>
    <s v="Maule"/>
    <s v="Molina"/>
    <n v="7"/>
    <s v="Prevalencia Violencia Sexual General Vida (año o vida) general"/>
    <x v="1"/>
    <x v="1"/>
    <x v="1"/>
    <x v="1"/>
    <s v="No sufrió violencia sexual antes ni durante los últimos doce meses"/>
    <n v="270107"/>
    <s v="Atenciones médicas"/>
    <n v="270107005"/>
    <s v="Otra violencia"/>
    <n v="8116"/>
    <n v="10888.859315646678"/>
    <n v="27166.539858594249"/>
  </r>
  <r>
    <n v="7"/>
    <n v="7304"/>
    <s v="Maule"/>
    <s v="Molina"/>
    <n v="7"/>
    <s v="Prevalencia Violencia Sexual General Vida (año o vida) general"/>
    <x v="1"/>
    <x v="1"/>
    <x v="1"/>
    <x v="1"/>
    <s v="Sufrió violencia sexual antes o durante los últimos doce meses"/>
    <n v="270107"/>
    <s v="Atenciones médicas"/>
    <n v="270107005"/>
    <s v="Otra violencia"/>
    <n v="1152"/>
    <n v="525.65591397849505"/>
    <n v="2284.9074820571568"/>
  </r>
  <r>
    <n v="7"/>
    <n v="7306"/>
    <s v="Maule"/>
    <s v="Romeral"/>
    <n v="1"/>
    <s v="Prevalencia Violencia Física General Año"/>
    <x v="0"/>
    <x v="0"/>
    <x v="0"/>
    <x v="0"/>
    <s v="No sufrió violencia física general en los últimos 12 meses"/>
    <n v="270107"/>
    <s v="Atenciones médicas"/>
    <n v="270107006"/>
    <s v="Violencia Física"/>
    <n v="0"/>
    <n v="4538.1767801442729"/>
    <n v="0"/>
  </r>
  <r>
    <n v="7"/>
    <n v="7306"/>
    <s v="Maule"/>
    <s v="Romeral"/>
    <n v="1"/>
    <s v="Prevalencia Violencia Física General Año"/>
    <x v="0"/>
    <x v="0"/>
    <x v="0"/>
    <x v="0"/>
    <s v="Sufrió violencia física general en los últimos 12 meses"/>
    <n v="270107"/>
    <s v="Atenciones médicas"/>
    <n v="270107006"/>
    <s v="Violencia Física"/>
    <n v="0"/>
    <n v="644.77777777777806"/>
    <n v="0"/>
  </r>
  <r>
    <n v="7"/>
    <n v="7306"/>
    <s v="Maule"/>
    <s v="Romeral"/>
    <n v="2"/>
    <s v="Prevalencia Violencia Física General Vida (año o vida)"/>
    <x v="1"/>
    <x v="1"/>
    <x v="0"/>
    <x v="0"/>
    <s v="No sufrió violencia física antes ni durante los últimos doce meses"/>
    <n v="270107"/>
    <s v="Atenciones médicas"/>
    <n v="270107006"/>
    <s v="Violencia Física"/>
    <n v="0"/>
    <n v="4538.1767801442729"/>
    <n v="0"/>
  </r>
  <r>
    <n v="7"/>
    <n v="7306"/>
    <s v="Maule"/>
    <s v="Romeral"/>
    <n v="2"/>
    <s v="Prevalencia Violencia Física General Vida (año o vida)"/>
    <x v="1"/>
    <x v="1"/>
    <x v="0"/>
    <x v="0"/>
    <s v="Sufrió violencia física antes o durante los últimos doce meses"/>
    <n v="270107"/>
    <s v="Atenciones médicas"/>
    <n v="270107006"/>
    <s v="Violencia Física"/>
    <n v="0"/>
    <n v="644.77777777777806"/>
    <n v="0"/>
  </r>
  <r>
    <n v="7"/>
    <n v="7306"/>
    <s v="Maule"/>
    <s v="Romeral"/>
    <n v="3"/>
    <s v="Prevalencia Violencia Física Grave Año"/>
    <x v="0"/>
    <x v="0"/>
    <x v="0"/>
    <x v="0"/>
    <s v="No sufrió violencia física grave en los últimos 12 meses"/>
    <n v="270107"/>
    <s v="Atenciones médicas"/>
    <n v="270107006"/>
    <s v="Violencia Física"/>
    <n v="0"/>
    <n v="4538.1767801442729"/>
    <n v="0"/>
  </r>
  <r>
    <n v="7"/>
    <n v="7306"/>
    <s v="Maule"/>
    <s v="Romeral"/>
    <n v="3"/>
    <s v="Prevalencia Violencia Física Grave Año"/>
    <x v="0"/>
    <x v="0"/>
    <x v="0"/>
    <x v="0"/>
    <s v="Sufrió violencia física grave en los últimos 12 meses"/>
    <n v="270107"/>
    <s v="Atenciones médicas"/>
    <n v="270107006"/>
    <s v="Violencia Física"/>
    <n v="0"/>
    <n v="644.77777777777806"/>
    <n v="0"/>
  </r>
  <r>
    <n v="7"/>
    <n v="7306"/>
    <s v="Maule"/>
    <s v="Romeral"/>
    <n v="4"/>
    <s v="Prevalencia Violencia Física Leve Año"/>
    <x v="0"/>
    <x v="0"/>
    <x v="0"/>
    <x v="0"/>
    <s v="No sufrió violencia física leve en los últimos 12 meses"/>
    <n v="270107"/>
    <s v="Atenciones médicas"/>
    <n v="270107006"/>
    <s v="Violencia Física"/>
    <n v="0"/>
    <n v="4538.1767801442729"/>
    <n v="0"/>
  </r>
  <r>
    <n v="7"/>
    <n v="7306"/>
    <s v="Maule"/>
    <s v="Romeral"/>
    <n v="4"/>
    <s v="Prevalencia Violencia Física Leve Año"/>
    <x v="0"/>
    <x v="0"/>
    <x v="0"/>
    <x v="0"/>
    <s v="Sufrió violencia física leve en los últimos 12 meses"/>
    <n v="270107"/>
    <s v="Atenciones médicas"/>
    <n v="270107006"/>
    <s v="Violencia Física"/>
    <n v="0"/>
    <n v="644.77777777777806"/>
    <n v="0"/>
  </r>
  <r>
    <n v="7"/>
    <n v="7306"/>
    <s v="Maule"/>
    <s v="Romeral"/>
    <n v="7"/>
    <s v="Prevalencia Violencia Sexual General Vida (año o vida) general"/>
    <x v="1"/>
    <x v="1"/>
    <x v="1"/>
    <x v="1"/>
    <s v="Sin Datos"/>
    <n v="270107"/>
    <s v="Atenciones médicas"/>
    <n v="270107005"/>
    <s v="Otra violencia"/>
    <n v="0"/>
    <n v="1885.8954248365981"/>
    <n v="0"/>
  </r>
  <r>
    <n v="7"/>
    <n v="7306"/>
    <s v="Maule"/>
    <s v="Romeral"/>
    <n v="7"/>
    <s v="Prevalencia Violencia Sexual General Vida (año o vida) general"/>
    <x v="1"/>
    <x v="1"/>
    <x v="1"/>
    <x v="1"/>
    <s v="No sufrió violencia sexual antes ni durante los últimos doce meses"/>
    <n v="270107"/>
    <s v="Atenciones médicas"/>
    <n v="270107005"/>
    <s v="Otra violencia"/>
    <n v="0"/>
    <n v="2923.685301309752"/>
    <n v="0"/>
  </r>
  <r>
    <n v="7"/>
    <n v="7306"/>
    <s v="Maule"/>
    <s v="Romeral"/>
    <n v="7"/>
    <s v="Prevalencia Violencia Sexual General Vida (año o vida) general"/>
    <x v="1"/>
    <x v="1"/>
    <x v="1"/>
    <x v="1"/>
    <s v="Sufrió violencia sexual antes o durante los últimos doce meses"/>
    <n v="270107"/>
    <s v="Atenciones médicas"/>
    <n v="270107005"/>
    <s v="Otra violencia"/>
    <n v="0"/>
    <n v="373.37383177570098"/>
    <n v="0"/>
  </r>
  <r>
    <n v="7"/>
    <n v="7308"/>
    <s v="Maule"/>
    <s v="Teno"/>
    <n v="1"/>
    <s v="Prevalencia Violencia Física General Año"/>
    <x v="0"/>
    <x v="0"/>
    <x v="0"/>
    <x v="0"/>
    <s v="No sufrió violencia física general en los últimos 12 meses"/>
    <n v="270107"/>
    <s v="Atenciones médicas"/>
    <n v="270107006"/>
    <s v="Violencia Física"/>
    <n v="0"/>
    <n v="2488.3516095534792"/>
    <n v="0"/>
  </r>
  <r>
    <n v="7"/>
    <n v="7308"/>
    <s v="Maule"/>
    <s v="Teno"/>
    <n v="2"/>
    <s v="Prevalencia Violencia Física General Vida (año o vida)"/>
    <x v="1"/>
    <x v="1"/>
    <x v="0"/>
    <x v="0"/>
    <s v="No sufrió violencia física antes ni durante los últimos doce meses"/>
    <n v="270107"/>
    <s v="Atenciones médicas"/>
    <n v="270107006"/>
    <s v="Violencia Física"/>
    <n v="0"/>
    <n v="2488.3516095534792"/>
    <n v="0"/>
  </r>
  <r>
    <n v="7"/>
    <n v="7308"/>
    <s v="Maule"/>
    <s v="Teno"/>
    <n v="3"/>
    <s v="Prevalencia Violencia Física Grave Año"/>
    <x v="0"/>
    <x v="0"/>
    <x v="0"/>
    <x v="0"/>
    <s v="No sufrió violencia física grave en los últimos 12 meses"/>
    <n v="270107"/>
    <s v="Atenciones médicas"/>
    <n v="270107006"/>
    <s v="Violencia Física"/>
    <n v="0"/>
    <n v="2488.3516095534792"/>
    <n v="0"/>
  </r>
  <r>
    <n v="7"/>
    <n v="7308"/>
    <s v="Maule"/>
    <s v="Teno"/>
    <n v="4"/>
    <s v="Prevalencia Violencia Física Leve Año"/>
    <x v="0"/>
    <x v="0"/>
    <x v="0"/>
    <x v="0"/>
    <s v="No sufrió violencia física leve en los últimos 12 meses"/>
    <n v="270107"/>
    <s v="Atenciones médicas"/>
    <n v="270107006"/>
    <s v="Violencia Física"/>
    <n v="0"/>
    <n v="2488.3516095534792"/>
    <n v="0"/>
  </r>
  <r>
    <n v="7"/>
    <n v="7308"/>
    <s v="Maule"/>
    <s v="Teno"/>
    <n v="7"/>
    <s v="Prevalencia Violencia Sexual General Vida (año o vida) general"/>
    <x v="1"/>
    <x v="1"/>
    <x v="1"/>
    <x v="1"/>
    <s v="Sin Datos"/>
    <n v="270107"/>
    <s v="Atenciones médicas"/>
    <n v="270107005"/>
    <s v="Otra violencia"/>
    <n v="0"/>
    <n v="373.37383177570098"/>
    <n v="0"/>
  </r>
  <r>
    <n v="7"/>
    <n v="7308"/>
    <s v="Maule"/>
    <s v="Teno"/>
    <n v="7"/>
    <s v="Prevalencia Violencia Sexual General Vida (año o vida) general"/>
    <x v="1"/>
    <x v="1"/>
    <x v="1"/>
    <x v="1"/>
    <s v="No sufrió violencia sexual antes ni durante los últimos doce meses"/>
    <n v="270107"/>
    <s v="Atenciones médicas"/>
    <n v="270107005"/>
    <s v="Otra violencia"/>
    <n v="0"/>
    <n v="2114.9777777777781"/>
    <n v="0"/>
  </r>
  <r>
    <n v="7"/>
    <n v="7309"/>
    <s v="Maule"/>
    <s v="Vichuquén"/>
    <n v="1"/>
    <s v="Prevalencia Violencia Física General Año"/>
    <x v="0"/>
    <x v="0"/>
    <x v="0"/>
    <x v="0"/>
    <s v="No sufrió violencia física general en los últimos 12 meses"/>
    <n v="270107"/>
    <s v="Atenciones médicas"/>
    <n v="270107006"/>
    <s v="Violencia Física"/>
    <n v="0"/>
    <n v="5418.1802599403763"/>
    <n v="0"/>
  </r>
  <r>
    <n v="7"/>
    <n v="7309"/>
    <s v="Maule"/>
    <s v="Vichuquén"/>
    <n v="2"/>
    <s v="Prevalencia Violencia Física General Vida (año o vida)"/>
    <x v="1"/>
    <x v="1"/>
    <x v="0"/>
    <x v="0"/>
    <s v="No sufrió violencia física antes ni durante los últimos doce meses"/>
    <n v="270107"/>
    <s v="Atenciones médicas"/>
    <n v="270107006"/>
    <s v="Violencia Física"/>
    <n v="0"/>
    <n v="5418.1802599403763"/>
    <n v="0"/>
  </r>
  <r>
    <n v="7"/>
    <n v="7309"/>
    <s v="Maule"/>
    <s v="Vichuquén"/>
    <n v="3"/>
    <s v="Prevalencia Violencia Física Grave Año"/>
    <x v="0"/>
    <x v="0"/>
    <x v="0"/>
    <x v="0"/>
    <s v="No sufrió violencia física grave en los últimos 12 meses"/>
    <n v="270107"/>
    <s v="Atenciones médicas"/>
    <n v="270107006"/>
    <s v="Violencia Física"/>
    <n v="0"/>
    <n v="5418.1802599403763"/>
    <n v="0"/>
  </r>
  <r>
    <n v="7"/>
    <n v="7309"/>
    <s v="Maule"/>
    <s v="Vichuquén"/>
    <n v="4"/>
    <s v="Prevalencia Violencia Física Leve Año"/>
    <x v="0"/>
    <x v="0"/>
    <x v="0"/>
    <x v="0"/>
    <s v="No sufrió violencia física leve en los últimos 12 meses"/>
    <n v="270107"/>
    <s v="Atenciones médicas"/>
    <n v="270107006"/>
    <s v="Violencia Física"/>
    <n v="0"/>
    <n v="5418.1802599403763"/>
    <n v="0"/>
  </r>
  <r>
    <n v="7"/>
    <n v="7309"/>
    <s v="Maule"/>
    <s v="Vichuquén"/>
    <n v="7"/>
    <s v="Prevalencia Violencia Sexual General Vida (año o vida) general"/>
    <x v="1"/>
    <x v="1"/>
    <x v="1"/>
    <x v="1"/>
    <s v="Sin Datos"/>
    <n v="270107"/>
    <s v="Atenciones médicas"/>
    <n v="270107005"/>
    <s v="Otra violencia"/>
    <n v="0"/>
    <n v="1543.8075235319741"/>
    <n v="0"/>
  </r>
  <r>
    <n v="7"/>
    <n v="7309"/>
    <s v="Maule"/>
    <s v="Vichuquén"/>
    <n v="7"/>
    <s v="Prevalencia Violencia Sexual General Vida (año o vida) general"/>
    <x v="1"/>
    <x v="1"/>
    <x v="1"/>
    <x v="1"/>
    <s v="No sufrió violencia sexual antes ni durante los últimos doce meses"/>
    <n v="270107"/>
    <s v="Atenciones médicas"/>
    <n v="270107005"/>
    <s v="Otra violencia"/>
    <n v="0"/>
    <n v="3874.372736408402"/>
    <n v="0"/>
  </r>
  <r>
    <n v="7"/>
    <n v="7401"/>
    <s v="Maule"/>
    <s v="Linares"/>
    <n v="1"/>
    <s v="Prevalencia Violencia Física General Año"/>
    <x v="0"/>
    <x v="0"/>
    <x v="0"/>
    <x v="0"/>
    <s v="No sufrió violencia física general en los últimos 12 meses"/>
    <n v="270107"/>
    <s v="Atenciones médicas"/>
    <n v="270107006"/>
    <s v="Violencia Física"/>
    <n v="21519"/>
    <n v="18689.05214652287"/>
    <n v="31963.585948233555"/>
  </r>
  <r>
    <n v="7"/>
    <n v="7401"/>
    <s v="Maule"/>
    <s v="Linares"/>
    <n v="1"/>
    <s v="Prevalencia Violencia Física General Año"/>
    <x v="0"/>
    <x v="0"/>
    <x v="0"/>
    <x v="0"/>
    <s v="Sufrió violencia física general en los últimos 12 meses"/>
    <n v="270107"/>
    <s v="Atenciones médicas"/>
    <n v="270107006"/>
    <s v="Violencia Física"/>
    <n v="2176"/>
    <n v="0"/>
    <n v="723.64"/>
  </r>
  <r>
    <n v="7"/>
    <n v="7401"/>
    <s v="Maule"/>
    <s v="Linares"/>
    <n v="2"/>
    <s v="Prevalencia Violencia Física General Vida (año o vida)"/>
    <x v="1"/>
    <x v="1"/>
    <x v="0"/>
    <x v="0"/>
    <s v="No sufrió violencia física antes ni durante los últimos doce meses"/>
    <n v="270107"/>
    <s v="Atenciones médicas"/>
    <n v="270107006"/>
    <s v="Violencia Física"/>
    <n v="19624"/>
    <n v="18689.05214652287"/>
    <n v="31963.585948233555"/>
  </r>
  <r>
    <n v="7"/>
    <n v="7401"/>
    <s v="Maule"/>
    <s v="Linares"/>
    <n v="2"/>
    <s v="Prevalencia Violencia Física General Vida (año o vida)"/>
    <x v="1"/>
    <x v="1"/>
    <x v="0"/>
    <x v="0"/>
    <s v="Sufrió violencia física antes o durante los últimos doce meses"/>
    <n v="270107"/>
    <s v="Atenciones médicas"/>
    <n v="270107006"/>
    <s v="Violencia Física"/>
    <n v="4071"/>
    <n v="0"/>
    <n v="723.64"/>
  </r>
  <r>
    <n v="7"/>
    <n v="7401"/>
    <s v="Maule"/>
    <s v="Linares"/>
    <n v="3"/>
    <s v="Prevalencia Violencia Física Grave Año"/>
    <x v="0"/>
    <x v="0"/>
    <x v="0"/>
    <x v="0"/>
    <s v="No sufrió violencia física grave en los últimos 12 meses"/>
    <n v="270107"/>
    <s v="Atenciones médicas"/>
    <n v="270107006"/>
    <s v="Violencia Física"/>
    <n v="23695"/>
    <n v="18689.05214652287"/>
    <n v="31963.585948233555"/>
  </r>
  <r>
    <n v="7"/>
    <n v="7401"/>
    <s v="Maule"/>
    <s v="Linares"/>
    <n v="3"/>
    <s v="Prevalencia Violencia Física Grave Año"/>
    <x v="0"/>
    <x v="0"/>
    <x v="0"/>
    <x v="0"/>
    <s v="Sufrió violencia física grave en los últimos 12 meses"/>
    <n v="270107"/>
    <s v="Atenciones médicas"/>
    <n v="270107006"/>
    <s v="Violencia Física"/>
    <n v="0"/>
    <n v="0"/>
    <n v="723.64"/>
  </r>
  <r>
    <n v="7"/>
    <n v="7401"/>
    <s v="Maule"/>
    <s v="Linares"/>
    <n v="4"/>
    <s v="Prevalencia Violencia Física Leve Año"/>
    <x v="0"/>
    <x v="0"/>
    <x v="0"/>
    <x v="0"/>
    <s v="No sufrió violencia física leve en los últimos 12 meses"/>
    <n v="270107"/>
    <s v="Atenciones médicas"/>
    <n v="270107006"/>
    <s v="Violencia Física"/>
    <n v="21519"/>
    <n v="18689.05214652287"/>
    <n v="31963.585948233555"/>
  </r>
  <r>
    <n v="7"/>
    <n v="7401"/>
    <s v="Maule"/>
    <s v="Linares"/>
    <n v="4"/>
    <s v="Prevalencia Violencia Física Leve Año"/>
    <x v="0"/>
    <x v="0"/>
    <x v="0"/>
    <x v="0"/>
    <s v="Sufrió violencia física leve en los últimos 12 meses"/>
    <n v="270107"/>
    <s v="Atenciones médicas"/>
    <n v="270107006"/>
    <s v="Violencia Física"/>
    <n v="2176"/>
    <n v="0"/>
    <n v="723.64"/>
  </r>
  <r>
    <n v="7"/>
    <n v="7401"/>
    <s v="Maule"/>
    <s v="Linares"/>
    <n v="7"/>
    <s v="Prevalencia Violencia Sexual General Vida (año o vida) general"/>
    <x v="1"/>
    <x v="1"/>
    <x v="1"/>
    <x v="1"/>
    <s v="Sin Datos"/>
    <n v="270107"/>
    <s v="Atenciones médicas"/>
    <n v="270107005"/>
    <s v="Otra violencia"/>
    <n v="6829"/>
    <n v="8771.1712425936093"/>
    <n v="4148.9825783972128"/>
  </r>
  <r>
    <n v="7"/>
    <n v="7401"/>
    <s v="Maule"/>
    <s v="Linares"/>
    <n v="7"/>
    <s v="Prevalencia Violencia Sexual General Vida (año o vida) general"/>
    <x v="1"/>
    <x v="1"/>
    <x v="1"/>
    <x v="1"/>
    <s v="No sufrió violencia sexual antes ni durante los últimos doce meses"/>
    <n v="270107"/>
    <s v="Atenciones médicas"/>
    <n v="270107005"/>
    <s v="Otra violencia"/>
    <n v="15621"/>
    <n v="9392.2249899507624"/>
    <n v="27814.603369836346"/>
  </r>
  <r>
    <n v="7"/>
    <n v="7401"/>
    <s v="Maule"/>
    <s v="Linares"/>
    <n v="7"/>
    <s v="Prevalencia Violencia Sexual General Vida (año o vida) general"/>
    <x v="1"/>
    <x v="1"/>
    <x v="1"/>
    <x v="1"/>
    <s v="Sufrió violencia sexual antes o durante los últimos doce meses"/>
    <n v="270107"/>
    <s v="Atenciones médicas"/>
    <n v="270107005"/>
    <s v="Otra violencia"/>
    <n v="1245"/>
    <n v="525.65591397849505"/>
    <n v="723.64"/>
  </r>
  <r>
    <n v="7"/>
    <n v="7402"/>
    <s v="Maule"/>
    <s v="Colbún"/>
    <n v="1"/>
    <s v="Prevalencia Violencia Física General Año"/>
    <x v="0"/>
    <x v="0"/>
    <x v="0"/>
    <x v="0"/>
    <s v="No sufrió violencia física general en los últimos 12 meses"/>
    <n v="270107"/>
    <s v="Atenciones médicas"/>
    <n v="270107006"/>
    <s v="Violencia Física"/>
    <n v="0"/>
    <n v="11304.823919460259"/>
    <n v="0"/>
  </r>
  <r>
    <n v="7"/>
    <n v="7402"/>
    <s v="Maule"/>
    <s v="Colbún"/>
    <n v="1"/>
    <s v="Prevalencia Violencia Física General Año"/>
    <x v="0"/>
    <x v="0"/>
    <x v="0"/>
    <x v="0"/>
    <s v="Sufrió violencia física general en los últimos 12 meses"/>
    <n v="270107"/>
    <s v="Atenciones médicas"/>
    <n v="270107006"/>
    <s v="Violencia Física"/>
    <n v="0"/>
    <n v="525.65591397849505"/>
    <n v="0"/>
  </r>
  <r>
    <n v="7"/>
    <n v="7402"/>
    <s v="Maule"/>
    <s v="Colbún"/>
    <n v="2"/>
    <s v="Prevalencia Violencia Física General Vida (año o vida)"/>
    <x v="1"/>
    <x v="1"/>
    <x v="0"/>
    <x v="0"/>
    <s v="No sufrió violencia física antes ni durante los últimos doce meses"/>
    <n v="270107"/>
    <s v="Atenciones médicas"/>
    <n v="270107006"/>
    <s v="Violencia Física"/>
    <n v="0"/>
    <n v="9764.2447527935892"/>
    <n v="0"/>
  </r>
  <r>
    <n v="7"/>
    <n v="7402"/>
    <s v="Maule"/>
    <s v="Colbún"/>
    <n v="2"/>
    <s v="Prevalencia Violencia Física General Vida (año o vida)"/>
    <x v="1"/>
    <x v="1"/>
    <x v="0"/>
    <x v="0"/>
    <s v="Sufrió violencia física antes o durante los últimos doce meses"/>
    <n v="270107"/>
    <s v="Atenciones médicas"/>
    <n v="270107006"/>
    <s v="Violencia Física"/>
    <n v="0"/>
    <n v="2066.2350806451623"/>
    <n v="0"/>
  </r>
  <r>
    <n v="7"/>
    <n v="7402"/>
    <s v="Maule"/>
    <s v="Colbún"/>
    <n v="3"/>
    <s v="Prevalencia Violencia Física Grave Año"/>
    <x v="0"/>
    <x v="0"/>
    <x v="0"/>
    <x v="0"/>
    <s v="No sufrió violencia física grave en los últimos 12 meses"/>
    <n v="270107"/>
    <s v="Atenciones médicas"/>
    <n v="270107006"/>
    <s v="Violencia Física"/>
    <n v="0"/>
    <n v="11304.823919460259"/>
    <n v="0"/>
  </r>
  <r>
    <n v="7"/>
    <n v="7402"/>
    <s v="Maule"/>
    <s v="Colbún"/>
    <n v="3"/>
    <s v="Prevalencia Violencia Física Grave Año"/>
    <x v="0"/>
    <x v="0"/>
    <x v="0"/>
    <x v="0"/>
    <s v="Sufrió violencia física grave en los últimos 12 meses"/>
    <n v="270107"/>
    <s v="Atenciones médicas"/>
    <n v="270107006"/>
    <s v="Violencia Física"/>
    <n v="0"/>
    <n v="525.65591397849505"/>
    <n v="0"/>
  </r>
  <r>
    <n v="7"/>
    <n v="7402"/>
    <s v="Maule"/>
    <s v="Colbún"/>
    <n v="4"/>
    <s v="Prevalencia Violencia Física Leve Año"/>
    <x v="0"/>
    <x v="0"/>
    <x v="0"/>
    <x v="0"/>
    <s v="No sufrió violencia física leve en los últimos 12 meses"/>
    <n v="270107"/>
    <s v="Atenciones médicas"/>
    <n v="270107006"/>
    <s v="Violencia Física"/>
    <n v="0"/>
    <n v="11304.823919460259"/>
    <n v="0"/>
  </r>
  <r>
    <n v="7"/>
    <n v="7402"/>
    <s v="Maule"/>
    <s v="Colbún"/>
    <n v="4"/>
    <s v="Prevalencia Violencia Física Leve Año"/>
    <x v="0"/>
    <x v="0"/>
    <x v="0"/>
    <x v="0"/>
    <s v="Sufrió violencia física leve en los últimos 12 meses"/>
    <n v="270107"/>
    <s v="Atenciones médicas"/>
    <n v="270107006"/>
    <s v="Violencia Física"/>
    <n v="0"/>
    <n v="525.65591397849505"/>
    <n v="0"/>
  </r>
  <r>
    <n v="7"/>
    <n v="7402"/>
    <s v="Maule"/>
    <s v="Colbún"/>
    <n v="7"/>
    <s v="Prevalencia Violencia Sexual General Vida (año o vida) general"/>
    <x v="1"/>
    <x v="1"/>
    <x v="1"/>
    <x v="1"/>
    <s v="Sin Datos"/>
    <n v="270107"/>
    <s v="Atenciones médicas"/>
    <n v="270107005"/>
    <s v="Otra violencia"/>
    <n v="0"/>
    <n v="2920.4569444444451"/>
    <n v="0"/>
  </r>
  <r>
    <n v="7"/>
    <n v="7402"/>
    <s v="Maule"/>
    <s v="Colbún"/>
    <n v="7"/>
    <s v="Prevalencia Violencia Sexual General Vida (año o vida) general"/>
    <x v="1"/>
    <x v="1"/>
    <x v="1"/>
    <x v="1"/>
    <s v="No sufrió violencia sexual antes ni durante los últimos doce meses"/>
    <n v="270107"/>
    <s v="Atenciones médicas"/>
    <n v="270107005"/>
    <s v="Otra violencia"/>
    <n v="0"/>
    <n v="8910.0228889943064"/>
    <n v="0"/>
  </r>
  <r>
    <n v="7"/>
    <n v="7403"/>
    <s v="Maule"/>
    <s v="Longaví"/>
    <n v="1"/>
    <s v="Prevalencia Violencia Física General Año"/>
    <x v="0"/>
    <x v="0"/>
    <x v="0"/>
    <x v="0"/>
    <s v="No sufrió violencia física general en los últimos 12 meses"/>
    <n v="270107"/>
    <s v="Atenciones médicas"/>
    <n v="270107006"/>
    <s v="Violencia Física"/>
    <n v="0"/>
    <n v="1764.8992731048809"/>
    <n v="0"/>
  </r>
  <r>
    <n v="7"/>
    <n v="7403"/>
    <s v="Maule"/>
    <s v="Longaví"/>
    <n v="2"/>
    <s v="Prevalencia Violencia Física General Vida (año o vida)"/>
    <x v="1"/>
    <x v="1"/>
    <x v="0"/>
    <x v="0"/>
    <s v="No sufrió violencia física antes ni durante los últimos doce meses"/>
    <n v="270107"/>
    <s v="Atenciones médicas"/>
    <n v="270107006"/>
    <s v="Violencia Física"/>
    <n v="0"/>
    <n v="1764.8992731048809"/>
    <n v="0"/>
  </r>
  <r>
    <n v="7"/>
    <n v="7403"/>
    <s v="Maule"/>
    <s v="Longaví"/>
    <n v="3"/>
    <s v="Prevalencia Violencia Física Grave Año"/>
    <x v="0"/>
    <x v="0"/>
    <x v="0"/>
    <x v="0"/>
    <s v="No sufrió violencia física grave en los últimos 12 meses"/>
    <n v="270107"/>
    <s v="Atenciones médicas"/>
    <n v="270107006"/>
    <s v="Violencia Física"/>
    <n v="0"/>
    <n v="1764.8992731048809"/>
    <n v="0"/>
  </r>
  <r>
    <n v="7"/>
    <n v="7403"/>
    <s v="Maule"/>
    <s v="Longaví"/>
    <n v="4"/>
    <s v="Prevalencia Violencia Física Leve Año"/>
    <x v="0"/>
    <x v="0"/>
    <x v="0"/>
    <x v="0"/>
    <s v="No sufrió violencia física leve en los últimos 12 meses"/>
    <n v="270107"/>
    <s v="Atenciones médicas"/>
    <n v="270107006"/>
    <s v="Violencia Física"/>
    <n v="0"/>
    <n v="1764.8992731048809"/>
    <n v="0"/>
  </r>
  <r>
    <n v="7"/>
    <n v="7403"/>
    <s v="Maule"/>
    <s v="Longaví"/>
    <n v="7"/>
    <s v="Prevalencia Violencia Sexual General Vida (año o vida) general"/>
    <x v="1"/>
    <x v="1"/>
    <x v="1"/>
    <x v="1"/>
    <s v="Sin Datos"/>
    <n v="270107"/>
    <s v="Atenciones médicas"/>
    <n v="270107005"/>
    <s v="Otra violencia"/>
    <n v="0"/>
    <n v="746.74766355140196"/>
    <n v="0"/>
  </r>
  <r>
    <n v="7"/>
    <n v="7403"/>
    <s v="Maule"/>
    <s v="Longaví"/>
    <n v="7"/>
    <s v="Prevalencia Violencia Sexual General Vida (año o vida) general"/>
    <x v="1"/>
    <x v="1"/>
    <x v="1"/>
    <x v="1"/>
    <s v="No sufrió violencia sexual antes ni durante los últimos doce meses"/>
    <n v="270107"/>
    <s v="Atenciones médicas"/>
    <n v="270107005"/>
    <s v="Otra violencia"/>
    <n v="0"/>
    <n v="1018.151609553479"/>
    <n v="0"/>
  </r>
  <r>
    <n v="7"/>
    <n v="7404"/>
    <s v="Maule"/>
    <s v="Parral"/>
    <n v="1"/>
    <s v="Prevalencia Violencia Física General Año"/>
    <x v="0"/>
    <x v="0"/>
    <x v="0"/>
    <x v="0"/>
    <s v="No sufrió violencia física general en los últimos 12 meses"/>
    <n v="270107"/>
    <s v="Atenciones médicas"/>
    <n v="270107006"/>
    <s v="Violencia Física"/>
    <n v="8764"/>
    <n v="14303.382508211807"/>
    <n v="6602.0214928107071"/>
  </r>
  <r>
    <n v="7"/>
    <n v="7404"/>
    <s v="Maule"/>
    <s v="Parral"/>
    <n v="2"/>
    <s v="Prevalencia Violencia Física General Vida (año o vida)"/>
    <x v="1"/>
    <x v="1"/>
    <x v="0"/>
    <x v="0"/>
    <s v="No sufrió violencia física antes ni durante los últimos doce meses"/>
    <n v="270107"/>
    <s v="Atenciones médicas"/>
    <n v="270107006"/>
    <s v="Violencia Física"/>
    <n v="8764"/>
    <n v="14303.382508211807"/>
    <n v="6214.7554377648357"/>
  </r>
  <r>
    <n v="7"/>
    <n v="7404"/>
    <s v="Maule"/>
    <s v="Parral"/>
    <n v="2"/>
    <s v="Prevalencia Violencia Física General Vida (año o vida)"/>
    <x v="1"/>
    <x v="1"/>
    <x v="0"/>
    <x v="0"/>
    <s v="Sufrió violencia física antes o durante los últimos doce meses"/>
    <n v="270107"/>
    <s v="Atenciones médicas"/>
    <n v="270107006"/>
    <s v="Violencia Física"/>
    <n v="0"/>
    <n v="0"/>
    <n v="387.26605504587161"/>
  </r>
  <r>
    <n v="7"/>
    <n v="7404"/>
    <s v="Maule"/>
    <s v="Parral"/>
    <n v="3"/>
    <s v="Prevalencia Violencia Física Grave Año"/>
    <x v="0"/>
    <x v="0"/>
    <x v="0"/>
    <x v="0"/>
    <s v="No sufrió violencia física grave en los últimos 12 meses"/>
    <n v="270107"/>
    <s v="Atenciones médicas"/>
    <n v="270107006"/>
    <s v="Violencia Física"/>
    <n v="8764"/>
    <n v="14303.382508211807"/>
    <n v="6602.0214928107071"/>
  </r>
  <r>
    <n v="7"/>
    <n v="7404"/>
    <s v="Maule"/>
    <s v="Parral"/>
    <n v="4"/>
    <s v="Prevalencia Violencia Física Leve Año"/>
    <x v="0"/>
    <x v="0"/>
    <x v="0"/>
    <x v="0"/>
    <s v="No sufrió violencia física leve en los últimos 12 meses"/>
    <n v="270107"/>
    <s v="Atenciones médicas"/>
    <n v="270107006"/>
    <s v="Violencia Física"/>
    <n v="8764"/>
    <n v="14303.382508211807"/>
    <n v="6602.0214928107071"/>
  </r>
  <r>
    <n v="7"/>
    <n v="7404"/>
    <s v="Maule"/>
    <s v="Parral"/>
    <n v="7"/>
    <s v="Prevalencia Violencia Sexual General Vida (año o vida) general"/>
    <x v="1"/>
    <x v="1"/>
    <x v="1"/>
    <x v="1"/>
    <s v="Sin Datos"/>
    <n v="270107"/>
    <s v="Atenciones médicas"/>
    <n v="270107005"/>
    <s v="Otra violencia"/>
    <n v="3592"/>
    <n v="4780.7810845692884"/>
    <n v="0"/>
  </r>
  <r>
    <n v="7"/>
    <n v="7404"/>
    <s v="Maule"/>
    <s v="Parral"/>
    <n v="7"/>
    <s v="Prevalencia Violencia Sexual General Vida (año o vida) general"/>
    <x v="1"/>
    <x v="1"/>
    <x v="1"/>
    <x v="1"/>
    <s v="No sufrió violencia sexual antes ni durante los últimos doce meses"/>
    <n v="270107"/>
    <s v="Atenciones médicas"/>
    <n v="270107005"/>
    <s v="Otra violencia"/>
    <n v="4882"/>
    <n v="9522.6014236425199"/>
    <n v="6214.7554377648357"/>
  </r>
  <r>
    <n v="7"/>
    <n v="7404"/>
    <s v="Maule"/>
    <s v="Parral"/>
    <n v="7"/>
    <s v="Prevalencia Violencia Sexual General Vida (año o vida) general"/>
    <x v="1"/>
    <x v="1"/>
    <x v="1"/>
    <x v="1"/>
    <s v="Sufrió violencia sexual antes o durante los últimos doce meses"/>
    <n v="270107"/>
    <s v="Atenciones médicas"/>
    <n v="270107005"/>
    <s v="Otra violencia"/>
    <n v="290"/>
    <n v="0"/>
    <n v="387.26605504587161"/>
  </r>
  <r>
    <n v="7"/>
    <n v="7405"/>
    <s v="Maule"/>
    <s v="Retiro"/>
    <n v="1"/>
    <s v="Prevalencia Violencia Física General Año"/>
    <x v="0"/>
    <x v="0"/>
    <x v="0"/>
    <x v="0"/>
    <s v="No sufrió violencia física general en los últimos 12 meses"/>
    <n v="270107"/>
    <s v="Atenciones médicas"/>
    <n v="270107006"/>
    <s v="Violencia Física"/>
    <n v="0"/>
    <n v="2197.004607995847"/>
    <n v="0"/>
  </r>
  <r>
    <n v="7"/>
    <n v="7405"/>
    <s v="Maule"/>
    <s v="Retiro"/>
    <n v="2"/>
    <s v="Prevalencia Violencia Física General Vida (año o vida)"/>
    <x v="1"/>
    <x v="1"/>
    <x v="0"/>
    <x v="0"/>
    <s v="No sufrió violencia física antes ni durante los últimos doce meses"/>
    <n v="270107"/>
    <s v="Atenciones médicas"/>
    <n v="270107006"/>
    <s v="Violencia Física"/>
    <n v="0"/>
    <n v="2197.004607995847"/>
    <n v="0"/>
  </r>
  <r>
    <n v="7"/>
    <n v="7405"/>
    <s v="Maule"/>
    <s v="Retiro"/>
    <n v="3"/>
    <s v="Prevalencia Violencia Física Grave Año"/>
    <x v="0"/>
    <x v="0"/>
    <x v="0"/>
    <x v="0"/>
    <s v="No sufrió violencia física grave en los últimos 12 meses"/>
    <n v="270107"/>
    <s v="Atenciones médicas"/>
    <n v="270107006"/>
    <s v="Violencia Física"/>
    <n v="0"/>
    <n v="2197.004607995847"/>
    <n v="0"/>
  </r>
  <r>
    <n v="7"/>
    <n v="7405"/>
    <s v="Maule"/>
    <s v="Retiro"/>
    <n v="4"/>
    <s v="Prevalencia Violencia Física Leve Año"/>
    <x v="0"/>
    <x v="0"/>
    <x v="0"/>
    <x v="0"/>
    <s v="No sufrió violencia física leve en los últimos 12 meses"/>
    <n v="270107"/>
    <s v="Atenciones médicas"/>
    <n v="270107006"/>
    <s v="Violencia Física"/>
    <n v="0"/>
    <n v="2197.004607995847"/>
    <n v="0"/>
  </r>
  <r>
    <n v="7"/>
    <n v="7405"/>
    <s v="Maule"/>
    <s v="Retiro"/>
    <n v="7"/>
    <s v="Prevalencia Violencia Sexual General Vida (año o vida) general"/>
    <x v="1"/>
    <x v="1"/>
    <x v="1"/>
    <x v="1"/>
    <s v="Sin Datos"/>
    <n v="270107"/>
    <s v="Atenciones médicas"/>
    <n v="270107005"/>
    <s v="Otra violencia"/>
    <n v="0"/>
    <n v="1552.2268302180689"/>
    <n v="0"/>
  </r>
  <r>
    <n v="7"/>
    <n v="7405"/>
    <s v="Maule"/>
    <s v="Retiro"/>
    <n v="7"/>
    <s v="Prevalencia Violencia Sexual General Vida (año o vida) general"/>
    <x v="1"/>
    <x v="1"/>
    <x v="1"/>
    <x v="1"/>
    <s v="No sufrió violencia sexual antes ni durante los últimos doce meses"/>
    <n v="270107"/>
    <s v="Atenciones médicas"/>
    <n v="270107005"/>
    <s v="Otra violencia"/>
    <n v="0"/>
    <n v="644.77777777777806"/>
    <n v="0"/>
  </r>
  <r>
    <n v="7"/>
    <n v="7406"/>
    <s v="Maule"/>
    <s v="San Javier"/>
    <n v="1"/>
    <s v="Prevalencia Violencia Física General Año"/>
    <x v="0"/>
    <x v="0"/>
    <x v="0"/>
    <x v="0"/>
    <s v="No sufrió violencia física general en los últimos 12 meses"/>
    <n v="270107"/>
    <s v="Atenciones médicas"/>
    <n v="270107006"/>
    <s v="Violencia Física"/>
    <n v="7509"/>
    <n v="15430.997944609959"/>
    <n v="5289.0866739059129"/>
  </r>
  <r>
    <n v="7"/>
    <n v="7406"/>
    <s v="Maule"/>
    <s v="San Javier"/>
    <n v="2"/>
    <s v="Prevalencia Violencia Física General Vida (año o vida)"/>
    <x v="1"/>
    <x v="1"/>
    <x v="0"/>
    <x v="0"/>
    <s v="No sufrió violencia física antes ni durante los últimos doce meses"/>
    <n v="270107"/>
    <s v="Atenciones médicas"/>
    <n v="270107006"/>
    <s v="Violencia Física"/>
    <n v="6307"/>
    <n v="15430.997944609959"/>
    <n v="5289.0866739059129"/>
  </r>
  <r>
    <n v="7"/>
    <n v="7406"/>
    <s v="Maule"/>
    <s v="San Javier"/>
    <n v="2"/>
    <s v="Prevalencia Violencia Física General Vida (año o vida)"/>
    <x v="1"/>
    <x v="1"/>
    <x v="0"/>
    <x v="0"/>
    <s v="Sufrió violencia física antes o durante los últimos doce meses"/>
    <n v="270107"/>
    <s v="Atenciones médicas"/>
    <n v="270107006"/>
    <s v="Violencia Física"/>
    <n v="1202"/>
    <n v="0"/>
    <n v="0"/>
  </r>
  <r>
    <n v="7"/>
    <n v="7406"/>
    <s v="Maule"/>
    <s v="San Javier"/>
    <n v="3"/>
    <s v="Prevalencia Violencia Física Grave Año"/>
    <x v="0"/>
    <x v="0"/>
    <x v="0"/>
    <x v="0"/>
    <s v="No sufrió violencia física grave en los últimos 12 meses"/>
    <n v="270107"/>
    <s v="Atenciones médicas"/>
    <n v="270107006"/>
    <s v="Violencia Física"/>
    <n v="7509"/>
    <n v="15430.997944609959"/>
    <n v="5289.0866739059129"/>
  </r>
  <r>
    <n v="7"/>
    <n v="7406"/>
    <s v="Maule"/>
    <s v="San Javier"/>
    <n v="4"/>
    <s v="Prevalencia Violencia Física Leve Año"/>
    <x v="0"/>
    <x v="0"/>
    <x v="0"/>
    <x v="0"/>
    <s v="No sufrió violencia física leve en los últimos 12 meses"/>
    <n v="270107"/>
    <s v="Atenciones médicas"/>
    <n v="270107006"/>
    <s v="Violencia Física"/>
    <n v="7509"/>
    <n v="15430.997944609959"/>
    <n v="5289.0866739059129"/>
  </r>
  <r>
    <n v="7"/>
    <n v="7406"/>
    <s v="Maule"/>
    <s v="San Javier"/>
    <n v="7"/>
    <s v="Prevalencia Violencia Sexual General Vida (año o vida) general"/>
    <x v="1"/>
    <x v="1"/>
    <x v="1"/>
    <x v="1"/>
    <s v="Sin Datos"/>
    <n v="270107"/>
    <s v="Atenciones médicas"/>
    <n v="270107005"/>
    <s v="Otra violencia"/>
    <n v="2950"/>
    <n v="8242.503455362641"/>
    <n v="0"/>
  </r>
  <r>
    <n v="7"/>
    <n v="7406"/>
    <s v="Maule"/>
    <s v="San Javier"/>
    <n v="7"/>
    <s v="Prevalencia Violencia Sexual General Vida (año o vida) general"/>
    <x v="1"/>
    <x v="1"/>
    <x v="1"/>
    <x v="1"/>
    <s v="No sufrió violencia sexual antes ni durante los últimos doce meses"/>
    <n v="270107"/>
    <s v="Atenciones médicas"/>
    <n v="270107005"/>
    <s v="Otra violencia"/>
    <n v="3626"/>
    <n v="7188.4944892473159"/>
    <n v="4901.8206188600416"/>
  </r>
  <r>
    <n v="7"/>
    <n v="7406"/>
    <s v="Maule"/>
    <s v="San Javier"/>
    <n v="7"/>
    <s v="Prevalencia Violencia Sexual General Vida (año o vida) general"/>
    <x v="1"/>
    <x v="1"/>
    <x v="1"/>
    <x v="1"/>
    <s v="Sufrió violencia sexual antes o durante los últimos doce meses"/>
    <n v="270107"/>
    <s v="Atenciones médicas"/>
    <n v="270107005"/>
    <s v="Otra violencia"/>
    <n v="933"/>
    <n v="0"/>
    <n v="387.26605504587161"/>
  </r>
  <r>
    <n v="8"/>
    <n v="8101"/>
    <s v="Biobío"/>
    <s v="Concepción"/>
    <n v="1"/>
    <s v="Prevalencia Violencia Física General Año"/>
    <x v="0"/>
    <x v="0"/>
    <x v="0"/>
    <x v="0"/>
    <s v="No sufrió violencia física general en los últimos 12 meses"/>
    <n v="270107"/>
    <s v="Atenciones médicas"/>
    <n v="270107006"/>
    <s v="Violencia Física"/>
    <n v="71853"/>
    <n v="87828.795750694422"/>
    <n v="64589.524619583863"/>
  </r>
  <r>
    <n v="8"/>
    <n v="8101"/>
    <s v="Biobío"/>
    <s v="Concepción"/>
    <n v="1"/>
    <s v="Prevalencia Violencia Física General Año"/>
    <x v="0"/>
    <x v="0"/>
    <x v="0"/>
    <x v="0"/>
    <s v="Sufrió violencia física general en los últimos 12 meses"/>
    <n v="270107"/>
    <s v="Atenciones médicas"/>
    <n v="270107006"/>
    <s v="Violencia Física"/>
    <n v="5007"/>
    <n v="0"/>
    <n v="2411.9181488801059"/>
  </r>
  <r>
    <n v="8"/>
    <n v="8101"/>
    <s v="Biobío"/>
    <s v="Concepción"/>
    <n v="2"/>
    <s v="Prevalencia Violencia Física General Vida (año o vida)"/>
    <x v="1"/>
    <x v="1"/>
    <x v="0"/>
    <x v="0"/>
    <s v="No sufrió violencia física antes ni durante los últimos doce meses"/>
    <n v="270107"/>
    <s v="Atenciones médicas"/>
    <n v="270107006"/>
    <s v="Violencia Física"/>
    <n v="66006"/>
    <n v="77136.366276249784"/>
    <n v="55863.068019945254"/>
  </r>
  <r>
    <n v="8"/>
    <n v="8101"/>
    <s v="Biobío"/>
    <s v="Concepción"/>
    <n v="2"/>
    <s v="Prevalencia Violencia Física General Vida (año o vida)"/>
    <x v="1"/>
    <x v="1"/>
    <x v="0"/>
    <x v="0"/>
    <s v="Sufrió violencia física antes o durante los últimos doce meses"/>
    <n v="270107"/>
    <s v="Atenciones médicas"/>
    <n v="270107006"/>
    <s v="Violencia Física"/>
    <n v="10854"/>
    <n v="10692.429474444627"/>
    <n v="11138.374748518716"/>
  </r>
  <r>
    <n v="8"/>
    <n v="8101"/>
    <s v="Biobío"/>
    <s v="Concepción"/>
    <n v="3"/>
    <s v="Prevalencia Violencia Física Grave Año"/>
    <x v="0"/>
    <x v="0"/>
    <x v="0"/>
    <x v="0"/>
    <s v="No sufrió violencia física grave en los últimos 12 meses"/>
    <n v="270107"/>
    <s v="Atenciones médicas"/>
    <n v="270107006"/>
    <s v="Violencia Física"/>
    <n v="74028"/>
    <n v="87828.795750694422"/>
    <n v="65476.558710492951"/>
  </r>
  <r>
    <n v="8"/>
    <n v="8101"/>
    <s v="Biobío"/>
    <s v="Concepción"/>
    <n v="3"/>
    <s v="Prevalencia Violencia Física Grave Año"/>
    <x v="0"/>
    <x v="0"/>
    <x v="0"/>
    <x v="0"/>
    <s v="Sufrió violencia física grave en los últimos 12 meses"/>
    <n v="270107"/>
    <s v="Atenciones médicas"/>
    <n v="270107006"/>
    <s v="Violencia Física"/>
    <n v="2832"/>
    <n v="0"/>
    <n v="1524.884057971015"/>
  </r>
  <r>
    <n v="8"/>
    <n v="8101"/>
    <s v="Biobío"/>
    <s v="Concepción"/>
    <n v="4"/>
    <s v="Prevalencia Violencia Física Leve Año"/>
    <x v="0"/>
    <x v="0"/>
    <x v="0"/>
    <x v="0"/>
    <s v="No sufrió violencia física leve en los últimos 12 meses"/>
    <n v="270107"/>
    <s v="Atenciones médicas"/>
    <n v="270107006"/>
    <s v="Violencia Física"/>
    <n v="73373"/>
    <n v="87828.795750694422"/>
    <n v="64589.524619583863"/>
  </r>
  <r>
    <n v="8"/>
    <n v="8101"/>
    <s v="Biobío"/>
    <s v="Concepción"/>
    <n v="4"/>
    <s v="Prevalencia Violencia Física Leve Año"/>
    <x v="0"/>
    <x v="0"/>
    <x v="0"/>
    <x v="0"/>
    <s v="Sufrió violencia física leve en los últimos 12 meses"/>
    <n v="270107"/>
    <s v="Atenciones médicas"/>
    <n v="270107006"/>
    <s v="Violencia Física"/>
    <n v="3487"/>
    <n v="0"/>
    <n v="2411.9181488801059"/>
  </r>
  <r>
    <n v="8"/>
    <n v="8101"/>
    <s v="Biobío"/>
    <s v="Concepción"/>
    <n v="7"/>
    <s v="Prevalencia Violencia Sexual General Vida (año o vida) general"/>
    <x v="1"/>
    <x v="1"/>
    <x v="1"/>
    <x v="1"/>
    <s v="Sin Datos"/>
    <n v="270107"/>
    <s v="Atenciones médicas"/>
    <n v="270107005"/>
    <s v="Otra violencia"/>
    <n v="12156"/>
    <n v="31958.878892934787"/>
    <n v="887.03409090909088"/>
  </r>
  <r>
    <n v="8"/>
    <n v="8101"/>
    <s v="Biobío"/>
    <s v="Concepción"/>
    <n v="7"/>
    <s v="Prevalencia Violencia Sexual General Vida (año o vida) general"/>
    <x v="1"/>
    <x v="1"/>
    <x v="1"/>
    <x v="1"/>
    <s v="No sufrió violencia sexual antes ni durante los últimos doce meses"/>
    <n v="270107"/>
    <s v="Atenciones médicas"/>
    <n v="270107005"/>
    <s v="Otra violencia"/>
    <n v="54471"/>
    <n v="50035.180116232135"/>
    <n v="57462.71304475631"/>
  </r>
  <r>
    <n v="8"/>
    <n v="8101"/>
    <s v="Biobío"/>
    <s v="Concepción"/>
    <n v="7"/>
    <s v="Prevalencia Violencia Sexual General Vida (año o vida) general"/>
    <x v="1"/>
    <x v="1"/>
    <x v="1"/>
    <x v="1"/>
    <s v="Sufrió violencia sexual antes o durante los últimos doce meses"/>
    <n v="270107"/>
    <s v="Atenciones médicas"/>
    <n v="270107005"/>
    <s v="Otra violencia"/>
    <n v="10233"/>
    <n v="5834.7367415275039"/>
    <n v="8651.6956327985736"/>
  </r>
  <r>
    <n v="8"/>
    <n v="8102"/>
    <s v="Biobío"/>
    <s v="Coronel"/>
    <n v="1"/>
    <s v="Prevalencia Violencia Física General Año"/>
    <x v="0"/>
    <x v="0"/>
    <x v="0"/>
    <x v="0"/>
    <s v="No sufrió violencia física general en los últimos 12 meses"/>
    <n v="270107"/>
    <s v="Atenciones médicas"/>
    <n v="270107006"/>
    <s v="Violencia Física"/>
    <n v="31476"/>
    <n v="17005.708628440585"/>
    <n v="55204.707047690768"/>
  </r>
  <r>
    <n v="8"/>
    <n v="8102"/>
    <s v="Biobío"/>
    <s v="Coronel"/>
    <n v="1"/>
    <s v="Prevalencia Violencia Física General Año"/>
    <x v="0"/>
    <x v="0"/>
    <x v="0"/>
    <x v="0"/>
    <s v="Sufrió violencia física general en los últimos 12 meses"/>
    <n v="270107"/>
    <s v="Atenciones médicas"/>
    <n v="270107006"/>
    <s v="Violencia Física"/>
    <n v="0"/>
    <n v="4916.5062794348523"/>
    <n v="4408.4181488801059"/>
  </r>
  <r>
    <n v="8"/>
    <n v="8102"/>
    <s v="Biobío"/>
    <s v="Coronel"/>
    <n v="2"/>
    <s v="Prevalencia Violencia Física General Vida (año o vida)"/>
    <x v="1"/>
    <x v="1"/>
    <x v="0"/>
    <x v="0"/>
    <s v="No sufrió violencia física antes ni durante los últimos doce meses"/>
    <n v="270107"/>
    <s v="Atenciones médicas"/>
    <n v="270107006"/>
    <s v="Violencia Física"/>
    <n v="17042"/>
    <n v="10547.504153873926"/>
    <n v="49395.590650208615"/>
  </r>
  <r>
    <n v="8"/>
    <n v="8102"/>
    <s v="Biobío"/>
    <s v="Coronel"/>
    <n v="2"/>
    <s v="Prevalencia Violencia Física General Vida (año o vida)"/>
    <x v="1"/>
    <x v="1"/>
    <x v="0"/>
    <x v="0"/>
    <s v="Sufrió violencia física antes o durante los últimos doce meses"/>
    <n v="270107"/>
    <s v="Atenciones médicas"/>
    <n v="270107006"/>
    <s v="Violencia Física"/>
    <n v="14434"/>
    <n v="11374.710754001513"/>
    <n v="10217.534546362269"/>
  </r>
  <r>
    <n v="8"/>
    <n v="8102"/>
    <s v="Biobío"/>
    <s v="Coronel"/>
    <n v="3"/>
    <s v="Prevalencia Violencia Física Grave Año"/>
    <x v="0"/>
    <x v="0"/>
    <x v="0"/>
    <x v="0"/>
    <s v="No sufrió violencia física grave en los últimos 12 meses"/>
    <n v="270107"/>
    <s v="Atenciones médicas"/>
    <n v="270107006"/>
    <s v="Violencia Física"/>
    <n v="31476"/>
    <n v="17993.984138644668"/>
    <n v="57616.625196570873"/>
  </r>
  <r>
    <n v="8"/>
    <n v="8102"/>
    <s v="Biobío"/>
    <s v="Coronel"/>
    <n v="3"/>
    <s v="Prevalencia Violencia Física Grave Año"/>
    <x v="0"/>
    <x v="0"/>
    <x v="0"/>
    <x v="0"/>
    <s v="Sufrió violencia física grave en los últimos 12 meses"/>
    <n v="270107"/>
    <s v="Atenciones médicas"/>
    <n v="270107006"/>
    <s v="Violencia Física"/>
    <n v="0"/>
    <n v="3928.23076923077"/>
    <n v="1996.5"/>
  </r>
  <r>
    <n v="8"/>
    <n v="8102"/>
    <s v="Biobío"/>
    <s v="Coronel"/>
    <n v="4"/>
    <s v="Prevalencia Violencia Física Leve Año"/>
    <x v="0"/>
    <x v="0"/>
    <x v="0"/>
    <x v="0"/>
    <s v="No sufrió violencia física leve en los últimos 12 meses"/>
    <n v="270107"/>
    <s v="Atenciones médicas"/>
    <n v="270107006"/>
    <s v="Violencia Física"/>
    <n v="31476"/>
    <n v="20933.939397671355"/>
    <n v="55204.707047690768"/>
  </r>
  <r>
    <n v="8"/>
    <n v="8102"/>
    <s v="Biobío"/>
    <s v="Coronel"/>
    <n v="4"/>
    <s v="Prevalencia Violencia Física Leve Año"/>
    <x v="0"/>
    <x v="0"/>
    <x v="0"/>
    <x v="0"/>
    <s v="Sufrió violencia física leve en los últimos 12 meses"/>
    <n v="270107"/>
    <s v="Atenciones médicas"/>
    <n v="270107006"/>
    <s v="Violencia Física"/>
    <n v="0"/>
    <n v="988.27551020408202"/>
    <n v="4408.4181488801059"/>
  </r>
  <r>
    <n v="8"/>
    <n v="8102"/>
    <s v="Biobío"/>
    <s v="Coronel"/>
    <n v="7"/>
    <s v="Prevalencia Violencia Sexual General Vida (año o vida) general"/>
    <x v="1"/>
    <x v="1"/>
    <x v="1"/>
    <x v="1"/>
    <s v="Sin Datos"/>
    <n v="270107"/>
    <s v="Atenciones médicas"/>
    <n v="270107005"/>
    <s v="Otra violencia"/>
    <n v="6316"/>
    <n v="8909.6377292881589"/>
    <n v="0"/>
  </r>
  <r>
    <n v="8"/>
    <n v="8102"/>
    <s v="Biobío"/>
    <s v="Coronel"/>
    <n v="7"/>
    <s v="Prevalencia Violencia Sexual General Vida (año o vida) general"/>
    <x v="1"/>
    <x v="1"/>
    <x v="1"/>
    <x v="1"/>
    <s v="No sufrió violencia sexual antes ni durante los últimos doce meses"/>
    <n v="270107"/>
    <s v="Atenciones médicas"/>
    <n v="270107005"/>
    <s v="Otra violencia"/>
    <n v="18909"/>
    <n v="11400.833935344039"/>
    <n v="49184.495100458582"/>
  </r>
  <r>
    <n v="8"/>
    <n v="8102"/>
    <s v="Biobío"/>
    <s v="Coronel"/>
    <n v="7"/>
    <s v="Prevalencia Violencia Sexual General Vida (año o vida) general"/>
    <x v="1"/>
    <x v="1"/>
    <x v="1"/>
    <x v="1"/>
    <s v="Sufrió violencia sexual antes o durante los últimos doce meses"/>
    <n v="270107"/>
    <s v="Atenciones médicas"/>
    <n v="270107005"/>
    <s v="Otra violencia"/>
    <n v="6251"/>
    <n v="1611.7432432432399"/>
    <n v="10428.630096112298"/>
  </r>
  <r>
    <n v="8"/>
    <n v="8103"/>
    <s v="Biobío"/>
    <s v="Chiguayante"/>
    <n v="1"/>
    <s v="Prevalencia Violencia Física General Año"/>
    <x v="0"/>
    <x v="0"/>
    <x v="0"/>
    <x v="0"/>
    <s v="No sufrió violencia física general en los últimos 12 meses"/>
    <n v="270107"/>
    <s v="Atenciones médicas"/>
    <n v="270107006"/>
    <s v="Violencia Física"/>
    <n v="25567"/>
    <n v="58485.867825903319"/>
    <n v="27143.769336853806"/>
  </r>
  <r>
    <n v="8"/>
    <n v="8103"/>
    <s v="Biobío"/>
    <s v="Chiguayante"/>
    <n v="1"/>
    <s v="Prevalencia Violencia Física General Año"/>
    <x v="0"/>
    <x v="0"/>
    <x v="0"/>
    <x v="0"/>
    <s v="Sufrió violencia física general en los últimos 12 meses"/>
    <n v="270107"/>
    <s v="Atenciones médicas"/>
    <n v="270107006"/>
    <s v="Violencia Física"/>
    <n v="3248"/>
    <n v="0"/>
    <n v="0"/>
  </r>
  <r>
    <n v="8"/>
    <n v="8103"/>
    <s v="Biobío"/>
    <s v="Chiguayante"/>
    <n v="2"/>
    <s v="Prevalencia Violencia Física General Vida (año o vida)"/>
    <x v="1"/>
    <x v="1"/>
    <x v="0"/>
    <x v="0"/>
    <s v="No sufrió violencia física antes ni durante los últimos doce meses"/>
    <n v="270107"/>
    <s v="Atenciones médicas"/>
    <n v="270107006"/>
    <s v="Violencia Física"/>
    <n v="19789"/>
    <n v="58485.867825903319"/>
    <n v="23328.05877535648"/>
  </r>
  <r>
    <n v="8"/>
    <n v="8103"/>
    <s v="Biobío"/>
    <s v="Chiguayante"/>
    <n v="2"/>
    <s v="Prevalencia Violencia Física General Vida (año o vida)"/>
    <x v="1"/>
    <x v="1"/>
    <x v="0"/>
    <x v="0"/>
    <s v="Sufrió violencia física antes o durante los últimos doce meses"/>
    <n v="270107"/>
    <s v="Atenciones médicas"/>
    <n v="270107006"/>
    <s v="Violencia Física"/>
    <n v="9026"/>
    <n v="0"/>
    <n v="3815.7105614973261"/>
  </r>
  <r>
    <n v="8"/>
    <n v="8103"/>
    <s v="Biobío"/>
    <s v="Chiguayante"/>
    <n v="3"/>
    <s v="Prevalencia Violencia Física Grave Año"/>
    <x v="0"/>
    <x v="0"/>
    <x v="0"/>
    <x v="0"/>
    <s v="No sufrió violencia física grave en los últimos 12 meses"/>
    <n v="270107"/>
    <s v="Atenciones médicas"/>
    <n v="270107006"/>
    <s v="Violencia Física"/>
    <n v="27857"/>
    <n v="58485.867825903319"/>
    <n v="27143.769336853806"/>
  </r>
  <r>
    <n v="8"/>
    <n v="8103"/>
    <s v="Biobío"/>
    <s v="Chiguayante"/>
    <n v="3"/>
    <s v="Prevalencia Violencia Física Grave Año"/>
    <x v="0"/>
    <x v="0"/>
    <x v="0"/>
    <x v="0"/>
    <s v="Sufrió violencia física grave en los últimos 12 meses"/>
    <n v="270107"/>
    <s v="Atenciones médicas"/>
    <n v="270107006"/>
    <s v="Violencia Física"/>
    <n v="958"/>
    <n v="0"/>
    <n v="0"/>
  </r>
  <r>
    <n v="8"/>
    <n v="8103"/>
    <s v="Biobío"/>
    <s v="Chiguayante"/>
    <n v="4"/>
    <s v="Prevalencia Violencia Física Leve Año"/>
    <x v="0"/>
    <x v="0"/>
    <x v="0"/>
    <x v="0"/>
    <s v="No sufrió violencia física leve en los últimos 12 meses"/>
    <n v="270107"/>
    <s v="Atenciones médicas"/>
    <n v="270107006"/>
    <s v="Violencia Física"/>
    <n v="25567"/>
    <n v="58485.867825903319"/>
    <n v="27143.769336853806"/>
  </r>
  <r>
    <n v="8"/>
    <n v="8103"/>
    <s v="Biobío"/>
    <s v="Chiguayante"/>
    <n v="4"/>
    <s v="Prevalencia Violencia Física Leve Año"/>
    <x v="0"/>
    <x v="0"/>
    <x v="0"/>
    <x v="0"/>
    <s v="Sufrió violencia física leve en los últimos 12 meses"/>
    <n v="270107"/>
    <s v="Atenciones médicas"/>
    <n v="270107006"/>
    <s v="Violencia Física"/>
    <n v="3248"/>
    <n v="0"/>
    <n v="0"/>
  </r>
  <r>
    <n v="8"/>
    <n v="8103"/>
    <s v="Biobío"/>
    <s v="Chiguayante"/>
    <n v="7"/>
    <s v="Prevalencia Violencia Sexual General Vida (año o vida) general"/>
    <x v="1"/>
    <x v="1"/>
    <x v="1"/>
    <x v="1"/>
    <s v="Sin Datos"/>
    <n v="270107"/>
    <s v="Atenciones médicas"/>
    <n v="270107005"/>
    <s v="Otra violencia"/>
    <n v="7425"/>
    <n v="38461.586624257419"/>
    <n v="0"/>
  </r>
  <r>
    <n v="8"/>
    <n v="8103"/>
    <s v="Biobío"/>
    <s v="Chiguayante"/>
    <n v="7"/>
    <s v="Prevalencia Violencia Sexual General Vida (año o vida) general"/>
    <x v="1"/>
    <x v="1"/>
    <x v="1"/>
    <x v="1"/>
    <s v="No sufrió violencia sexual antes ni durante los últimos doce meses"/>
    <n v="270107"/>
    <s v="Atenciones médicas"/>
    <n v="270107005"/>
    <s v="Otra violencia"/>
    <n v="20507"/>
    <n v="20024.281201645917"/>
    <n v="25280.509755748637"/>
  </r>
  <r>
    <n v="8"/>
    <n v="8103"/>
    <s v="Biobío"/>
    <s v="Chiguayante"/>
    <n v="7"/>
    <s v="Prevalencia Violencia Sexual General Vida (año o vida) general"/>
    <x v="1"/>
    <x v="1"/>
    <x v="1"/>
    <x v="1"/>
    <s v="Sufrió violencia sexual antes o durante los últimos doce meses"/>
    <n v="270107"/>
    <s v="Atenciones médicas"/>
    <n v="270107005"/>
    <s v="Otra violencia"/>
    <n v="883"/>
    <n v="0"/>
    <n v="1863.2595811051692"/>
  </r>
  <r>
    <n v="8"/>
    <n v="8105"/>
    <s v="Biobío"/>
    <s v="Hualqui"/>
    <n v="1"/>
    <s v="Prevalencia Violencia Física General Año"/>
    <x v="0"/>
    <x v="0"/>
    <x v="0"/>
    <x v="0"/>
    <s v="No sufrió violencia física general en los últimos 12 meses"/>
    <n v="270107"/>
    <s v="Atenciones médicas"/>
    <n v="270107006"/>
    <s v="Violencia Física"/>
    <n v="0"/>
    <n v="5334.9832356286115"/>
    <n v="4657.602272727273"/>
  </r>
  <r>
    <n v="8"/>
    <n v="8105"/>
    <s v="Biobío"/>
    <s v="Hualqui"/>
    <n v="1"/>
    <s v="Prevalencia Violencia Física General Año"/>
    <x v="0"/>
    <x v="0"/>
    <x v="0"/>
    <x v="0"/>
    <s v="Sufrió violencia física general en los últimos 12 meses"/>
    <n v="270107"/>
    <s v="Atenciones médicas"/>
    <n v="270107006"/>
    <s v="Violencia Física"/>
    <n v="0"/>
    <n v="0"/>
    <n v="1524.884057971015"/>
  </r>
  <r>
    <n v="8"/>
    <n v="8105"/>
    <s v="Biobío"/>
    <s v="Hualqui"/>
    <n v="2"/>
    <s v="Prevalencia Violencia Física General Vida (año o vida)"/>
    <x v="1"/>
    <x v="1"/>
    <x v="0"/>
    <x v="0"/>
    <s v="No sufrió violencia física antes ni durante los últimos doce meses"/>
    <n v="270107"/>
    <s v="Atenciones médicas"/>
    <n v="270107006"/>
    <s v="Violencia Física"/>
    <n v="0"/>
    <n v="5334.9832356286115"/>
    <n v="4657.602272727273"/>
  </r>
  <r>
    <n v="8"/>
    <n v="8105"/>
    <s v="Biobío"/>
    <s v="Hualqui"/>
    <n v="2"/>
    <s v="Prevalencia Violencia Física General Vida (año o vida)"/>
    <x v="1"/>
    <x v="1"/>
    <x v="0"/>
    <x v="0"/>
    <s v="Sufrió violencia física antes o durante los últimos doce meses"/>
    <n v="270107"/>
    <s v="Atenciones médicas"/>
    <n v="270107006"/>
    <s v="Violencia Física"/>
    <n v="0"/>
    <n v="0"/>
    <n v="1524.884057971015"/>
  </r>
  <r>
    <n v="8"/>
    <n v="8105"/>
    <s v="Biobío"/>
    <s v="Hualqui"/>
    <n v="3"/>
    <s v="Prevalencia Violencia Física Grave Año"/>
    <x v="0"/>
    <x v="0"/>
    <x v="0"/>
    <x v="0"/>
    <s v="No sufrió violencia física grave en los últimos 12 meses"/>
    <n v="270107"/>
    <s v="Atenciones médicas"/>
    <n v="270107006"/>
    <s v="Violencia Física"/>
    <n v="0"/>
    <n v="5334.9832356286115"/>
    <n v="4657.602272727273"/>
  </r>
  <r>
    <n v="8"/>
    <n v="8105"/>
    <s v="Biobío"/>
    <s v="Hualqui"/>
    <n v="3"/>
    <s v="Prevalencia Violencia Física Grave Año"/>
    <x v="0"/>
    <x v="0"/>
    <x v="0"/>
    <x v="0"/>
    <s v="Sufrió violencia física grave en los últimos 12 meses"/>
    <n v="270107"/>
    <s v="Atenciones médicas"/>
    <n v="270107006"/>
    <s v="Violencia Física"/>
    <n v="0"/>
    <n v="0"/>
    <n v="1524.884057971015"/>
  </r>
  <r>
    <n v="8"/>
    <n v="8105"/>
    <s v="Biobío"/>
    <s v="Hualqui"/>
    <n v="4"/>
    <s v="Prevalencia Violencia Física Leve Año"/>
    <x v="0"/>
    <x v="0"/>
    <x v="0"/>
    <x v="0"/>
    <s v="No sufrió violencia física leve en los últimos 12 meses"/>
    <n v="270107"/>
    <s v="Atenciones médicas"/>
    <n v="270107006"/>
    <s v="Violencia Física"/>
    <n v="0"/>
    <n v="5334.9832356286115"/>
    <n v="4657.602272727273"/>
  </r>
  <r>
    <n v="8"/>
    <n v="8105"/>
    <s v="Biobío"/>
    <s v="Hualqui"/>
    <n v="4"/>
    <s v="Prevalencia Violencia Física Leve Año"/>
    <x v="0"/>
    <x v="0"/>
    <x v="0"/>
    <x v="0"/>
    <s v="Sufrió violencia física leve en los últimos 12 meses"/>
    <n v="270107"/>
    <s v="Atenciones médicas"/>
    <n v="270107006"/>
    <s v="Violencia Física"/>
    <n v="0"/>
    <n v="0"/>
    <n v="1524.884057971015"/>
  </r>
  <r>
    <n v="8"/>
    <n v="8105"/>
    <s v="Biobío"/>
    <s v="Hualqui"/>
    <n v="7"/>
    <s v="Prevalencia Violencia Sexual General Vida (año o vida) general"/>
    <x v="1"/>
    <x v="1"/>
    <x v="1"/>
    <x v="1"/>
    <s v="Sin Datos"/>
    <n v="270107"/>
    <s v="Atenciones médicas"/>
    <n v="270107005"/>
    <s v="Otra violencia"/>
    <n v="0"/>
    <n v="2600.0187534473221"/>
    <n v="0"/>
  </r>
  <r>
    <n v="8"/>
    <n v="8105"/>
    <s v="Biobío"/>
    <s v="Hualqui"/>
    <n v="7"/>
    <s v="Prevalencia Violencia Sexual General Vida (año o vida) general"/>
    <x v="1"/>
    <x v="1"/>
    <x v="1"/>
    <x v="1"/>
    <s v="No sufrió violencia sexual antes ni durante los últimos doce meses"/>
    <n v="270107"/>
    <s v="Atenciones médicas"/>
    <n v="270107005"/>
    <s v="Otra violencia"/>
    <n v="0"/>
    <n v="2734.9644821812899"/>
    <n v="4657.602272727273"/>
  </r>
  <r>
    <n v="8"/>
    <n v="8105"/>
    <s v="Biobío"/>
    <s v="Hualqui"/>
    <n v="7"/>
    <s v="Prevalencia Violencia Sexual General Vida (año o vida) general"/>
    <x v="1"/>
    <x v="1"/>
    <x v="1"/>
    <x v="1"/>
    <s v="Sufrió violencia sexual antes o durante los últimos doce meses"/>
    <n v="270107"/>
    <s v="Atenciones médicas"/>
    <n v="270107005"/>
    <s v="Otra violencia"/>
    <n v="0"/>
    <n v="0"/>
    <n v="1524.884057971015"/>
  </r>
  <r>
    <n v="8"/>
    <n v="8106"/>
    <s v="Biobío"/>
    <s v="Lota"/>
    <n v="1"/>
    <s v="Prevalencia Violencia Física General Año"/>
    <x v="0"/>
    <x v="0"/>
    <x v="0"/>
    <x v="0"/>
    <s v="No sufrió violencia física general en los últimos 12 meses"/>
    <n v="270107"/>
    <s v="Atenciones médicas"/>
    <n v="270107006"/>
    <s v="Violencia Física"/>
    <n v="14669"/>
    <n v="4315.2133112094298"/>
    <n v="18047.902445565916"/>
  </r>
  <r>
    <n v="8"/>
    <n v="8106"/>
    <s v="Biobío"/>
    <s v="Lota"/>
    <n v="1"/>
    <s v="Prevalencia Violencia Física General Año"/>
    <x v="0"/>
    <x v="0"/>
    <x v="0"/>
    <x v="0"/>
    <s v="Sufrió violencia física general en los últimos 12 meses"/>
    <n v="270107"/>
    <s v="Atenciones médicas"/>
    <n v="270107006"/>
    <s v="Violencia Física"/>
    <n v="2184"/>
    <n v="3928.23076923077"/>
    <n v="0"/>
  </r>
  <r>
    <n v="8"/>
    <n v="8106"/>
    <s v="Biobío"/>
    <s v="Lota"/>
    <n v="2"/>
    <s v="Prevalencia Violencia Física General Vida (año o vida)"/>
    <x v="1"/>
    <x v="1"/>
    <x v="0"/>
    <x v="0"/>
    <s v="No sufrió violencia física antes ni durante los últimos doce meses"/>
    <n v="270107"/>
    <s v="Atenciones médicas"/>
    <n v="270107006"/>
    <s v="Violencia Física"/>
    <n v="6793"/>
    <n v="3191.9920722713796"/>
    <n v="15424.88874693578"/>
  </r>
  <r>
    <n v="8"/>
    <n v="8106"/>
    <s v="Biobío"/>
    <s v="Lota"/>
    <n v="2"/>
    <s v="Prevalencia Violencia Física General Vida (año o vida)"/>
    <x v="1"/>
    <x v="1"/>
    <x v="0"/>
    <x v="0"/>
    <s v="Sufrió violencia física antes o durante los últimos doce meses"/>
    <n v="270107"/>
    <s v="Atenciones médicas"/>
    <n v="270107006"/>
    <s v="Violencia Física"/>
    <n v="10060"/>
    <n v="5051.4520081688197"/>
    <n v="2623.0136986301359"/>
  </r>
  <r>
    <n v="8"/>
    <n v="8106"/>
    <s v="Biobío"/>
    <s v="Lota"/>
    <n v="3"/>
    <s v="Prevalencia Violencia Física Grave Año"/>
    <x v="0"/>
    <x v="0"/>
    <x v="0"/>
    <x v="0"/>
    <s v="No sufrió violencia física grave en los últimos 12 meses"/>
    <n v="270107"/>
    <s v="Atenciones médicas"/>
    <n v="270107006"/>
    <s v="Violencia Física"/>
    <n v="16853"/>
    <n v="4315.2133112094298"/>
    <n v="18047.902445565916"/>
  </r>
  <r>
    <n v="8"/>
    <n v="8106"/>
    <s v="Biobío"/>
    <s v="Lota"/>
    <n v="3"/>
    <s v="Prevalencia Violencia Física Grave Año"/>
    <x v="0"/>
    <x v="0"/>
    <x v="0"/>
    <x v="0"/>
    <s v="Sufrió violencia física grave en los últimos 12 meses"/>
    <n v="270107"/>
    <s v="Atenciones médicas"/>
    <n v="270107006"/>
    <s v="Violencia Física"/>
    <n v="0"/>
    <n v="3928.23076923077"/>
    <n v="0"/>
  </r>
  <r>
    <n v="8"/>
    <n v="8106"/>
    <s v="Biobío"/>
    <s v="Lota"/>
    <n v="4"/>
    <s v="Prevalencia Violencia Física Leve Año"/>
    <x v="0"/>
    <x v="0"/>
    <x v="0"/>
    <x v="0"/>
    <s v="No sufrió violencia física leve en los últimos 12 meses"/>
    <n v="270107"/>
    <s v="Atenciones médicas"/>
    <n v="270107006"/>
    <s v="Violencia Física"/>
    <n v="14669"/>
    <n v="8243.4440804402002"/>
    <n v="18047.902445565916"/>
  </r>
  <r>
    <n v="8"/>
    <n v="8106"/>
    <s v="Biobío"/>
    <s v="Lota"/>
    <n v="4"/>
    <s v="Prevalencia Violencia Física Leve Año"/>
    <x v="0"/>
    <x v="0"/>
    <x v="0"/>
    <x v="0"/>
    <s v="Sufrió violencia física leve en los últimos 12 meses"/>
    <n v="270107"/>
    <s v="Atenciones médicas"/>
    <n v="270107006"/>
    <s v="Violencia Física"/>
    <n v="2184"/>
    <n v="0"/>
    <n v="0"/>
  </r>
  <r>
    <n v="8"/>
    <n v="8106"/>
    <s v="Biobío"/>
    <s v="Lota"/>
    <n v="7"/>
    <s v="Prevalencia Violencia Sexual General Vida (año o vida) general"/>
    <x v="1"/>
    <x v="1"/>
    <x v="1"/>
    <x v="1"/>
    <s v="Sin Datos"/>
    <n v="270107"/>
    <s v="Atenciones médicas"/>
    <n v="270107005"/>
    <s v="Otra violencia"/>
    <n v="6955"/>
    <n v="7120.2228415021491"/>
    <n v="0"/>
  </r>
  <r>
    <n v="8"/>
    <n v="8106"/>
    <s v="Biobío"/>
    <s v="Lota"/>
    <n v="7"/>
    <s v="Prevalencia Violencia Sexual General Vida (año o vida) general"/>
    <x v="1"/>
    <x v="1"/>
    <x v="1"/>
    <x v="1"/>
    <s v="No sufrió violencia sexual antes ni durante los últimos doce meses"/>
    <n v="270107"/>
    <s v="Atenciones médicas"/>
    <n v="270107005"/>
    <s v="Otra violencia"/>
    <n v="8669"/>
    <n v="1123.22123893805"/>
    <n v="15075.176955369836"/>
  </r>
  <r>
    <n v="8"/>
    <n v="8106"/>
    <s v="Biobío"/>
    <s v="Lota"/>
    <n v="7"/>
    <s v="Prevalencia Violencia Sexual General Vida (año o vida) general"/>
    <x v="1"/>
    <x v="1"/>
    <x v="1"/>
    <x v="1"/>
    <s v="Sufrió violencia sexual antes o durante los últimos doce meses"/>
    <n v="270107"/>
    <s v="Atenciones médicas"/>
    <n v="270107005"/>
    <s v="Otra violencia"/>
    <n v="1229"/>
    <n v="0"/>
    <n v="2972.7254901960787"/>
  </r>
  <r>
    <n v="8"/>
    <n v="8107"/>
    <s v="Biobío"/>
    <s v="Penco"/>
    <n v="1"/>
    <s v="Prevalencia Violencia Física General Año"/>
    <x v="0"/>
    <x v="0"/>
    <x v="0"/>
    <x v="0"/>
    <s v="No sufrió violencia física general en los últimos 12 meses"/>
    <n v="270107"/>
    <s v="Atenciones médicas"/>
    <n v="270107006"/>
    <s v="Violencia Física"/>
    <n v="15350"/>
    <n v="10858.354513636346"/>
    <n v="22658.361534670181"/>
  </r>
  <r>
    <n v="8"/>
    <n v="8107"/>
    <s v="Biobío"/>
    <s v="Penco"/>
    <n v="1"/>
    <s v="Prevalencia Violencia Física General Año"/>
    <x v="0"/>
    <x v="0"/>
    <x v="0"/>
    <x v="0"/>
    <s v="Sufrió violencia física general en los últimos 12 meses"/>
    <n v="270107"/>
    <s v="Atenciones médicas"/>
    <n v="270107006"/>
    <s v="Violencia Física"/>
    <n v="707"/>
    <n v="0"/>
    <n v="976.22549019607845"/>
  </r>
  <r>
    <n v="8"/>
    <n v="8107"/>
    <s v="Biobío"/>
    <s v="Penco"/>
    <n v="2"/>
    <s v="Prevalencia Violencia Física General Vida (año o vida)"/>
    <x v="1"/>
    <x v="1"/>
    <x v="0"/>
    <x v="0"/>
    <s v="No sufrió violencia física antes ni durante los últimos doce meses"/>
    <n v="270107"/>
    <s v="Atenciones médicas"/>
    <n v="270107006"/>
    <s v="Violencia Física"/>
    <n v="12170"/>
    <n v="10858.354513636346"/>
    <n v="16982.485556082847"/>
  </r>
  <r>
    <n v="8"/>
    <n v="8107"/>
    <s v="Biobío"/>
    <s v="Penco"/>
    <n v="2"/>
    <s v="Prevalencia Violencia Física General Vida (año o vida)"/>
    <x v="1"/>
    <x v="1"/>
    <x v="0"/>
    <x v="0"/>
    <s v="Sufrió violencia física antes o durante los últimos doce meses"/>
    <n v="270107"/>
    <s v="Atenciones médicas"/>
    <n v="270107006"/>
    <s v="Violencia Física"/>
    <n v="3887"/>
    <n v="0"/>
    <n v="6652.1014687834095"/>
  </r>
  <r>
    <n v="8"/>
    <n v="8107"/>
    <s v="Biobío"/>
    <s v="Penco"/>
    <n v="3"/>
    <s v="Prevalencia Violencia Física Grave Año"/>
    <x v="0"/>
    <x v="0"/>
    <x v="0"/>
    <x v="0"/>
    <s v="No sufrió violencia física grave en los últimos 12 meses"/>
    <n v="270107"/>
    <s v="Atenciones médicas"/>
    <n v="270107006"/>
    <s v="Violencia Física"/>
    <n v="15350"/>
    <n v="10858.354513636346"/>
    <n v="23634.587024866258"/>
  </r>
  <r>
    <n v="8"/>
    <n v="8107"/>
    <s v="Biobío"/>
    <s v="Penco"/>
    <n v="3"/>
    <s v="Prevalencia Violencia Física Grave Año"/>
    <x v="0"/>
    <x v="0"/>
    <x v="0"/>
    <x v="0"/>
    <s v="Sufrió violencia física grave en los últimos 12 meses"/>
    <n v="270107"/>
    <s v="Atenciones médicas"/>
    <n v="270107006"/>
    <s v="Violencia Física"/>
    <n v="707"/>
    <n v="0"/>
    <n v="0"/>
  </r>
  <r>
    <n v="8"/>
    <n v="8107"/>
    <s v="Biobío"/>
    <s v="Penco"/>
    <n v="4"/>
    <s v="Prevalencia Violencia Física Leve Año"/>
    <x v="0"/>
    <x v="0"/>
    <x v="0"/>
    <x v="0"/>
    <s v="No sufrió violencia física leve en los últimos 12 meses"/>
    <n v="270107"/>
    <s v="Atenciones médicas"/>
    <n v="270107006"/>
    <s v="Violencia Física"/>
    <n v="15350"/>
    <n v="10858.354513636346"/>
    <n v="22658.361534670181"/>
  </r>
  <r>
    <n v="8"/>
    <n v="8107"/>
    <s v="Biobío"/>
    <s v="Penco"/>
    <n v="4"/>
    <s v="Prevalencia Violencia Física Leve Año"/>
    <x v="0"/>
    <x v="0"/>
    <x v="0"/>
    <x v="0"/>
    <s v="Sufrió violencia física leve en los últimos 12 meses"/>
    <n v="270107"/>
    <s v="Atenciones médicas"/>
    <n v="270107006"/>
    <s v="Violencia Física"/>
    <n v="707"/>
    <n v="0"/>
    <n v="976.22549019607845"/>
  </r>
  <r>
    <n v="8"/>
    <n v="8107"/>
    <s v="Biobío"/>
    <s v="Penco"/>
    <n v="7"/>
    <s v="Prevalencia Violencia Sexual General Vida (año o vida) general"/>
    <x v="1"/>
    <x v="1"/>
    <x v="1"/>
    <x v="1"/>
    <s v="Sin Datos"/>
    <n v="270107"/>
    <s v="Atenciones médicas"/>
    <n v="270107005"/>
    <s v="Otra violencia"/>
    <n v="2074"/>
    <n v="6780.2863359227831"/>
    <n v="0"/>
  </r>
  <r>
    <n v="8"/>
    <n v="8107"/>
    <s v="Biobío"/>
    <s v="Penco"/>
    <n v="7"/>
    <s v="Prevalencia Violencia Sexual General Vida (año o vida) general"/>
    <x v="1"/>
    <x v="1"/>
    <x v="1"/>
    <x v="1"/>
    <s v="No sufrió violencia sexual antes ni durante los últimos doce meses"/>
    <n v="270107"/>
    <s v="Atenciones médicas"/>
    <n v="270107005"/>
    <s v="Otra violencia"/>
    <n v="13276"/>
    <n v="3089.79266750948"/>
    <n v="19483.595104249944"/>
  </r>
  <r>
    <n v="8"/>
    <n v="8107"/>
    <s v="Biobío"/>
    <s v="Penco"/>
    <n v="7"/>
    <s v="Prevalencia Violencia Sexual General Vida (año o vida) general"/>
    <x v="1"/>
    <x v="1"/>
    <x v="1"/>
    <x v="1"/>
    <s v="Sufrió violencia sexual antes o durante los últimos doce meses"/>
    <n v="270107"/>
    <s v="Atenciones médicas"/>
    <n v="270107005"/>
    <s v="Otra violencia"/>
    <n v="707"/>
    <n v="988.27551020408202"/>
    <n v="4150.9919206163158"/>
  </r>
  <r>
    <n v="8"/>
    <n v="8108"/>
    <s v="Biobío"/>
    <s v="San Pedro de la Paz"/>
    <n v="1"/>
    <s v="Prevalencia Violencia Física General Año"/>
    <x v="0"/>
    <x v="0"/>
    <x v="0"/>
    <x v="0"/>
    <s v="No sufrió violencia física general en los últimos 12 meses"/>
    <n v="270107"/>
    <s v="Atenciones médicas"/>
    <n v="270107006"/>
    <s v="Violencia Física"/>
    <n v="28436"/>
    <n v="27915.593603529753"/>
    <n v="54194.496992402252"/>
  </r>
  <r>
    <n v="8"/>
    <n v="8108"/>
    <s v="Biobío"/>
    <s v="San Pedro de la Paz"/>
    <n v="1"/>
    <s v="Prevalencia Violencia Física General Año"/>
    <x v="0"/>
    <x v="0"/>
    <x v="0"/>
    <x v="0"/>
    <s v="Sufrió violencia física general en los últimos 12 meses"/>
    <n v="270107"/>
    <s v="Atenciones médicas"/>
    <n v="270107006"/>
    <s v="Violencia Física"/>
    <n v="110"/>
    <n v="0"/>
    <n v="976.22549019607845"/>
  </r>
  <r>
    <n v="8"/>
    <n v="8108"/>
    <s v="Biobío"/>
    <s v="San Pedro de la Paz"/>
    <n v="2"/>
    <s v="Prevalencia Violencia Física General Vida (año o vida)"/>
    <x v="1"/>
    <x v="1"/>
    <x v="0"/>
    <x v="0"/>
    <s v="No sufrió violencia física antes ni durante los últimos doce meses"/>
    <n v="270107"/>
    <s v="Atenciones médicas"/>
    <n v="270107006"/>
    <s v="Violencia Física"/>
    <n v="24131"/>
    <n v="26927.31809332567"/>
    <n v="47195.777896068066"/>
  </r>
  <r>
    <n v="8"/>
    <n v="8108"/>
    <s v="Biobío"/>
    <s v="San Pedro de la Paz"/>
    <n v="2"/>
    <s v="Prevalencia Violencia Física General Vida (año o vida)"/>
    <x v="1"/>
    <x v="1"/>
    <x v="0"/>
    <x v="0"/>
    <s v="Sufrió violencia física antes o durante los últimos doce meses"/>
    <n v="270107"/>
    <s v="Atenciones médicas"/>
    <n v="270107006"/>
    <s v="Violencia Física"/>
    <n v="4415"/>
    <n v="988.27551020408202"/>
    <n v="7974.944586530265"/>
  </r>
  <r>
    <n v="8"/>
    <n v="8108"/>
    <s v="Biobío"/>
    <s v="San Pedro de la Paz"/>
    <n v="3"/>
    <s v="Prevalencia Violencia Física Grave Año"/>
    <x v="0"/>
    <x v="0"/>
    <x v="0"/>
    <x v="0"/>
    <s v="No sufrió violencia física grave en los últimos 12 meses"/>
    <n v="270107"/>
    <s v="Atenciones médicas"/>
    <n v="270107006"/>
    <s v="Violencia Física"/>
    <n v="28546"/>
    <n v="27915.593603529753"/>
    <n v="54194.496992402252"/>
  </r>
  <r>
    <n v="8"/>
    <n v="8108"/>
    <s v="Biobío"/>
    <s v="San Pedro de la Paz"/>
    <n v="3"/>
    <s v="Prevalencia Violencia Física Grave Año"/>
    <x v="0"/>
    <x v="0"/>
    <x v="0"/>
    <x v="0"/>
    <s v="Sufrió violencia física grave en los últimos 12 meses"/>
    <n v="270107"/>
    <s v="Atenciones médicas"/>
    <n v="270107006"/>
    <s v="Violencia Física"/>
    <n v="0"/>
    <n v="0"/>
    <n v="976.22549019607845"/>
  </r>
  <r>
    <n v="8"/>
    <n v="8108"/>
    <s v="Biobío"/>
    <s v="San Pedro de la Paz"/>
    <n v="4"/>
    <s v="Prevalencia Violencia Física Leve Año"/>
    <x v="0"/>
    <x v="0"/>
    <x v="0"/>
    <x v="0"/>
    <s v="No sufrió violencia física leve en los últimos 12 meses"/>
    <n v="270107"/>
    <s v="Atenciones médicas"/>
    <n v="270107006"/>
    <s v="Violencia Física"/>
    <n v="28436"/>
    <n v="27915.593603529753"/>
    <n v="54194.496992402252"/>
  </r>
  <r>
    <n v="8"/>
    <n v="8108"/>
    <s v="Biobío"/>
    <s v="San Pedro de la Paz"/>
    <n v="4"/>
    <s v="Prevalencia Violencia Física Leve Año"/>
    <x v="0"/>
    <x v="0"/>
    <x v="0"/>
    <x v="0"/>
    <s v="Sufrió violencia física leve en los últimos 12 meses"/>
    <n v="270107"/>
    <s v="Atenciones médicas"/>
    <n v="270107006"/>
    <s v="Violencia Física"/>
    <n v="110"/>
    <n v="0"/>
    <n v="976.22549019607845"/>
  </r>
  <r>
    <n v="8"/>
    <n v="8108"/>
    <s v="Biobío"/>
    <s v="San Pedro de la Paz"/>
    <n v="7"/>
    <s v="Prevalencia Violencia Sexual General Vida (año o vida) general"/>
    <x v="1"/>
    <x v="1"/>
    <x v="1"/>
    <x v="1"/>
    <s v="Sin Datos"/>
    <n v="270107"/>
    <s v="Atenciones médicas"/>
    <n v="270107005"/>
    <s v="Otra violencia"/>
    <n v="7159"/>
    <n v="8639.7462718202241"/>
    <n v="0"/>
  </r>
  <r>
    <n v="8"/>
    <n v="8108"/>
    <s v="Biobío"/>
    <s v="San Pedro de la Paz"/>
    <n v="7"/>
    <s v="Prevalencia Violencia Sexual General Vida (año o vida) general"/>
    <x v="1"/>
    <x v="1"/>
    <x v="1"/>
    <x v="1"/>
    <s v="No sufrió violencia sexual antes ni durante los últimos doce meses"/>
    <n v="270107"/>
    <s v="Atenciones médicas"/>
    <n v="270107005"/>
    <s v="Otra violencia"/>
    <n v="21387"/>
    <n v="19275.847331709527"/>
    <n v="50806.353353326071"/>
  </r>
  <r>
    <n v="8"/>
    <n v="8108"/>
    <s v="Biobío"/>
    <s v="San Pedro de la Paz"/>
    <n v="7"/>
    <s v="Prevalencia Violencia Sexual General Vida (año o vida) general"/>
    <x v="1"/>
    <x v="1"/>
    <x v="1"/>
    <x v="1"/>
    <s v="Sufrió violencia sexual antes o durante los últimos doce meses"/>
    <n v="270107"/>
    <s v="Atenciones médicas"/>
    <n v="270107005"/>
    <s v="Otra violencia"/>
    <n v="0"/>
    <n v="0"/>
    <n v="4364.3691292722624"/>
  </r>
  <r>
    <n v="8"/>
    <n v="8110"/>
    <s v="Biobío"/>
    <s v="Talcahuano"/>
    <n v="1"/>
    <s v="Prevalencia Violencia Física General Año"/>
    <x v="0"/>
    <x v="0"/>
    <x v="0"/>
    <x v="0"/>
    <s v="No sufrió violencia física general en los últimos 12 meses"/>
    <n v="270107"/>
    <s v="Atenciones médicas"/>
    <n v="270107006"/>
    <s v="Violencia Física"/>
    <n v="82268"/>
    <n v="24926.555743767312"/>
    <n v="89330.414462849352"/>
  </r>
  <r>
    <n v="8"/>
    <n v="8110"/>
    <s v="Biobío"/>
    <s v="Talcahuano"/>
    <n v="1"/>
    <s v="Prevalencia Violencia Física General Año"/>
    <x v="0"/>
    <x v="0"/>
    <x v="0"/>
    <x v="0"/>
    <s v="Sufrió violencia física general en los últimos 12 meses"/>
    <n v="270107"/>
    <s v="Atenciones médicas"/>
    <n v="270107006"/>
    <s v="Violencia Física"/>
    <n v="5085"/>
    <n v="0"/>
    <n v="5517.884057971015"/>
  </r>
  <r>
    <n v="8"/>
    <n v="8110"/>
    <s v="Biobío"/>
    <s v="Talcahuano"/>
    <n v="2"/>
    <s v="Prevalencia Violencia Física General Vida (año o vida)"/>
    <x v="1"/>
    <x v="1"/>
    <x v="0"/>
    <x v="0"/>
    <s v="No sufrió violencia física antes ni durante los últimos doce meses"/>
    <n v="270107"/>
    <s v="Atenciones médicas"/>
    <n v="270107006"/>
    <s v="Violencia Física"/>
    <n v="72237"/>
    <n v="20703.562245483052"/>
    <n v="72191.203445898922"/>
  </r>
  <r>
    <n v="8"/>
    <n v="8110"/>
    <s v="Biobío"/>
    <s v="Talcahuano"/>
    <n v="2"/>
    <s v="Prevalencia Violencia Física General Vida (año o vida)"/>
    <x v="1"/>
    <x v="1"/>
    <x v="0"/>
    <x v="0"/>
    <s v="Sufrió violencia física antes o durante los últimos doce meses"/>
    <n v="270107"/>
    <s v="Atenciones médicas"/>
    <n v="270107006"/>
    <s v="Violencia Física"/>
    <n v="15116"/>
    <n v="4222.9934982842642"/>
    <n v="22657.095074921519"/>
  </r>
  <r>
    <n v="8"/>
    <n v="8110"/>
    <s v="Biobío"/>
    <s v="Talcahuano"/>
    <n v="3"/>
    <s v="Prevalencia Violencia Física Grave Año"/>
    <x v="0"/>
    <x v="0"/>
    <x v="0"/>
    <x v="0"/>
    <s v="No sufrió violencia física grave en los últimos 12 meses"/>
    <n v="270107"/>
    <s v="Atenciones médicas"/>
    <n v="270107006"/>
    <s v="Violencia Física"/>
    <n v="86970"/>
    <n v="24926.555743767312"/>
    <n v="92851.798520820361"/>
  </r>
  <r>
    <n v="8"/>
    <n v="8110"/>
    <s v="Biobío"/>
    <s v="Talcahuano"/>
    <n v="3"/>
    <s v="Prevalencia Violencia Física Grave Año"/>
    <x v="0"/>
    <x v="0"/>
    <x v="0"/>
    <x v="0"/>
    <s v="Sufrió violencia física grave en los últimos 12 meses"/>
    <n v="270107"/>
    <s v="Atenciones médicas"/>
    <n v="270107006"/>
    <s v="Violencia Física"/>
    <n v="383"/>
    <n v="0"/>
    <n v="1996.5"/>
  </r>
  <r>
    <n v="8"/>
    <n v="8110"/>
    <s v="Biobío"/>
    <s v="Talcahuano"/>
    <n v="4"/>
    <s v="Prevalencia Violencia Física Leve Año"/>
    <x v="0"/>
    <x v="0"/>
    <x v="0"/>
    <x v="0"/>
    <s v="No sufrió violencia física leve en los últimos 12 meses"/>
    <n v="270107"/>
    <s v="Atenciones médicas"/>
    <n v="270107006"/>
    <s v="Violencia Física"/>
    <n v="82268"/>
    <n v="24926.555743767312"/>
    <n v="89330.414462849352"/>
  </r>
  <r>
    <n v="8"/>
    <n v="8110"/>
    <s v="Biobío"/>
    <s v="Talcahuano"/>
    <n v="4"/>
    <s v="Prevalencia Violencia Física Leve Año"/>
    <x v="0"/>
    <x v="0"/>
    <x v="0"/>
    <x v="0"/>
    <s v="Sufrió violencia física leve en los últimos 12 meses"/>
    <n v="270107"/>
    <s v="Atenciones médicas"/>
    <n v="270107006"/>
    <s v="Violencia Física"/>
    <n v="5085"/>
    <n v="0"/>
    <n v="5517.884057971015"/>
  </r>
  <r>
    <n v="8"/>
    <n v="8110"/>
    <s v="Biobío"/>
    <s v="Talcahuano"/>
    <n v="7"/>
    <s v="Prevalencia Violencia Sexual General Vida (año o vida) general"/>
    <x v="1"/>
    <x v="1"/>
    <x v="1"/>
    <x v="1"/>
    <s v="Sin Datos"/>
    <n v="270107"/>
    <s v="Atenciones médicas"/>
    <n v="270107005"/>
    <s v="Otra violencia"/>
    <n v="20485"/>
    <n v="8994.5744571484138"/>
    <n v="0"/>
  </r>
  <r>
    <n v="8"/>
    <n v="8110"/>
    <s v="Biobío"/>
    <s v="Talcahuano"/>
    <n v="7"/>
    <s v="Prevalencia Violencia Sexual General Vida (año o vida) general"/>
    <x v="1"/>
    <x v="1"/>
    <x v="1"/>
    <x v="1"/>
    <s v="No sufrió violencia sexual antes ni durante los últimos doce meses"/>
    <n v="270107"/>
    <s v="Atenciones médicas"/>
    <n v="270107005"/>
    <s v="Otra violencia"/>
    <n v="64318"/>
    <n v="15931.981286618902"/>
    <n v="85853.079424486205"/>
  </r>
  <r>
    <n v="8"/>
    <n v="8110"/>
    <s v="Biobío"/>
    <s v="Talcahuano"/>
    <n v="7"/>
    <s v="Prevalencia Violencia Sexual General Vida (año o vida) general"/>
    <x v="1"/>
    <x v="1"/>
    <x v="1"/>
    <x v="1"/>
    <s v="Sufrió violencia sexual antes o durante los últimos doce meses"/>
    <n v="270107"/>
    <s v="Atenciones médicas"/>
    <n v="270107005"/>
    <s v="Otra violencia"/>
    <n v="2550"/>
    <n v="0"/>
    <n v="8995.2190963341873"/>
  </r>
  <r>
    <n v="8"/>
    <n v="8111"/>
    <s v="Biobío"/>
    <s v="Tomé"/>
    <n v="1"/>
    <s v="Prevalencia Violencia Física General Año"/>
    <x v="0"/>
    <x v="0"/>
    <x v="0"/>
    <x v="0"/>
    <s v="No sufrió violencia física general en los últimos 12 meses"/>
    <n v="270107"/>
    <s v="Atenciones médicas"/>
    <n v="270107006"/>
    <s v="Violencia Física"/>
    <n v="14191"/>
    <n v="16816.805482304113"/>
    <n v="20627.825769019251"/>
  </r>
  <r>
    <n v="8"/>
    <n v="8111"/>
    <s v="Biobío"/>
    <s v="Tomé"/>
    <n v="1"/>
    <s v="Prevalencia Violencia Física General Año"/>
    <x v="0"/>
    <x v="0"/>
    <x v="0"/>
    <x v="0"/>
    <s v="Sufrió violencia física general en los últimos 12 meses"/>
    <n v="270107"/>
    <s v="Atenciones médicas"/>
    <n v="270107006"/>
    <s v="Violencia Física"/>
    <n v="1880"/>
    <n v="0"/>
    <n v="0"/>
  </r>
  <r>
    <n v="8"/>
    <n v="8111"/>
    <s v="Biobío"/>
    <s v="Tomé"/>
    <n v="2"/>
    <s v="Prevalencia Violencia Física General Vida (año o vida)"/>
    <x v="1"/>
    <x v="1"/>
    <x v="0"/>
    <x v="0"/>
    <s v="No sufrió violencia física antes ni durante los últimos doce meses"/>
    <n v="270107"/>
    <s v="Atenciones médicas"/>
    <n v="270107006"/>
    <s v="Violencia Física"/>
    <n v="13393"/>
    <n v="14216.786728856794"/>
    <n v="18215.907620139147"/>
  </r>
  <r>
    <n v="8"/>
    <n v="8111"/>
    <s v="Biobío"/>
    <s v="Tomé"/>
    <n v="2"/>
    <s v="Prevalencia Violencia Física General Vida (año o vida)"/>
    <x v="1"/>
    <x v="1"/>
    <x v="0"/>
    <x v="0"/>
    <s v="Sufrió violencia física antes o durante los últimos doce meses"/>
    <n v="270107"/>
    <s v="Atenciones médicas"/>
    <n v="270107006"/>
    <s v="Violencia Física"/>
    <n v="2678"/>
    <n v="2600.0187534473221"/>
    <n v="2411.9181488801059"/>
  </r>
  <r>
    <n v="8"/>
    <n v="8111"/>
    <s v="Biobío"/>
    <s v="Tomé"/>
    <n v="3"/>
    <s v="Prevalencia Violencia Física Grave Año"/>
    <x v="0"/>
    <x v="0"/>
    <x v="0"/>
    <x v="0"/>
    <s v="No sufrió violencia física grave en los últimos 12 meses"/>
    <n v="270107"/>
    <s v="Atenciones médicas"/>
    <n v="270107006"/>
    <s v="Violencia Física"/>
    <n v="16071"/>
    <n v="16816.805482304113"/>
    <n v="20627.825769019251"/>
  </r>
  <r>
    <n v="8"/>
    <n v="8111"/>
    <s v="Biobío"/>
    <s v="Tomé"/>
    <n v="4"/>
    <s v="Prevalencia Violencia Física Leve Año"/>
    <x v="0"/>
    <x v="0"/>
    <x v="0"/>
    <x v="0"/>
    <s v="No sufrió violencia física leve en los últimos 12 meses"/>
    <n v="270107"/>
    <s v="Atenciones médicas"/>
    <n v="270107006"/>
    <s v="Violencia Física"/>
    <n v="14191"/>
    <n v="16816.805482304113"/>
    <n v="20627.825769019251"/>
  </r>
  <r>
    <n v="8"/>
    <n v="8111"/>
    <s v="Biobío"/>
    <s v="Tomé"/>
    <n v="4"/>
    <s v="Prevalencia Violencia Física Leve Año"/>
    <x v="0"/>
    <x v="0"/>
    <x v="0"/>
    <x v="0"/>
    <s v="Sufrió violencia física leve en los últimos 12 meses"/>
    <n v="270107"/>
    <s v="Atenciones médicas"/>
    <n v="270107006"/>
    <s v="Violencia Física"/>
    <n v="1880"/>
    <n v="0"/>
    <n v="0"/>
  </r>
  <r>
    <n v="8"/>
    <n v="8111"/>
    <s v="Biobío"/>
    <s v="Tomé"/>
    <n v="7"/>
    <s v="Prevalencia Violencia Sexual General Vida (año o vida) general"/>
    <x v="1"/>
    <x v="1"/>
    <x v="1"/>
    <x v="1"/>
    <s v="Sin Datos"/>
    <n v="270107"/>
    <s v="Atenciones médicas"/>
    <n v="270107005"/>
    <s v="Otra violencia"/>
    <n v="8565"/>
    <n v="6313.2791539959599"/>
    <n v="0"/>
  </r>
  <r>
    <n v="8"/>
    <n v="8111"/>
    <s v="Biobío"/>
    <s v="Tomé"/>
    <n v="7"/>
    <s v="Prevalencia Violencia Sexual General Vida (año o vida) general"/>
    <x v="1"/>
    <x v="1"/>
    <x v="1"/>
    <x v="1"/>
    <s v="No sufrió violencia sexual antes ni durante los últimos doce meses"/>
    <n v="270107"/>
    <s v="Atenciones médicas"/>
    <n v="270107005"/>
    <s v="Otra violencia"/>
    <n v="5415"/>
    <n v="9515.2508181040739"/>
    <n v="20627.825769019251"/>
  </r>
  <r>
    <n v="8"/>
    <n v="8111"/>
    <s v="Biobío"/>
    <s v="Tomé"/>
    <n v="7"/>
    <s v="Prevalencia Violencia Sexual General Vida (año o vida) general"/>
    <x v="1"/>
    <x v="1"/>
    <x v="1"/>
    <x v="1"/>
    <s v="Sufrió violencia sexual antes o durante los últimos doce meses"/>
    <n v="270107"/>
    <s v="Atenciones médicas"/>
    <n v="270107005"/>
    <s v="Otra violencia"/>
    <n v="2091"/>
    <n v="988.27551020408202"/>
    <n v="0"/>
  </r>
  <r>
    <n v="8"/>
    <n v="8112"/>
    <s v="Biobío"/>
    <s v="Hualpén"/>
    <n v="1"/>
    <s v="Prevalencia Violencia Física General Año"/>
    <x v="0"/>
    <x v="0"/>
    <x v="0"/>
    <x v="0"/>
    <s v="No sufrió violencia física general en los últimos 12 meses"/>
    <n v="270107"/>
    <s v="Atenciones médicas"/>
    <n v="270107006"/>
    <s v="Violencia Física"/>
    <n v="0"/>
    <n v="55814.707530600157"/>
    <n v="42781.628956080829"/>
  </r>
  <r>
    <n v="8"/>
    <n v="8112"/>
    <s v="Biobío"/>
    <s v="Hualpén"/>
    <n v="1"/>
    <s v="Prevalencia Violencia Física General Año"/>
    <x v="0"/>
    <x v="0"/>
    <x v="0"/>
    <x v="0"/>
    <s v="Sufrió violencia física general en los últimos 12 meses"/>
    <n v="270107"/>
    <s v="Atenciones médicas"/>
    <n v="270107006"/>
    <s v="Violencia Física"/>
    <n v="0"/>
    <n v="1123.22123893805"/>
    <n v="2501.1095481670936"/>
  </r>
  <r>
    <n v="8"/>
    <n v="8112"/>
    <s v="Biobío"/>
    <s v="Hualpén"/>
    <n v="2"/>
    <s v="Prevalencia Violencia Física General Vida (año o vida)"/>
    <x v="1"/>
    <x v="1"/>
    <x v="0"/>
    <x v="0"/>
    <s v="No sufrió violencia física antes ni durante los últimos doce meses"/>
    <n v="270107"/>
    <s v="Atenciones médicas"/>
    <n v="270107006"/>
    <s v="Violencia Física"/>
    <n v="0"/>
    <n v="55814.707530600157"/>
    <n v="37868.601259033625"/>
  </r>
  <r>
    <n v="8"/>
    <n v="8112"/>
    <s v="Biobío"/>
    <s v="Hualpén"/>
    <n v="2"/>
    <s v="Prevalencia Violencia Física General Vida (año o vida)"/>
    <x v="1"/>
    <x v="1"/>
    <x v="0"/>
    <x v="0"/>
    <s v="Sufrió violencia física antes o durante los últimos doce meses"/>
    <n v="270107"/>
    <s v="Atenciones médicas"/>
    <n v="270107006"/>
    <s v="Violencia Física"/>
    <n v="0"/>
    <n v="1123.22123893805"/>
    <n v="7414.1372452142932"/>
  </r>
  <r>
    <n v="8"/>
    <n v="8112"/>
    <s v="Biobío"/>
    <s v="Hualpén"/>
    <n v="3"/>
    <s v="Prevalencia Violencia Física Grave Año"/>
    <x v="0"/>
    <x v="0"/>
    <x v="0"/>
    <x v="0"/>
    <s v="No sufrió violencia física grave en los últimos 12 meses"/>
    <n v="270107"/>
    <s v="Atenciones médicas"/>
    <n v="270107006"/>
    <s v="Violencia Física"/>
    <n v="0"/>
    <n v="55814.707530600157"/>
    <n v="45282.738504247922"/>
  </r>
  <r>
    <n v="8"/>
    <n v="8112"/>
    <s v="Biobío"/>
    <s v="Hualpén"/>
    <n v="3"/>
    <s v="Prevalencia Violencia Física Grave Año"/>
    <x v="0"/>
    <x v="0"/>
    <x v="0"/>
    <x v="0"/>
    <s v="Sufrió violencia física grave en los últimos 12 meses"/>
    <n v="270107"/>
    <s v="Atenciones médicas"/>
    <n v="270107006"/>
    <s v="Violencia Física"/>
    <n v="0"/>
    <n v="1123.22123893805"/>
    <n v="0"/>
  </r>
  <r>
    <n v="8"/>
    <n v="8112"/>
    <s v="Biobío"/>
    <s v="Hualpén"/>
    <n v="4"/>
    <s v="Prevalencia Violencia Física Leve Año"/>
    <x v="0"/>
    <x v="0"/>
    <x v="0"/>
    <x v="0"/>
    <s v="No sufrió violencia física leve en los últimos 12 meses"/>
    <n v="270107"/>
    <s v="Atenciones médicas"/>
    <n v="270107006"/>
    <s v="Violencia Física"/>
    <n v="0"/>
    <n v="55814.707530600157"/>
    <n v="42781.628956080829"/>
  </r>
  <r>
    <n v="8"/>
    <n v="8112"/>
    <s v="Biobío"/>
    <s v="Hualpén"/>
    <n v="4"/>
    <s v="Prevalencia Violencia Física Leve Año"/>
    <x v="0"/>
    <x v="0"/>
    <x v="0"/>
    <x v="0"/>
    <s v="Sufrió violencia física leve en los últimos 12 meses"/>
    <n v="270107"/>
    <s v="Atenciones médicas"/>
    <n v="270107006"/>
    <s v="Violencia Física"/>
    <n v="0"/>
    <n v="1123.22123893805"/>
    <n v="2501.1095481670936"/>
  </r>
  <r>
    <n v="8"/>
    <n v="8112"/>
    <s v="Biobío"/>
    <s v="Hualpén"/>
    <n v="7"/>
    <s v="Prevalencia Violencia Sexual General Vida (año o vida) general"/>
    <x v="1"/>
    <x v="1"/>
    <x v="1"/>
    <x v="1"/>
    <s v="Sin Datos"/>
    <n v="270107"/>
    <s v="Atenciones médicas"/>
    <n v="270107005"/>
    <s v="Otra violencia"/>
    <n v="0"/>
    <n v="22990.963625653632"/>
    <n v="0"/>
  </r>
  <r>
    <n v="8"/>
    <n v="8112"/>
    <s v="Biobío"/>
    <s v="Hualpén"/>
    <n v="7"/>
    <s v="Prevalencia Violencia Sexual General Vida (año o vida) general"/>
    <x v="1"/>
    <x v="1"/>
    <x v="1"/>
    <x v="1"/>
    <s v="No sufrió violencia sexual antes ni durante los últimos doce meses"/>
    <n v="270107"/>
    <s v="Atenciones médicas"/>
    <n v="270107005"/>
    <s v="Otra violencia"/>
    <n v="0"/>
    <n v="32823.743904946539"/>
    <n v="41983.786264458722"/>
  </r>
  <r>
    <n v="8"/>
    <n v="8112"/>
    <s v="Biobío"/>
    <s v="Hualpén"/>
    <n v="7"/>
    <s v="Prevalencia Violencia Sexual General Vida (año o vida) general"/>
    <x v="1"/>
    <x v="1"/>
    <x v="1"/>
    <x v="1"/>
    <s v="Sufrió violencia sexual antes o durante los últimos doce meses"/>
    <n v="270107"/>
    <s v="Atenciones médicas"/>
    <n v="270107005"/>
    <s v="Otra violencia"/>
    <n v="0"/>
    <n v="1123.22123893805"/>
    <n v="3298.9522397891969"/>
  </r>
  <r>
    <n v="8"/>
    <n v="8201"/>
    <s v="Biobío"/>
    <s v="Lebu"/>
    <n v="1"/>
    <s v="Prevalencia Violencia Física General Año"/>
    <x v="0"/>
    <x v="0"/>
    <x v="0"/>
    <x v="0"/>
    <s v="No sufrió violencia física general en los últimos 12 meses"/>
    <n v="270107"/>
    <s v="Atenciones médicas"/>
    <n v="270107006"/>
    <s v="Violencia Física"/>
    <n v="0"/>
    <n v="11375.962663758482"/>
    <n v="0"/>
  </r>
  <r>
    <n v="8"/>
    <n v="8201"/>
    <s v="Biobío"/>
    <s v="Lebu"/>
    <n v="1"/>
    <s v="Prevalencia Violencia Física General Año"/>
    <x v="0"/>
    <x v="0"/>
    <x v="0"/>
    <x v="0"/>
    <s v="Sufrió violencia física general en los últimos 12 meses"/>
    <n v="270107"/>
    <s v="Atenciones médicas"/>
    <n v="270107006"/>
    <s v="Violencia Física"/>
    <n v="0"/>
    <n v="988.27551020408202"/>
    <n v="0"/>
  </r>
  <r>
    <n v="8"/>
    <n v="8201"/>
    <s v="Biobío"/>
    <s v="Lebu"/>
    <n v="2"/>
    <s v="Prevalencia Violencia Física General Vida (año o vida)"/>
    <x v="1"/>
    <x v="1"/>
    <x v="0"/>
    <x v="0"/>
    <s v="No sufrió violencia física antes ni durante los últimos doce meses"/>
    <n v="270107"/>
    <s v="Atenciones médicas"/>
    <n v="270107006"/>
    <s v="Violencia Física"/>
    <n v="0"/>
    <n v="11375.962663758482"/>
    <n v="0"/>
  </r>
  <r>
    <n v="8"/>
    <n v="8201"/>
    <s v="Biobío"/>
    <s v="Lebu"/>
    <n v="2"/>
    <s v="Prevalencia Violencia Física General Vida (año o vida)"/>
    <x v="1"/>
    <x v="1"/>
    <x v="0"/>
    <x v="0"/>
    <s v="Sufrió violencia física antes o durante los últimos doce meses"/>
    <n v="270107"/>
    <s v="Atenciones médicas"/>
    <n v="270107006"/>
    <s v="Violencia Física"/>
    <n v="0"/>
    <n v="988.27551020408202"/>
    <n v="0"/>
  </r>
  <r>
    <n v="8"/>
    <n v="8201"/>
    <s v="Biobío"/>
    <s v="Lebu"/>
    <n v="3"/>
    <s v="Prevalencia Violencia Física Grave Año"/>
    <x v="0"/>
    <x v="0"/>
    <x v="0"/>
    <x v="0"/>
    <s v="No sufrió violencia física grave en los últimos 12 meses"/>
    <n v="270107"/>
    <s v="Atenciones médicas"/>
    <n v="270107006"/>
    <s v="Violencia Física"/>
    <n v="0"/>
    <n v="11375.962663758482"/>
    <n v="0"/>
  </r>
  <r>
    <n v="8"/>
    <n v="8201"/>
    <s v="Biobío"/>
    <s v="Lebu"/>
    <n v="3"/>
    <s v="Prevalencia Violencia Física Grave Año"/>
    <x v="0"/>
    <x v="0"/>
    <x v="0"/>
    <x v="0"/>
    <s v="Sufrió violencia física grave en los últimos 12 meses"/>
    <n v="270107"/>
    <s v="Atenciones médicas"/>
    <n v="270107006"/>
    <s v="Violencia Física"/>
    <n v="0"/>
    <n v="988.27551020408202"/>
    <n v="0"/>
  </r>
  <r>
    <n v="8"/>
    <n v="8201"/>
    <s v="Biobío"/>
    <s v="Lebu"/>
    <n v="4"/>
    <s v="Prevalencia Violencia Física Leve Año"/>
    <x v="0"/>
    <x v="0"/>
    <x v="0"/>
    <x v="0"/>
    <s v="No sufrió violencia física leve en los últimos 12 meses"/>
    <n v="270107"/>
    <s v="Atenciones médicas"/>
    <n v="270107006"/>
    <s v="Violencia Física"/>
    <n v="0"/>
    <n v="11375.962663758482"/>
    <n v="0"/>
  </r>
  <r>
    <n v="8"/>
    <n v="8201"/>
    <s v="Biobío"/>
    <s v="Lebu"/>
    <n v="4"/>
    <s v="Prevalencia Violencia Física Leve Año"/>
    <x v="0"/>
    <x v="0"/>
    <x v="0"/>
    <x v="0"/>
    <s v="Sufrió violencia física leve en los últimos 12 meses"/>
    <n v="270107"/>
    <s v="Atenciones médicas"/>
    <n v="270107006"/>
    <s v="Violencia Física"/>
    <n v="0"/>
    <n v="988.27551020408202"/>
    <n v="0"/>
  </r>
  <r>
    <n v="8"/>
    <n v="8201"/>
    <s v="Biobío"/>
    <s v="Lebu"/>
    <n v="7"/>
    <s v="Prevalencia Violencia Sexual General Vida (año o vida) general"/>
    <x v="1"/>
    <x v="1"/>
    <x v="1"/>
    <x v="1"/>
    <s v="Sin Datos"/>
    <n v="270107"/>
    <s v="Atenciones médicas"/>
    <n v="270107005"/>
    <s v="Otra violencia"/>
    <n v="0"/>
    <n v="4078.0681777135624"/>
    <n v="0"/>
  </r>
  <r>
    <n v="8"/>
    <n v="8201"/>
    <s v="Biobío"/>
    <s v="Lebu"/>
    <n v="7"/>
    <s v="Prevalencia Violencia Sexual General Vida (año o vida) general"/>
    <x v="1"/>
    <x v="1"/>
    <x v="1"/>
    <x v="1"/>
    <s v="No sufrió violencia sexual antes ni durante los últimos doce meses"/>
    <n v="270107"/>
    <s v="Atenciones médicas"/>
    <n v="270107005"/>
    <s v="Otra violencia"/>
    <n v="0"/>
    <n v="8286.169996249002"/>
    <n v="0"/>
  </r>
  <r>
    <n v="8"/>
    <n v="8202"/>
    <s v="Biobío"/>
    <s v="Arauco"/>
    <n v="1"/>
    <s v="Prevalencia Violencia Física General Año"/>
    <x v="0"/>
    <x v="0"/>
    <x v="0"/>
    <x v="0"/>
    <s v="No sufrió violencia física general en los últimos 12 meses"/>
    <n v="270107"/>
    <s v="Atenciones médicas"/>
    <n v="270107006"/>
    <s v="Violencia Física"/>
    <n v="7979"/>
    <n v="24028.73303297408"/>
    <n v="0"/>
  </r>
  <r>
    <n v="8"/>
    <n v="8202"/>
    <s v="Biobío"/>
    <s v="Arauco"/>
    <n v="2"/>
    <s v="Prevalencia Violencia Física General Vida (año o vida)"/>
    <x v="1"/>
    <x v="1"/>
    <x v="0"/>
    <x v="0"/>
    <s v="No sufrió violencia física antes ni durante los últimos doce meses"/>
    <n v="270107"/>
    <s v="Atenciones médicas"/>
    <n v="270107006"/>
    <s v="Violencia Física"/>
    <n v="6067"/>
    <n v="24028.73303297408"/>
    <n v="0"/>
  </r>
  <r>
    <n v="8"/>
    <n v="8202"/>
    <s v="Biobío"/>
    <s v="Arauco"/>
    <n v="2"/>
    <s v="Prevalencia Violencia Física General Vida (año o vida)"/>
    <x v="1"/>
    <x v="1"/>
    <x v="0"/>
    <x v="0"/>
    <s v="Sufrió violencia física antes o durante los últimos doce meses"/>
    <n v="270107"/>
    <s v="Atenciones médicas"/>
    <n v="270107006"/>
    <s v="Violencia Física"/>
    <n v="1912"/>
    <n v="0"/>
    <n v="0"/>
  </r>
  <r>
    <n v="8"/>
    <n v="8202"/>
    <s v="Biobío"/>
    <s v="Arauco"/>
    <n v="3"/>
    <s v="Prevalencia Violencia Física Grave Año"/>
    <x v="0"/>
    <x v="0"/>
    <x v="0"/>
    <x v="0"/>
    <s v="No sufrió violencia física grave en los últimos 12 meses"/>
    <n v="270107"/>
    <s v="Atenciones médicas"/>
    <n v="270107006"/>
    <s v="Violencia Física"/>
    <n v="7979"/>
    <n v="24028.73303297408"/>
    <n v="0"/>
  </r>
  <r>
    <n v="8"/>
    <n v="8202"/>
    <s v="Biobío"/>
    <s v="Arauco"/>
    <n v="4"/>
    <s v="Prevalencia Violencia Física Leve Año"/>
    <x v="0"/>
    <x v="0"/>
    <x v="0"/>
    <x v="0"/>
    <s v="No sufrió violencia física leve en los últimos 12 meses"/>
    <n v="270107"/>
    <s v="Atenciones médicas"/>
    <n v="270107006"/>
    <s v="Violencia Física"/>
    <n v="7979"/>
    <n v="24028.73303297408"/>
    <n v="0"/>
  </r>
  <r>
    <n v="8"/>
    <n v="8202"/>
    <s v="Biobío"/>
    <s v="Arauco"/>
    <n v="7"/>
    <s v="Prevalencia Violencia Sexual General Vida (año o vida) general"/>
    <x v="1"/>
    <x v="1"/>
    <x v="1"/>
    <x v="1"/>
    <s v="Sin Datos"/>
    <n v="270107"/>
    <s v="Atenciones médicas"/>
    <n v="270107005"/>
    <s v="Otra violencia"/>
    <n v="4094"/>
    <n v="12203.314102564089"/>
    <n v="0"/>
  </r>
  <r>
    <n v="8"/>
    <n v="8202"/>
    <s v="Biobío"/>
    <s v="Arauco"/>
    <n v="7"/>
    <s v="Prevalencia Violencia Sexual General Vida (año o vida) general"/>
    <x v="1"/>
    <x v="1"/>
    <x v="1"/>
    <x v="1"/>
    <s v="No sufrió violencia sexual antes ni durante los últimos doce meses"/>
    <n v="270107"/>
    <s v="Atenciones médicas"/>
    <n v="270107005"/>
    <s v="Otra violencia"/>
    <n v="3885"/>
    <n v="11825.418930409993"/>
    <n v="0"/>
  </r>
  <r>
    <n v="8"/>
    <n v="8203"/>
    <s v="Biobío"/>
    <s v="Cañete"/>
    <n v="1"/>
    <s v="Prevalencia Violencia Física General Año"/>
    <x v="0"/>
    <x v="0"/>
    <x v="0"/>
    <x v="0"/>
    <s v="No sufrió violencia física general en los últimos 12 meses"/>
    <n v="270107"/>
    <s v="Atenciones médicas"/>
    <n v="270107006"/>
    <s v="Violencia Física"/>
    <n v="0"/>
    <n v="11379.622841913602"/>
    <n v="0"/>
  </r>
  <r>
    <n v="8"/>
    <n v="8203"/>
    <s v="Biobío"/>
    <s v="Cañete"/>
    <n v="2"/>
    <s v="Prevalencia Violencia Física General Vida (año o vida)"/>
    <x v="1"/>
    <x v="1"/>
    <x v="0"/>
    <x v="0"/>
    <s v="No sufrió violencia física antes ni durante los últimos doce meses"/>
    <n v="270107"/>
    <s v="Atenciones médicas"/>
    <n v="270107006"/>
    <s v="Violencia Física"/>
    <n v="0"/>
    <n v="8424.775903138092"/>
    <n v="0"/>
  </r>
  <r>
    <n v="8"/>
    <n v="8203"/>
    <s v="Biobío"/>
    <s v="Cañete"/>
    <n v="2"/>
    <s v="Prevalencia Violencia Física General Vida (año o vida)"/>
    <x v="1"/>
    <x v="1"/>
    <x v="0"/>
    <x v="0"/>
    <s v="Sufrió violencia física antes o durante los últimos doce meses"/>
    <n v="270107"/>
    <s v="Atenciones médicas"/>
    <n v="270107006"/>
    <s v="Violencia Física"/>
    <n v="0"/>
    <n v="2954.8469387755122"/>
    <n v="0"/>
  </r>
  <r>
    <n v="8"/>
    <n v="8203"/>
    <s v="Biobío"/>
    <s v="Cañete"/>
    <n v="3"/>
    <s v="Prevalencia Violencia Física Grave Año"/>
    <x v="0"/>
    <x v="0"/>
    <x v="0"/>
    <x v="0"/>
    <s v="No sufrió violencia física grave en los últimos 12 meses"/>
    <n v="270107"/>
    <s v="Atenciones médicas"/>
    <n v="270107006"/>
    <s v="Violencia Física"/>
    <n v="0"/>
    <n v="11379.622841913602"/>
    <n v="0"/>
  </r>
  <r>
    <n v="8"/>
    <n v="8203"/>
    <s v="Biobío"/>
    <s v="Cañete"/>
    <n v="4"/>
    <s v="Prevalencia Violencia Física Leve Año"/>
    <x v="0"/>
    <x v="0"/>
    <x v="0"/>
    <x v="0"/>
    <s v="No sufrió violencia física leve en los últimos 12 meses"/>
    <n v="270107"/>
    <s v="Atenciones médicas"/>
    <n v="270107006"/>
    <s v="Violencia Física"/>
    <n v="0"/>
    <n v="11379.622841913602"/>
    <n v="0"/>
  </r>
  <r>
    <n v="8"/>
    <n v="8203"/>
    <s v="Biobío"/>
    <s v="Cañete"/>
    <n v="7"/>
    <s v="Prevalencia Violencia Sexual General Vida (año o vida) general"/>
    <x v="1"/>
    <x v="1"/>
    <x v="1"/>
    <x v="1"/>
    <s v="Sin Datos"/>
    <n v="270107"/>
    <s v="Atenciones médicas"/>
    <n v="270107005"/>
    <s v="Otra violencia"/>
    <n v="0"/>
    <n v="4701.5359107527202"/>
    <n v="0"/>
  </r>
  <r>
    <n v="8"/>
    <n v="8203"/>
    <s v="Biobío"/>
    <s v="Cañete"/>
    <n v="7"/>
    <s v="Prevalencia Violencia Sexual General Vida (año o vida) general"/>
    <x v="1"/>
    <x v="1"/>
    <x v="1"/>
    <x v="1"/>
    <s v="No sufrió violencia sexual antes ni durante los últimos doce meses"/>
    <n v="270107"/>
    <s v="Atenciones médicas"/>
    <n v="270107005"/>
    <s v="Otra violencia"/>
    <n v="0"/>
    <n v="6678.086931160884"/>
    <n v="0"/>
  </r>
  <r>
    <n v="8"/>
    <n v="8205"/>
    <s v="Biobío"/>
    <s v="Curanilahue"/>
    <n v="1"/>
    <s v="Prevalencia Violencia Física General Año"/>
    <x v="0"/>
    <x v="0"/>
    <x v="0"/>
    <x v="0"/>
    <s v="No sufrió violencia física general en los últimos 12 meses"/>
    <n v="270107"/>
    <s v="Atenciones médicas"/>
    <n v="270107006"/>
    <s v="Violencia Física"/>
    <n v="0"/>
    <n v="11128.245971104283"/>
    <n v="0"/>
  </r>
  <r>
    <n v="8"/>
    <n v="8205"/>
    <s v="Biobío"/>
    <s v="Curanilahue"/>
    <n v="2"/>
    <s v="Prevalencia Violencia Física General Vida (año o vida)"/>
    <x v="1"/>
    <x v="1"/>
    <x v="0"/>
    <x v="0"/>
    <s v="No sufrió violencia física antes ni durante los últimos doce meses"/>
    <n v="270107"/>
    <s v="Atenciones médicas"/>
    <n v="270107006"/>
    <s v="Violencia Física"/>
    <n v="0"/>
    <n v="7758.5822542901315"/>
    <n v="0"/>
  </r>
  <r>
    <n v="8"/>
    <n v="8205"/>
    <s v="Biobío"/>
    <s v="Curanilahue"/>
    <n v="2"/>
    <s v="Prevalencia Violencia Física General Vida (año o vida)"/>
    <x v="1"/>
    <x v="1"/>
    <x v="0"/>
    <x v="0"/>
    <s v="Sufrió violencia física antes o durante los últimos doce meses"/>
    <n v="270107"/>
    <s v="Atenciones médicas"/>
    <n v="270107006"/>
    <s v="Violencia Física"/>
    <n v="0"/>
    <n v="3369.6637168141497"/>
    <n v="0"/>
  </r>
  <r>
    <n v="8"/>
    <n v="8205"/>
    <s v="Biobío"/>
    <s v="Curanilahue"/>
    <n v="3"/>
    <s v="Prevalencia Violencia Física Grave Año"/>
    <x v="0"/>
    <x v="0"/>
    <x v="0"/>
    <x v="0"/>
    <s v="No sufrió violencia física grave en los últimos 12 meses"/>
    <n v="270107"/>
    <s v="Atenciones médicas"/>
    <n v="270107006"/>
    <s v="Violencia Física"/>
    <n v="0"/>
    <n v="11128.245971104283"/>
    <n v="0"/>
  </r>
  <r>
    <n v="8"/>
    <n v="8205"/>
    <s v="Biobío"/>
    <s v="Curanilahue"/>
    <n v="4"/>
    <s v="Prevalencia Violencia Física Leve Año"/>
    <x v="0"/>
    <x v="0"/>
    <x v="0"/>
    <x v="0"/>
    <s v="No sufrió violencia física leve en los últimos 12 meses"/>
    <n v="270107"/>
    <s v="Atenciones médicas"/>
    <n v="270107006"/>
    <s v="Violencia Física"/>
    <n v="0"/>
    <n v="11128.245971104283"/>
    <n v="0"/>
  </r>
  <r>
    <n v="8"/>
    <n v="8205"/>
    <s v="Biobío"/>
    <s v="Curanilahue"/>
    <n v="7"/>
    <s v="Prevalencia Violencia Sexual General Vida (año o vida) general"/>
    <x v="1"/>
    <x v="1"/>
    <x v="1"/>
    <x v="1"/>
    <s v="Sin Datos"/>
    <n v="270107"/>
    <s v="Atenciones médicas"/>
    <n v="270107005"/>
    <s v="Otra violencia"/>
    <n v="0"/>
    <n v="6281.78473978086"/>
    <n v="0"/>
  </r>
  <r>
    <n v="8"/>
    <n v="8205"/>
    <s v="Biobío"/>
    <s v="Curanilahue"/>
    <n v="7"/>
    <s v="Prevalencia Violencia Sexual General Vida (año o vida) general"/>
    <x v="1"/>
    <x v="1"/>
    <x v="1"/>
    <x v="1"/>
    <s v="No sufrió violencia sexual antes ni durante los últimos doce meses"/>
    <n v="270107"/>
    <s v="Atenciones médicas"/>
    <n v="270107005"/>
    <s v="Otra violencia"/>
    <n v="0"/>
    <n v="4846.461231323422"/>
    <n v="0"/>
  </r>
  <r>
    <n v="8"/>
    <n v="8206"/>
    <s v="Biobío"/>
    <s v="Los Álamos"/>
    <n v="1"/>
    <s v="Prevalencia Violencia Física General Año"/>
    <x v="0"/>
    <x v="0"/>
    <x v="0"/>
    <x v="0"/>
    <s v="No sufrió violencia física general en los últimos 12 meses"/>
    <n v="270107"/>
    <s v="Atenciones médicas"/>
    <n v="270107006"/>
    <s v="Violencia Física"/>
    <n v="0"/>
    <n v="12519.591653995951"/>
    <n v="0"/>
  </r>
  <r>
    <n v="8"/>
    <n v="8206"/>
    <s v="Biobío"/>
    <s v="Los Álamos"/>
    <n v="1"/>
    <s v="Prevalencia Violencia Física General Año"/>
    <x v="0"/>
    <x v="0"/>
    <x v="0"/>
    <x v="0"/>
    <s v="Sufrió violencia física general en los últimos 12 meses"/>
    <n v="270107"/>
    <s v="Atenciones médicas"/>
    <n v="270107006"/>
    <s v="Violencia Física"/>
    <n v="0"/>
    <n v="1123.22123893805"/>
    <n v="0"/>
  </r>
  <r>
    <n v="8"/>
    <n v="8206"/>
    <s v="Biobío"/>
    <s v="Los Álamos"/>
    <n v="2"/>
    <s v="Prevalencia Violencia Física General Vida (año o vida)"/>
    <x v="1"/>
    <x v="1"/>
    <x v="0"/>
    <x v="0"/>
    <s v="No sufrió violencia física antes ni durante los últimos doce meses"/>
    <n v="270107"/>
    <s v="Atenciones médicas"/>
    <n v="270107006"/>
    <s v="Violencia Física"/>
    <n v="0"/>
    <n v="12519.591653995951"/>
    <n v="0"/>
  </r>
  <r>
    <n v="8"/>
    <n v="8206"/>
    <s v="Biobío"/>
    <s v="Los Álamos"/>
    <n v="2"/>
    <s v="Prevalencia Violencia Física General Vida (año o vida)"/>
    <x v="1"/>
    <x v="1"/>
    <x v="0"/>
    <x v="0"/>
    <s v="Sufrió violencia física antes o durante los últimos doce meses"/>
    <n v="270107"/>
    <s v="Atenciones médicas"/>
    <n v="270107006"/>
    <s v="Violencia Física"/>
    <n v="0"/>
    <n v="1123.22123893805"/>
    <n v="0"/>
  </r>
  <r>
    <n v="8"/>
    <n v="8206"/>
    <s v="Biobío"/>
    <s v="Los Álamos"/>
    <n v="3"/>
    <s v="Prevalencia Violencia Física Grave Año"/>
    <x v="0"/>
    <x v="0"/>
    <x v="0"/>
    <x v="0"/>
    <s v="No sufrió violencia física grave en los últimos 12 meses"/>
    <n v="270107"/>
    <s v="Atenciones médicas"/>
    <n v="270107006"/>
    <s v="Violencia Física"/>
    <n v="0"/>
    <n v="13642.812892934"/>
    <n v="0"/>
  </r>
  <r>
    <n v="8"/>
    <n v="8206"/>
    <s v="Biobío"/>
    <s v="Los Álamos"/>
    <n v="4"/>
    <s v="Prevalencia Violencia Física Leve Año"/>
    <x v="0"/>
    <x v="0"/>
    <x v="0"/>
    <x v="0"/>
    <s v="No sufrió violencia física leve en los últimos 12 meses"/>
    <n v="270107"/>
    <s v="Atenciones médicas"/>
    <n v="270107006"/>
    <s v="Violencia Física"/>
    <n v="0"/>
    <n v="12519.591653995951"/>
    <n v="0"/>
  </r>
  <r>
    <n v="8"/>
    <n v="8206"/>
    <s v="Biobío"/>
    <s v="Los Álamos"/>
    <n v="4"/>
    <s v="Prevalencia Violencia Física Leve Año"/>
    <x v="0"/>
    <x v="0"/>
    <x v="0"/>
    <x v="0"/>
    <s v="Sufrió violencia física leve en los últimos 12 meses"/>
    <n v="270107"/>
    <s v="Atenciones médicas"/>
    <n v="270107006"/>
    <s v="Violencia Física"/>
    <n v="0"/>
    <n v="1123.22123893805"/>
    <n v="0"/>
  </r>
  <r>
    <n v="8"/>
    <n v="8206"/>
    <s v="Biobío"/>
    <s v="Los Álamos"/>
    <n v="7"/>
    <s v="Prevalencia Violencia Sexual General Vida (año o vida) general"/>
    <x v="1"/>
    <x v="1"/>
    <x v="1"/>
    <x v="1"/>
    <s v="Sin Datos"/>
    <n v="270107"/>
    <s v="Atenciones médicas"/>
    <n v="270107005"/>
    <s v="Otra violencia"/>
    <n v="0"/>
    <n v="2068.7708333333298"/>
    <n v="0"/>
  </r>
  <r>
    <n v="8"/>
    <n v="8206"/>
    <s v="Biobío"/>
    <s v="Los Álamos"/>
    <n v="7"/>
    <s v="Prevalencia Violencia Sexual General Vida (año o vida) general"/>
    <x v="1"/>
    <x v="1"/>
    <x v="1"/>
    <x v="1"/>
    <s v="No sufrió violencia sexual antes ni durante los últimos doce meses"/>
    <n v="270107"/>
    <s v="Atenciones médicas"/>
    <n v="270107005"/>
    <s v="Otra violencia"/>
    <n v="0"/>
    <n v="9607.4706310292404"/>
    <n v="0"/>
  </r>
  <r>
    <n v="8"/>
    <n v="8206"/>
    <s v="Biobío"/>
    <s v="Los Álamos"/>
    <n v="7"/>
    <s v="Prevalencia Violencia Sexual General Vida (año o vida) general"/>
    <x v="1"/>
    <x v="1"/>
    <x v="1"/>
    <x v="1"/>
    <s v="Sufrió violencia sexual antes o durante los últimos doce meses"/>
    <n v="270107"/>
    <s v="Atenciones médicas"/>
    <n v="270107005"/>
    <s v="Otra violencia"/>
    <n v="0"/>
    <n v="1966.57142857143"/>
    <n v="0"/>
  </r>
  <r>
    <n v="8"/>
    <n v="8301"/>
    <s v="Biobío"/>
    <s v="Los Angeles"/>
    <n v="1"/>
    <s v="Prevalencia Violencia Física General Año"/>
    <x v="0"/>
    <x v="0"/>
    <x v="0"/>
    <x v="0"/>
    <s v="No sufrió violencia física general en los últimos 12 meses"/>
    <n v="270107"/>
    <s v="Atenciones médicas"/>
    <n v="270107006"/>
    <s v="Violencia Física"/>
    <n v="40672"/>
    <n v="74912.468828266763"/>
    <n v="61127.536691777823"/>
  </r>
  <r>
    <n v="8"/>
    <n v="8301"/>
    <s v="Biobío"/>
    <s v="Los Angeles"/>
    <n v="1"/>
    <s v="Prevalencia Violencia Física General Año"/>
    <x v="0"/>
    <x v="0"/>
    <x v="0"/>
    <x v="0"/>
    <s v="Sufrió violencia física general en los últimos 12 meses"/>
    <n v="270107"/>
    <s v="Atenciones médicas"/>
    <n v="270107006"/>
    <s v="Violencia Física"/>
    <n v="1596"/>
    <n v="1966.57142857143"/>
    <n v="4284.2323395111471"/>
  </r>
  <r>
    <n v="8"/>
    <n v="8301"/>
    <s v="Biobío"/>
    <s v="Los Angeles"/>
    <n v="2"/>
    <s v="Prevalencia Violencia Física General Vida (año o vida)"/>
    <x v="1"/>
    <x v="1"/>
    <x v="0"/>
    <x v="0"/>
    <s v="No sufrió violencia física antes ni durante los últimos doce meses"/>
    <n v="270107"/>
    <s v="Atenciones médicas"/>
    <n v="270107006"/>
    <s v="Violencia Física"/>
    <n v="39458"/>
    <n v="72666.026350390661"/>
    <n v="48578.399240141654"/>
  </r>
  <r>
    <n v="8"/>
    <n v="8301"/>
    <s v="Biobío"/>
    <s v="Los Angeles"/>
    <n v="2"/>
    <s v="Prevalencia Violencia Física General Vida (año o vida)"/>
    <x v="1"/>
    <x v="1"/>
    <x v="0"/>
    <x v="0"/>
    <s v="Sufrió violencia física antes o durante los últimos doce meses"/>
    <n v="270107"/>
    <s v="Atenciones médicas"/>
    <n v="270107006"/>
    <s v="Violencia Física"/>
    <n v="2810"/>
    <n v="4213.0139064475297"/>
    <n v="16833.369791147321"/>
  </r>
  <r>
    <n v="8"/>
    <n v="8301"/>
    <s v="Biobío"/>
    <s v="Los Angeles"/>
    <n v="3"/>
    <s v="Prevalencia Violencia Física Grave Año"/>
    <x v="0"/>
    <x v="0"/>
    <x v="0"/>
    <x v="0"/>
    <s v="No sufrió violencia física grave en los últimos 12 meses"/>
    <n v="270107"/>
    <s v="Atenciones médicas"/>
    <n v="270107006"/>
    <s v="Violencia Física"/>
    <n v="40672"/>
    <n v="74912.468828266763"/>
    <n v="61127.536691777823"/>
  </r>
  <r>
    <n v="8"/>
    <n v="8301"/>
    <s v="Biobío"/>
    <s v="Los Angeles"/>
    <n v="3"/>
    <s v="Prevalencia Violencia Física Grave Año"/>
    <x v="0"/>
    <x v="0"/>
    <x v="0"/>
    <x v="0"/>
    <s v="Sufrió violencia física grave en los últimos 12 meses"/>
    <n v="270107"/>
    <s v="Atenciones médicas"/>
    <n v="270107006"/>
    <s v="Violencia Física"/>
    <n v="1596"/>
    <n v="1966.57142857143"/>
    <n v="4284.2323395111471"/>
  </r>
  <r>
    <n v="8"/>
    <n v="8301"/>
    <s v="Biobío"/>
    <s v="Los Angeles"/>
    <n v="4"/>
    <s v="Prevalencia Violencia Física Leve Año"/>
    <x v="0"/>
    <x v="0"/>
    <x v="0"/>
    <x v="0"/>
    <s v="No sufrió violencia física leve en los últimos 12 meses"/>
    <n v="270107"/>
    <s v="Atenciones médicas"/>
    <n v="270107006"/>
    <s v="Violencia Física"/>
    <n v="40672"/>
    <n v="74912.468828266763"/>
    <n v="62103.762181973907"/>
  </r>
  <r>
    <n v="8"/>
    <n v="8301"/>
    <s v="Biobío"/>
    <s v="Los Angeles"/>
    <n v="4"/>
    <s v="Prevalencia Violencia Física Leve Año"/>
    <x v="0"/>
    <x v="0"/>
    <x v="0"/>
    <x v="0"/>
    <s v="Sufrió violencia física leve en los últimos 12 meses"/>
    <n v="270107"/>
    <s v="Atenciones médicas"/>
    <n v="270107006"/>
    <s v="Violencia Física"/>
    <n v="1596"/>
    <n v="1966.57142857143"/>
    <n v="3308.0068493150679"/>
  </r>
  <r>
    <n v="8"/>
    <n v="8301"/>
    <s v="Biobío"/>
    <s v="Los Angeles"/>
    <n v="7"/>
    <s v="Prevalencia Violencia Sexual General Vida (año o vida) general"/>
    <x v="1"/>
    <x v="1"/>
    <x v="1"/>
    <x v="1"/>
    <s v="Sin Datos"/>
    <n v="270107"/>
    <s v="Atenciones médicas"/>
    <n v="270107005"/>
    <s v="Otra violencia"/>
    <n v="15336"/>
    <n v="28725.267975933559"/>
    <n v="0"/>
  </r>
  <r>
    <n v="8"/>
    <n v="8301"/>
    <s v="Biobío"/>
    <s v="Los Angeles"/>
    <n v="7"/>
    <s v="Prevalencia Violencia Sexual General Vida (año o vida) general"/>
    <x v="1"/>
    <x v="1"/>
    <x v="1"/>
    <x v="1"/>
    <s v="No sufrió violencia sexual antes ni durante los últimos doce meses"/>
    <n v="270107"/>
    <s v="Atenciones médicas"/>
    <n v="270107005"/>
    <s v="Otra violencia"/>
    <n v="24273"/>
    <n v="48153.772280904632"/>
    <n v="62237.002600868735"/>
  </r>
  <r>
    <n v="8"/>
    <n v="8301"/>
    <s v="Biobío"/>
    <s v="Los Angeles"/>
    <n v="7"/>
    <s v="Prevalencia Violencia Sexual General Vida (año o vida) general"/>
    <x v="1"/>
    <x v="1"/>
    <x v="1"/>
    <x v="1"/>
    <s v="Sufrió violencia sexual antes o durante los últimos doce meses"/>
    <n v="270107"/>
    <s v="Atenciones médicas"/>
    <n v="270107005"/>
    <s v="Otra violencia"/>
    <n v="2659"/>
    <n v="0"/>
    <n v="3174.7664304202372"/>
  </r>
  <r>
    <n v="8"/>
    <n v="8304"/>
    <s v="Biobío"/>
    <s v="Laja"/>
    <n v="1"/>
    <s v="Prevalencia Violencia Física General Año"/>
    <x v="0"/>
    <x v="0"/>
    <x v="0"/>
    <x v="0"/>
    <s v="No sufrió violencia física general en los últimos 12 meses"/>
    <n v="270107"/>
    <s v="Atenciones médicas"/>
    <n v="270107006"/>
    <s v="Violencia Física"/>
    <n v="0"/>
    <n v="6044.6396062849926"/>
    <n v="0"/>
  </r>
  <r>
    <n v="8"/>
    <n v="8304"/>
    <s v="Biobío"/>
    <s v="Laja"/>
    <n v="2"/>
    <s v="Prevalencia Violencia Física General Vida (año o vida)"/>
    <x v="1"/>
    <x v="1"/>
    <x v="0"/>
    <x v="0"/>
    <s v="No sufrió violencia física antes ni durante los últimos doce meses"/>
    <n v="270107"/>
    <s v="Atenciones médicas"/>
    <n v="270107006"/>
    <s v="Violencia Física"/>
    <n v="0"/>
    <n v="3089.79266750948"/>
    <n v="0"/>
  </r>
  <r>
    <n v="8"/>
    <n v="8304"/>
    <s v="Biobío"/>
    <s v="Laja"/>
    <n v="2"/>
    <s v="Prevalencia Violencia Física General Vida (año o vida)"/>
    <x v="1"/>
    <x v="1"/>
    <x v="0"/>
    <x v="0"/>
    <s v="Sufrió violencia física antes o durante los últimos doce meses"/>
    <n v="270107"/>
    <s v="Atenciones médicas"/>
    <n v="270107006"/>
    <s v="Violencia Física"/>
    <n v="0"/>
    <n v="2954.8469387755122"/>
    <n v="0"/>
  </r>
  <r>
    <n v="8"/>
    <n v="8304"/>
    <s v="Biobío"/>
    <s v="Laja"/>
    <n v="3"/>
    <s v="Prevalencia Violencia Física Grave Año"/>
    <x v="0"/>
    <x v="0"/>
    <x v="0"/>
    <x v="0"/>
    <s v="No sufrió violencia física grave en los últimos 12 meses"/>
    <n v="270107"/>
    <s v="Atenciones médicas"/>
    <n v="270107006"/>
    <s v="Violencia Física"/>
    <n v="0"/>
    <n v="6044.6396062849926"/>
    <n v="0"/>
  </r>
  <r>
    <n v="8"/>
    <n v="8304"/>
    <s v="Biobío"/>
    <s v="Laja"/>
    <n v="4"/>
    <s v="Prevalencia Violencia Física Leve Año"/>
    <x v="0"/>
    <x v="0"/>
    <x v="0"/>
    <x v="0"/>
    <s v="No sufrió violencia física leve en los últimos 12 meses"/>
    <n v="270107"/>
    <s v="Atenciones médicas"/>
    <n v="270107006"/>
    <s v="Violencia Física"/>
    <n v="0"/>
    <n v="6044.6396062849926"/>
    <n v="0"/>
  </r>
  <r>
    <n v="8"/>
    <n v="8304"/>
    <s v="Biobío"/>
    <s v="Laja"/>
    <n v="7"/>
    <s v="Prevalencia Violencia Sexual General Vida (año o vida) general"/>
    <x v="1"/>
    <x v="1"/>
    <x v="1"/>
    <x v="1"/>
    <s v="Sin Datos"/>
    <n v="270107"/>
    <s v="Atenciones médicas"/>
    <n v="270107005"/>
    <s v="Otra violencia"/>
    <n v="0"/>
    <n v="1966.57142857143"/>
    <n v="0"/>
  </r>
  <r>
    <n v="8"/>
    <n v="8304"/>
    <s v="Biobío"/>
    <s v="Laja"/>
    <n v="7"/>
    <s v="Prevalencia Violencia Sexual General Vida (año o vida) general"/>
    <x v="1"/>
    <x v="1"/>
    <x v="1"/>
    <x v="1"/>
    <s v="No sufrió violencia sexual antes ni durante los últimos doce meses"/>
    <n v="270107"/>
    <s v="Atenciones médicas"/>
    <n v="270107005"/>
    <s v="Otra violencia"/>
    <n v="0"/>
    <n v="4078.0681777135624"/>
    <n v="0"/>
  </r>
  <r>
    <n v="8"/>
    <n v="8305"/>
    <s v="Biobío"/>
    <s v="Mulchén"/>
    <n v="1"/>
    <s v="Prevalencia Violencia Física General Año"/>
    <x v="0"/>
    <x v="0"/>
    <x v="0"/>
    <x v="0"/>
    <s v="No sufrió violencia física general en los últimos 12 meses"/>
    <n v="270107"/>
    <s v="Atenciones médicas"/>
    <n v="270107006"/>
    <s v="Violencia Física"/>
    <n v="0"/>
    <n v="17036.687938898336"/>
    <n v="8559.4100694964218"/>
  </r>
  <r>
    <n v="8"/>
    <n v="8305"/>
    <s v="Biobío"/>
    <s v="Mulchén"/>
    <n v="1"/>
    <s v="Prevalencia Violencia Física General Año"/>
    <x v="0"/>
    <x v="0"/>
    <x v="0"/>
    <x v="0"/>
    <s v="Sufrió violencia física general en los últimos 12 meses"/>
    <n v="270107"/>
    <s v="Atenciones médicas"/>
    <n v="270107006"/>
    <s v="Violencia Física"/>
    <n v="0"/>
    <n v="0"/>
    <n v="6570.9225195094759"/>
  </r>
  <r>
    <n v="8"/>
    <n v="8305"/>
    <s v="Biobío"/>
    <s v="Mulchén"/>
    <n v="2"/>
    <s v="Prevalencia Violencia Física General Vida (año o vida)"/>
    <x v="1"/>
    <x v="1"/>
    <x v="0"/>
    <x v="0"/>
    <s v="No sufrió violencia física antes ni durante los últimos doce meses"/>
    <n v="270107"/>
    <s v="Atenciones médicas"/>
    <n v="270107006"/>
    <s v="Violencia Física"/>
    <n v="0"/>
    <n v="17036.687938898336"/>
    <n v="4610.4590891042644"/>
  </r>
  <r>
    <n v="8"/>
    <n v="8305"/>
    <s v="Biobío"/>
    <s v="Mulchén"/>
    <n v="2"/>
    <s v="Prevalencia Violencia Física General Vida (año o vida)"/>
    <x v="1"/>
    <x v="1"/>
    <x v="0"/>
    <x v="0"/>
    <s v="Sufrió violencia física antes o durante los últimos doce meses"/>
    <n v="270107"/>
    <s v="Atenciones médicas"/>
    <n v="270107006"/>
    <s v="Violencia Física"/>
    <n v="0"/>
    <n v="0"/>
    <n v="10519.873499901634"/>
  </r>
  <r>
    <n v="8"/>
    <n v="8305"/>
    <s v="Biobío"/>
    <s v="Mulchén"/>
    <n v="3"/>
    <s v="Prevalencia Violencia Física Grave Año"/>
    <x v="0"/>
    <x v="0"/>
    <x v="0"/>
    <x v="0"/>
    <s v="No sufrió violencia física grave en los últimos 12 meses"/>
    <n v="270107"/>
    <s v="Atenciones médicas"/>
    <n v="270107006"/>
    <s v="Violencia Física"/>
    <n v="0"/>
    <n v="17036.687938898336"/>
    <n v="8559.4100694964218"/>
  </r>
  <r>
    <n v="8"/>
    <n v="8305"/>
    <s v="Biobío"/>
    <s v="Mulchén"/>
    <n v="3"/>
    <s v="Prevalencia Violencia Física Grave Año"/>
    <x v="0"/>
    <x v="0"/>
    <x v="0"/>
    <x v="0"/>
    <s v="Sufrió violencia física grave en los últimos 12 meses"/>
    <n v="270107"/>
    <s v="Atenciones médicas"/>
    <n v="270107006"/>
    <s v="Violencia Física"/>
    <n v="0"/>
    <n v="0"/>
    <n v="6570.9225195094759"/>
  </r>
  <r>
    <n v="8"/>
    <n v="8305"/>
    <s v="Biobío"/>
    <s v="Mulchén"/>
    <n v="4"/>
    <s v="Prevalencia Violencia Física Leve Año"/>
    <x v="0"/>
    <x v="0"/>
    <x v="0"/>
    <x v="0"/>
    <s v="No sufrió violencia física leve en los últimos 12 meses"/>
    <n v="270107"/>
    <s v="Atenciones médicas"/>
    <n v="270107006"/>
    <s v="Violencia Física"/>
    <n v="0"/>
    <n v="17036.687938898336"/>
    <n v="8559.4100694964218"/>
  </r>
  <r>
    <n v="8"/>
    <n v="8305"/>
    <s v="Biobío"/>
    <s v="Mulchén"/>
    <n v="4"/>
    <s v="Prevalencia Violencia Física Leve Año"/>
    <x v="0"/>
    <x v="0"/>
    <x v="0"/>
    <x v="0"/>
    <s v="Sufrió violencia física leve en los últimos 12 meses"/>
    <n v="270107"/>
    <s v="Atenciones médicas"/>
    <n v="270107006"/>
    <s v="Violencia Física"/>
    <n v="0"/>
    <n v="0"/>
    <n v="6570.9225195094759"/>
  </r>
  <r>
    <n v="8"/>
    <n v="8305"/>
    <s v="Biobío"/>
    <s v="Mulchén"/>
    <n v="7"/>
    <s v="Prevalencia Violencia Sexual General Vida (año o vida) general"/>
    <x v="1"/>
    <x v="1"/>
    <x v="1"/>
    <x v="1"/>
    <s v="Sin Datos"/>
    <n v="270107"/>
    <s v="Atenciones médicas"/>
    <n v="270107005"/>
    <s v="Otra violencia"/>
    <n v="0"/>
    <n v="11213.182698964536"/>
    <n v="0"/>
  </r>
  <r>
    <n v="8"/>
    <n v="8305"/>
    <s v="Biobío"/>
    <s v="Mulchén"/>
    <n v="7"/>
    <s v="Prevalencia Violencia Sexual General Vida (año o vida) general"/>
    <x v="1"/>
    <x v="1"/>
    <x v="1"/>
    <x v="1"/>
    <s v="No sufrió violencia sexual antes ni durante los últimos doce meses"/>
    <n v="270107"/>
    <s v="Atenciones médicas"/>
    <n v="270107005"/>
    <s v="Otra violencia"/>
    <n v="0"/>
    <n v="5823.5052399338019"/>
    <n v="13177.881608613741"/>
  </r>
  <r>
    <n v="8"/>
    <n v="8305"/>
    <s v="Biobío"/>
    <s v="Mulchén"/>
    <n v="7"/>
    <s v="Prevalencia Violencia Sexual General Vida (año o vida) general"/>
    <x v="1"/>
    <x v="1"/>
    <x v="1"/>
    <x v="1"/>
    <s v="Sufrió violencia sexual antes o durante los últimos doce meses"/>
    <n v="270107"/>
    <s v="Atenciones médicas"/>
    <n v="270107005"/>
    <s v="Otra violencia"/>
    <n v="0"/>
    <n v="0"/>
    <n v="1952.4509803921569"/>
  </r>
  <r>
    <n v="8"/>
    <n v="8306"/>
    <s v="Biobío"/>
    <s v="Nacimiento"/>
    <n v="1"/>
    <s v="Prevalencia Violencia Física General Año"/>
    <x v="0"/>
    <x v="0"/>
    <x v="0"/>
    <x v="0"/>
    <s v="No sufrió violencia física general en los últimos 12 meses"/>
    <n v="270107"/>
    <s v="Atenciones médicas"/>
    <n v="270107006"/>
    <s v="Violencia Física"/>
    <n v="0"/>
    <n v="5657.0650969847338"/>
    <n v="0"/>
  </r>
  <r>
    <n v="8"/>
    <n v="8306"/>
    <s v="Biobío"/>
    <s v="Nacimiento"/>
    <n v="2"/>
    <s v="Prevalencia Violencia Física General Vida (año o vida)"/>
    <x v="1"/>
    <x v="1"/>
    <x v="0"/>
    <x v="0"/>
    <s v="No sufrió violencia física antes ni durante los últimos doce meses"/>
    <n v="270107"/>
    <s v="Atenciones médicas"/>
    <n v="270107006"/>
    <s v="Violencia Física"/>
    <n v="0"/>
    <n v="5657.0650969847338"/>
    <n v="0"/>
  </r>
  <r>
    <n v="8"/>
    <n v="8306"/>
    <s v="Biobío"/>
    <s v="Nacimiento"/>
    <n v="3"/>
    <s v="Prevalencia Violencia Física Grave Año"/>
    <x v="0"/>
    <x v="0"/>
    <x v="0"/>
    <x v="0"/>
    <s v="No sufrió violencia física grave en los últimos 12 meses"/>
    <n v="270107"/>
    <s v="Atenciones médicas"/>
    <n v="270107006"/>
    <s v="Violencia Física"/>
    <n v="0"/>
    <n v="5657.0650969847338"/>
    <n v="0"/>
  </r>
  <r>
    <n v="8"/>
    <n v="8306"/>
    <s v="Biobío"/>
    <s v="Nacimiento"/>
    <n v="4"/>
    <s v="Prevalencia Violencia Física Leve Año"/>
    <x v="0"/>
    <x v="0"/>
    <x v="0"/>
    <x v="0"/>
    <s v="No sufrió violencia física leve en los últimos 12 meses"/>
    <n v="270107"/>
    <s v="Atenciones médicas"/>
    <n v="270107006"/>
    <s v="Violencia Física"/>
    <n v="0"/>
    <n v="5657.0650969847338"/>
    <n v="0"/>
  </r>
  <r>
    <n v="8"/>
    <n v="8306"/>
    <s v="Biobío"/>
    <s v="Nacimiento"/>
    <n v="7"/>
    <s v="Prevalencia Violencia Sexual General Vida (año o vida) general"/>
    <x v="1"/>
    <x v="1"/>
    <x v="1"/>
    <x v="1"/>
    <s v="Sin Datos"/>
    <n v="270107"/>
    <s v="Atenciones médicas"/>
    <n v="270107005"/>
    <s v="Otra violencia"/>
    <n v="0"/>
    <n v="3057.0463435374118"/>
    <n v="0"/>
  </r>
  <r>
    <n v="8"/>
    <n v="8306"/>
    <s v="Biobío"/>
    <s v="Nacimiento"/>
    <n v="7"/>
    <s v="Prevalencia Violencia Sexual General Vida (año o vida) general"/>
    <x v="1"/>
    <x v="1"/>
    <x v="1"/>
    <x v="1"/>
    <s v="No sufrió violencia sexual antes ni durante los últimos doce meses"/>
    <n v="270107"/>
    <s v="Atenciones médicas"/>
    <n v="270107005"/>
    <s v="Otra violencia"/>
    <n v="0"/>
    <n v="2600.0187534473221"/>
    <n v="0"/>
  </r>
  <r>
    <n v="8"/>
    <n v="8307"/>
    <s v="Biobío"/>
    <s v="Negrete"/>
    <n v="1"/>
    <s v="Prevalencia Violencia Física General Año"/>
    <x v="0"/>
    <x v="0"/>
    <x v="0"/>
    <x v="0"/>
    <s v="No sufrió violencia física general en los últimos 12 meses"/>
    <n v="270107"/>
    <s v="Atenciones médicas"/>
    <n v="270107006"/>
    <s v="Violencia Física"/>
    <n v="0"/>
    <n v="5200.0375068946441"/>
    <n v="0"/>
  </r>
  <r>
    <n v="8"/>
    <n v="8307"/>
    <s v="Biobío"/>
    <s v="Negrete"/>
    <n v="2"/>
    <s v="Prevalencia Violencia Física General Vida (año o vida)"/>
    <x v="1"/>
    <x v="1"/>
    <x v="0"/>
    <x v="0"/>
    <s v="No sufrió violencia física antes ni durante los últimos doce meses"/>
    <n v="270107"/>
    <s v="Atenciones médicas"/>
    <n v="270107006"/>
    <s v="Violencia Física"/>
    <n v="0"/>
    <n v="5200.0375068946441"/>
    <n v="0"/>
  </r>
  <r>
    <n v="8"/>
    <n v="8307"/>
    <s v="Biobío"/>
    <s v="Negrete"/>
    <n v="3"/>
    <s v="Prevalencia Violencia Física Grave Año"/>
    <x v="0"/>
    <x v="0"/>
    <x v="0"/>
    <x v="0"/>
    <s v="No sufrió violencia física grave en los últimos 12 meses"/>
    <n v="270107"/>
    <s v="Atenciones médicas"/>
    <n v="270107006"/>
    <s v="Violencia Física"/>
    <n v="0"/>
    <n v="5200.0375068946441"/>
    <n v="0"/>
  </r>
  <r>
    <n v="8"/>
    <n v="8307"/>
    <s v="Biobío"/>
    <s v="Negrete"/>
    <n v="4"/>
    <s v="Prevalencia Violencia Física Leve Año"/>
    <x v="0"/>
    <x v="0"/>
    <x v="0"/>
    <x v="0"/>
    <s v="No sufrió violencia física leve en los últimos 12 meses"/>
    <n v="270107"/>
    <s v="Atenciones médicas"/>
    <n v="270107006"/>
    <s v="Violencia Física"/>
    <n v="0"/>
    <n v="5200.0375068946441"/>
    <n v="0"/>
  </r>
  <r>
    <n v="8"/>
    <n v="8307"/>
    <s v="Biobío"/>
    <s v="Negrete"/>
    <n v="7"/>
    <s v="Prevalencia Violencia Sexual General Vida (año o vida) general"/>
    <x v="1"/>
    <x v="1"/>
    <x v="1"/>
    <x v="1"/>
    <s v="Sin Datos"/>
    <n v="270107"/>
    <s v="Atenciones médicas"/>
    <n v="270107005"/>
    <s v="Otra violencia"/>
    <n v="0"/>
    <n v="1611.7432432432399"/>
    <n v="0"/>
  </r>
  <r>
    <n v="8"/>
    <n v="8307"/>
    <s v="Biobío"/>
    <s v="Negrete"/>
    <n v="7"/>
    <s v="Prevalencia Violencia Sexual General Vida (año o vida) general"/>
    <x v="1"/>
    <x v="1"/>
    <x v="1"/>
    <x v="1"/>
    <s v="No sufrió violencia sexual antes ni durante los últimos doce meses"/>
    <n v="270107"/>
    <s v="Atenciones médicas"/>
    <n v="270107005"/>
    <s v="Otra violencia"/>
    <n v="0"/>
    <n v="3588.294263651404"/>
    <n v="0"/>
  </r>
  <r>
    <n v="8"/>
    <n v="8312"/>
    <s v="Biobío"/>
    <s v="Tucapel"/>
    <n v="1"/>
    <s v="Prevalencia Violencia Física General Año"/>
    <x v="0"/>
    <x v="0"/>
    <x v="0"/>
    <x v="0"/>
    <s v="No sufrió violencia física general en los últimos 12 meses"/>
    <n v="270107"/>
    <s v="Atenciones médicas"/>
    <n v="270107006"/>
    <s v="Violencia Física"/>
    <n v="0"/>
    <n v="4846.461231323422"/>
    <n v="0"/>
  </r>
  <r>
    <n v="8"/>
    <n v="8312"/>
    <s v="Biobío"/>
    <s v="Tucapel"/>
    <n v="2"/>
    <s v="Prevalencia Violencia Física General Vida (año o vida)"/>
    <x v="1"/>
    <x v="1"/>
    <x v="0"/>
    <x v="0"/>
    <s v="No sufrió violencia física antes ni durante los últimos doce meses"/>
    <n v="270107"/>
    <s v="Atenciones médicas"/>
    <n v="270107006"/>
    <s v="Violencia Física"/>
    <n v="0"/>
    <n v="4846.461231323422"/>
    <n v="0"/>
  </r>
  <r>
    <n v="8"/>
    <n v="8312"/>
    <s v="Biobío"/>
    <s v="Tucapel"/>
    <n v="3"/>
    <s v="Prevalencia Violencia Física Grave Año"/>
    <x v="0"/>
    <x v="0"/>
    <x v="0"/>
    <x v="0"/>
    <s v="No sufrió violencia física grave en los últimos 12 meses"/>
    <n v="270107"/>
    <s v="Atenciones médicas"/>
    <n v="270107006"/>
    <s v="Violencia Física"/>
    <n v="0"/>
    <n v="4846.461231323422"/>
    <n v="0"/>
  </r>
  <r>
    <n v="8"/>
    <n v="8312"/>
    <s v="Biobío"/>
    <s v="Tucapel"/>
    <n v="4"/>
    <s v="Prevalencia Violencia Física Leve Año"/>
    <x v="0"/>
    <x v="0"/>
    <x v="0"/>
    <x v="0"/>
    <s v="No sufrió violencia física leve en los últimos 12 meses"/>
    <n v="270107"/>
    <s v="Atenciones médicas"/>
    <n v="270107006"/>
    <s v="Violencia Física"/>
    <n v="0"/>
    <n v="4846.461231323422"/>
    <n v="0"/>
  </r>
  <r>
    <n v="8"/>
    <n v="8312"/>
    <s v="Biobío"/>
    <s v="Tucapel"/>
    <n v="7"/>
    <s v="Prevalencia Violencia Sexual General Vida (año o vida) general"/>
    <x v="1"/>
    <x v="1"/>
    <x v="1"/>
    <x v="1"/>
    <s v="Sin Datos"/>
    <n v="270107"/>
    <s v="Atenciones médicas"/>
    <n v="270107005"/>
    <s v="Otra violencia"/>
    <n v="0"/>
    <n v="1123.22123893805"/>
    <n v="0"/>
  </r>
  <r>
    <n v="8"/>
    <n v="8312"/>
    <s v="Biobío"/>
    <s v="Tucapel"/>
    <n v="7"/>
    <s v="Prevalencia Violencia Sexual General Vida (año o vida) general"/>
    <x v="1"/>
    <x v="1"/>
    <x v="1"/>
    <x v="1"/>
    <s v="No sufrió violencia sexual antes ni durante los últimos doce meses"/>
    <n v="270107"/>
    <s v="Atenciones médicas"/>
    <n v="270107005"/>
    <s v="Otra violencia"/>
    <n v="0"/>
    <n v="2111.4967491421321"/>
    <n v="0"/>
  </r>
  <r>
    <n v="8"/>
    <n v="8312"/>
    <s v="Biobío"/>
    <s v="Tucapel"/>
    <n v="7"/>
    <s v="Prevalencia Violencia Sexual General Vida (año o vida) general"/>
    <x v="1"/>
    <x v="1"/>
    <x v="1"/>
    <x v="1"/>
    <s v="Sufrió violencia sexual antes o durante los últimos doce meses"/>
    <n v="270107"/>
    <s v="Atenciones médicas"/>
    <n v="270107005"/>
    <s v="Otra violencia"/>
    <n v="0"/>
    <n v="1611.7432432432399"/>
    <n v="0"/>
  </r>
  <r>
    <n v="8"/>
    <n v="16101"/>
    <s v="Biobío"/>
    <s v="Chillán"/>
    <n v="1"/>
    <s v="Prevalencia Violencia Física General Año"/>
    <x v="0"/>
    <x v="0"/>
    <x v="0"/>
    <x v="0"/>
    <s v="No sufrió violencia física general en los últimos 12 meses"/>
    <n v="270107"/>
    <s v="Atenciones médicas"/>
    <n v="270107006"/>
    <s v="Violencia Física"/>
    <n v="49076"/>
    <n v="68106.685075311034"/>
    <n v="0"/>
  </r>
  <r>
    <n v="8"/>
    <n v="16101"/>
    <s v="Biobío"/>
    <s v="Chillán"/>
    <n v="1"/>
    <s v="Prevalencia Violencia Física General Año"/>
    <x v="0"/>
    <x v="0"/>
    <x v="0"/>
    <x v="0"/>
    <s v="Sufrió violencia física general en los últimos 12 meses"/>
    <n v="270107"/>
    <s v="Atenciones médicas"/>
    <n v="270107006"/>
    <s v="Violencia Física"/>
    <n v="4427"/>
    <n v="3578.31467181467"/>
    <n v="0"/>
  </r>
  <r>
    <n v="8"/>
    <n v="16101"/>
    <s v="Biobío"/>
    <s v="Chillán"/>
    <n v="2"/>
    <s v="Prevalencia Violencia Física General Vida (año o vida)"/>
    <x v="1"/>
    <x v="1"/>
    <x v="0"/>
    <x v="0"/>
    <s v="No sufrió violencia física antes ni durante los últimos doce meses"/>
    <n v="270107"/>
    <s v="Atenciones médicas"/>
    <n v="270107006"/>
    <s v="Violencia Física"/>
    <n v="37555"/>
    <n v="62771.701839682428"/>
    <n v="0"/>
  </r>
  <r>
    <n v="8"/>
    <n v="16101"/>
    <s v="Biobío"/>
    <s v="Chillán"/>
    <n v="2"/>
    <s v="Prevalencia Violencia Física General Vida (año o vida)"/>
    <x v="1"/>
    <x v="1"/>
    <x v="0"/>
    <x v="0"/>
    <s v="Sufrió violencia física antes o durante los últimos doce meses"/>
    <n v="270107"/>
    <s v="Atenciones médicas"/>
    <n v="270107006"/>
    <s v="Violencia Física"/>
    <n v="15948"/>
    <n v="8913.2979074432806"/>
    <n v="0"/>
  </r>
  <r>
    <n v="8"/>
    <n v="16101"/>
    <s v="Biobío"/>
    <s v="Chillán"/>
    <n v="3"/>
    <s v="Prevalencia Violencia Física Grave Año"/>
    <x v="0"/>
    <x v="0"/>
    <x v="0"/>
    <x v="0"/>
    <s v="No sufrió violencia física grave en los últimos 12 meses"/>
    <n v="270107"/>
    <s v="Atenciones médicas"/>
    <n v="270107006"/>
    <s v="Violencia Física"/>
    <n v="50680"/>
    <n v="70073.256503882454"/>
    <n v="0"/>
  </r>
  <r>
    <n v="8"/>
    <n v="16101"/>
    <s v="Biobío"/>
    <s v="Chillán"/>
    <n v="3"/>
    <s v="Prevalencia Violencia Física Grave Año"/>
    <x v="0"/>
    <x v="0"/>
    <x v="0"/>
    <x v="0"/>
    <s v="Sufrió violencia física grave en los últimos 12 meses"/>
    <n v="270107"/>
    <s v="Atenciones médicas"/>
    <n v="270107006"/>
    <s v="Violencia Física"/>
    <n v="2823"/>
    <n v="1611.7432432432399"/>
    <n v="0"/>
  </r>
  <r>
    <n v="8"/>
    <n v="16101"/>
    <s v="Biobío"/>
    <s v="Chillán"/>
    <n v="4"/>
    <s v="Prevalencia Violencia Física Leve Año"/>
    <x v="0"/>
    <x v="0"/>
    <x v="0"/>
    <x v="0"/>
    <s v="No sufrió violencia física leve en los últimos 12 meses"/>
    <n v="270107"/>
    <s v="Atenciones médicas"/>
    <n v="270107006"/>
    <s v="Violencia Física"/>
    <n v="49076"/>
    <n v="68106.685075311034"/>
    <n v="0"/>
  </r>
  <r>
    <n v="8"/>
    <n v="16101"/>
    <s v="Biobío"/>
    <s v="Chillán"/>
    <n v="4"/>
    <s v="Prevalencia Violencia Física Leve Año"/>
    <x v="0"/>
    <x v="0"/>
    <x v="0"/>
    <x v="0"/>
    <s v="Sufrió violencia física leve en los últimos 12 meses"/>
    <n v="270107"/>
    <s v="Atenciones médicas"/>
    <n v="270107006"/>
    <s v="Violencia Física"/>
    <n v="4427"/>
    <n v="3578.31467181467"/>
    <n v="0"/>
  </r>
  <r>
    <n v="8"/>
    <n v="16101"/>
    <s v="Biobío"/>
    <s v="Chillán"/>
    <n v="7"/>
    <s v="Prevalencia Violencia Sexual General Vida (año o vida) general"/>
    <x v="1"/>
    <x v="1"/>
    <x v="1"/>
    <x v="1"/>
    <s v="Sin Datos"/>
    <n v="270107"/>
    <s v="Atenciones médicas"/>
    <n v="270107005"/>
    <s v="Otra violencia"/>
    <n v="15496"/>
    <n v="26305.706253681979"/>
    <n v="0"/>
  </r>
  <r>
    <n v="8"/>
    <n v="16101"/>
    <s v="Biobío"/>
    <s v="Chillán"/>
    <n v="7"/>
    <s v="Prevalencia Violencia Sexual General Vida (año o vida) general"/>
    <x v="1"/>
    <x v="1"/>
    <x v="1"/>
    <x v="1"/>
    <s v="No sufrió violencia sexual antes ni durante los últimos doce meses"/>
    <n v="270107"/>
    <s v="Atenciones médicas"/>
    <n v="270107005"/>
    <s v="Otra violencia"/>
    <n v="35131"/>
    <n v="42644.329011262431"/>
    <n v="0"/>
  </r>
  <r>
    <n v="8"/>
    <n v="16101"/>
    <s v="Biobío"/>
    <s v="Chillán"/>
    <n v="7"/>
    <s v="Prevalencia Violencia Sexual General Vida (año o vida) general"/>
    <x v="1"/>
    <x v="1"/>
    <x v="1"/>
    <x v="1"/>
    <s v="Sufrió violencia sexual antes o durante los últimos doce meses"/>
    <n v="270107"/>
    <s v="Atenciones médicas"/>
    <n v="270107005"/>
    <s v="Otra violencia"/>
    <n v="2876"/>
    <n v="2734.9644821812899"/>
    <n v="0"/>
  </r>
  <r>
    <n v="8"/>
    <n v="16103"/>
    <s v="Biobío"/>
    <s v="Chillán Viejo"/>
    <n v="1"/>
    <s v="Prevalencia Violencia Física General Año"/>
    <x v="0"/>
    <x v="0"/>
    <x v="0"/>
    <x v="0"/>
    <s v="No sufrió violencia física general en los últimos 12 meses"/>
    <n v="270107"/>
    <s v="Atenciones médicas"/>
    <n v="270107006"/>
    <s v="Violencia Física"/>
    <n v="0"/>
    <n v="11599.505298507826"/>
    <n v="0"/>
  </r>
  <r>
    <n v="8"/>
    <n v="16103"/>
    <s v="Biobío"/>
    <s v="Chillán Viejo"/>
    <n v="2"/>
    <s v="Prevalencia Violencia Física General Vida (año o vida)"/>
    <x v="1"/>
    <x v="1"/>
    <x v="0"/>
    <x v="0"/>
    <s v="No sufrió violencia física antes ni durante los últimos doce meses"/>
    <n v="270107"/>
    <s v="Atenciones médicas"/>
    <n v="270107006"/>
    <s v="Violencia Física"/>
    <n v="0"/>
    <n v="11599.505298507826"/>
    <n v="0"/>
  </r>
  <r>
    <n v="8"/>
    <n v="16103"/>
    <s v="Biobío"/>
    <s v="Chillán Viejo"/>
    <n v="3"/>
    <s v="Prevalencia Violencia Física Grave Año"/>
    <x v="0"/>
    <x v="0"/>
    <x v="0"/>
    <x v="0"/>
    <s v="No sufrió violencia física grave en los últimos 12 meses"/>
    <n v="270107"/>
    <s v="Atenciones médicas"/>
    <n v="270107006"/>
    <s v="Violencia Física"/>
    <n v="0"/>
    <n v="11599.505298507826"/>
    <n v="0"/>
  </r>
  <r>
    <n v="8"/>
    <n v="16103"/>
    <s v="Biobío"/>
    <s v="Chillán Viejo"/>
    <n v="4"/>
    <s v="Prevalencia Violencia Física Leve Año"/>
    <x v="0"/>
    <x v="0"/>
    <x v="0"/>
    <x v="0"/>
    <s v="No sufrió violencia física leve en los últimos 12 meses"/>
    <n v="270107"/>
    <s v="Atenciones médicas"/>
    <n v="270107006"/>
    <s v="Violencia Física"/>
    <n v="0"/>
    <n v="11599.505298507826"/>
    <n v="0"/>
  </r>
  <r>
    <n v="8"/>
    <n v="16103"/>
    <s v="Biobío"/>
    <s v="Chillán Viejo"/>
    <n v="7"/>
    <s v="Prevalencia Violencia Sexual General Vida (año o vida) general"/>
    <x v="1"/>
    <x v="1"/>
    <x v="1"/>
    <x v="1"/>
    <s v="Sin Datos"/>
    <n v="270107"/>
    <s v="Atenciones médicas"/>
    <n v="270107005"/>
    <s v="Otra violencia"/>
    <n v="0"/>
    <n v="1976.551020408164"/>
    <n v="0"/>
  </r>
  <r>
    <n v="8"/>
    <n v="16103"/>
    <s v="Biobío"/>
    <s v="Chillán Viejo"/>
    <n v="7"/>
    <s v="Prevalencia Violencia Sexual General Vida (año o vida) general"/>
    <x v="1"/>
    <x v="1"/>
    <x v="1"/>
    <x v="1"/>
    <s v="No sufrió violencia sexual antes ni durante los últimos doce meses"/>
    <n v="270107"/>
    <s v="Atenciones médicas"/>
    <n v="270107005"/>
    <s v="Otra violencia"/>
    <n v="0"/>
    <n v="8634.6787678955807"/>
    <n v="0"/>
  </r>
  <r>
    <n v="8"/>
    <n v="16103"/>
    <s v="Biobío"/>
    <s v="Chillán Viejo"/>
    <n v="7"/>
    <s v="Prevalencia Violencia Sexual General Vida (año o vida) general"/>
    <x v="1"/>
    <x v="1"/>
    <x v="1"/>
    <x v="1"/>
    <s v="Sufrió violencia sexual antes o durante los últimos doce meses"/>
    <n v="270107"/>
    <s v="Atenciones médicas"/>
    <n v="270107005"/>
    <s v="Otra violencia"/>
    <n v="0"/>
    <n v="988.27551020408202"/>
    <n v="0"/>
  </r>
  <r>
    <n v="8"/>
    <n v="16107"/>
    <s v="Biobío"/>
    <s v="Quillón"/>
    <n v="1"/>
    <s v="Prevalencia Violencia Física General Año"/>
    <x v="0"/>
    <x v="0"/>
    <x v="0"/>
    <x v="0"/>
    <s v="No sufrió violencia física general en los últimos 12 meses"/>
    <n v="270107"/>
    <s v="Atenciones médicas"/>
    <n v="270107006"/>
    <s v="Violencia Física"/>
    <n v="0"/>
    <n v="13831.056096635102"/>
    <n v="0"/>
  </r>
  <r>
    <n v="8"/>
    <n v="16107"/>
    <s v="Biobío"/>
    <s v="Quillón"/>
    <n v="2"/>
    <s v="Prevalencia Violencia Física General Vida (año o vida)"/>
    <x v="1"/>
    <x v="1"/>
    <x v="0"/>
    <x v="0"/>
    <s v="No sufrió violencia física antes ni durante los últimos doce meses"/>
    <n v="270107"/>
    <s v="Atenciones médicas"/>
    <n v="270107006"/>
    <s v="Violencia Física"/>
    <n v="0"/>
    <n v="13831.056096635102"/>
    <n v="0"/>
  </r>
  <r>
    <n v="8"/>
    <n v="16107"/>
    <s v="Biobío"/>
    <s v="Quillón"/>
    <n v="3"/>
    <s v="Prevalencia Violencia Física Grave Año"/>
    <x v="0"/>
    <x v="0"/>
    <x v="0"/>
    <x v="0"/>
    <s v="No sufrió violencia física grave en los últimos 12 meses"/>
    <n v="270107"/>
    <s v="Atenciones médicas"/>
    <n v="270107006"/>
    <s v="Violencia Física"/>
    <n v="0"/>
    <n v="13831.056096635102"/>
    <n v="0"/>
  </r>
  <r>
    <n v="8"/>
    <n v="16107"/>
    <s v="Biobío"/>
    <s v="Quillón"/>
    <n v="4"/>
    <s v="Prevalencia Violencia Física Leve Año"/>
    <x v="0"/>
    <x v="0"/>
    <x v="0"/>
    <x v="0"/>
    <s v="No sufrió violencia física leve en los últimos 12 meses"/>
    <n v="270107"/>
    <s v="Atenciones médicas"/>
    <n v="270107006"/>
    <s v="Violencia Física"/>
    <n v="0"/>
    <n v="13831.056096635102"/>
    <n v="0"/>
  </r>
  <r>
    <n v="8"/>
    <n v="16107"/>
    <s v="Biobío"/>
    <s v="Quillón"/>
    <n v="7"/>
    <s v="Prevalencia Violencia Sexual General Vida (año o vida) general"/>
    <x v="1"/>
    <x v="1"/>
    <x v="1"/>
    <x v="1"/>
    <s v="Sin Datos"/>
    <n v="270107"/>
    <s v="Atenciones médicas"/>
    <n v="270107005"/>
    <s v="Otra violencia"/>
    <n v="0"/>
    <n v="6039.7275183729016"/>
    <n v="0"/>
  </r>
  <r>
    <n v="8"/>
    <n v="16107"/>
    <s v="Biobío"/>
    <s v="Quillón"/>
    <n v="7"/>
    <s v="Prevalencia Violencia Sexual General Vida (año o vida) general"/>
    <x v="1"/>
    <x v="1"/>
    <x v="1"/>
    <x v="1"/>
    <s v="No sufrió violencia sexual antes ni durante los últimos doce meses"/>
    <n v="270107"/>
    <s v="Atenciones médicas"/>
    <n v="270107005"/>
    <s v="Otra violencia"/>
    <n v="0"/>
    <n v="7791.3285782622006"/>
    <n v="0"/>
  </r>
  <r>
    <n v="8"/>
    <n v="16301"/>
    <s v="Biobío"/>
    <s v="San Carlos"/>
    <n v="1"/>
    <s v="Prevalencia Violencia Física General Año"/>
    <x v="0"/>
    <x v="0"/>
    <x v="0"/>
    <x v="0"/>
    <s v="No sufrió violencia física general en los últimos 12 meses"/>
    <n v="270107"/>
    <s v="Atenciones médicas"/>
    <n v="270107006"/>
    <s v="Violencia Física"/>
    <n v="10154"/>
    <n v="20466.417111987183"/>
    <n v="0"/>
  </r>
  <r>
    <n v="8"/>
    <n v="16301"/>
    <s v="Biobío"/>
    <s v="San Carlos"/>
    <n v="1"/>
    <s v="Prevalencia Violencia Física General Año"/>
    <x v="0"/>
    <x v="0"/>
    <x v="0"/>
    <x v="0"/>
    <s v="Sufrió violencia física general en los últimos 12 meses"/>
    <n v="270107"/>
    <s v="Atenciones médicas"/>
    <n v="270107006"/>
    <s v="Violencia Física"/>
    <n v="505"/>
    <n v="0"/>
    <n v="0"/>
  </r>
  <r>
    <n v="8"/>
    <n v="16301"/>
    <s v="Biobío"/>
    <s v="San Carlos"/>
    <n v="2"/>
    <s v="Prevalencia Violencia Física General Vida (año o vida)"/>
    <x v="1"/>
    <x v="1"/>
    <x v="0"/>
    <x v="0"/>
    <s v="No sufrió violencia física antes ni durante los últimos doce meses"/>
    <n v="270107"/>
    <s v="Atenciones médicas"/>
    <n v="270107006"/>
    <s v="Violencia Física"/>
    <n v="10154"/>
    <n v="20466.417111987183"/>
    <n v="0"/>
  </r>
  <r>
    <n v="8"/>
    <n v="16301"/>
    <s v="Biobío"/>
    <s v="San Carlos"/>
    <n v="2"/>
    <s v="Prevalencia Violencia Física General Vida (año o vida)"/>
    <x v="1"/>
    <x v="1"/>
    <x v="0"/>
    <x v="0"/>
    <s v="Sufrió violencia física antes o durante los últimos doce meses"/>
    <n v="270107"/>
    <s v="Atenciones médicas"/>
    <n v="270107006"/>
    <s v="Violencia Física"/>
    <n v="505"/>
    <n v="0"/>
    <n v="0"/>
  </r>
  <r>
    <n v="8"/>
    <n v="16301"/>
    <s v="Biobío"/>
    <s v="San Carlos"/>
    <n v="3"/>
    <s v="Prevalencia Violencia Física Grave Año"/>
    <x v="0"/>
    <x v="0"/>
    <x v="0"/>
    <x v="0"/>
    <s v="No sufrió violencia física grave en los últimos 12 meses"/>
    <n v="270107"/>
    <s v="Atenciones médicas"/>
    <n v="270107006"/>
    <s v="Violencia Física"/>
    <n v="10154"/>
    <n v="20466.417111987183"/>
    <n v="0"/>
  </r>
  <r>
    <n v="8"/>
    <n v="16301"/>
    <s v="Biobío"/>
    <s v="San Carlos"/>
    <n v="3"/>
    <s v="Prevalencia Violencia Física Grave Año"/>
    <x v="0"/>
    <x v="0"/>
    <x v="0"/>
    <x v="0"/>
    <s v="Sufrió violencia física grave en los últimos 12 meses"/>
    <n v="270107"/>
    <s v="Atenciones médicas"/>
    <n v="270107006"/>
    <s v="Violencia Física"/>
    <n v="505"/>
    <n v="0"/>
    <n v="0"/>
  </r>
  <r>
    <n v="8"/>
    <n v="16301"/>
    <s v="Biobío"/>
    <s v="San Carlos"/>
    <n v="4"/>
    <s v="Prevalencia Violencia Física Leve Año"/>
    <x v="0"/>
    <x v="0"/>
    <x v="0"/>
    <x v="0"/>
    <s v="No sufrió violencia física leve en los últimos 12 meses"/>
    <n v="270107"/>
    <s v="Atenciones médicas"/>
    <n v="270107006"/>
    <s v="Violencia Física"/>
    <n v="10659"/>
    <n v="20466.417111987183"/>
    <n v="0"/>
  </r>
  <r>
    <n v="8"/>
    <n v="16301"/>
    <s v="Biobío"/>
    <s v="San Carlos"/>
    <n v="7"/>
    <s v="Prevalencia Violencia Sexual General Vida (año o vida) general"/>
    <x v="1"/>
    <x v="1"/>
    <x v="1"/>
    <x v="1"/>
    <s v="Sin Datos"/>
    <n v="270107"/>
    <s v="Atenciones médicas"/>
    <n v="270107005"/>
    <s v="Otra violencia"/>
    <n v="2856"/>
    <n v="5904.7817896389342"/>
    <n v="0"/>
  </r>
  <r>
    <n v="8"/>
    <n v="16301"/>
    <s v="Biobío"/>
    <s v="San Carlos"/>
    <n v="7"/>
    <s v="Prevalencia Violencia Sexual General Vida (año o vida) general"/>
    <x v="1"/>
    <x v="1"/>
    <x v="1"/>
    <x v="1"/>
    <s v="No sufrió violencia sexual antes ni durante los últimos doce meses"/>
    <n v="270107"/>
    <s v="Atenciones médicas"/>
    <n v="270107005"/>
    <s v="Otra violencia"/>
    <n v="7298"/>
    <n v="14561.635322348247"/>
    <n v="0"/>
  </r>
  <r>
    <n v="8"/>
    <n v="16301"/>
    <s v="Biobío"/>
    <s v="San Carlos"/>
    <n v="7"/>
    <s v="Prevalencia Violencia Sexual General Vida (año o vida) general"/>
    <x v="1"/>
    <x v="1"/>
    <x v="1"/>
    <x v="1"/>
    <s v="Sufrió violencia sexual antes o durante los últimos doce meses"/>
    <n v="270107"/>
    <s v="Atenciones médicas"/>
    <n v="270107005"/>
    <s v="Otra violencia"/>
    <n v="505"/>
    <n v="0"/>
    <n v="0"/>
  </r>
  <r>
    <n v="8"/>
    <n v="16305"/>
    <s v="Biobío"/>
    <s v="San Nicolás"/>
    <n v="1"/>
    <s v="Prevalencia Violencia Física General Año"/>
    <x v="0"/>
    <x v="0"/>
    <x v="0"/>
    <x v="0"/>
    <s v="No sufrió violencia física general en los últimos 12 meses"/>
    <n v="270107"/>
    <s v="Atenciones médicas"/>
    <n v="270107006"/>
    <s v="Violencia Física"/>
    <n v="0"/>
    <n v="6011.8932823129235"/>
    <n v="0"/>
  </r>
  <r>
    <n v="8"/>
    <n v="16305"/>
    <s v="Biobío"/>
    <s v="San Nicolás"/>
    <n v="2"/>
    <s v="Prevalencia Violencia Física General Vida (año o vida)"/>
    <x v="1"/>
    <x v="1"/>
    <x v="0"/>
    <x v="0"/>
    <s v="No sufrió violencia física antes ni durante los últimos doce meses"/>
    <n v="270107"/>
    <s v="Atenciones médicas"/>
    <n v="270107006"/>
    <s v="Violencia Física"/>
    <n v="0"/>
    <n v="6011.8932823129235"/>
    <n v="0"/>
  </r>
  <r>
    <n v="8"/>
    <n v="16305"/>
    <s v="Biobío"/>
    <s v="San Nicolás"/>
    <n v="3"/>
    <s v="Prevalencia Violencia Física Grave Año"/>
    <x v="0"/>
    <x v="0"/>
    <x v="0"/>
    <x v="0"/>
    <s v="No sufrió violencia física grave en los últimos 12 meses"/>
    <n v="270107"/>
    <s v="Atenciones médicas"/>
    <n v="270107006"/>
    <s v="Violencia Física"/>
    <n v="0"/>
    <n v="6011.8932823129235"/>
    <n v="0"/>
  </r>
  <r>
    <n v="8"/>
    <n v="16305"/>
    <s v="Biobío"/>
    <s v="San Nicolás"/>
    <n v="4"/>
    <s v="Prevalencia Violencia Física Leve Año"/>
    <x v="0"/>
    <x v="0"/>
    <x v="0"/>
    <x v="0"/>
    <s v="No sufrió violencia física leve en los últimos 12 meses"/>
    <n v="270107"/>
    <s v="Atenciones médicas"/>
    <n v="270107006"/>
    <s v="Violencia Física"/>
    <n v="0"/>
    <n v="6011.8932823129235"/>
    <n v="0"/>
  </r>
  <r>
    <n v="8"/>
    <n v="16305"/>
    <s v="Biobío"/>
    <s v="San Nicolás"/>
    <n v="7"/>
    <s v="Prevalencia Violencia Sexual General Vida (año o vida) general"/>
    <x v="1"/>
    <x v="1"/>
    <x v="1"/>
    <x v="1"/>
    <s v="Sin Datos"/>
    <n v="270107"/>
    <s v="Atenciones médicas"/>
    <n v="270107005"/>
    <s v="Otra violencia"/>
    <n v="0"/>
    <n v="2068.7708333333298"/>
    <n v="0"/>
  </r>
  <r>
    <n v="8"/>
    <n v="16305"/>
    <s v="Biobío"/>
    <s v="San Nicolás"/>
    <n v="7"/>
    <s v="Prevalencia Violencia Sexual General Vida (año o vida) general"/>
    <x v="1"/>
    <x v="1"/>
    <x v="1"/>
    <x v="1"/>
    <s v="No sufrió violencia sexual antes ni durante los últimos doce meses"/>
    <n v="270107"/>
    <s v="Atenciones médicas"/>
    <n v="270107005"/>
    <s v="Otra violencia"/>
    <n v="0"/>
    <n v="3943.1224489795941"/>
    <n v="0"/>
  </r>
  <r>
    <n v="9"/>
    <n v="9101"/>
    <s v="Araucanía"/>
    <s v="Temuco"/>
    <n v="1"/>
    <s v="Prevalencia Violencia Física General Año"/>
    <x v="0"/>
    <x v="0"/>
    <x v="0"/>
    <x v="0"/>
    <s v="No sufrió violencia física general en los últimos 12 meses"/>
    <n v="270107"/>
    <s v="Atenciones médicas"/>
    <n v="270107006"/>
    <s v="Violencia Física"/>
    <n v="77796"/>
    <n v="87066.048276725443"/>
    <n v="114885.04144650802"/>
  </r>
  <r>
    <n v="9"/>
    <n v="9101"/>
    <s v="Araucanía"/>
    <s v="Temuco"/>
    <n v="1"/>
    <s v="Prevalencia Violencia Física General Año"/>
    <x v="0"/>
    <x v="0"/>
    <x v="0"/>
    <x v="0"/>
    <s v="Sufrió violencia física general en los últimos 12 meses"/>
    <n v="270107"/>
    <s v="Atenciones médicas"/>
    <n v="270107006"/>
    <s v="Violencia Física"/>
    <n v="6179"/>
    <n v="4695.6688007054681"/>
    <n v="1237.7105263157894"/>
  </r>
  <r>
    <n v="9"/>
    <n v="9101"/>
    <s v="Araucanía"/>
    <s v="Temuco"/>
    <n v="2"/>
    <s v="Prevalencia Violencia Física General Vida (año o vida)"/>
    <x v="1"/>
    <x v="1"/>
    <x v="0"/>
    <x v="0"/>
    <s v="No sufrió violencia física antes ni durante los últimos doce meses"/>
    <n v="270107"/>
    <s v="Atenciones médicas"/>
    <n v="270107006"/>
    <s v="Violencia Física"/>
    <n v="70712"/>
    <n v="82485.623285543785"/>
    <n v="99820.072414428694"/>
  </r>
  <r>
    <n v="9"/>
    <n v="9101"/>
    <s v="Araucanía"/>
    <s v="Temuco"/>
    <n v="2"/>
    <s v="Prevalencia Violencia Física General Vida (año o vida)"/>
    <x v="1"/>
    <x v="1"/>
    <x v="0"/>
    <x v="0"/>
    <s v="Sufrió violencia física antes o durante los últimos doce meses"/>
    <n v="270107"/>
    <s v="Atenciones médicas"/>
    <n v="270107006"/>
    <s v="Violencia Física"/>
    <n v="13263"/>
    <n v="9276.0937918871259"/>
    <n v="16302.67955839511"/>
  </r>
  <r>
    <n v="9"/>
    <n v="9101"/>
    <s v="Araucanía"/>
    <s v="Temuco"/>
    <n v="3"/>
    <s v="Prevalencia Violencia Física Grave Año"/>
    <x v="0"/>
    <x v="0"/>
    <x v="0"/>
    <x v="0"/>
    <s v="No sufrió violencia física grave en los últimos 12 meses"/>
    <n v="270107"/>
    <s v="Atenciones médicas"/>
    <n v="270107006"/>
    <s v="Violencia Física"/>
    <n v="81504"/>
    <n v="88561.853391363882"/>
    <n v="114885.04144650802"/>
  </r>
  <r>
    <n v="9"/>
    <n v="9101"/>
    <s v="Araucanía"/>
    <s v="Temuco"/>
    <n v="3"/>
    <s v="Prevalencia Violencia Física Grave Año"/>
    <x v="0"/>
    <x v="0"/>
    <x v="0"/>
    <x v="0"/>
    <s v="Sufrió violencia física grave en los últimos 12 meses"/>
    <n v="270107"/>
    <s v="Atenciones médicas"/>
    <n v="270107006"/>
    <s v="Violencia Física"/>
    <n v="2471"/>
    <n v="3199.8636860670199"/>
    <n v="1237.7105263157894"/>
  </r>
  <r>
    <n v="9"/>
    <n v="9101"/>
    <s v="Araucanía"/>
    <s v="Temuco"/>
    <n v="4"/>
    <s v="Prevalencia Violencia Física Leve Año"/>
    <x v="0"/>
    <x v="0"/>
    <x v="0"/>
    <x v="0"/>
    <s v="No sufrió violencia física leve en los últimos 12 meses"/>
    <n v="270107"/>
    <s v="Atenciones médicas"/>
    <n v="270107006"/>
    <s v="Violencia Física"/>
    <n v="77796"/>
    <n v="88890.57208624926"/>
    <n v="114885.04144650802"/>
  </r>
  <r>
    <n v="9"/>
    <n v="9101"/>
    <s v="Araucanía"/>
    <s v="Temuco"/>
    <n v="4"/>
    <s v="Prevalencia Violencia Física Leve Año"/>
    <x v="0"/>
    <x v="0"/>
    <x v="0"/>
    <x v="0"/>
    <s v="Sufrió violencia física leve en los últimos 12 meses"/>
    <n v="270107"/>
    <s v="Atenciones médicas"/>
    <n v="270107006"/>
    <s v="Violencia Física"/>
    <n v="6179"/>
    <n v="2871.144991181658"/>
    <n v="1237.7105263157894"/>
  </r>
  <r>
    <n v="9"/>
    <n v="9101"/>
    <s v="Araucanía"/>
    <s v="Temuco"/>
    <n v="7"/>
    <s v="Prevalencia Violencia Sexual General Vida (año o vida) general"/>
    <x v="1"/>
    <x v="1"/>
    <x v="1"/>
    <x v="1"/>
    <s v="Sin Datos"/>
    <n v="270107"/>
    <s v="Atenciones médicas"/>
    <n v="270107005"/>
    <s v="Otra violencia"/>
    <n v="18304"/>
    <n v="30167.951961085513"/>
    <n v="345.41747572815541"/>
  </r>
  <r>
    <n v="9"/>
    <n v="9101"/>
    <s v="Araucanía"/>
    <s v="Temuco"/>
    <n v="7"/>
    <s v="Prevalencia Violencia Sexual General Vida (año o vida) general"/>
    <x v="1"/>
    <x v="1"/>
    <x v="1"/>
    <x v="1"/>
    <s v="No sufrió violencia sexual antes ni durante los últimos doce meses"/>
    <n v="270107"/>
    <s v="Atenciones médicas"/>
    <n v="270107005"/>
    <s v="Otra violencia"/>
    <n v="60117"/>
    <n v="58645.993581953742"/>
    <n v="105301.2977812251"/>
  </r>
  <r>
    <n v="9"/>
    <n v="9101"/>
    <s v="Araucanía"/>
    <s v="Temuco"/>
    <n v="7"/>
    <s v="Prevalencia Violencia Sexual General Vida (año o vida) general"/>
    <x v="1"/>
    <x v="1"/>
    <x v="1"/>
    <x v="1"/>
    <s v="Sufrió violencia sexual antes o durante los últimos doce meses"/>
    <n v="270107"/>
    <s v="Atenciones médicas"/>
    <n v="270107005"/>
    <s v="Otra violencia"/>
    <n v="5554"/>
    <n v="2947.7715343915343"/>
    <n v="10476.036715870549"/>
  </r>
  <r>
    <n v="9"/>
    <n v="9102"/>
    <s v="Araucanía"/>
    <s v="Carahue"/>
    <n v="1"/>
    <s v="Prevalencia Violencia Física General Año"/>
    <x v="0"/>
    <x v="0"/>
    <x v="0"/>
    <x v="0"/>
    <s v="No sufrió violencia física general en los últimos 12 meses"/>
    <n v="270107"/>
    <s v="Atenciones médicas"/>
    <n v="270107006"/>
    <s v="Violencia Física"/>
    <n v="0"/>
    <n v="10893.260750981397"/>
    <n v="0"/>
  </r>
  <r>
    <n v="9"/>
    <n v="9102"/>
    <s v="Araucanía"/>
    <s v="Carahue"/>
    <n v="1"/>
    <s v="Prevalencia Violencia Física General Año"/>
    <x v="0"/>
    <x v="0"/>
    <x v="0"/>
    <x v="0"/>
    <s v="Sufrió violencia física general en los últimos 12 meses"/>
    <n v="270107"/>
    <s v="Atenciones médicas"/>
    <n v="270107006"/>
    <s v="Violencia Física"/>
    <n v="0"/>
    <n v="895.69354838709705"/>
    <n v="0"/>
  </r>
  <r>
    <n v="9"/>
    <n v="9102"/>
    <s v="Araucanía"/>
    <s v="Carahue"/>
    <n v="2"/>
    <s v="Prevalencia Violencia Física General Vida (año o vida)"/>
    <x v="1"/>
    <x v="1"/>
    <x v="0"/>
    <x v="0"/>
    <s v="No sufrió violencia física antes ni durante los últimos doce meses"/>
    <n v="270107"/>
    <s v="Atenciones médicas"/>
    <n v="270107006"/>
    <s v="Violencia Física"/>
    <n v="0"/>
    <n v="10101.46408431473"/>
    <n v="0"/>
  </r>
  <r>
    <n v="9"/>
    <n v="9102"/>
    <s v="Araucanía"/>
    <s v="Carahue"/>
    <n v="2"/>
    <s v="Prevalencia Violencia Física General Vida (año o vida)"/>
    <x v="1"/>
    <x v="1"/>
    <x v="0"/>
    <x v="0"/>
    <s v="Sufrió violencia física antes o durante los últimos doce meses"/>
    <n v="270107"/>
    <s v="Atenciones médicas"/>
    <n v="270107006"/>
    <s v="Violencia Física"/>
    <n v="0"/>
    <n v="1687.4902150537641"/>
    <n v="0"/>
  </r>
  <r>
    <n v="9"/>
    <n v="9102"/>
    <s v="Araucanía"/>
    <s v="Carahue"/>
    <n v="3"/>
    <s v="Prevalencia Violencia Física Grave Año"/>
    <x v="0"/>
    <x v="0"/>
    <x v="0"/>
    <x v="0"/>
    <s v="No sufrió violencia física grave en los últimos 12 meses"/>
    <n v="270107"/>
    <s v="Atenciones médicas"/>
    <n v="270107006"/>
    <s v="Violencia Física"/>
    <n v="0"/>
    <n v="10893.260750981397"/>
    <n v="0"/>
  </r>
  <r>
    <n v="9"/>
    <n v="9102"/>
    <s v="Araucanía"/>
    <s v="Carahue"/>
    <n v="3"/>
    <s v="Prevalencia Violencia Física Grave Año"/>
    <x v="0"/>
    <x v="0"/>
    <x v="0"/>
    <x v="0"/>
    <s v="Sufrió violencia física grave en los últimos 12 meses"/>
    <n v="270107"/>
    <s v="Atenciones médicas"/>
    <n v="270107006"/>
    <s v="Violencia Física"/>
    <n v="0"/>
    <n v="895.69354838709705"/>
    <n v="0"/>
  </r>
  <r>
    <n v="9"/>
    <n v="9102"/>
    <s v="Araucanía"/>
    <s v="Carahue"/>
    <n v="4"/>
    <s v="Prevalencia Violencia Física Leve Año"/>
    <x v="0"/>
    <x v="0"/>
    <x v="0"/>
    <x v="0"/>
    <s v="No sufrió violencia física leve en los últimos 12 meses"/>
    <n v="270107"/>
    <s v="Atenciones médicas"/>
    <n v="270107006"/>
    <s v="Violencia Física"/>
    <n v="0"/>
    <n v="10893.260750981397"/>
    <n v="0"/>
  </r>
  <r>
    <n v="9"/>
    <n v="9102"/>
    <s v="Araucanía"/>
    <s v="Carahue"/>
    <n v="4"/>
    <s v="Prevalencia Violencia Física Leve Año"/>
    <x v="0"/>
    <x v="0"/>
    <x v="0"/>
    <x v="0"/>
    <s v="Sufrió violencia física leve en los últimos 12 meses"/>
    <n v="270107"/>
    <s v="Atenciones médicas"/>
    <n v="270107006"/>
    <s v="Violencia Física"/>
    <n v="0"/>
    <n v="895.69354838709705"/>
    <n v="0"/>
  </r>
  <r>
    <n v="9"/>
    <n v="9102"/>
    <s v="Araucanía"/>
    <s v="Carahue"/>
    <n v="7"/>
    <s v="Prevalencia Violencia Sexual General Vida (año o vida) general"/>
    <x v="1"/>
    <x v="1"/>
    <x v="1"/>
    <x v="1"/>
    <s v="Sin Datos"/>
    <n v="270107"/>
    <s v="Atenciones médicas"/>
    <n v="270107005"/>
    <s v="Otra violencia"/>
    <n v="0"/>
    <n v="1687.4902150537641"/>
    <n v="0"/>
  </r>
  <r>
    <n v="9"/>
    <n v="9102"/>
    <s v="Araucanía"/>
    <s v="Carahue"/>
    <n v="7"/>
    <s v="Prevalencia Violencia Sexual General Vida (año o vida) general"/>
    <x v="1"/>
    <x v="1"/>
    <x v="1"/>
    <x v="1"/>
    <s v="No sufrió violencia sexual antes ni durante los últimos doce meses"/>
    <n v="270107"/>
    <s v="Atenciones médicas"/>
    <n v="270107005"/>
    <s v="Otra violencia"/>
    <n v="0"/>
    <n v="9517.9208744381885"/>
    <n v="0"/>
  </r>
  <r>
    <n v="9"/>
    <n v="9102"/>
    <s v="Araucanía"/>
    <s v="Carahue"/>
    <n v="7"/>
    <s v="Prevalencia Violencia Sexual General Vida (año o vida) general"/>
    <x v="1"/>
    <x v="1"/>
    <x v="1"/>
    <x v="1"/>
    <s v="Sufrió violencia sexual antes o durante los últimos doce meses"/>
    <n v="270107"/>
    <s v="Atenciones médicas"/>
    <n v="270107005"/>
    <s v="Otra violencia"/>
    <n v="0"/>
    <n v="583.54320987654296"/>
    <n v="0"/>
  </r>
  <r>
    <n v="9"/>
    <n v="9103"/>
    <s v="Araucanía"/>
    <s v="Cunco"/>
    <n v="1"/>
    <s v="Prevalencia Violencia Física General Año"/>
    <x v="0"/>
    <x v="0"/>
    <x v="0"/>
    <x v="0"/>
    <s v="No sufrió violencia física general en los últimos 12 meses"/>
    <n v="270107"/>
    <s v="Atenciones médicas"/>
    <n v="270107006"/>
    <s v="Violencia Física"/>
    <n v="0"/>
    <n v="2271.0334249303069"/>
    <n v="0"/>
  </r>
  <r>
    <n v="9"/>
    <n v="9103"/>
    <s v="Araucanía"/>
    <s v="Cunco"/>
    <n v="2"/>
    <s v="Prevalencia Violencia Física General Vida (año o vida)"/>
    <x v="1"/>
    <x v="1"/>
    <x v="0"/>
    <x v="0"/>
    <s v="No sufrió violencia física antes ni durante los últimos doce meses"/>
    <n v="270107"/>
    <s v="Atenciones médicas"/>
    <n v="270107006"/>
    <s v="Violencia Física"/>
    <n v="0"/>
    <n v="2271.0334249303069"/>
    <n v="0"/>
  </r>
  <r>
    <n v="9"/>
    <n v="9103"/>
    <s v="Araucanía"/>
    <s v="Cunco"/>
    <n v="3"/>
    <s v="Prevalencia Violencia Física Grave Año"/>
    <x v="0"/>
    <x v="0"/>
    <x v="0"/>
    <x v="0"/>
    <s v="No sufrió violencia física grave en los últimos 12 meses"/>
    <n v="270107"/>
    <s v="Atenciones médicas"/>
    <n v="270107006"/>
    <s v="Violencia Física"/>
    <n v="0"/>
    <n v="2271.0334249303069"/>
    <n v="0"/>
  </r>
  <r>
    <n v="9"/>
    <n v="9103"/>
    <s v="Araucanía"/>
    <s v="Cunco"/>
    <n v="4"/>
    <s v="Prevalencia Violencia Física Leve Año"/>
    <x v="0"/>
    <x v="0"/>
    <x v="0"/>
    <x v="0"/>
    <s v="No sufrió violencia física leve en los últimos 12 meses"/>
    <n v="270107"/>
    <s v="Atenciones médicas"/>
    <n v="270107006"/>
    <s v="Violencia Física"/>
    <n v="0"/>
    <n v="2271.0334249303069"/>
    <n v="0"/>
  </r>
  <r>
    <n v="9"/>
    <n v="9103"/>
    <s v="Araucanía"/>
    <s v="Cunco"/>
    <n v="7"/>
    <s v="Prevalencia Violencia Sexual General Vida (año o vida) general"/>
    <x v="1"/>
    <x v="1"/>
    <x v="1"/>
    <x v="1"/>
    <s v="Sin Datos"/>
    <n v="270107"/>
    <s v="Atenciones médicas"/>
    <n v="270107005"/>
    <s v="Otra violencia"/>
    <n v="0"/>
    <n v="583.54320987654296"/>
    <n v="0"/>
  </r>
  <r>
    <n v="9"/>
    <n v="9103"/>
    <s v="Araucanía"/>
    <s v="Cunco"/>
    <n v="7"/>
    <s v="Prevalencia Violencia Sexual General Vida (año o vida) general"/>
    <x v="1"/>
    <x v="1"/>
    <x v="1"/>
    <x v="1"/>
    <s v="No sufrió violencia sexual antes ni durante los últimos doce meses"/>
    <n v="270107"/>
    <s v="Atenciones médicas"/>
    <n v="270107005"/>
    <s v="Otra violencia"/>
    <n v="0"/>
    <n v="1687.4902150537641"/>
    <n v="0"/>
  </r>
  <r>
    <n v="9"/>
    <n v="9105"/>
    <s v="Araucanía"/>
    <s v="Freire"/>
    <n v="1"/>
    <s v="Prevalencia Violencia Física General Año"/>
    <x v="0"/>
    <x v="0"/>
    <x v="0"/>
    <x v="0"/>
    <s v="No sufrió violencia física general en los últimos 12 meses"/>
    <n v="270107"/>
    <s v="Atenciones médicas"/>
    <n v="270107006"/>
    <s v="Violencia Física"/>
    <n v="0"/>
    <n v="3769.6236860670201"/>
    <n v="10913.727534709349"/>
  </r>
  <r>
    <n v="9"/>
    <n v="9105"/>
    <s v="Araucanía"/>
    <s v="Freire"/>
    <n v="1"/>
    <s v="Prevalencia Violencia Física General Año"/>
    <x v="0"/>
    <x v="0"/>
    <x v="0"/>
    <x v="0"/>
    <s v="Sufrió violencia física general en los últimos 12 meses"/>
    <n v="270107"/>
    <s v="Atenciones médicas"/>
    <n v="270107006"/>
    <s v="Violencia Física"/>
    <n v="0"/>
    <n v="895.69354838709705"/>
    <n v="0"/>
  </r>
  <r>
    <n v="9"/>
    <n v="9105"/>
    <s v="Araucanía"/>
    <s v="Freire"/>
    <n v="2"/>
    <s v="Prevalencia Violencia Física General Vida (año o vida)"/>
    <x v="1"/>
    <x v="1"/>
    <x v="0"/>
    <x v="0"/>
    <s v="No sufrió violencia física antes ni durante los últimos doce meses"/>
    <n v="270107"/>
    <s v="Atenciones médicas"/>
    <n v="270107006"/>
    <s v="Violencia Física"/>
    <n v="0"/>
    <n v="3769.6236860670201"/>
    <n v="9948.439929111064"/>
  </r>
  <r>
    <n v="9"/>
    <n v="9105"/>
    <s v="Araucanía"/>
    <s v="Freire"/>
    <n v="2"/>
    <s v="Prevalencia Violencia Física General Vida (año o vida)"/>
    <x v="1"/>
    <x v="1"/>
    <x v="0"/>
    <x v="0"/>
    <s v="Sufrió violencia física antes o durante los últimos doce meses"/>
    <n v="270107"/>
    <s v="Atenciones médicas"/>
    <n v="270107006"/>
    <s v="Violencia Física"/>
    <n v="0"/>
    <n v="895.69354838709705"/>
    <n v="965.28760559828527"/>
  </r>
  <r>
    <n v="9"/>
    <n v="9105"/>
    <s v="Araucanía"/>
    <s v="Freire"/>
    <n v="3"/>
    <s v="Prevalencia Violencia Física Grave Año"/>
    <x v="0"/>
    <x v="0"/>
    <x v="0"/>
    <x v="0"/>
    <s v="No sufrió violencia física grave en los últimos 12 meses"/>
    <n v="270107"/>
    <s v="Atenciones médicas"/>
    <n v="270107006"/>
    <s v="Violencia Física"/>
    <n v="0"/>
    <n v="4665.3172344541172"/>
    <n v="10913.727534709349"/>
  </r>
  <r>
    <n v="9"/>
    <n v="9105"/>
    <s v="Araucanía"/>
    <s v="Freire"/>
    <n v="4"/>
    <s v="Prevalencia Violencia Física Leve Año"/>
    <x v="0"/>
    <x v="0"/>
    <x v="0"/>
    <x v="0"/>
    <s v="No sufrió violencia física leve en los últimos 12 meses"/>
    <n v="270107"/>
    <s v="Atenciones médicas"/>
    <n v="270107006"/>
    <s v="Violencia Física"/>
    <n v="0"/>
    <n v="3769.6236860670201"/>
    <n v="10913.727534709349"/>
  </r>
  <r>
    <n v="9"/>
    <n v="9105"/>
    <s v="Araucanía"/>
    <s v="Freire"/>
    <n v="4"/>
    <s v="Prevalencia Violencia Física Leve Año"/>
    <x v="0"/>
    <x v="0"/>
    <x v="0"/>
    <x v="0"/>
    <s v="Sufrió violencia física leve en los últimos 12 meses"/>
    <n v="270107"/>
    <s v="Atenciones médicas"/>
    <n v="270107006"/>
    <s v="Violencia Física"/>
    <n v="0"/>
    <n v="895.69354838709705"/>
    <n v="0"/>
  </r>
  <r>
    <n v="9"/>
    <n v="9105"/>
    <s v="Araucanía"/>
    <s v="Freire"/>
    <n v="7"/>
    <s v="Prevalencia Violencia Sexual General Vida (año o vida) general"/>
    <x v="1"/>
    <x v="1"/>
    <x v="1"/>
    <x v="1"/>
    <s v="Sin Datos"/>
    <n v="270107"/>
    <s v="Atenciones médicas"/>
    <n v="270107005"/>
    <s v="Otra violencia"/>
    <n v="0"/>
    <n v="2092.8354531490022"/>
    <n v="0"/>
  </r>
  <r>
    <n v="9"/>
    <n v="9105"/>
    <s v="Araucanía"/>
    <s v="Freire"/>
    <n v="7"/>
    <s v="Prevalencia Violencia Sexual General Vida (año o vida) general"/>
    <x v="1"/>
    <x v="1"/>
    <x v="1"/>
    <x v="1"/>
    <s v="No sufrió violencia sexual antes ni durante los últimos doce meses"/>
    <n v="270107"/>
    <s v="Atenciones médicas"/>
    <n v="270107005"/>
    <s v="Otra violencia"/>
    <n v="0"/>
    <n v="2572.481781305115"/>
    <n v="8531.1521231490769"/>
  </r>
  <r>
    <n v="9"/>
    <n v="9105"/>
    <s v="Araucanía"/>
    <s v="Freire"/>
    <n v="7"/>
    <s v="Prevalencia Violencia Sexual General Vida (año o vida) general"/>
    <x v="1"/>
    <x v="1"/>
    <x v="1"/>
    <x v="1"/>
    <s v="Sufrió violencia sexual antes o durante los últimos doce meses"/>
    <n v="270107"/>
    <s v="Atenciones médicas"/>
    <n v="270107005"/>
    <s v="Otra violencia"/>
    <n v="0"/>
    <n v="0"/>
    <n v="2382.5754115602708"/>
  </r>
  <r>
    <n v="9"/>
    <n v="9107"/>
    <s v="Araucanía"/>
    <s v="Gorbea"/>
    <n v="1"/>
    <s v="Prevalencia Violencia Física General Año"/>
    <x v="0"/>
    <x v="0"/>
    <x v="0"/>
    <x v="0"/>
    <s v="No sufrió violencia física general en los últimos 12 meses"/>
    <n v="270107"/>
    <s v="Atenciones médicas"/>
    <n v="270107006"/>
    <s v="Violencia Física"/>
    <n v="0"/>
    <n v="0"/>
    <n v="9267.7251631216204"/>
  </r>
  <r>
    <n v="9"/>
    <n v="9107"/>
    <s v="Araucanía"/>
    <s v="Gorbea"/>
    <n v="2"/>
    <s v="Prevalencia Violencia Física General Vida (año o vida)"/>
    <x v="1"/>
    <x v="1"/>
    <x v="0"/>
    <x v="0"/>
    <s v="No sufrió violencia física antes ni durante los últimos doce meses"/>
    <n v="270107"/>
    <s v="Atenciones médicas"/>
    <n v="270107006"/>
    <s v="Violencia Física"/>
    <n v="0"/>
    <n v="0"/>
    <n v="8647.8550332514897"/>
  </r>
  <r>
    <n v="9"/>
    <n v="9107"/>
    <s v="Araucanía"/>
    <s v="Gorbea"/>
    <n v="2"/>
    <s v="Prevalencia Violencia Física General Vida (año o vida)"/>
    <x v="1"/>
    <x v="1"/>
    <x v="0"/>
    <x v="0"/>
    <s v="Sufrió violencia física antes o durante los últimos doce meses"/>
    <n v="270107"/>
    <s v="Atenciones médicas"/>
    <n v="270107006"/>
    <s v="Violencia Física"/>
    <n v="0"/>
    <n v="0"/>
    <n v="619.87012987012986"/>
  </r>
  <r>
    <n v="9"/>
    <n v="9107"/>
    <s v="Araucanía"/>
    <s v="Gorbea"/>
    <n v="3"/>
    <s v="Prevalencia Violencia Física Grave Año"/>
    <x v="0"/>
    <x v="0"/>
    <x v="0"/>
    <x v="0"/>
    <s v="No sufrió violencia física grave en los últimos 12 meses"/>
    <n v="270107"/>
    <s v="Atenciones médicas"/>
    <n v="270107006"/>
    <s v="Violencia Física"/>
    <n v="0"/>
    <n v="0"/>
    <n v="9267.7251631216204"/>
  </r>
  <r>
    <n v="9"/>
    <n v="9107"/>
    <s v="Araucanía"/>
    <s v="Gorbea"/>
    <n v="4"/>
    <s v="Prevalencia Violencia Física Leve Año"/>
    <x v="0"/>
    <x v="0"/>
    <x v="0"/>
    <x v="0"/>
    <s v="No sufrió violencia física leve en los últimos 12 meses"/>
    <n v="270107"/>
    <s v="Atenciones médicas"/>
    <n v="270107006"/>
    <s v="Violencia Física"/>
    <n v="0"/>
    <n v="0"/>
    <n v="9267.7251631216204"/>
  </r>
  <r>
    <n v="9"/>
    <n v="9107"/>
    <s v="Araucanía"/>
    <s v="Gorbea"/>
    <n v="7"/>
    <s v="Prevalencia Violencia Sexual General Vida (año o vida) general"/>
    <x v="1"/>
    <x v="1"/>
    <x v="1"/>
    <x v="1"/>
    <s v="No sufrió violencia sexual antes ni durante los últimos doce meses"/>
    <n v="270107"/>
    <s v="Atenciones médicas"/>
    <n v="270107005"/>
    <s v="Otra violencia"/>
    <n v="0"/>
    <n v="0"/>
    <n v="8302.4375575233353"/>
  </r>
  <r>
    <n v="9"/>
    <n v="9107"/>
    <s v="Araucanía"/>
    <s v="Gorbea"/>
    <n v="7"/>
    <s v="Prevalencia Violencia Sexual General Vida (año o vida) general"/>
    <x v="1"/>
    <x v="1"/>
    <x v="1"/>
    <x v="1"/>
    <s v="Sufrió violencia sexual antes o durante los últimos doce meses"/>
    <n v="270107"/>
    <s v="Atenciones médicas"/>
    <n v="270107005"/>
    <s v="Otra violencia"/>
    <n v="0"/>
    <n v="0"/>
    <n v="965.28760559828527"/>
  </r>
  <r>
    <n v="9"/>
    <n v="9108"/>
    <s v="Araucanía"/>
    <s v="Lautaro"/>
    <n v="1"/>
    <s v="Prevalencia Violencia Física General Año"/>
    <x v="0"/>
    <x v="0"/>
    <x v="0"/>
    <x v="0"/>
    <s v="No sufrió violencia física general en los últimos 12 meses"/>
    <n v="270107"/>
    <s v="Atenciones médicas"/>
    <n v="270107006"/>
    <s v="Violencia Física"/>
    <n v="0"/>
    <n v="10415.983745804178"/>
    <n v="13256.325075923043"/>
  </r>
  <r>
    <n v="9"/>
    <n v="9108"/>
    <s v="Araucanía"/>
    <s v="Lautaro"/>
    <n v="1"/>
    <s v="Prevalencia Violencia Física General Año"/>
    <x v="0"/>
    <x v="0"/>
    <x v="0"/>
    <x v="0"/>
    <s v="Sufrió violencia física general en los últimos 12 meses"/>
    <n v="270107"/>
    <s v="Atenciones médicas"/>
    <n v="270107006"/>
    <s v="Violencia Física"/>
    <n v="0"/>
    <n v="583.54320987654296"/>
    <n v="0"/>
  </r>
  <r>
    <n v="9"/>
    <n v="9108"/>
    <s v="Araucanía"/>
    <s v="Lautaro"/>
    <n v="2"/>
    <s v="Prevalencia Violencia Física General Vida (año o vida)"/>
    <x v="1"/>
    <x v="1"/>
    <x v="0"/>
    <x v="0"/>
    <s v="No sufrió violencia física antes ni durante los últimos doce meses"/>
    <n v="270107"/>
    <s v="Atenciones médicas"/>
    <n v="270107006"/>
    <s v="Violencia Física"/>
    <n v="0"/>
    <n v="10415.983745804178"/>
    <n v="11265.219401204875"/>
  </r>
  <r>
    <n v="9"/>
    <n v="9108"/>
    <s v="Araucanía"/>
    <s v="Lautaro"/>
    <n v="2"/>
    <s v="Prevalencia Violencia Física General Vida (año o vida)"/>
    <x v="1"/>
    <x v="1"/>
    <x v="0"/>
    <x v="0"/>
    <s v="Sufrió violencia física antes o durante los últimos doce meses"/>
    <n v="270107"/>
    <s v="Atenciones médicas"/>
    <n v="270107006"/>
    <s v="Violencia Física"/>
    <n v="0"/>
    <n v="583.54320987654296"/>
    <n v="1991.1056747181651"/>
  </r>
  <r>
    <n v="9"/>
    <n v="9108"/>
    <s v="Araucanía"/>
    <s v="Lautaro"/>
    <n v="3"/>
    <s v="Prevalencia Violencia Física Grave Año"/>
    <x v="0"/>
    <x v="0"/>
    <x v="0"/>
    <x v="0"/>
    <s v="No sufrió violencia física grave en los últimos 12 meses"/>
    <n v="270107"/>
    <s v="Atenciones médicas"/>
    <n v="270107006"/>
    <s v="Violencia Física"/>
    <n v="0"/>
    <n v="10415.983745804178"/>
    <n v="13256.325075923043"/>
  </r>
  <r>
    <n v="9"/>
    <n v="9108"/>
    <s v="Araucanía"/>
    <s v="Lautaro"/>
    <n v="3"/>
    <s v="Prevalencia Violencia Física Grave Año"/>
    <x v="0"/>
    <x v="0"/>
    <x v="0"/>
    <x v="0"/>
    <s v="Sufrió violencia física grave en los últimos 12 meses"/>
    <n v="270107"/>
    <s v="Atenciones médicas"/>
    <n v="270107006"/>
    <s v="Violencia Física"/>
    <n v="0"/>
    <n v="583.54320987654296"/>
    <n v="0"/>
  </r>
  <r>
    <n v="9"/>
    <n v="9108"/>
    <s v="Araucanía"/>
    <s v="Lautaro"/>
    <n v="4"/>
    <s v="Prevalencia Violencia Física Leve Año"/>
    <x v="0"/>
    <x v="0"/>
    <x v="0"/>
    <x v="0"/>
    <s v="No sufrió violencia física leve en los últimos 12 meses"/>
    <n v="270107"/>
    <s v="Atenciones médicas"/>
    <n v="270107006"/>
    <s v="Violencia Física"/>
    <n v="0"/>
    <n v="10415.983745804178"/>
    <n v="13256.325075923043"/>
  </r>
  <r>
    <n v="9"/>
    <n v="9108"/>
    <s v="Araucanía"/>
    <s v="Lautaro"/>
    <n v="4"/>
    <s v="Prevalencia Violencia Física Leve Año"/>
    <x v="0"/>
    <x v="0"/>
    <x v="0"/>
    <x v="0"/>
    <s v="Sufrió violencia física leve en los últimos 12 meses"/>
    <n v="270107"/>
    <s v="Atenciones médicas"/>
    <n v="270107006"/>
    <s v="Violencia Física"/>
    <n v="0"/>
    <n v="583.54320987654296"/>
    <n v="0"/>
  </r>
  <r>
    <n v="9"/>
    <n v="9108"/>
    <s v="Araucanía"/>
    <s v="Lautaro"/>
    <n v="7"/>
    <s v="Prevalencia Violencia Sexual General Vida (año o vida) general"/>
    <x v="1"/>
    <x v="1"/>
    <x v="1"/>
    <x v="1"/>
    <s v="Sin Datos"/>
    <n v="270107"/>
    <s v="Atenciones médicas"/>
    <n v="270107005"/>
    <s v="Otra violencia"/>
    <n v="0"/>
    <n v="3676.4287864823359"/>
    <n v="0"/>
  </r>
  <r>
    <n v="9"/>
    <n v="9108"/>
    <s v="Araucanía"/>
    <s v="Lautaro"/>
    <n v="7"/>
    <s v="Prevalencia Violencia Sexual General Vida (año o vida) general"/>
    <x v="1"/>
    <x v="1"/>
    <x v="1"/>
    <x v="1"/>
    <s v="No sufrió violencia sexual antes ni durante los últimos doce meses"/>
    <n v="270107"/>
    <s v="Atenciones médicas"/>
    <n v="270107005"/>
    <s v="Otra violencia"/>
    <n v="0"/>
    <n v="7323.0981691983852"/>
    <n v="9909.4769254767198"/>
  </r>
  <r>
    <n v="9"/>
    <n v="9108"/>
    <s v="Araucanía"/>
    <s v="Lautaro"/>
    <n v="7"/>
    <s v="Prevalencia Violencia Sexual General Vida (año o vida) general"/>
    <x v="1"/>
    <x v="1"/>
    <x v="1"/>
    <x v="1"/>
    <s v="Sufrió violencia sexual antes o durante los últimos doce meses"/>
    <n v="270107"/>
    <s v="Atenciones médicas"/>
    <n v="270107005"/>
    <s v="Otra violencia"/>
    <n v="0"/>
    <n v="0"/>
    <n v="3346.8481504463207"/>
  </r>
  <r>
    <n v="9"/>
    <n v="9109"/>
    <s v="Araucanía"/>
    <s v="Loncoche"/>
    <n v="1"/>
    <s v="Prevalencia Violencia Física General Año"/>
    <x v="0"/>
    <x v="0"/>
    <x v="0"/>
    <x v="0"/>
    <s v="No sufrió violencia física general en los últimos 12 meses"/>
    <n v="270107"/>
    <s v="Atenciones médicas"/>
    <n v="270107006"/>
    <s v="Violencia Física"/>
    <n v="0"/>
    <n v="3243.8132098765436"/>
    <n v="18994.681749313495"/>
  </r>
  <r>
    <n v="9"/>
    <n v="9109"/>
    <s v="Araucanía"/>
    <s v="Loncoche"/>
    <n v="2"/>
    <s v="Prevalencia Violencia Física General Vida (año o vida)"/>
    <x v="1"/>
    <x v="1"/>
    <x v="0"/>
    <x v="0"/>
    <s v="No sufrió violencia física antes ni durante los últimos doce meses"/>
    <n v="270107"/>
    <s v="Atenciones médicas"/>
    <n v="270107006"/>
    <s v="Violencia Física"/>
    <n v="0"/>
    <n v="3243.8132098765436"/>
    <n v="16886.13123264967"/>
  </r>
  <r>
    <n v="9"/>
    <n v="9109"/>
    <s v="Araucanía"/>
    <s v="Loncoche"/>
    <n v="2"/>
    <s v="Prevalencia Violencia Física General Vida (año o vida)"/>
    <x v="1"/>
    <x v="1"/>
    <x v="0"/>
    <x v="0"/>
    <s v="Sufrió violencia física antes o durante los últimos doce meses"/>
    <n v="270107"/>
    <s v="Atenciones médicas"/>
    <n v="270107006"/>
    <s v="Violencia Física"/>
    <n v="0"/>
    <n v="0"/>
    <n v="2108.5505166638281"/>
  </r>
  <r>
    <n v="9"/>
    <n v="9109"/>
    <s v="Araucanía"/>
    <s v="Loncoche"/>
    <n v="3"/>
    <s v="Prevalencia Violencia Física Grave Año"/>
    <x v="0"/>
    <x v="0"/>
    <x v="0"/>
    <x v="0"/>
    <s v="No sufrió violencia física grave en los últimos 12 meses"/>
    <n v="270107"/>
    <s v="Atenciones médicas"/>
    <n v="270107006"/>
    <s v="Violencia Física"/>
    <n v="0"/>
    <n v="3243.8132098765436"/>
    <n v="18994.681749313495"/>
  </r>
  <r>
    <n v="9"/>
    <n v="9109"/>
    <s v="Araucanía"/>
    <s v="Loncoche"/>
    <n v="4"/>
    <s v="Prevalencia Violencia Física Leve Año"/>
    <x v="0"/>
    <x v="0"/>
    <x v="0"/>
    <x v="0"/>
    <s v="No sufrió violencia física leve en los últimos 12 meses"/>
    <n v="270107"/>
    <s v="Atenciones médicas"/>
    <n v="270107006"/>
    <s v="Violencia Física"/>
    <n v="0"/>
    <n v="3243.8132098765436"/>
    <n v="18994.681749313495"/>
  </r>
  <r>
    <n v="9"/>
    <n v="9109"/>
    <s v="Araucanía"/>
    <s v="Loncoche"/>
    <n v="7"/>
    <s v="Prevalencia Violencia Sexual General Vida (año o vida) general"/>
    <x v="1"/>
    <x v="1"/>
    <x v="1"/>
    <x v="1"/>
    <s v="Sin Datos"/>
    <n v="270107"/>
    <s v="Atenciones médicas"/>
    <n v="270107005"/>
    <s v="Otra violencia"/>
    <n v="0"/>
    <n v="791.79666666666708"/>
    <n v="0"/>
  </r>
  <r>
    <n v="9"/>
    <n v="9109"/>
    <s v="Araucanía"/>
    <s v="Loncoche"/>
    <n v="7"/>
    <s v="Prevalencia Violencia Sexual General Vida (año o vida) general"/>
    <x v="1"/>
    <x v="1"/>
    <x v="1"/>
    <x v="1"/>
    <s v="No sufrió violencia sexual antes ni durante los últimos doce meses"/>
    <n v="270107"/>
    <s v="Atenciones médicas"/>
    <n v="270107005"/>
    <s v="Otra violencia"/>
    <n v="0"/>
    <n v="2452.016543209877"/>
    <n v="18030.409010427447"/>
  </r>
  <r>
    <n v="9"/>
    <n v="9109"/>
    <s v="Araucanía"/>
    <s v="Loncoche"/>
    <n v="7"/>
    <s v="Prevalencia Violencia Sexual General Vida (año o vida) general"/>
    <x v="1"/>
    <x v="1"/>
    <x v="1"/>
    <x v="1"/>
    <s v="Sufrió violencia sexual antes o durante los últimos doce meses"/>
    <n v="270107"/>
    <s v="Atenciones médicas"/>
    <n v="270107005"/>
    <s v="Otra violencia"/>
    <n v="0"/>
    <n v="0"/>
    <n v="964.27273888605009"/>
  </r>
  <r>
    <n v="9"/>
    <n v="9111"/>
    <s v="Araucanía"/>
    <s v="Nueva Imperial"/>
    <n v="1"/>
    <s v="Prevalencia Violencia Física General Año"/>
    <x v="0"/>
    <x v="0"/>
    <x v="0"/>
    <x v="0"/>
    <s v="No sufrió violencia física general en los últimos 12 meses"/>
    <n v="270107"/>
    <s v="Atenciones médicas"/>
    <n v="270107006"/>
    <s v="Violencia Física"/>
    <n v="4770"/>
    <n v="0"/>
    <n v="10041.559318051199"/>
  </r>
  <r>
    <n v="9"/>
    <n v="9111"/>
    <s v="Araucanía"/>
    <s v="Nueva Imperial"/>
    <n v="1"/>
    <s v="Prevalencia Violencia Física General Año"/>
    <x v="0"/>
    <x v="0"/>
    <x v="0"/>
    <x v="0"/>
    <s v="Sufrió violencia física general en los últimos 12 meses"/>
    <n v="270107"/>
    <s v="Atenciones médicas"/>
    <n v="270107006"/>
    <s v="Violencia Física"/>
    <n v="1286"/>
    <n v="0"/>
    <n v="0"/>
  </r>
  <r>
    <n v="9"/>
    <n v="9111"/>
    <s v="Araucanía"/>
    <s v="Nueva Imperial"/>
    <n v="2"/>
    <s v="Prevalencia Violencia Física General Vida (año o vida)"/>
    <x v="1"/>
    <x v="1"/>
    <x v="0"/>
    <x v="0"/>
    <s v="No sufrió violencia física antes ni durante los últimos doce meses"/>
    <n v="270107"/>
    <s v="Atenciones médicas"/>
    <n v="270107006"/>
    <s v="Violencia Física"/>
    <n v="4572"/>
    <n v="0"/>
    <n v="9421.6891881810679"/>
  </r>
  <r>
    <n v="9"/>
    <n v="9111"/>
    <s v="Araucanía"/>
    <s v="Nueva Imperial"/>
    <n v="2"/>
    <s v="Prevalencia Violencia Física General Vida (año o vida)"/>
    <x v="1"/>
    <x v="1"/>
    <x v="0"/>
    <x v="0"/>
    <s v="Sufrió violencia física antes o durante los últimos doce meses"/>
    <n v="270107"/>
    <s v="Atenciones médicas"/>
    <n v="270107006"/>
    <s v="Violencia Física"/>
    <n v="1484"/>
    <n v="0"/>
    <n v="619.87012987012986"/>
  </r>
  <r>
    <n v="9"/>
    <n v="9111"/>
    <s v="Araucanía"/>
    <s v="Nueva Imperial"/>
    <n v="3"/>
    <s v="Prevalencia Violencia Física Grave Año"/>
    <x v="0"/>
    <x v="0"/>
    <x v="0"/>
    <x v="0"/>
    <s v="No sufrió violencia física grave en los últimos 12 meses"/>
    <n v="270107"/>
    <s v="Atenciones médicas"/>
    <n v="270107006"/>
    <s v="Violencia Física"/>
    <n v="5467"/>
    <n v="0"/>
    <n v="10041.559318051199"/>
  </r>
  <r>
    <n v="9"/>
    <n v="9111"/>
    <s v="Araucanía"/>
    <s v="Nueva Imperial"/>
    <n v="3"/>
    <s v="Prevalencia Violencia Física Grave Año"/>
    <x v="0"/>
    <x v="0"/>
    <x v="0"/>
    <x v="0"/>
    <s v="Sufrió violencia física grave en los últimos 12 meses"/>
    <n v="270107"/>
    <s v="Atenciones médicas"/>
    <n v="270107006"/>
    <s v="Violencia Física"/>
    <n v="589"/>
    <n v="0"/>
    <n v="0"/>
  </r>
  <r>
    <n v="9"/>
    <n v="9111"/>
    <s v="Araucanía"/>
    <s v="Nueva Imperial"/>
    <n v="4"/>
    <s v="Prevalencia Violencia Física Leve Año"/>
    <x v="0"/>
    <x v="0"/>
    <x v="0"/>
    <x v="0"/>
    <s v="No sufrió violencia física leve en los últimos 12 meses"/>
    <n v="270107"/>
    <s v="Atenciones médicas"/>
    <n v="270107006"/>
    <s v="Violencia Física"/>
    <n v="4770"/>
    <n v="0"/>
    <n v="10041.559318051199"/>
  </r>
  <r>
    <n v="9"/>
    <n v="9111"/>
    <s v="Araucanía"/>
    <s v="Nueva Imperial"/>
    <n v="4"/>
    <s v="Prevalencia Violencia Física Leve Año"/>
    <x v="0"/>
    <x v="0"/>
    <x v="0"/>
    <x v="0"/>
    <s v="Sufrió violencia física leve en los últimos 12 meses"/>
    <n v="270107"/>
    <s v="Atenciones médicas"/>
    <n v="270107006"/>
    <s v="Violencia Física"/>
    <n v="1286"/>
    <n v="0"/>
    <n v="0"/>
  </r>
  <r>
    <n v="9"/>
    <n v="9111"/>
    <s v="Araucanía"/>
    <s v="Nueva Imperial"/>
    <n v="7"/>
    <s v="Prevalencia Violencia Sexual General Vida (año o vida) general"/>
    <x v="1"/>
    <x v="1"/>
    <x v="1"/>
    <x v="1"/>
    <s v="Sin Datos"/>
    <n v="270107"/>
    <s v="Atenciones médicas"/>
    <n v="270107005"/>
    <s v="Otra violencia"/>
    <n v="619"/>
    <n v="0"/>
    <n v="0"/>
  </r>
  <r>
    <n v="9"/>
    <n v="9111"/>
    <s v="Araucanía"/>
    <s v="Nueva Imperial"/>
    <n v="7"/>
    <s v="Prevalencia Violencia Sexual General Vida (año o vida) general"/>
    <x v="1"/>
    <x v="1"/>
    <x v="1"/>
    <x v="1"/>
    <s v="No sufrió violencia sexual antes ni durante los últimos doce meses"/>
    <n v="270107"/>
    <s v="Atenciones médicas"/>
    <n v="270107005"/>
    <s v="Otra violencia"/>
    <n v="4313"/>
    <n v="0"/>
    <n v="9696.1418423230425"/>
  </r>
  <r>
    <n v="9"/>
    <n v="9111"/>
    <s v="Araucanía"/>
    <s v="Nueva Imperial"/>
    <n v="7"/>
    <s v="Prevalencia Violencia Sexual General Vida (año o vida) general"/>
    <x v="1"/>
    <x v="1"/>
    <x v="1"/>
    <x v="1"/>
    <s v="Sufrió violencia sexual antes o durante los últimos doce meses"/>
    <n v="270107"/>
    <s v="Atenciones médicas"/>
    <n v="270107005"/>
    <s v="Otra violencia"/>
    <n v="1124"/>
    <n v="0"/>
    <n v="345.41747572815541"/>
  </r>
  <r>
    <n v="9"/>
    <n v="9112"/>
    <s v="Araucanía"/>
    <s v="Padre Las Casas"/>
    <n v="1"/>
    <s v="Prevalencia Violencia Física General Año"/>
    <x v="0"/>
    <x v="0"/>
    <x v="0"/>
    <x v="0"/>
    <s v="No sufrió violencia física general en los últimos 12 meses"/>
    <n v="270107"/>
    <s v="Atenciones médicas"/>
    <n v="270107006"/>
    <s v="Violencia Física"/>
    <n v="11739"/>
    <n v="7096.0706451612932"/>
    <n v="20614.356603126867"/>
  </r>
  <r>
    <n v="9"/>
    <n v="9112"/>
    <s v="Araucanía"/>
    <s v="Padre Las Casas"/>
    <n v="1"/>
    <s v="Prevalencia Violencia Física General Año"/>
    <x v="0"/>
    <x v="0"/>
    <x v="0"/>
    <x v="0"/>
    <s v="Sufrió violencia física general en los últimos 12 meses"/>
    <n v="270107"/>
    <s v="Atenciones médicas"/>
    <n v="270107006"/>
    <s v="Violencia Física"/>
    <n v="136"/>
    <n v="1495.805114638448"/>
    <n v="619.87012987012986"/>
  </r>
  <r>
    <n v="9"/>
    <n v="9112"/>
    <s v="Araucanía"/>
    <s v="Padre Las Casas"/>
    <n v="2"/>
    <s v="Prevalencia Violencia Física General Vida (año o vida)"/>
    <x v="1"/>
    <x v="1"/>
    <x v="0"/>
    <x v="0"/>
    <s v="Sin Datos"/>
    <n v="270107"/>
    <s v="Atenciones médicas"/>
    <n v="270107006"/>
    <s v="Violencia Física"/>
    <n v="0"/>
    <n v="0"/>
    <n v="619.87012987012986"/>
  </r>
  <r>
    <n v="9"/>
    <n v="9112"/>
    <s v="Araucanía"/>
    <s v="Padre Las Casas"/>
    <n v="2"/>
    <s v="Prevalencia Violencia Física General Vida (año o vida)"/>
    <x v="1"/>
    <x v="1"/>
    <x v="0"/>
    <x v="0"/>
    <s v="No sufrió violencia física antes ni durante los últimos doce meses"/>
    <n v="270107"/>
    <s v="Atenciones médicas"/>
    <n v="270107006"/>
    <s v="Violencia Física"/>
    <n v="10513"/>
    <n v="7096.0706451612932"/>
    <n v="18364.291343386609"/>
  </r>
  <r>
    <n v="9"/>
    <n v="9112"/>
    <s v="Araucanía"/>
    <s v="Padre Las Casas"/>
    <n v="2"/>
    <s v="Prevalencia Violencia Física General Vida (año o vida)"/>
    <x v="1"/>
    <x v="1"/>
    <x v="0"/>
    <x v="0"/>
    <s v="Sufrió violencia física antes o durante los últimos doce meses"/>
    <n v="270107"/>
    <s v="Atenciones médicas"/>
    <n v="270107006"/>
    <s v="Violencia Física"/>
    <n v="1362"/>
    <n v="1495.805114638448"/>
    <n v="2250.0652597402595"/>
  </r>
  <r>
    <n v="9"/>
    <n v="9112"/>
    <s v="Araucanía"/>
    <s v="Padre Las Casas"/>
    <n v="3"/>
    <s v="Prevalencia Violencia Física Grave Año"/>
    <x v="0"/>
    <x v="0"/>
    <x v="0"/>
    <x v="0"/>
    <s v="No sufrió violencia física grave en los últimos 12 meses"/>
    <n v="270107"/>
    <s v="Atenciones médicas"/>
    <n v="270107006"/>
    <s v="Violencia Física"/>
    <n v="11875"/>
    <n v="8008.3325499231978"/>
    <n v="20614.356603126867"/>
  </r>
  <r>
    <n v="9"/>
    <n v="9112"/>
    <s v="Araucanía"/>
    <s v="Padre Las Casas"/>
    <n v="3"/>
    <s v="Prevalencia Violencia Física Grave Año"/>
    <x v="0"/>
    <x v="0"/>
    <x v="0"/>
    <x v="0"/>
    <s v="Sufrió violencia física grave en los últimos 12 meses"/>
    <n v="270107"/>
    <s v="Atenciones médicas"/>
    <n v="270107006"/>
    <s v="Violencia Física"/>
    <n v="0"/>
    <n v="583.54320987654296"/>
    <n v="619.87012987012986"/>
  </r>
  <r>
    <n v="9"/>
    <n v="9112"/>
    <s v="Araucanía"/>
    <s v="Padre Las Casas"/>
    <n v="4"/>
    <s v="Prevalencia Violencia Física Leve Año"/>
    <x v="0"/>
    <x v="0"/>
    <x v="0"/>
    <x v="0"/>
    <s v="No sufrió violencia física leve en los últimos 12 meses"/>
    <n v="270107"/>
    <s v="Atenciones médicas"/>
    <n v="270107006"/>
    <s v="Violencia Física"/>
    <n v="11739"/>
    <n v="7679.6138550378364"/>
    <n v="20614.356603126867"/>
  </r>
  <r>
    <n v="9"/>
    <n v="9112"/>
    <s v="Araucanía"/>
    <s v="Padre Las Casas"/>
    <n v="4"/>
    <s v="Prevalencia Violencia Física Leve Año"/>
    <x v="0"/>
    <x v="0"/>
    <x v="0"/>
    <x v="0"/>
    <s v="Sufrió violencia física leve en los últimos 12 meses"/>
    <n v="270107"/>
    <s v="Atenciones médicas"/>
    <n v="270107006"/>
    <s v="Violencia Física"/>
    <n v="136"/>
    <n v="912.26190476190504"/>
    <n v="619.87012987012986"/>
  </r>
  <r>
    <n v="9"/>
    <n v="9112"/>
    <s v="Araucanía"/>
    <s v="Padre Las Casas"/>
    <n v="7"/>
    <s v="Prevalencia Violencia Sexual General Vida (año o vida) general"/>
    <x v="1"/>
    <x v="1"/>
    <x v="1"/>
    <x v="1"/>
    <s v="Sin Datos"/>
    <n v="270107"/>
    <s v="Atenciones médicas"/>
    <n v="270107005"/>
    <s v="Otra violencia"/>
    <n v="4594"/>
    <n v="2210.9752380952391"/>
    <n v="345.41747572815541"/>
  </r>
  <r>
    <n v="9"/>
    <n v="9112"/>
    <s v="Araucanía"/>
    <s v="Padre Las Casas"/>
    <n v="7"/>
    <s v="Prevalencia Violencia Sexual General Vida (año o vida) general"/>
    <x v="1"/>
    <x v="1"/>
    <x v="1"/>
    <x v="1"/>
    <s v="No sufrió violencia sexual antes ni durante los últimos doce meses"/>
    <n v="270107"/>
    <s v="Atenciones médicas"/>
    <n v="270107005"/>
    <s v="Otra violencia"/>
    <n v="6872"/>
    <n v="6380.9005217045014"/>
    <n v="15202.980463706195"/>
  </r>
  <r>
    <n v="9"/>
    <n v="9112"/>
    <s v="Araucanía"/>
    <s v="Padre Las Casas"/>
    <n v="7"/>
    <s v="Prevalencia Violencia Sexual General Vida (año o vida) general"/>
    <x v="1"/>
    <x v="1"/>
    <x v="1"/>
    <x v="1"/>
    <s v="Sufrió violencia sexual antes o durante los últimos doce meses"/>
    <n v="270107"/>
    <s v="Atenciones médicas"/>
    <n v="270107005"/>
    <s v="Otra violencia"/>
    <n v="409"/>
    <n v="0"/>
    <n v="5685.828793562644"/>
  </r>
  <r>
    <n v="9"/>
    <n v="9113"/>
    <s v="Araucanía"/>
    <s v="Perquenco"/>
    <n v="1"/>
    <s v="Prevalencia Violencia Física General Año"/>
    <x v="0"/>
    <x v="0"/>
    <x v="0"/>
    <x v="0"/>
    <s v="No sufrió violencia física general en los últimos 12 meses"/>
    <n v="270107"/>
    <s v="Atenciones médicas"/>
    <n v="270107006"/>
    <s v="Violencia Física"/>
    <n v="0"/>
    <n v="0"/>
    <n v="3089.9182988486964"/>
  </r>
  <r>
    <n v="9"/>
    <n v="9113"/>
    <s v="Araucanía"/>
    <s v="Perquenco"/>
    <n v="2"/>
    <s v="Prevalencia Violencia Física General Vida (año o vida)"/>
    <x v="1"/>
    <x v="1"/>
    <x v="0"/>
    <x v="0"/>
    <s v="No sufrió violencia física antes ni durante los últimos doce meses"/>
    <n v="270107"/>
    <s v="Atenciones médicas"/>
    <n v="270107006"/>
    <s v="Violencia Física"/>
    <n v="0"/>
    <n v="0"/>
    <n v="3089.9182988486964"/>
  </r>
  <r>
    <n v="9"/>
    <n v="9113"/>
    <s v="Araucanía"/>
    <s v="Perquenco"/>
    <n v="3"/>
    <s v="Prevalencia Violencia Física Grave Año"/>
    <x v="0"/>
    <x v="0"/>
    <x v="0"/>
    <x v="0"/>
    <s v="No sufrió violencia física grave en los últimos 12 meses"/>
    <n v="270107"/>
    <s v="Atenciones médicas"/>
    <n v="270107006"/>
    <s v="Violencia Física"/>
    <n v="0"/>
    <n v="0"/>
    <n v="3089.9182988486964"/>
  </r>
  <r>
    <n v="9"/>
    <n v="9113"/>
    <s v="Araucanía"/>
    <s v="Perquenco"/>
    <n v="4"/>
    <s v="Prevalencia Violencia Física Leve Año"/>
    <x v="0"/>
    <x v="0"/>
    <x v="0"/>
    <x v="0"/>
    <s v="No sufrió violencia física leve en los últimos 12 meses"/>
    <n v="270107"/>
    <s v="Atenciones médicas"/>
    <n v="270107006"/>
    <s v="Violencia Física"/>
    <n v="0"/>
    <n v="0"/>
    <n v="3089.9182988486964"/>
  </r>
  <r>
    <n v="9"/>
    <n v="9113"/>
    <s v="Araucanía"/>
    <s v="Perquenco"/>
    <n v="7"/>
    <s v="Prevalencia Violencia Sexual General Vida (año o vida) general"/>
    <x v="1"/>
    <x v="1"/>
    <x v="1"/>
    <x v="1"/>
    <s v="No sufrió violencia sexual antes ni durante los últimos doce meses"/>
    <n v="270107"/>
    <s v="Atenciones médicas"/>
    <n v="270107005"/>
    <s v="Otra violencia"/>
    <n v="0"/>
    <n v="0"/>
    <n v="3089.9182988486964"/>
  </r>
  <r>
    <n v="9"/>
    <n v="9115"/>
    <s v="Araucanía"/>
    <s v="Pucón"/>
    <n v="1"/>
    <s v="Prevalencia Violencia Física General Año"/>
    <x v="0"/>
    <x v="0"/>
    <x v="0"/>
    <x v="0"/>
    <s v="No sufrió violencia física general en los últimos 12 meses"/>
    <n v="270107"/>
    <s v="Atenciones médicas"/>
    <n v="270107006"/>
    <s v="Violencia Física"/>
    <n v="0"/>
    <n v="15860.093300904591"/>
    <n v="8827.8600721432176"/>
  </r>
  <r>
    <n v="9"/>
    <n v="9115"/>
    <s v="Araucanía"/>
    <s v="Pucón"/>
    <n v="1"/>
    <s v="Prevalencia Violencia Física General Año"/>
    <x v="0"/>
    <x v="0"/>
    <x v="0"/>
    <x v="0"/>
    <s v="Sufrió violencia física general en los últimos 12 meses"/>
    <n v="270107"/>
    <s v="Atenciones médicas"/>
    <n v="270107006"/>
    <s v="Violencia Física"/>
    <n v="0"/>
    <n v="0"/>
    <n v="2154.6027777777781"/>
  </r>
  <r>
    <n v="9"/>
    <n v="9115"/>
    <s v="Araucanía"/>
    <s v="Pucón"/>
    <n v="2"/>
    <s v="Prevalencia Violencia Física General Vida (año o vida)"/>
    <x v="1"/>
    <x v="1"/>
    <x v="0"/>
    <x v="0"/>
    <s v="No sufrió violencia física antes ni durante los últimos doce meses"/>
    <n v="270107"/>
    <s v="Atenciones médicas"/>
    <n v="270107006"/>
    <s v="Violencia Física"/>
    <n v="0"/>
    <n v="14068.706204130398"/>
    <n v="4853.0513397843697"/>
  </r>
  <r>
    <n v="9"/>
    <n v="9115"/>
    <s v="Araucanía"/>
    <s v="Pucón"/>
    <n v="2"/>
    <s v="Prevalencia Violencia Física General Vida (año o vida)"/>
    <x v="1"/>
    <x v="1"/>
    <x v="0"/>
    <x v="0"/>
    <s v="Sufrió violencia física antes o durante los últimos doce meses"/>
    <n v="270107"/>
    <s v="Atenciones médicas"/>
    <n v="270107006"/>
    <s v="Violencia Física"/>
    <n v="0"/>
    <n v="1791.3870967741941"/>
    <n v="6129.4115101366269"/>
  </r>
  <r>
    <n v="9"/>
    <n v="9115"/>
    <s v="Araucanía"/>
    <s v="Pucón"/>
    <n v="3"/>
    <s v="Prevalencia Violencia Física Grave Año"/>
    <x v="0"/>
    <x v="0"/>
    <x v="0"/>
    <x v="0"/>
    <s v="No sufrió violencia física grave en los últimos 12 meses"/>
    <n v="270107"/>
    <s v="Atenciones médicas"/>
    <n v="270107006"/>
    <s v="Violencia Física"/>
    <n v="0"/>
    <n v="15860.093300904591"/>
    <n v="10982.462849920998"/>
  </r>
  <r>
    <n v="9"/>
    <n v="9115"/>
    <s v="Araucanía"/>
    <s v="Pucón"/>
    <n v="4"/>
    <s v="Prevalencia Violencia Física Leve Año"/>
    <x v="0"/>
    <x v="0"/>
    <x v="0"/>
    <x v="0"/>
    <s v="No sufrió violencia física leve en los últimos 12 meses"/>
    <n v="270107"/>
    <s v="Atenciones médicas"/>
    <n v="270107006"/>
    <s v="Violencia Física"/>
    <n v="0"/>
    <n v="15860.093300904591"/>
    <n v="8827.8600721432176"/>
  </r>
  <r>
    <n v="9"/>
    <n v="9115"/>
    <s v="Araucanía"/>
    <s v="Pucón"/>
    <n v="4"/>
    <s v="Prevalencia Violencia Física Leve Año"/>
    <x v="0"/>
    <x v="0"/>
    <x v="0"/>
    <x v="0"/>
    <s v="Sufrió violencia física leve en los últimos 12 meses"/>
    <n v="270107"/>
    <s v="Atenciones médicas"/>
    <n v="270107006"/>
    <s v="Violencia Física"/>
    <n v="0"/>
    <n v="0"/>
    <n v="2154.6027777777781"/>
  </r>
  <r>
    <n v="9"/>
    <n v="9115"/>
    <s v="Araucanía"/>
    <s v="Pucón"/>
    <n v="7"/>
    <s v="Prevalencia Violencia Sexual General Vida (año o vida) general"/>
    <x v="1"/>
    <x v="1"/>
    <x v="1"/>
    <x v="1"/>
    <s v="Sin Datos"/>
    <n v="270107"/>
    <s v="Atenciones médicas"/>
    <n v="270107005"/>
    <s v="Otra violencia"/>
    <n v="0"/>
    <n v="8490.3043312283116"/>
    <n v="0"/>
  </r>
  <r>
    <n v="9"/>
    <n v="9115"/>
    <s v="Araucanía"/>
    <s v="Pucón"/>
    <n v="7"/>
    <s v="Prevalencia Violencia Sexual General Vida (año o vida) general"/>
    <x v="1"/>
    <x v="1"/>
    <x v="1"/>
    <x v="1"/>
    <s v="No sufrió violencia sexual antes ni durante los últimos doce meses"/>
    <n v="270107"/>
    <s v="Atenciones médicas"/>
    <n v="270107005"/>
    <s v="Otra violencia"/>
    <n v="0"/>
    <n v="7369.7889696762832"/>
    <n v="8827.8600721432176"/>
  </r>
  <r>
    <n v="9"/>
    <n v="9115"/>
    <s v="Araucanía"/>
    <s v="Pucón"/>
    <n v="7"/>
    <s v="Prevalencia Violencia Sexual General Vida (año o vida) general"/>
    <x v="1"/>
    <x v="1"/>
    <x v="1"/>
    <x v="1"/>
    <s v="Sufrió violencia sexual antes o durante los últimos doce meses"/>
    <n v="270107"/>
    <s v="Atenciones médicas"/>
    <n v="270107005"/>
    <s v="Otra violencia"/>
    <n v="0"/>
    <n v="0"/>
    <n v="2154.6027777777781"/>
  </r>
  <r>
    <n v="9"/>
    <n v="9117"/>
    <s v="Araucanía"/>
    <s v="Teodoro Schmidt"/>
    <n v="1"/>
    <s v="Prevalencia Violencia Física General Año"/>
    <x v="0"/>
    <x v="0"/>
    <x v="0"/>
    <x v="0"/>
    <s v="No sufrió violencia física general en los últimos 12 meses"/>
    <n v="270107"/>
    <s v="Atenciones médicas"/>
    <n v="270107006"/>
    <s v="Violencia Física"/>
    <n v="0"/>
    <n v="7640.4699362803676"/>
    <n v="0"/>
  </r>
  <r>
    <n v="9"/>
    <n v="9117"/>
    <s v="Araucanía"/>
    <s v="Teodoro Schmidt"/>
    <n v="2"/>
    <s v="Prevalencia Violencia Física General Vida (año o vida)"/>
    <x v="1"/>
    <x v="1"/>
    <x v="0"/>
    <x v="0"/>
    <s v="No sufrió violencia física antes ni durante los últimos doce meses"/>
    <n v="270107"/>
    <s v="Atenciones médicas"/>
    <n v="270107006"/>
    <s v="Violencia Física"/>
    <n v="0"/>
    <n v="7133.5532696136997"/>
    <n v="0"/>
  </r>
  <r>
    <n v="9"/>
    <n v="9117"/>
    <s v="Araucanía"/>
    <s v="Teodoro Schmidt"/>
    <n v="2"/>
    <s v="Prevalencia Violencia Física General Vida (año o vida)"/>
    <x v="1"/>
    <x v="1"/>
    <x v="0"/>
    <x v="0"/>
    <s v="Sufrió violencia física antes o durante los últimos doce meses"/>
    <n v="270107"/>
    <s v="Atenciones médicas"/>
    <n v="270107006"/>
    <s v="Violencia Física"/>
    <n v="0"/>
    <n v="506.91666666666703"/>
    <n v="0"/>
  </r>
  <r>
    <n v="9"/>
    <n v="9117"/>
    <s v="Araucanía"/>
    <s v="Teodoro Schmidt"/>
    <n v="3"/>
    <s v="Prevalencia Violencia Física Grave Año"/>
    <x v="0"/>
    <x v="0"/>
    <x v="0"/>
    <x v="0"/>
    <s v="No sufrió violencia física grave en los últimos 12 meses"/>
    <n v="270107"/>
    <s v="Atenciones médicas"/>
    <n v="270107006"/>
    <s v="Violencia Física"/>
    <n v="0"/>
    <n v="7640.4699362803676"/>
    <n v="0"/>
  </r>
  <r>
    <n v="9"/>
    <n v="9117"/>
    <s v="Araucanía"/>
    <s v="Teodoro Schmidt"/>
    <n v="4"/>
    <s v="Prevalencia Violencia Física Leve Año"/>
    <x v="0"/>
    <x v="0"/>
    <x v="0"/>
    <x v="0"/>
    <s v="No sufrió violencia física leve en los últimos 12 meses"/>
    <n v="270107"/>
    <s v="Atenciones médicas"/>
    <n v="270107006"/>
    <s v="Violencia Física"/>
    <n v="0"/>
    <n v="7640.4699362803676"/>
    <n v="0"/>
  </r>
  <r>
    <n v="9"/>
    <n v="9117"/>
    <s v="Araucanía"/>
    <s v="Teodoro Schmidt"/>
    <n v="7"/>
    <s v="Prevalencia Violencia Sexual General Vida (año o vida) general"/>
    <x v="1"/>
    <x v="1"/>
    <x v="1"/>
    <x v="1"/>
    <s v="Sin Datos"/>
    <n v="270107"/>
    <s v="Atenciones médicas"/>
    <n v="270107005"/>
    <s v="Otra violencia"/>
    <n v="0"/>
    <n v="3695.433424930307"/>
    <n v="0"/>
  </r>
  <r>
    <n v="9"/>
    <n v="9117"/>
    <s v="Araucanía"/>
    <s v="Teodoro Schmidt"/>
    <n v="7"/>
    <s v="Prevalencia Violencia Sexual General Vida (año o vida) general"/>
    <x v="1"/>
    <x v="1"/>
    <x v="1"/>
    <x v="1"/>
    <s v="No sufrió violencia sexual antes ni durante los últimos doce meses"/>
    <n v="270107"/>
    <s v="Atenciones médicas"/>
    <n v="270107005"/>
    <s v="Otra violencia"/>
    <n v="0"/>
    <n v="3945.0365113500598"/>
    <n v="0"/>
  </r>
  <r>
    <n v="9"/>
    <n v="9118"/>
    <s v="Araucanía"/>
    <s v="Toltén"/>
    <n v="1"/>
    <s v="Prevalencia Violencia Física General Año"/>
    <x v="0"/>
    <x v="0"/>
    <x v="0"/>
    <x v="0"/>
    <s v="No sufrió violencia física general en los últimos 12 meses"/>
    <n v="270107"/>
    <s v="Atenciones médicas"/>
    <n v="270107006"/>
    <s v="Violencia Física"/>
    <n v="0"/>
    <n v="4019.7534249303071"/>
    <n v="0"/>
  </r>
  <r>
    <n v="9"/>
    <n v="9118"/>
    <s v="Araucanía"/>
    <s v="Toltén"/>
    <n v="2"/>
    <s v="Prevalencia Violencia Física General Vida (año o vida)"/>
    <x v="1"/>
    <x v="1"/>
    <x v="0"/>
    <x v="0"/>
    <s v="No sufrió violencia física antes ni durante los últimos doce meses"/>
    <n v="270107"/>
    <s v="Atenciones médicas"/>
    <n v="270107006"/>
    <s v="Violencia Física"/>
    <n v="0"/>
    <n v="4019.7534249303071"/>
    <n v="0"/>
  </r>
  <r>
    <n v="9"/>
    <n v="9118"/>
    <s v="Araucanía"/>
    <s v="Toltén"/>
    <n v="3"/>
    <s v="Prevalencia Violencia Física Grave Año"/>
    <x v="0"/>
    <x v="0"/>
    <x v="0"/>
    <x v="0"/>
    <s v="No sufrió violencia física grave en los últimos 12 meses"/>
    <n v="270107"/>
    <s v="Atenciones médicas"/>
    <n v="270107006"/>
    <s v="Violencia Física"/>
    <n v="0"/>
    <n v="4019.7534249303071"/>
    <n v="0"/>
  </r>
  <r>
    <n v="9"/>
    <n v="9118"/>
    <s v="Araucanía"/>
    <s v="Toltén"/>
    <n v="4"/>
    <s v="Prevalencia Violencia Física Leve Año"/>
    <x v="0"/>
    <x v="0"/>
    <x v="0"/>
    <x v="0"/>
    <s v="No sufrió violencia física leve en los últimos 12 meses"/>
    <n v="270107"/>
    <s v="Atenciones médicas"/>
    <n v="270107006"/>
    <s v="Violencia Física"/>
    <n v="0"/>
    <n v="4019.7534249303071"/>
    <n v="0"/>
  </r>
  <r>
    <n v="9"/>
    <n v="9118"/>
    <s v="Araucanía"/>
    <s v="Toltén"/>
    <n v="7"/>
    <s v="Prevalencia Violencia Sexual General Vida (año o vida) general"/>
    <x v="1"/>
    <x v="1"/>
    <x v="1"/>
    <x v="1"/>
    <s v="Sin Datos"/>
    <n v="270107"/>
    <s v="Atenciones médicas"/>
    <n v="270107005"/>
    <s v="Otra violencia"/>
    <n v="0"/>
    <n v="506.91666666666703"/>
    <n v="0"/>
  </r>
  <r>
    <n v="9"/>
    <n v="9118"/>
    <s v="Araucanía"/>
    <s v="Toltén"/>
    <n v="7"/>
    <s v="Prevalencia Violencia Sexual General Vida (año o vida) general"/>
    <x v="1"/>
    <x v="1"/>
    <x v="1"/>
    <x v="1"/>
    <s v="No sufrió violencia sexual antes ni durante los últimos doce meses"/>
    <n v="270107"/>
    <s v="Atenciones médicas"/>
    <n v="270107005"/>
    <s v="Otra violencia"/>
    <n v="0"/>
    <n v="3512.8367582636401"/>
    <n v="0"/>
  </r>
  <r>
    <n v="9"/>
    <n v="9119"/>
    <s v="Araucanía"/>
    <s v="Vilcún"/>
    <n v="1"/>
    <s v="Prevalencia Violencia Física General Año"/>
    <x v="0"/>
    <x v="0"/>
    <x v="0"/>
    <x v="0"/>
    <s v="No sufrió violencia física general en los últimos 12 meses"/>
    <n v="270107"/>
    <s v="Atenciones médicas"/>
    <n v="270107006"/>
    <s v="Violencia Física"/>
    <n v="0"/>
    <n v="2287.6017813051149"/>
    <n v="4656.5383650605263"/>
  </r>
  <r>
    <n v="9"/>
    <n v="9119"/>
    <s v="Araucanía"/>
    <s v="Vilcún"/>
    <n v="1"/>
    <s v="Prevalencia Violencia Física General Año"/>
    <x v="0"/>
    <x v="0"/>
    <x v="0"/>
    <x v="0"/>
    <s v="Sufrió violencia física general en los últimos 12 meses"/>
    <n v="270107"/>
    <s v="Atenciones médicas"/>
    <n v="270107006"/>
    <s v="Violencia Física"/>
    <n v="0"/>
    <n v="0"/>
    <n v="1489.6952535059336"/>
  </r>
  <r>
    <n v="9"/>
    <n v="9119"/>
    <s v="Araucanía"/>
    <s v="Vilcún"/>
    <n v="2"/>
    <s v="Prevalencia Violencia Física General Vida (año o vida)"/>
    <x v="1"/>
    <x v="1"/>
    <x v="0"/>
    <x v="0"/>
    <s v="No sufrió violencia física antes ni durante los últimos doce meses"/>
    <n v="270107"/>
    <s v="Atenciones médicas"/>
    <n v="270107006"/>
    <s v="Violencia Física"/>
    <n v="0"/>
    <n v="1375.33987654321"/>
    <n v="4656.5383650605263"/>
  </r>
  <r>
    <n v="9"/>
    <n v="9119"/>
    <s v="Araucanía"/>
    <s v="Vilcún"/>
    <n v="2"/>
    <s v="Prevalencia Violencia Física General Vida (año o vida)"/>
    <x v="1"/>
    <x v="1"/>
    <x v="0"/>
    <x v="0"/>
    <s v="Sufrió violencia física antes o durante los últimos doce meses"/>
    <n v="270107"/>
    <s v="Atenciones médicas"/>
    <n v="270107006"/>
    <s v="Violencia Física"/>
    <n v="0"/>
    <n v="912.26190476190504"/>
    <n v="1489.6952535059336"/>
  </r>
  <r>
    <n v="9"/>
    <n v="9119"/>
    <s v="Araucanía"/>
    <s v="Vilcún"/>
    <n v="3"/>
    <s v="Prevalencia Violencia Física Grave Año"/>
    <x v="0"/>
    <x v="0"/>
    <x v="0"/>
    <x v="0"/>
    <s v="No sufrió violencia física grave en los últimos 12 meses"/>
    <n v="270107"/>
    <s v="Atenciones médicas"/>
    <n v="270107006"/>
    <s v="Violencia Física"/>
    <n v="0"/>
    <n v="2287.6017813051149"/>
    <n v="4656.5383650605263"/>
  </r>
  <r>
    <n v="9"/>
    <n v="9119"/>
    <s v="Araucanía"/>
    <s v="Vilcún"/>
    <n v="3"/>
    <s v="Prevalencia Violencia Física Grave Año"/>
    <x v="0"/>
    <x v="0"/>
    <x v="0"/>
    <x v="0"/>
    <s v="Sufrió violencia física grave en los últimos 12 meses"/>
    <n v="270107"/>
    <s v="Atenciones médicas"/>
    <n v="270107006"/>
    <s v="Violencia Física"/>
    <n v="0"/>
    <n v="0"/>
    <n v="1489.6952535059336"/>
  </r>
  <r>
    <n v="9"/>
    <n v="9119"/>
    <s v="Araucanía"/>
    <s v="Vilcún"/>
    <n v="4"/>
    <s v="Prevalencia Violencia Física Leve Año"/>
    <x v="0"/>
    <x v="0"/>
    <x v="0"/>
    <x v="0"/>
    <s v="No sufrió violencia física leve en los últimos 12 meses"/>
    <n v="270107"/>
    <s v="Atenciones médicas"/>
    <n v="270107006"/>
    <s v="Violencia Física"/>
    <n v="0"/>
    <n v="2287.6017813051149"/>
    <n v="4656.5383650605263"/>
  </r>
  <r>
    <n v="9"/>
    <n v="9119"/>
    <s v="Araucanía"/>
    <s v="Vilcún"/>
    <n v="4"/>
    <s v="Prevalencia Violencia Física Leve Año"/>
    <x v="0"/>
    <x v="0"/>
    <x v="0"/>
    <x v="0"/>
    <s v="Sufrió violencia física leve en los últimos 12 meses"/>
    <n v="270107"/>
    <s v="Atenciones médicas"/>
    <n v="270107006"/>
    <s v="Violencia Física"/>
    <n v="0"/>
    <n v="0"/>
    <n v="1489.6952535059336"/>
  </r>
  <r>
    <n v="9"/>
    <n v="9119"/>
    <s v="Araucanía"/>
    <s v="Vilcún"/>
    <n v="7"/>
    <s v="Prevalencia Violencia Sexual General Vida (año o vida) general"/>
    <x v="1"/>
    <x v="1"/>
    <x v="1"/>
    <x v="1"/>
    <s v="Sin Datos"/>
    <n v="270107"/>
    <s v="Atenciones médicas"/>
    <n v="270107005"/>
    <s v="Otra violencia"/>
    <n v="0"/>
    <n v="506.91666666666703"/>
    <n v="0"/>
  </r>
  <r>
    <n v="9"/>
    <n v="9119"/>
    <s v="Araucanía"/>
    <s v="Vilcún"/>
    <n v="7"/>
    <s v="Prevalencia Violencia Sexual General Vida (año o vida) general"/>
    <x v="1"/>
    <x v="1"/>
    <x v="1"/>
    <x v="1"/>
    <s v="No sufrió violencia sexual antes ni durante los últimos doce meses"/>
    <n v="270107"/>
    <s v="Atenciones médicas"/>
    <n v="270107005"/>
    <s v="Otra violencia"/>
    <n v="0"/>
    <n v="1780.6851146384479"/>
    <n v="6146.2336185664599"/>
  </r>
  <r>
    <n v="9"/>
    <n v="9120"/>
    <s v="Araucanía"/>
    <s v="Villarrica"/>
    <n v="1"/>
    <s v="Prevalencia Violencia Física General Año"/>
    <x v="0"/>
    <x v="0"/>
    <x v="0"/>
    <x v="0"/>
    <s v="No sufrió violencia física general en los últimos 12 meses"/>
    <n v="270107"/>
    <s v="Atenciones médicas"/>
    <n v="270107006"/>
    <s v="Violencia Física"/>
    <n v="9117"/>
    <n v="14692.294976389601"/>
    <n v="20753.669405408054"/>
  </r>
  <r>
    <n v="9"/>
    <n v="9120"/>
    <s v="Araucanía"/>
    <s v="Villarrica"/>
    <n v="1"/>
    <s v="Prevalencia Violencia Física General Año"/>
    <x v="0"/>
    <x v="0"/>
    <x v="0"/>
    <x v="0"/>
    <s v="Sufrió violencia física general en los últimos 12 meses"/>
    <n v="270107"/>
    <s v="Atenciones médicas"/>
    <n v="270107006"/>
    <s v="Violencia Física"/>
    <n v="1182"/>
    <n v="0"/>
    <n v="1010.325"/>
  </r>
  <r>
    <n v="9"/>
    <n v="9120"/>
    <s v="Araucanía"/>
    <s v="Villarrica"/>
    <n v="2"/>
    <s v="Prevalencia Violencia Física General Vida (año o vida)"/>
    <x v="1"/>
    <x v="1"/>
    <x v="0"/>
    <x v="0"/>
    <s v="No sufrió violencia física antes ni durante los últimos doce meses"/>
    <n v="270107"/>
    <s v="Atenciones médicas"/>
    <n v="270107006"/>
    <s v="Violencia Física"/>
    <n v="7988"/>
    <n v="13273.116404961031"/>
    <n v="17586.398534607932"/>
  </r>
  <r>
    <n v="9"/>
    <n v="9120"/>
    <s v="Araucanía"/>
    <s v="Villarrica"/>
    <n v="2"/>
    <s v="Prevalencia Violencia Física General Vida (año o vida)"/>
    <x v="1"/>
    <x v="1"/>
    <x v="0"/>
    <x v="0"/>
    <s v="Sufrió violencia física antes o durante los últimos doce meses"/>
    <n v="270107"/>
    <s v="Atenciones médicas"/>
    <n v="270107006"/>
    <s v="Violencia Física"/>
    <n v="2311"/>
    <n v="1419.178571428572"/>
    <n v="4177.5958708001244"/>
  </r>
  <r>
    <n v="9"/>
    <n v="9120"/>
    <s v="Araucanía"/>
    <s v="Villarrica"/>
    <n v="3"/>
    <s v="Prevalencia Violencia Física Grave Año"/>
    <x v="0"/>
    <x v="0"/>
    <x v="0"/>
    <x v="0"/>
    <s v="No sufrió violencia física grave en los últimos 12 meses"/>
    <n v="270107"/>
    <s v="Atenciones médicas"/>
    <n v="270107006"/>
    <s v="Violencia Física"/>
    <n v="9311"/>
    <n v="14692.294976389601"/>
    <n v="21763.994405408052"/>
  </r>
  <r>
    <n v="9"/>
    <n v="9120"/>
    <s v="Araucanía"/>
    <s v="Villarrica"/>
    <n v="3"/>
    <s v="Prevalencia Violencia Física Grave Año"/>
    <x v="0"/>
    <x v="0"/>
    <x v="0"/>
    <x v="0"/>
    <s v="Sufrió violencia física grave en los últimos 12 meses"/>
    <n v="270107"/>
    <s v="Atenciones médicas"/>
    <n v="270107006"/>
    <s v="Violencia Física"/>
    <n v="988"/>
    <n v="0"/>
    <n v="0"/>
  </r>
  <r>
    <n v="9"/>
    <n v="9120"/>
    <s v="Araucanía"/>
    <s v="Villarrica"/>
    <n v="4"/>
    <s v="Prevalencia Violencia Física Leve Año"/>
    <x v="0"/>
    <x v="0"/>
    <x v="0"/>
    <x v="0"/>
    <s v="No sufrió violencia física leve en los últimos 12 meses"/>
    <n v="270107"/>
    <s v="Atenciones médicas"/>
    <n v="270107006"/>
    <s v="Violencia Física"/>
    <n v="9117"/>
    <n v="14692.294976389601"/>
    <n v="20753.669405408054"/>
  </r>
  <r>
    <n v="9"/>
    <n v="9120"/>
    <s v="Araucanía"/>
    <s v="Villarrica"/>
    <n v="4"/>
    <s v="Prevalencia Violencia Física Leve Año"/>
    <x v="0"/>
    <x v="0"/>
    <x v="0"/>
    <x v="0"/>
    <s v="Sufrió violencia física leve en los últimos 12 meses"/>
    <n v="270107"/>
    <s v="Atenciones médicas"/>
    <n v="270107006"/>
    <s v="Violencia Física"/>
    <n v="1182"/>
    <n v="0"/>
    <n v="1010.325"/>
  </r>
  <r>
    <n v="9"/>
    <n v="9120"/>
    <s v="Araucanía"/>
    <s v="Villarrica"/>
    <n v="7"/>
    <s v="Prevalencia Violencia Sexual General Vida (año o vida) general"/>
    <x v="1"/>
    <x v="1"/>
    <x v="1"/>
    <x v="1"/>
    <s v="Sin Datos"/>
    <n v="270107"/>
    <s v="Atenciones médicas"/>
    <n v="270107005"/>
    <s v="Otra violencia"/>
    <n v="3507"/>
    <n v="5994.9087864823359"/>
    <n v="0"/>
  </r>
  <r>
    <n v="9"/>
    <n v="9120"/>
    <s v="Araucanía"/>
    <s v="Villarrica"/>
    <n v="7"/>
    <s v="Prevalencia Violencia Sexual General Vida (año o vida) general"/>
    <x v="1"/>
    <x v="1"/>
    <x v="1"/>
    <x v="1"/>
    <s v="No sufrió violencia sexual antes ni durante los últimos doce meses"/>
    <n v="270107"/>
    <s v="Atenciones médicas"/>
    <n v="270107005"/>
    <s v="Otra violencia"/>
    <n v="6258"/>
    <n v="8697.3861899072654"/>
    <n v="18117.781040347531"/>
  </r>
  <r>
    <n v="9"/>
    <n v="9120"/>
    <s v="Araucanía"/>
    <s v="Villarrica"/>
    <n v="7"/>
    <s v="Prevalencia Violencia Sexual General Vida (año o vida) general"/>
    <x v="1"/>
    <x v="1"/>
    <x v="1"/>
    <x v="1"/>
    <s v="Sufrió violencia sexual antes o durante los últimos doce meses"/>
    <n v="270107"/>
    <s v="Atenciones médicas"/>
    <n v="270107005"/>
    <s v="Otra violencia"/>
    <n v="534"/>
    <n v="0"/>
    <n v="3646.213365060526"/>
  </r>
  <r>
    <n v="9"/>
    <n v="9201"/>
    <s v="Araucanía"/>
    <s v="Angol"/>
    <n v="1"/>
    <s v="Prevalencia Violencia Física General Año"/>
    <x v="0"/>
    <x v="0"/>
    <x v="0"/>
    <x v="0"/>
    <s v="No sufrió violencia física general en los últimos 12 meses"/>
    <n v="270107"/>
    <s v="Atenciones médicas"/>
    <n v="270107006"/>
    <s v="Violencia Física"/>
    <n v="14595"/>
    <n v="10960.909689366788"/>
    <n v="0"/>
  </r>
  <r>
    <n v="9"/>
    <n v="9201"/>
    <s v="Araucanía"/>
    <s v="Angol"/>
    <n v="1"/>
    <s v="Prevalencia Violencia Física General Año"/>
    <x v="0"/>
    <x v="0"/>
    <x v="0"/>
    <x v="0"/>
    <s v="Sufrió violencia física general en los últimos 12 meses"/>
    <n v="270107"/>
    <s v="Atenciones médicas"/>
    <n v="270107006"/>
    <s v="Violencia Física"/>
    <n v="329"/>
    <n v="0"/>
    <n v="0"/>
  </r>
  <r>
    <n v="9"/>
    <n v="9201"/>
    <s v="Araucanía"/>
    <s v="Angol"/>
    <n v="2"/>
    <s v="Prevalencia Violencia Física General Vida (año o vida)"/>
    <x v="1"/>
    <x v="1"/>
    <x v="0"/>
    <x v="0"/>
    <s v="No sufrió violencia física antes ni durante los últimos doce meses"/>
    <n v="270107"/>
    <s v="Atenciones médicas"/>
    <n v="270107006"/>
    <s v="Violencia Física"/>
    <n v="12626"/>
    <n v="10960.909689366788"/>
    <n v="0"/>
  </r>
  <r>
    <n v="9"/>
    <n v="9201"/>
    <s v="Araucanía"/>
    <s v="Angol"/>
    <n v="2"/>
    <s v="Prevalencia Violencia Física General Vida (año o vida)"/>
    <x v="1"/>
    <x v="1"/>
    <x v="0"/>
    <x v="0"/>
    <s v="Sufrió violencia física antes o durante los últimos doce meses"/>
    <n v="270107"/>
    <s v="Atenciones médicas"/>
    <n v="270107006"/>
    <s v="Violencia Física"/>
    <n v="2298"/>
    <n v="0"/>
    <n v="0"/>
  </r>
  <r>
    <n v="9"/>
    <n v="9201"/>
    <s v="Araucanía"/>
    <s v="Angol"/>
    <n v="3"/>
    <s v="Prevalencia Violencia Física Grave Año"/>
    <x v="0"/>
    <x v="0"/>
    <x v="0"/>
    <x v="0"/>
    <s v="No sufrió violencia física grave en los últimos 12 meses"/>
    <n v="270107"/>
    <s v="Atenciones médicas"/>
    <n v="270107006"/>
    <s v="Violencia Física"/>
    <n v="14924"/>
    <n v="10960.909689366788"/>
    <n v="0"/>
  </r>
  <r>
    <n v="9"/>
    <n v="9201"/>
    <s v="Araucanía"/>
    <s v="Angol"/>
    <n v="4"/>
    <s v="Prevalencia Violencia Física Leve Año"/>
    <x v="0"/>
    <x v="0"/>
    <x v="0"/>
    <x v="0"/>
    <s v="No sufrió violencia física leve en los últimos 12 meses"/>
    <n v="270107"/>
    <s v="Atenciones médicas"/>
    <n v="270107006"/>
    <s v="Violencia Física"/>
    <n v="14595"/>
    <n v="10960.909689366788"/>
    <n v="0"/>
  </r>
  <r>
    <n v="9"/>
    <n v="9201"/>
    <s v="Araucanía"/>
    <s v="Angol"/>
    <n v="4"/>
    <s v="Prevalencia Violencia Física Leve Año"/>
    <x v="0"/>
    <x v="0"/>
    <x v="0"/>
    <x v="0"/>
    <s v="Sufrió violencia física leve en los últimos 12 meses"/>
    <n v="270107"/>
    <s v="Atenciones médicas"/>
    <n v="270107006"/>
    <s v="Violencia Física"/>
    <n v="329"/>
    <n v="0"/>
    <n v="0"/>
  </r>
  <r>
    <n v="9"/>
    <n v="9201"/>
    <s v="Araucanía"/>
    <s v="Angol"/>
    <n v="7"/>
    <s v="Prevalencia Violencia Sexual General Vida (año o vida) general"/>
    <x v="1"/>
    <x v="1"/>
    <x v="1"/>
    <x v="1"/>
    <s v="Sin Datos"/>
    <n v="270107"/>
    <s v="Atenciones médicas"/>
    <n v="270107005"/>
    <s v="Otra violencia"/>
    <n v="4327"/>
    <n v="2021.726419753086"/>
    <n v="0"/>
  </r>
  <r>
    <n v="9"/>
    <n v="9201"/>
    <s v="Araucanía"/>
    <s v="Angol"/>
    <n v="7"/>
    <s v="Prevalencia Violencia Sexual General Vida (año o vida) general"/>
    <x v="1"/>
    <x v="1"/>
    <x v="1"/>
    <x v="1"/>
    <s v="No sufrió violencia sexual antes ni durante los últimos doce meses"/>
    <n v="270107"/>
    <s v="Atenciones médicas"/>
    <n v="270107005"/>
    <s v="Otra violencia"/>
    <n v="10597"/>
    <n v="8939.1832696137026"/>
    <n v="0"/>
  </r>
  <r>
    <n v="9"/>
    <n v="9202"/>
    <s v="Araucanía"/>
    <s v="Collipulli"/>
    <n v="1"/>
    <s v="Prevalencia Violencia Física General Año"/>
    <x v="0"/>
    <x v="0"/>
    <x v="0"/>
    <x v="0"/>
    <s v="No sufrió violencia física general en los últimos 12 meses"/>
    <n v="270107"/>
    <s v="Atenciones médicas"/>
    <n v="270107006"/>
    <s v="Violencia Física"/>
    <n v="0"/>
    <n v="14286.719167093363"/>
    <n v="0"/>
  </r>
  <r>
    <n v="9"/>
    <n v="9202"/>
    <s v="Araucanía"/>
    <s v="Collipulli"/>
    <n v="2"/>
    <s v="Prevalencia Violencia Física General Vida (año o vida)"/>
    <x v="1"/>
    <x v="1"/>
    <x v="0"/>
    <x v="0"/>
    <s v="No sufrió violencia física antes ni durante los últimos doce meses"/>
    <n v="270107"/>
    <s v="Atenciones médicas"/>
    <n v="270107006"/>
    <s v="Violencia Física"/>
    <n v="0"/>
    <n v="11897.545957216817"/>
    <n v="0"/>
  </r>
  <r>
    <n v="9"/>
    <n v="9202"/>
    <s v="Araucanía"/>
    <s v="Collipulli"/>
    <n v="2"/>
    <s v="Prevalencia Violencia Física General Vida (año o vida)"/>
    <x v="1"/>
    <x v="1"/>
    <x v="0"/>
    <x v="0"/>
    <s v="Sufrió violencia física antes o durante los últimos doce meses"/>
    <n v="270107"/>
    <s v="Atenciones médicas"/>
    <n v="270107006"/>
    <s v="Violencia Física"/>
    <n v="0"/>
    <n v="2389.1732098765442"/>
    <n v="0"/>
  </r>
  <r>
    <n v="9"/>
    <n v="9202"/>
    <s v="Araucanía"/>
    <s v="Collipulli"/>
    <n v="3"/>
    <s v="Prevalencia Violencia Física Grave Año"/>
    <x v="0"/>
    <x v="0"/>
    <x v="0"/>
    <x v="0"/>
    <s v="No sufrió violencia física grave en los últimos 12 meses"/>
    <n v="270107"/>
    <s v="Atenciones médicas"/>
    <n v="270107006"/>
    <s v="Violencia Física"/>
    <n v="0"/>
    <n v="14286.719167093363"/>
    <n v="0"/>
  </r>
  <r>
    <n v="9"/>
    <n v="9202"/>
    <s v="Araucanía"/>
    <s v="Collipulli"/>
    <n v="4"/>
    <s v="Prevalencia Violencia Física Leve Año"/>
    <x v="0"/>
    <x v="0"/>
    <x v="0"/>
    <x v="0"/>
    <s v="No sufrió violencia física leve en los últimos 12 meses"/>
    <n v="270107"/>
    <s v="Atenciones médicas"/>
    <n v="270107006"/>
    <s v="Violencia Física"/>
    <n v="0"/>
    <n v="14286.719167093363"/>
    <n v="0"/>
  </r>
  <r>
    <n v="9"/>
    <n v="9202"/>
    <s v="Araucanía"/>
    <s v="Collipulli"/>
    <n v="7"/>
    <s v="Prevalencia Violencia Sexual General Vida (año o vida) general"/>
    <x v="1"/>
    <x v="1"/>
    <x v="1"/>
    <x v="1"/>
    <s v="Sin Datos"/>
    <n v="270107"/>
    <s v="Atenciones médicas"/>
    <n v="270107005"/>
    <s v="Otra violencia"/>
    <n v="0"/>
    <n v="5443.6267724867721"/>
    <n v="0"/>
  </r>
  <r>
    <n v="9"/>
    <n v="9202"/>
    <s v="Araucanía"/>
    <s v="Collipulli"/>
    <n v="7"/>
    <s v="Prevalencia Violencia Sexual General Vida (año o vida) general"/>
    <x v="1"/>
    <x v="1"/>
    <x v="1"/>
    <x v="1"/>
    <s v="No sufrió violencia sexual antes ni durante los últimos doce meses"/>
    <n v="270107"/>
    <s v="Atenciones médicas"/>
    <n v="270107005"/>
    <s v="Otra violencia"/>
    <n v="0"/>
    <n v="8558.2123946065894"/>
    <n v="0"/>
  </r>
  <r>
    <n v="9"/>
    <n v="9202"/>
    <s v="Araucanía"/>
    <s v="Collipulli"/>
    <n v="7"/>
    <s v="Prevalencia Violencia Sexual General Vida (año o vida) general"/>
    <x v="1"/>
    <x v="1"/>
    <x v="1"/>
    <x v="1"/>
    <s v="Sufrió violencia sexual antes o durante los últimos doce meses"/>
    <n v="270107"/>
    <s v="Atenciones médicas"/>
    <n v="270107005"/>
    <s v="Otra violencia"/>
    <n v="0"/>
    <n v="284.88"/>
    <n v="0"/>
  </r>
  <r>
    <n v="9"/>
    <n v="9203"/>
    <s v="Araucanía"/>
    <s v="Curacautín"/>
    <n v="1"/>
    <s v="Prevalencia Violencia Física General Año"/>
    <x v="0"/>
    <x v="0"/>
    <x v="0"/>
    <x v="0"/>
    <s v="No sufrió violencia física general en los últimos 12 meses"/>
    <n v="270107"/>
    <s v="Atenciones médicas"/>
    <n v="270107006"/>
    <s v="Violencia Física"/>
    <n v="0"/>
    <n v="6936.3506593844231"/>
    <n v="2956.3932803164503"/>
  </r>
  <r>
    <n v="9"/>
    <n v="9203"/>
    <s v="Araucanía"/>
    <s v="Curacautín"/>
    <n v="2"/>
    <s v="Prevalencia Violencia Física General Vida (año o vida)"/>
    <x v="1"/>
    <x v="1"/>
    <x v="0"/>
    <x v="0"/>
    <s v="No sufrió violencia física antes ni durante los últimos doce meses"/>
    <n v="270107"/>
    <s v="Atenciones médicas"/>
    <n v="270107006"/>
    <s v="Violencia Física"/>
    <n v="0"/>
    <n v="5922.5173260510892"/>
    <n v="2956.3932803164503"/>
  </r>
  <r>
    <n v="9"/>
    <n v="9203"/>
    <s v="Araucanía"/>
    <s v="Curacautín"/>
    <n v="2"/>
    <s v="Prevalencia Violencia Física General Vida (año o vida)"/>
    <x v="1"/>
    <x v="1"/>
    <x v="0"/>
    <x v="0"/>
    <s v="Sufrió violencia física antes o durante los últimos doce meses"/>
    <n v="270107"/>
    <s v="Atenciones médicas"/>
    <n v="270107006"/>
    <s v="Violencia Física"/>
    <n v="0"/>
    <n v="1013.8333333333341"/>
    <n v="0"/>
  </r>
  <r>
    <n v="9"/>
    <n v="9203"/>
    <s v="Araucanía"/>
    <s v="Curacautín"/>
    <n v="3"/>
    <s v="Prevalencia Violencia Física Grave Año"/>
    <x v="0"/>
    <x v="0"/>
    <x v="0"/>
    <x v="0"/>
    <s v="No sufrió violencia física grave en los últimos 12 meses"/>
    <n v="270107"/>
    <s v="Atenciones médicas"/>
    <n v="270107006"/>
    <s v="Violencia Física"/>
    <n v="0"/>
    <n v="6936.3506593844231"/>
    <n v="2956.3932803164503"/>
  </r>
  <r>
    <n v="9"/>
    <n v="9203"/>
    <s v="Araucanía"/>
    <s v="Curacautín"/>
    <n v="4"/>
    <s v="Prevalencia Violencia Física Leve Año"/>
    <x v="0"/>
    <x v="0"/>
    <x v="0"/>
    <x v="0"/>
    <s v="No sufrió violencia física leve en los últimos 12 meses"/>
    <n v="270107"/>
    <s v="Atenciones médicas"/>
    <n v="270107006"/>
    <s v="Violencia Física"/>
    <n v="0"/>
    <n v="6936.3506593844231"/>
    <n v="2956.3932803164503"/>
  </r>
  <r>
    <n v="9"/>
    <n v="9203"/>
    <s v="Araucanía"/>
    <s v="Curacautín"/>
    <n v="7"/>
    <s v="Prevalencia Violencia Sexual General Vida (año o vida) general"/>
    <x v="1"/>
    <x v="1"/>
    <x v="1"/>
    <x v="1"/>
    <s v="Sin Datos"/>
    <n v="270107"/>
    <s v="Atenciones médicas"/>
    <n v="270107005"/>
    <s v="Otra violencia"/>
    <n v="0"/>
    <n v="3186.0804761904769"/>
    <n v="0"/>
  </r>
  <r>
    <n v="9"/>
    <n v="9203"/>
    <s v="Araucanía"/>
    <s v="Curacautín"/>
    <n v="7"/>
    <s v="Prevalencia Violencia Sexual General Vida (año o vida) general"/>
    <x v="1"/>
    <x v="1"/>
    <x v="1"/>
    <x v="1"/>
    <s v="No sufrió violencia sexual antes ni durante los últimos doce meses"/>
    <n v="270107"/>
    <s v="Atenciones médicas"/>
    <n v="270107005"/>
    <s v="Otra violencia"/>
    <n v="0"/>
    <n v="3243.3535165272801"/>
    <n v="2956.3932803164503"/>
  </r>
  <r>
    <n v="9"/>
    <n v="9203"/>
    <s v="Araucanía"/>
    <s v="Curacautín"/>
    <n v="7"/>
    <s v="Prevalencia Violencia Sexual General Vida (año o vida) general"/>
    <x v="1"/>
    <x v="1"/>
    <x v="1"/>
    <x v="1"/>
    <s v="Sufrió violencia sexual antes o durante los últimos doce meses"/>
    <n v="270107"/>
    <s v="Atenciones médicas"/>
    <n v="270107005"/>
    <s v="Otra violencia"/>
    <n v="0"/>
    <n v="506.91666666666703"/>
    <n v="0"/>
  </r>
  <r>
    <n v="9"/>
    <n v="9204"/>
    <s v="Araucanía"/>
    <s v="Ercilla"/>
    <n v="1"/>
    <s v="Prevalencia Violencia Física General Año"/>
    <x v="0"/>
    <x v="0"/>
    <x v="0"/>
    <x v="0"/>
    <s v="No sufrió violencia física general en los últimos 12 meses"/>
    <n v="270107"/>
    <s v="Atenciones médicas"/>
    <n v="270107006"/>
    <s v="Violencia Física"/>
    <n v="0"/>
    <n v="1750.3335483870969"/>
    <n v="0"/>
  </r>
  <r>
    <n v="9"/>
    <n v="9204"/>
    <s v="Araucanía"/>
    <s v="Ercilla"/>
    <n v="2"/>
    <s v="Prevalencia Violencia Física General Vida (año o vida)"/>
    <x v="1"/>
    <x v="1"/>
    <x v="0"/>
    <x v="0"/>
    <s v="No sufrió violencia física antes ni durante los últimos doce meses"/>
    <n v="270107"/>
    <s v="Atenciones médicas"/>
    <n v="270107006"/>
    <s v="Violencia Física"/>
    <n v="0"/>
    <n v="1750.3335483870969"/>
    <n v="0"/>
  </r>
  <r>
    <n v="9"/>
    <n v="9204"/>
    <s v="Araucanía"/>
    <s v="Ercilla"/>
    <n v="3"/>
    <s v="Prevalencia Violencia Física Grave Año"/>
    <x v="0"/>
    <x v="0"/>
    <x v="0"/>
    <x v="0"/>
    <s v="No sufrió violencia física grave en los últimos 12 meses"/>
    <n v="270107"/>
    <s v="Atenciones médicas"/>
    <n v="270107006"/>
    <s v="Violencia Física"/>
    <n v="0"/>
    <n v="1750.3335483870969"/>
    <n v="0"/>
  </r>
  <r>
    <n v="9"/>
    <n v="9204"/>
    <s v="Araucanía"/>
    <s v="Ercilla"/>
    <n v="4"/>
    <s v="Prevalencia Violencia Física Leve Año"/>
    <x v="0"/>
    <x v="0"/>
    <x v="0"/>
    <x v="0"/>
    <s v="No sufrió violencia física leve en los últimos 12 meses"/>
    <n v="270107"/>
    <s v="Atenciones médicas"/>
    <n v="270107006"/>
    <s v="Violencia Física"/>
    <n v="0"/>
    <n v="1750.3335483870969"/>
    <n v="0"/>
  </r>
  <r>
    <n v="9"/>
    <n v="9204"/>
    <s v="Araucanía"/>
    <s v="Ercilla"/>
    <n v="7"/>
    <s v="Prevalencia Violencia Sexual General Vida (año o vida) general"/>
    <x v="1"/>
    <x v="1"/>
    <x v="1"/>
    <x v="1"/>
    <s v="Sin Datos"/>
    <n v="270107"/>
    <s v="Atenciones médicas"/>
    <n v="270107005"/>
    <s v="Otra violencia"/>
    <n v="0"/>
    <n v="1180.5735483870972"/>
    <n v="0"/>
  </r>
  <r>
    <n v="9"/>
    <n v="9204"/>
    <s v="Araucanía"/>
    <s v="Ercilla"/>
    <n v="7"/>
    <s v="Prevalencia Violencia Sexual General Vida (año o vida) general"/>
    <x v="1"/>
    <x v="1"/>
    <x v="1"/>
    <x v="1"/>
    <s v="No sufrió violencia sexual antes ni durante los últimos doce meses"/>
    <n v="270107"/>
    <s v="Atenciones médicas"/>
    <n v="270107005"/>
    <s v="Otra violencia"/>
    <n v="0"/>
    <n v="569.76"/>
    <n v="0"/>
  </r>
  <r>
    <n v="9"/>
    <n v="9206"/>
    <s v="Araucanía"/>
    <s v="Los Sauces"/>
    <n v="1"/>
    <s v="Prevalencia Violencia Física General Año"/>
    <x v="0"/>
    <x v="0"/>
    <x v="0"/>
    <x v="0"/>
    <s v="No sufrió violencia física general en los últimos 12 meses"/>
    <n v="270107"/>
    <s v="Atenciones médicas"/>
    <n v="270107006"/>
    <s v="Violencia Física"/>
    <n v="0"/>
    <n v="2898.4153296922123"/>
    <n v="0"/>
  </r>
  <r>
    <n v="9"/>
    <n v="9206"/>
    <s v="Araucanía"/>
    <s v="Los Sauces"/>
    <n v="2"/>
    <s v="Prevalencia Violencia Física General Vida (año o vida)"/>
    <x v="1"/>
    <x v="1"/>
    <x v="0"/>
    <x v="0"/>
    <s v="No sufrió violencia física antes ni durante los últimos doce meses"/>
    <n v="270107"/>
    <s v="Atenciones médicas"/>
    <n v="270107006"/>
    <s v="Violencia Física"/>
    <n v="0"/>
    <n v="2898.4153296922123"/>
    <n v="0"/>
  </r>
  <r>
    <n v="9"/>
    <n v="9206"/>
    <s v="Araucanía"/>
    <s v="Los Sauces"/>
    <n v="3"/>
    <s v="Prevalencia Violencia Física Grave Año"/>
    <x v="0"/>
    <x v="0"/>
    <x v="0"/>
    <x v="0"/>
    <s v="No sufrió violencia física grave en los últimos 12 meses"/>
    <n v="270107"/>
    <s v="Atenciones médicas"/>
    <n v="270107006"/>
    <s v="Violencia Física"/>
    <n v="0"/>
    <n v="2898.4153296922123"/>
    <n v="0"/>
  </r>
  <r>
    <n v="9"/>
    <n v="9206"/>
    <s v="Araucanía"/>
    <s v="Los Sauces"/>
    <n v="4"/>
    <s v="Prevalencia Violencia Física Leve Año"/>
    <x v="0"/>
    <x v="0"/>
    <x v="0"/>
    <x v="0"/>
    <s v="No sufrió violencia física leve en los últimos 12 meses"/>
    <n v="270107"/>
    <s v="Atenciones médicas"/>
    <n v="270107006"/>
    <s v="Violencia Física"/>
    <n v="0"/>
    <n v="2898.4153296922123"/>
    <n v="0"/>
  </r>
  <r>
    <n v="9"/>
    <n v="9206"/>
    <s v="Araucanía"/>
    <s v="Los Sauces"/>
    <n v="7"/>
    <s v="Prevalencia Violencia Sexual General Vida (año o vida) general"/>
    <x v="1"/>
    <x v="1"/>
    <x v="1"/>
    <x v="1"/>
    <s v="Sin Datos"/>
    <n v="270107"/>
    <s v="Atenciones médicas"/>
    <n v="270107005"/>
    <s v="Otra violencia"/>
    <n v="0"/>
    <n v="506.91666666666703"/>
    <n v="0"/>
  </r>
  <r>
    <n v="9"/>
    <n v="9206"/>
    <s v="Araucanía"/>
    <s v="Los Sauces"/>
    <n v="7"/>
    <s v="Prevalencia Violencia Sexual General Vida (año o vida) general"/>
    <x v="1"/>
    <x v="1"/>
    <x v="1"/>
    <x v="1"/>
    <s v="No sufrió violencia sexual antes ni durante los últimos doce meses"/>
    <n v="270107"/>
    <s v="Atenciones médicas"/>
    <n v="270107005"/>
    <s v="Otra violencia"/>
    <n v="0"/>
    <n v="2391.4986630255453"/>
    <n v="0"/>
  </r>
  <r>
    <n v="9"/>
    <n v="9207"/>
    <s v="Araucanía"/>
    <s v="Lumaco"/>
    <n v="1"/>
    <s v="Prevalencia Violencia Física General Año"/>
    <x v="0"/>
    <x v="0"/>
    <x v="0"/>
    <x v="0"/>
    <s v="No sufrió violencia física general en los últimos 12 meses"/>
    <n v="270107"/>
    <s v="Atenciones médicas"/>
    <n v="270107006"/>
    <s v="Violencia Física"/>
    <n v="0"/>
    <n v="1402.610215053764"/>
    <n v="0"/>
  </r>
  <r>
    <n v="9"/>
    <n v="9207"/>
    <s v="Araucanía"/>
    <s v="Lumaco"/>
    <n v="1"/>
    <s v="Prevalencia Violencia Física General Año"/>
    <x v="0"/>
    <x v="0"/>
    <x v="0"/>
    <x v="0"/>
    <s v="Sufrió violencia física general en los últimos 12 meses"/>
    <n v="270107"/>
    <s v="Atenciones médicas"/>
    <n v="270107006"/>
    <s v="Violencia Física"/>
    <n v="0"/>
    <n v="791.79666666666708"/>
    <n v="0"/>
  </r>
  <r>
    <n v="9"/>
    <n v="9207"/>
    <s v="Araucanía"/>
    <s v="Lumaco"/>
    <n v="2"/>
    <s v="Prevalencia Violencia Física General Vida (año o vida)"/>
    <x v="1"/>
    <x v="1"/>
    <x v="0"/>
    <x v="0"/>
    <s v="No sufrió violencia física antes ni durante los últimos doce meses"/>
    <n v="270107"/>
    <s v="Atenciones médicas"/>
    <n v="270107006"/>
    <s v="Violencia Física"/>
    <n v="0"/>
    <n v="1402.610215053764"/>
    <n v="0"/>
  </r>
  <r>
    <n v="9"/>
    <n v="9207"/>
    <s v="Araucanía"/>
    <s v="Lumaco"/>
    <n v="2"/>
    <s v="Prevalencia Violencia Física General Vida (año o vida)"/>
    <x v="1"/>
    <x v="1"/>
    <x v="0"/>
    <x v="0"/>
    <s v="Sufrió violencia física antes o durante los últimos doce meses"/>
    <n v="270107"/>
    <s v="Atenciones médicas"/>
    <n v="270107006"/>
    <s v="Violencia Física"/>
    <n v="0"/>
    <n v="791.79666666666708"/>
    <n v="0"/>
  </r>
  <r>
    <n v="9"/>
    <n v="9207"/>
    <s v="Araucanía"/>
    <s v="Lumaco"/>
    <n v="3"/>
    <s v="Prevalencia Violencia Física Grave Año"/>
    <x v="0"/>
    <x v="0"/>
    <x v="0"/>
    <x v="0"/>
    <s v="No sufrió violencia física grave en los últimos 12 meses"/>
    <n v="270107"/>
    <s v="Atenciones médicas"/>
    <n v="270107006"/>
    <s v="Violencia Física"/>
    <n v="0"/>
    <n v="1402.610215053764"/>
    <n v="0"/>
  </r>
  <r>
    <n v="9"/>
    <n v="9207"/>
    <s v="Araucanía"/>
    <s v="Lumaco"/>
    <n v="3"/>
    <s v="Prevalencia Violencia Física Grave Año"/>
    <x v="0"/>
    <x v="0"/>
    <x v="0"/>
    <x v="0"/>
    <s v="Sufrió violencia física grave en los últimos 12 meses"/>
    <n v="270107"/>
    <s v="Atenciones médicas"/>
    <n v="270107006"/>
    <s v="Violencia Física"/>
    <n v="0"/>
    <n v="791.79666666666708"/>
    <n v="0"/>
  </r>
  <r>
    <n v="9"/>
    <n v="9207"/>
    <s v="Araucanía"/>
    <s v="Lumaco"/>
    <n v="4"/>
    <s v="Prevalencia Violencia Física Leve Año"/>
    <x v="0"/>
    <x v="0"/>
    <x v="0"/>
    <x v="0"/>
    <s v="No sufrió violencia física leve en los últimos 12 meses"/>
    <n v="270107"/>
    <s v="Atenciones médicas"/>
    <n v="270107006"/>
    <s v="Violencia Física"/>
    <n v="0"/>
    <n v="1687.4902150537641"/>
    <n v="0"/>
  </r>
  <r>
    <n v="9"/>
    <n v="9207"/>
    <s v="Araucanía"/>
    <s v="Lumaco"/>
    <n v="4"/>
    <s v="Prevalencia Violencia Física Leve Año"/>
    <x v="0"/>
    <x v="0"/>
    <x v="0"/>
    <x v="0"/>
    <s v="Sufrió violencia física leve en los últimos 12 meses"/>
    <n v="270107"/>
    <s v="Atenciones médicas"/>
    <n v="270107006"/>
    <s v="Violencia Física"/>
    <n v="0"/>
    <n v="506.91666666666703"/>
    <n v="0"/>
  </r>
  <r>
    <n v="9"/>
    <n v="9207"/>
    <s v="Araucanía"/>
    <s v="Lumaco"/>
    <n v="7"/>
    <s v="Prevalencia Violencia Sexual General Vida (año o vida) general"/>
    <x v="1"/>
    <x v="1"/>
    <x v="1"/>
    <x v="1"/>
    <s v="Sin Datos"/>
    <n v="270107"/>
    <s v="Atenciones médicas"/>
    <n v="270107005"/>
    <s v="Otra violencia"/>
    <n v="0"/>
    <n v="506.91666666666703"/>
    <n v="0"/>
  </r>
  <r>
    <n v="9"/>
    <n v="9207"/>
    <s v="Araucanía"/>
    <s v="Lumaco"/>
    <n v="7"/>
    <s v="Prevalencia Violencia Sexual General Vida (año o vida) general"/>
    <x v="1"/>
    <x v="1"/>
    <x v="1"/>
    <x v="1"/>
    <s v="No sufrió violencia sexual antes ni durante los últimos doce meses"/>
    <n v="270107"/>
    <s v="Atenciones médicas"/>
    <n v="270107005"/>
    <s v="Otra violencia"/>
    <n v="0"/>
    <n v="1402.610215053764"/>
    <n v="0"/>
  </r>
  <r>
    <n v="9"/>
    <n v="9207"/>
    <s v="Araucanía"/>
    <s v="Lumaco"/>
    <n v="7"/>
    <s v="Prevalencia Violencia Sexual General Vida (año o vida) general"/>
    <x v="1"/>
    <x v="1"/>
    <x v="1"/>
    <x v="1"/>
    <s v="Sufrió violencia sexual antes o durante los últimos doce meses"/>
    <n v="270107"/>
    <s v="Atenciones médicas"/>
    <n v="270107005"/>
    <s v="Otra violencia"/>
    <n v="0"/>
    <n v="284.88"/>
    <n v="0"/>
  </r>
  <r>
    <n v="9"/>
    <n v="9208"/>
    <s v="Araucanía"/>
    <s v="Purén"/>
    <n v="1"/>
    <s v="Prevalencia Violencia Física General Año"/>
    <x v="0"/>
    <x v="0"/>
    <x v="0"/>
    <x v="0"/>
    <s v="No sufrió violencia física general en los últimos 12 meses"/>
    <n v="270107"/>
    <s v="Atenciones médicas"/>
    <n v="270107006"/>
    <s v="Violencia Física"/>
    <n v="0"/>
    <n v="7440.482179552826"/>
    <n v="0"/>
  </r>
  <r>
    <n v="9"/>
    <n v="9208"/>
    <s v="Araucanía"/>
    <s v="Purén"/>
    <n v="2"/>
    <s v="Prevalencia Violencia Física General Vida (año o vida)"/>
    <x v="1"/>
    <x v="1"/>
    <x v="0"/>
    <x v="0"/>
    <s v="No sufrió violencia física antes ni durante los últimos doce meses"/>
    <n v="270107"/>
    <s v="Atenciones médicas"/>
    <n v="270107006"/>
    <s v="Violencia Física"/>
    <n v="0"/>
    <n v="5676.365421289187"/>
    <n v="0"/>
  </r>
  <r>
    <n v="9"/>
    <n v="9208"/>
    <s v="Araucanía"/>
    <s v="Purén"/>
    <n v="2"/>
    <s v="Prevalencia Violencia Física General Vida (año o vida)"/>
    <x v="1"/>
    <x v="1"/>
    <x v="0"/>
    <x v="0"/>
    <s v="Sufrió violencia física antes o durante los últimos doce meses"/>
    <n v="270107"/>
    <s v="Atenciones médicas"/>
    <n v="270107006"/>
    <s v="Violencia Física"/>
    <n v="0"/>
    <n v="1764.1167582636399"/>
    <n v="0"/>
  </r>
  <r>
    <n v="9"/>
    <n v="9208"/>
    <s v="Araucanía"/>
    <s v="Purén"/>
    <n v="3"/>
    <s v="Prevalencia Violencia Física Grave Año"/>
    <x v="0"/>
    <x v="0"/>
    <x v="0"/>
    <x v="0"/>
    <s v="No sufrió violencia física grave en los últimos 12 meses"/>
    <n v="270107"/>
    <s v="Atenciones médicas"/>
    <n v="270107006"/>
    <s v="Violencia Física"/>
    <n v="0"/>
    <n v="7440.482179552826"/>
    <n v="0"/>
  </r>
  <r>
    <n v="9"/>
    <n v="9208"/>
    <s v="Araucanía"/>
    <s v="Purén"/>
    <n v="4"/>
    <s v="Prevalencia Violencia Física Leve Año"/>
    <x v="0"/>
    <x v="0"/>
    <x v="0"/>
    <x v="0"/>
    <s v="No sufrió violencia física leve en los últimos 12 meses"/>
    <n v="270107"/>
    <s v="Atenciones médicas"/>
    <n v="270107006"/>
    <s v="Violencia Física"/>
    <n v="0"/>
    <n v="7440.482179552826"/>
    <n v="0"/>
  </r>
  <r>
    <n v="9"/>
    <n v="9208"/>
    <s v="Araucanía"/>
    <s v="Purén"/>
    <n v="7"/>
    <s v="Prevalencia Violencia Sexual General Vida (año o vida) general"/>
    <x v="1"/>
    <x v="1"/>
    <x v="1"/>
    <x v="1"/>
    <s v="Sin Datos"/>
    <n v="270107"/>
    <s v="Atenciones médicas"/>
    <n v="270107005"/>
    <s v="Otra violencia"/>
    <n v="0"/>
    <n v="3259.9218729020881"/>
    <n v="0"/>
  </r>
  <r>
    <n v="9"/>
    <n v="9208"/>
    <s v="Araucanía"/>
    <s v="Purén"/>
    <n v="7"/>
    <s v="Prevalencia Violencia Sexual General Vida (año o vida) general"/>
    <x v="1"/>
    <x v="1"/>
    <x v="1"/>
    <x v="1"/>
    <s v="No sufrió violencia sexual antes ni durante los últimos doce meses"/>
    <n v="270107"/>
    <s v="Atenciones médicas"/>
    <n v="270107005"/>
    <s v="Otra violencia"/>
    <n v="0"/>
    <n v="4180.5603066507383"/>
    <n v="0"/>
  </r>
  <r>
    <n v="9"/>
    <n v="9209"/>
    <s v="Araucanía"/>
    <s v="Renaico"/>
    <n v="1"/>
    <s v="Prevalencia Violencia Física General Año"/>
    <x v="0"/>
    <x v="0"/>
    <x v="0"/>
    <x v="0"/>
    <s v="No sufrió violencia física general en los últimos 12 meses"/>
    <n v="270107"/>
    <s v="Atenciones médicas"/>
    <n v="270107006"/>
    <s v="Violencia Física"/>
    <n v="0"/>
    <n v="6692.9839011207841"/>
    <n v="0"/>
  </r>
  <r>
    <n v="9"/>
    <n v="9209"/>
    <s v="Araucanía"/>
    <s v="Renaico"/>
    <n v="2"/>
    <s v="Prevalencia Violencia Física General Vida (año o vida)"/>
    <x v="1"/>
    <x v="1"/>
    <x v="0"/>
    <x v="0"/>
    <s v="No sufrió violencia física antes ni durante los últimos doce meses"/>
    <n v="270107"/>
    <s v="Atenciones médicas"/>
    <n v="270107006"/>
    <s v="Violencia Física"/>
    <n v="0"/>
    <n v="5901.1872344541189"/>
    <n v="0"/>
  </r>
  <r>
    <n v="9"/>
    <n v="9209"/>
    <s v="Araucanía"/>
    <s v="Renaico"/>
    <n v="2"/>
    <s v="Prevalencia Violencia Física General Vida (año o vida)"/>
    <x v="1"/>
    <x v="1"/>
    <x v="0"/>
    <x v="0"/>
    <s v="Sufrió violencia física antes o durante los últimos doce meses"/>
    <n v="270107"/>
    <s v="Atenciones médicas"/>
    <n v="270107006"/>
    <s v="Violencia Física"/>
    <n v="0"/>
    <n v="791.79666666666708"/>
    <n v="0"/>
  </r>
  <r>
    <n v="9"/>
    <n v="9209"/>
    <s v="Araucanía"/>
    <s v="Renaico"/>
    <n v="3"/>
    <s v="Prevalencia Violencia Física Grave Año"/>
    <x v="0"/>
    <x v="0"/>
    <x v="0"/>
    <x v="0"/>
    <s v="No sufrió violencia física grave en los últimos 12 meses"/>
    <n v="270107"/>
    <s v="Atenciones médicas"/>
    <n v="270107006"/>
    <s v="Violencia Física"/>
    <n v="0"/>
    <n v="6692.9839011207841"/>
    <n v="0"/>
  </r>
  <r>
    <n v="9"/>
    <n v="9209"/>
    <s v="Araucanía"/>
    <s v="Renaico"/>
    <n v="4"/>
    <s v="Prevalencia Violencia Física Leve Año"/>
    <x v="0"/>
    <x v="0"/>
    <x v="0"/>
    <x v="0"/>
    <s v="No sufrió violencia física leve en los últimos 12 meses"/>
    <n v="270107"/>
    <s v="Atenciones médicas"/>
    <n v="270107006"/>
    <s v="Violencia Física"/>
    <n v="0"/>
    <n v="6692.9839011207841"/>
    <n v="0"/>
  </r>
  <r>
    <n v="9"/>
    <n v="9209"/>
    <s v="Araucanía"/>
    <s v="Renaico"/>
    <n v="7"/>
    <s v="Prevalencia Violencia Sexual General Vida (año o vida) general"/>
    <x v="1"/>
    <x v="1"/>
    <x v="1"/>
    <x v="1"/>
    <s v="Sin Datos"/>
    <n v="270107"/>
    <s v="Atenciones médicas"/>
    <n v="270107005"/>
    <s v="Otra violencia"/>
    <n v="0"/>
    <n v="284.88"/>
    <n v="0"/>
  </r>
  <r>
    <n v="9"/>
    <n v="9209"/>
    <s v="Araucanía"/>
    <s v="Renaico"/>
    <n v="7"/>
    <s v="Prevalencia Violencia Sexual General Vida (año o vida) general"/>
    <x v="1"/>
    <x v="1"/>
    <x v="1"/>
    <x v="1"/>
    <s v="No sufrió violencia sexual antes ni durante los últimos doce meses"/>
    <n v="270107"/>
    <s v="Atenciones médicas"/>
    <n v="270107005"/>
    <s v="Otra violencia"/>
    <n v="0"/>
    <n v="6408.1039011207849"/>
    <n v="0"/>
  </r>
  <r>
    <n v="9"/>
    <n v="9210"/>
    <s v="Araucanía"/>
    <s v="Traiguen"/>
    <n v="1"/>
    <s v="Prevalencia Violencia Física General Año"/>
    <x v="0"/>
    <x v="0"/>
    <x v="0"/>
    <x v="0"/>
    <s v="No sufrió violencia física general en los últimos 12 meses"/>
    <n v="270107"/>
    <s v="Atenciones médicas"/>
    <n v="270107006"/>
    <s v="Violencia Física"/>
    <n v="0"/>
    <n v="2035.509629629629"/>
    <n v="0"/>
  </r>
  <r>
    <n v="9"/>
    <n v="9210"/>
    <s v="Araucanía"/>
    <s v="Traiguen"/>
    <n v="2"/>
    <s v="Prevalencia Violencia Física General Vida (año o vida)"/>
    <x v="1"/>
    <x v="1"/>
    <x v="0"/>
    <x v="0"/>
    <s v="No sufrió violencia física antes ni durante los últimos doce meses"/>
    <n v="270107"/>
    <s v="Atenciones médicas"/>
    <n v="270107006"/>
    <s v="Violencia Física"/>
    <n v="0"/>
    <n v="2035.509629629629"/>
    <n v="0"/>
  </r>
  <r>
    <n v="9"/>
    <n v="9210"/>
    <s v="Araucanía"/>
    <s v="Traiguen"/>
    <n v="3"/>
    <s v="Prevalencia Violencia Física Grave Año"/>
    <x v="0"/>
    <x v="0"/>
    <x v="0"/>
    <x v="0"/>
    <s v="No sufrió violencia física grave en los últimos 12 meses"/>
    <n v="270107"/>
    <s v="Atenciones médicas"/>
    <n v="270107006"/>
    <s v="Violencia Física"/>
    <n v="0"/>
    <n v="2035.509629629629"/>
    <n v="0"/>
  </r>
  <r>
    <n v="9"/>
    <n v="9210"/>
    <s v="Araucanía"/>
    <s v="Traiguen"/>
    <n v="4"/>
    <s v="Prevalencia Violencia Física Leve Año"/>
    <x v="0"/>
    <x v="0"/>
    <x v="0"/>
    <x v="0"/>
    <s v="No sufrió violencia física leve en los últimos 12 meses"/>
    <n v="270107"/>
    <s v="Atenciones médicas"/>
    <n v="270107006"/>
    <s v="Violencia Física"/>
    <n v="0"/>
    <n v="2035.509629629629"/>
    <n v="0"/>
  </r>
  <r>
    <n v="9"/>
    <n v="9210"/>
    <s v="Araucanía"/>
    <s v="Traiguen"/>
    <n v="7"/>
    <s v="Prevalencia Violencia Sexual General Vida (año o vida) general"/>
    <x v="1"/>
    <x v="1"/>
    <x v="1"/>
    <x v="1"/>
    <s v="Sin Datos"/>
    <n v="270107"/>
    <s v="Atenciones médicas"/>
    <n v="270107005"/>
    <s v="Otra violencia"/>
    <n v="0"/>
    <n v="583.54320987654296"/>
    <n v="0"/>
  </r>
  <r>
    <n v="9"/>
    <n v="9210"/>
    <s v="Araucanía"/>
    <s v="Traiguen"/>
    <n v="7"/>
    <s v="Prevalencia Violencia Sexual General Vida (año o vida) general"/>
    <x v="1"/>
    <x v="1"/>
    <x v="1"/>
    <x v="1"/>
    <s v="No sufrió violencia sexual antes ni durante los últimos doce meses"/>
    <n v="270107"/>
    <s v="Atenciones médicas"/>
    <n v="270107005"/>
    <s v="Otra violencia"/>
    <n v="0"/>
    <n v="1451.966419753086"/>
    <n v="0"/>
  </r>
  <r>
    <n v="9"/>
    <n v="9211"/>
    <s v="Araucanía"/>
    <s v="Victoria"/>
    <n v="1"/>
    <s v="Prevalencia Violencia Física General Año"/>
    <x v="0"/>
    <x v="0"/>
    <x v="0"/>
    <x v="0"/>
    <s v="No sufrió violencia física general en los últimos 12 meses"/>
    <n v="270107"/>
    <s v="Atenciones médicas"/>
    <n v="270107006"/>
    <s v="Violencia Física"/>
    <n v="7994"/>
    <n v="12706.437632701827"/>
    <n v="0"/>
  </r>
  <r>
    <n v="9"/>
    <n v="9211"/>
    <s v="Araucanía"/>
    <s v="Victoria"/>
    <n v="1"/>
    <s v="Prevalencia Violencia Física General Año"/>
    <x v="0"/>
    <x v="0"/>
    <x v="0"/>
    <x v="0"/>
    <s v="Sufrió violencia física general en los últimos 12 meses"/>
    <n v="270107"/>
    <s v="Atenciones médicas"/>
    <n v="270107006"/>
    <s v="Violencia Física"/>
    <n v="132"/>
    <n v="0"/>
    <n v="0"/>
  </r>
  <r>
    <n v="9"/>
    <n v="9211"/>
    <s v="Araucanía"/>
    <s v="Victoria"/>
    <n v="2"/>
    <s v="Prevalencia Violencia Física General Vida (año o vida)"/>
    <x v="1"/>
    <x v="1"/>
    <x v="0"/>
    <x v="0"/>
    <s v="No sufrió violencia física antes ni durante los últimos doce meses"/>
    <n v="270107"/>
    <s v="Atenciones médicas"/>
    <n v="270107006"/>
    <s v="Violencia Física"/>
    <n v="7717"/>
    <n v="11227.200874438187"/>
    <n v="0"/>
  </r>
  <r>
    <n v="9"/>
    <n v="9211"/>
    <s v="Araucanía"/>
    <s v="Victoria"/>
    <n v="2"/>
    <s v="Prevalencia Violencia Física General Vida (año o vida)"/>
    <x v="1"/>
    <x v="1"/>
    <x v="0"/>
    <x v="0"/>
    <s v="Sufrió violencia física antes o durante los últimos doce meses"/>
    <n v="270107"/>
    <s v="Atenciones médicas"/>
    <n v="270107006"/>
    <s v="Violencia Física"/>
    <n v="409"/>
    <n v="1479.23675826364"/>
    <n v="0"/>
  </r>
  <r>
    <n v="9"/>
    <n v="9211"/>
    <s v="Araucanía"/>
    <s v="Victoria"/>
    <n v="3"/>
    <s v="Prevalencia Violencia Física Grave Año"/>
    <x v="0"/>
    <x v="0"/>
    <x v="0"/>
    <x v="0"/>
    <s v="No sufrió violencia física grave en los últimos 12 meses"/>
    <n v="270107"/>
    <s v="Atenciones médicas"/>
    <n v="270107006"/>
    <s v="Violencia Física"/>
    <n v="7994"/>
    <n v="12706.437632701827"/>
    <n v="0"/>
  </r>
  <r>
    <n v="9"/>
    <n v="9211"/>
    <s v="Araucanía"/>
    <s v="Victoria"/>
    <n v="3"/>
    <s v="Prevalencia Violencia Física Grave Año"/>
    <x v="0"/>
    <x v="0"/>
    <x v="0"/>
    <x v="0"/>
    <s v="Sufrió violencia física grave en los últimos 12 meses"/>
    <n v="270107"/>
    <s v="Atenciones médicas"/>
    <n v="270107006"/>
    <s v="Violencia Física"/>
    <n v="132"/>
    <n v="0"/>
    <n v="0"/>
  </r>
  <r>
    <n v="9"/>
    <n v="9211"/>
    <s v="Araucanía"/>
    <s v="Victoria"/>
    <n v="4"/>
    <s v="Prevalencia Violencia Física Leve Año"/>
    <x v="0"/>
    <x v="0"/>
    <x v="0"/>
    <x v="0"/>
    <s v="No sufrió violencia física leve en los últimos 12 meses"/>
    <n v="270107"/>
    <s v="Atenciones médicas"/>
    <n v="270107006"/>
    <s v="Violencia Física"/>
    <n v="7994"/>
    <n v="12706.437632701827"/>
    <n v="0"/>
  </r>
  <r>
    <n v="9"/>
    <n v="9211"/>
    <s v="Araucanía"/>
    <s v="Victoria"/>
    <n v="4"/>
    <s v="Prevalencia Violencia Física Leve Año"/>
    <x v="0"/>
    <x v="0"/>
    <x v="0"/>
    <x v="0"/>
    <s v="Sufrió violencia física leve en los últimos 12 meses"/>
    <n v="270107"/>
    <s v="Atenciones médicas"/>
    <n v="270107006"/>
    <s v="Violencia Física"/>
    <n v="132"/>
    <n v="0"/>
    <n v="0"/>
  </r>
  <r>
    <n v="9"/>
    <n v="9211"/>
    <s v="Araucanía"/>
    <s v="Victoria"/>
    <n v="7"/>
    <s v="Prevalencia Violencia Sexual General Vida (año o vida) general"/>
    <x v="1"/>
    <x v="1"/>
    <x v="1"/>
    <x v="1"/>
    <s v="Sin Datos"/>
    <n v="270107"/>
    <s v="Atenciones médicas"/>
    <n v="270107005"/>
    <s v="Otra violencia"/>
    <n v="544"/>
    <n v="4679.6270967741939"/>
    <n v="0"/>
  </r>
  <r>
    <n v="9"/>
    <n v="9211"/>
    <s v="Araucanía"/>
    <s v="Victoria"/>
    <n v="7"/>
    <s v="Prevalencia Violencia Sexual General Vida (año o vida) general"/>
    <x v="1"/>
    <x v="1"/>
    <x v="1"/>
    <x v="1"/>
    <s v="No sufrió violencia sexual antes ni durante los últimos doce meses"/>
    <n v="270107"/>
    <s v="Atenciones médicas"/>
    <n v="270107005"/>
    <s v="Otra violencia"/>
    <n v="6942"/>
    <n v="8026.8105359276324"/>
    <n v="0"/>
  </r>
  <r>
    <n v="9"/>
    <n v="9211"/>
    <s v="Araucanía"/>
    <s v="Victoria"/>
    <n v="7"/>
    <s v="Prevalencia Violencia Sexual General Vida (año o vida) general"/>
    <x v="1"/>
    <x v="1"/>
    <x v="1"/>
    <x v="1"/>
    <s v="Sufrió violencia sexual antes o durante los últimos doce meses"/>
    <n v="270107"/>
    <s v="Atenciones médicas"/>
    <n v="270107005"/>
    <s v="Otra violencia"/>
    <n v="640"/>
    <n v="0"/>
    <n v="0"/>
  </r>
  <r>
    <n v="10"/>
    <n v="10101"/>
    <s v="Los Lagos"/>
    <s v="Puerto Montt"/>
    <n v="1"/>
    <s v="Prevalencia Violencia Física General Año"/>
    <x v="0"/>
    <x v="0"/>
    <x v="0"/>
    <x v="0"/>
    <s v="No sufrió violencia física general en los últimos 12 meses"/>
    <n v="270107"/>
    <s v="Atenciones médicas"/>
    <n v="270107006"/>
    <s v="Violencia Física"/>
    <n v="51889"/>
    <n v="60791.225027866407"/>
    <n v="82750.599448890614"/>
  </r>
  <r>
    <n v="10"/>
    <n v="10101"/>
    <s v="Los Lagos"/>
    <s v="Puerto Montt"/>
    <n v="1"/>
    <s v="Prevalencia Violencia Física General Año"/>
    <x v="0"/>
    <x v="0"/>
    <x v="0"/>
    <x v="0"/>
    <s v="Sufrió violencia física general en los últimos 12 meses"/>
    <n v="270107"/>
    <s v="Atenciones médicas"/>
    <n v="270107006"/>
    <s v="Violencia Física"/>
    <n v="1399"/>
    <n v="889.89247311828001"/>
    <n v="1218.71"/>
  </r>
  <r>
    <n v="10"/>
    <n v="10101"/>
    <s v="Los Lagos"/>
    <s v="Puerto Montt"/>
    <n v="2"/>
    <s v="Prevalencia Violencia Física General Vida (año o vida)"/>
    <x v="1"/>
    <x v="1"/>
    <x v="0"/>
    <x v="0"/>
    <s v="No sufrió violencia física antes ni durante los últimos doce meses"/>
    <n v="270107"/>
    <s v="Atenciones médicas"/>
    <n v="270107006"/>
    <s v="Violencia Física"/>
    <n v="45723"/>
    <n v="59398.905878930243"/>
    <n v="77938.674703992656"/>
  </r>
  <r>
    <n v="10"/>
    <n v="10101"/>
    <s v="Los Lagos"/>
    <s v="Puerto Montt"/>
    <n v="2"/>
    <s v="Prevalencia Violencia Física General Vida (año o vida)"/>
    <x v="1"/>
    <x v="1"/>
    <x v="0"/>
    <x v="0"/>
    <s v="Sufrió violencia física antes o durante los últimos doce meses"/>
    <n v="270107"/>
    <s v="Atenciones médicas"/>
    <n v="270107006"/>
    <s v="Violencia Física"/>
    <n v="7565"/>
    <n v="2282.211622054449"/>
    <n v="6030.6347448979595"/>
  </r>
  <r>
    <n v="10"/>
    <n v="10101"/>
    <s v="Los Lagos"/>
    <s v="Puerto Montt"/>
    <n v="3"/>
    <s v="Prevalencia Violencia Física Grave Año"/>
    <x v="0"/>
    <x v="0"/>
    <x v="0"/>
    <x v="0"/>
    <s v="No sufrió violencia física grave en los últimos 12 meses"/>
    <n v="270107"/>
    <s v="Atenciones médicas"/>
    <n v="270107006"/>
    <s v="Violencia Física"/>
    <n v="52853"/>
    <n v="61236.171264425546"/>
    <n v="83969.309448890621"/>
  </r>
  <r>
    <n v="10"/>
    <n v="10101"/>
    <s v="Los Lagos"/>
    <s v="Puerto Montt"/>
    <n v="3"/>
    <s v="Prevalencia Violencia Física Grave Año"/>
    <x v="0"/>
    <x v="0"/>
    <x v="0"/>
    <x v="0"/>
    <s v="Sufrió violencia física grave en los últimos 12 meses"/>
    <n v="270107"/>
    <s v="Atenciones médicas"/>
    <n v="270107006"/>
    <s v="Violencia Física"/>
    <n v="435"/>
    <n v="444.94623655914"/>
    <n v="0"/>
  </r>
  <r>
    <n v="10"/>
    <n v="10101"/>
    <s v="Los Lagos"/>
    <s v="Puerto Montt"/>
    <n v="4"/>
    <s v="Prevalencia Violencia Física Leve Año"/>
    <x v="0"/>
    <x v="0"/>
    <x v="0"/>
    <x v="0"/>
    <s v="No sufrió violencia física leve en los últimos 12 meses"/>
    <n v="270107"/>
    <s v="Atenciones médicas"/>
    <n v="270107006"/>
    <s v="Violencia Física"/>
    <n v="51889"/>
    <n v="60791.225027866407"/>
    <n v="82750.599448890614"/>
  </r>
  <r>
    <n v="10"/>
    <n v="10101"/>
    <s v="Los Lagos"/>
    <s v="Puerto Montt"/>
    <n v="4"/>
    <s v="Prevalencia Violencia Física Leve Año"/>
    <x v="0"/>
    <x v="0"/>
    <x v="0"/>
    <x v="0"/>
    <s v="Sufrió violencia física leve en los últimos 12 meses"/>
    <n v="270107"/>
    <s v="Atenciones médicas"/>
    <n v="270107006"/>
    <s v="Violencia Física"/>
    <n v="1399"/>
    <n v="889.89247311828001"/>
    <n v="1218.71"/>
  </r>
  <r>
    <n v="10"/>
    <n v="10101"/>
    <s v="Los Lagos"/>
    <s v="Puerto Montt"/>
    <n v="7"/>
    <s v="Prevalencia Violencia Sexual General Vida (año o vida) general"/>
    <x v="1"/>
    <x v="1"/>
    <x v="1"/>
    <x v="1"/>
    <s v="Sin Datos"/>
    <n v="270107"/>
    <s v="Atenciones médicas"/>
    <n v="270107005"/>
    <s v="Otra violencia"/>
    <n v="8358"/>
    <n v="21568.769436456223"/>
    <n v="1837.9259259259259"/>
  </r>
  <r>
    <n v="10"/>
    <n v="10101"/>
    <s v="Los Lagos"/>
    <s v="Puerto Montt"/>
    <n v="7"/>
    <s v="Prevalencia Violencia Sexual General Vida (año o vida) general"/>
    <x v="1"/>
    <x v="1"/>
    <x v="1"/>
    <x v="1"/>
    <s v="No sufrió violencia sexual antes ni durante los últimos doce meses"/>
    <n v="270107"/>
    <s v="Atenciones médicas"/>
    <n v="270107005"/>
    <s v="Otra violencia"/>
    <n v="41328"/>
    <n v="39641.758590844263"/>
    <n v="79006.910815103765"/>
  </r>
  <r>
    <n v="10"/>
    <n v="10101"/>
    <s v="Los Lagos"/>
    <s v="Puerto Montt"/>
    <n v="7"/>
    <s v="Prevalencia Violencia Sexual General Vida (año o vida) general"/>
    <x v="1"/>
    <x v="1"/>
    <x v="1"/>
    <x v="1"/>
    <s v="Sufrió violencia sexual antes o durante los últimos doce meses"/>
    <n v="270107"/>
    <s v="Atenciones médicas"/>
    <n v="270107005"/>
    <s v="Otra violencia"/>
    <n v="3602"/>
    <n v="470.58947368421099"/>
    <n v="3124.4727078609221"/>
  </r>
  <r>
    <n v="10"/>
    <n v="10102"/>
    <s v="Los Lagos"/>
    <s v="Calbuco"/>
    <n v="1"/>
    <s v="Prevalencia Violencia Física General Año"/>
    <x v="0"/>
    <x v="0"/>
    <x v="0"/>
    <x v="0"/>
    <s v="No sufrió violencia física general en los últimos 12 meses"/>
    <n v="270107"/>
    <s v="Atenciones médicas"/>
    <n v="270107006"/>
    <s v="Violencia Física"/>
    <n v="0"/>
    <n v="5570.5227180545735"/>
    <n v="0"/>
  </r>
  <r>
    <n v="10"/>
    <n v="10102"/>
    <s v="Los Lagos"/>
    <s v="Calbuco"/>
    <n v="2"/>
    <s v="Prevalencia Violencia Física General Vida (año o vida)"/>
    <x v="1"/>
    <x v="1"/>
    <x v="0"/>
    <x v="0"/>
    <s v="No sufrió violencia física antes ni durante los últimos doce meses"/>
    <n v="270107"/>
    <s v="Atenciones médicas"/>
    <n v="270107006"/>
    <s v="Violencia Física"/>
    <n v="0"/>
    <n v="5570.5227180545735"/>
    <n v="0"/>
  </r>
  <r>
    <n v="10"/>
    <n v="10102"/>
    <s v="Los Lagos"/>
    <s v="Calbuco"/>
    <n v="3"/>
    <s v="Prevalencia Violencia Física Grave Año"/>
    <x v="0"/>
    <x v="0"/>
    <x v="0"/>
    <x v="0"/>
    <s v="No sufrió violencia física grave en los últimos 12 meses"/>
    <n v="270107"/>
    <s v="Atenciones médicas"/>
    <n v="270107006"/>
    <s v="Violencia Física"/>
    <n v="0"/>
    <n v="5570.5227180545735"/>
    <n v="0"/>
  </r>
  <r>
    <n v="10"/>
    <n v="10102"/>
    <s v="Los Lagos"/>
    <s v="Calbuco"/>
    <n v="4"/>
    <s v="Prevalencia Violencia Física Leve Año"/>
    <x v="0"/>
    <x v="0"/>
    <x v="0"/>
    <x v="0"/>
    <s v="No sufrió violencia física leve en los últimos 12 meses"/>
    <n v="270107"/>
    <s v="Atenciones médicas"/>
    <n v="270107006"/>
    <s v="Violencia Física"/>
    <n v="0"/>
    <n v="5570.5227180545735"/>
    <n v="0"/>
  </r>
  <r>
    <n v="10"/>
    <n v="10102"/>
    <s v="Los Lagos"/>
    <s v="Calbuco"/>
    <n v="7"/>
    <s v="Prevalencia Violencia Sexual General Vida (año o vida) general"/>
    <x v="1"/>
    <x v="1"/>
    <x v="1"/>
    <x v="1"/>
    <s v="Sin Datos"/>
    <n v="270107"/>
    <s v="Atenciones médicas"/>
    <n v="270107005"/>
    <s v="Otra violencia"/>
    <n v="0"/>
    <n v="2107.680392075541"/>
    <n v="0"/>
  </r>
  <r>
    <n v="10"/>
    <n v="10102"/>
    <s v="Los Lagos"/>
    <s v="Calbuco"/>
    <n v="7"/>
    <s v="Prevalencia Violencia Sexual General Vida (año o vida) general"/>
    <x v="1"/>
    <x v="1"/>
    <x v="1"/>
    <x v="1"/>
    <s v="No sufrió violencia sexual antes ni durante los últimos doce meses"/>
    <n v="270107"/>
    <s v="Atenciones médicas"/>
    <n v="270107005"/>
    <s v="Otra violencia"/>
    <n v="0"/>
    <n v="3462.842325979032"/>
    <n v="0"/>
  </r>
  <r>
    <n v="10"/>
    <n v="10104"/>
    <s v="Los Lagos"/>
    <s v="Fresia"/>
    <n v="1"/>
    <s v="Prevalencia Violencia Física General Año"/>
    <x v="0"/>
    <x v="0"/>
    <x v="0"/>
    <x v="0"/>
    <s v="No sufrió violencia física general en los últimos 12 meses"/>
    <n v="270107"/>
    <s v="Atenciones médicas"/>
    <n v="270107006"/>
    <s v="Violencia Física"/>
    <n v="0"/>
    <n v="1643.5740090968179"/>
    <n v="0"/>
  </r>
  <r>
    <n v="10"/>
    <n v="10104"/>
    <s v="Los Lagos"/>
    <s v="Fresia"/>
    <n v="2"/>
    <s v="Prevalencia Violencia Física General Vida (año o vida)"/>
    <x v="1"/>
    <x v="1"/>
    <x v="0"/>
    <x v="0"/>
    <s v="No sufrió violencia física antes ni durante los últimos doce meses"/>
    <n v="270107"/>
    <s v="Atenciones médicas"/>
    <n v="270107006"/>
    <s v="Violencia Física"/>
    <n v="0"/>
    <n v="1643.5740090968179"/>
    <n v="0"/>
  </r>
  <r>
    <n v="10"/>
    <n v="10104"/>
    <s v="Los Lagos"/>
    <s v="Fresia"/>
    <n v="3"/>
    <s v="Prevalencia Violencia Física Grave Año"/>
    <x v="0"/>
    <x v="0"/>
    <x v="0"/>
    <x v="0"/>
    <s v="No sufrió violencia física grave en los últimos 12 meses"/>
    <n v="270107"/>
    <s v="Atenciones médicas"/>
    <n v="270107006"/>
    <s v="Violencia Física"/>
    <n v="0"/>
    <n v="1643.5740090968179"/>
    <n v="0"/>
  </r>
  <r>
    <n v="10"/>
    <n v="10104"/>
    <s v="Los Lagos"/>
    <s v="Fresia"/>
    <n v="4"/>
    <s v="Prevalencia Violencia Física Leve Año"/>
    <x v="0"/>
    <x v="0"/>
    <x v="0"/>
    <x v="0"/>
    <s v="No sufrió violencia física leve en los últimos 12 meses"/>
    <n v="270107"/>
    <s v="Atenciones médicas"/>
    <n v="270107006"/>
    <s v="Violencia Física"/>
    <n v="0"/>
    <n v="1643.5740090968179"/>
    <n v="0"/>
  </r>
  <r>
    <n v="10"/>
    <n v="10104"/>
    <s v="Los Lagos"/>
    <s v="Fresia"/>
    <n v="7"/>
    <s v="Prevalencia Violencia Sexual General Vida (año o vida) general"/>
    <x v="1"/>
    <x v="1"/>
    <x v="1"/>
    <x v="1"/>
    <s v="No sufrió violencia sexual antes ni durante los últimos doce meses"/>
    <n v="270107"/>
    <s v="Atenciones médicas"/>
    <n v="270107005"/>
    <s v="Otra violencia"/>
    <n v="0"/>
    <n v="1643.5740090968179"/>
    <n v="0"/>
  </r>
  <r>
    <n v="10"/>
    <n v="10105"/>
    <s v="Los Lagos"/>
    <s v="Frutillar"/>
    <n v="1"/>
    <s v="Prevalencia Violencia Física General Año"/>
    <x v="0"/>
    <x v="0"/>
    <x v="0"/>
    <x v="0"/>
    <s v="No sufrió violencia física general en los últimos 12 meses"/>
    <n v="270107"/>
    <s v="Atenciones médicas"/>
    <n v="270107006"/>
    <s v="Violencia Física"/>
    <n v="0"/>
    <n v="1875.874804031356"/>
    <n v="5717.1140921924316"/>
  </r>
  <r>
    <n v="10"/>
    <n v="10105"/>
    <s v="Los Lagos"/>
    <s v="Frutillar"/>
    <n v="1"/>
    <s v="Prevalencia Violencia Física General Año"/>
    <x v="0"/>
    <x v="0"/>
    <x v="0"/>
    <x v="0"/>
    <s v="Sufrió violencia física general en los últimos 12 meses"/>
    <n v="270107"/>
    <s v="Atenciones médicas"/>
    <n v="270107006"/>
    <s v="Violencia Física"/>
    <n v="0"/>
    <n v="0"/>
    <n v="526.1875"/>
  </r>
  <r>
    <n v="10"/>
    <n v="10105"/>
    <s v="Los Lagos"/>
    <s v="Frutillar"/>
    <n v="2"/>
    <s v="Prevalencia Violencia Física General Vida (año o vida)"/>
    <x v="1"/>
    <x v="1"/>
    <x v="0"/>
    <x v="0"/>
    <s v="No sufrió violencia física antes ni durante los últimos doce meses"/>
    <n v="270107"/>
    <s v="Atenciones médicas"/>
    <n v="270107006"/>
    <s v="Violencia Física"/>
    <n v="0"/>
    <n v="1875.874804031356"/>
    <n v="4269.7021023965144"/>
  </r>
  <r>
    <n v="10"/>
    <n v="10105"/>
    <s v="Los Lagos"/>
    <s v="Frutillar"/>
    <n v="2"/>
    <s v="Prevalencia Violencia Física General Vida (año o vida)"/>
    <x v="1"/>
    <x v="1"/>
    <x v="0"/>
    <x v="0"/>
    <s v="Sufrió violencia física antes o durante los últimos doce meses"/>
    <n v="270107"/>
    <s v="Atenciones médicas"/>
    <n v="270107006"/>
    <s v="Violencia Física"/>
    <n v="0"/>
    <n v="0"/>
    <n v="1973.5994897959185"/>
  </r>
  <r>
    <n v="10"/>
    <n v="10105"/>
    <s v="Los Lagos"/>
    <s v="Frutillar"/>
    <n v="3"/>
    <s v="Prevalencia Violencia Física Grave Año"/>
    <x v="0"/>
    <x v="0"/>
    <x v="0"/>
    <x v="0"/>
    <s v="No sufrió violencia física grave en los últimos 12 meses"/>
    <n v="270107"/>
    <s v="Atenciones médicas"/>
    <n v="270107006"/>
    <s v="Violencia Física"/>
    <n v="0"/>
    <n v="1875.874804031356"/>
    <n v="5717.1140921924316"/>
  </r>
  <r>
    <n v="10"/>
    <n v="10105"/>
    <s v="Los Lagos"/>
    <s v="Frutillar"/>
    <n v="3"/>
    <s v="Prevalencia Violencia Física Grave Año"/>
    <x v="0"/>
    <x v="0"/>
    <x v="0"/>
    <x v="0"/>
    <s v="Sufrió violencia física grave en los últimos 12 meses"/>
    <n v="270107"/>
    <s v="Atenciones médicas"/>
    <n v="270107006"/>
    <s v="Violencia Física"/>
    <n v="0"/>
    <n v="0"/>
    <n v="526.1875"/>
  </r>
  <r>
    <n v="10"/>
    <n v="10105"/>
    <s v="Los Lagos"/>
    <s v="Frutillar"/>
    <n v="4"/>
    <s v="Prevalencia Violencia Física Leve Año"/>
    <x v="0"/>
    <x v="0"/>
    <x v="0"/>
    <x v="0"/>
    <s v="No sufrió violencia física leve en los últimos 12 meses"/>
    <n v="270107"/>
    <s v="Atenciones médicas"/>
    <n v="270107006"/>
    <s v="Violencia Física"/>
    <n v="0"/>
    <n v="1875.874804031356"/>
    <n v="5717.1140921924316"/>
  </r>
  <r>
    <n v="10"/>
    <n v="10105"/>
    <s v="Los Lagos"/>
    <s v="Frutillar"/>
    <n v="4"/>
    <s v="Prevalencia Violencia Física Leve Año"/>
    <x v="0"/>
    <x v="0"/>
    <x v="0"/>
    <x v="0"/>
    <s v="Sufrió violencia física leve en los últimos 12 meses"/>
    <n v="270107"/>
    <s v="Atenciones médicas"/>
    <n v="270107006"/>
    <s v="Violencia Física"/>
    <n v="0"/>
    <n v="0"/>
    <n v="526.1875"/>
  </r>
  <r>
    <n v="10"/>
    <n v="10105"/>
    <s v="Los Lagos"/>
    <s v="Frutillar"/>
    <n v="7"/>
    <s v="Prevalencia Violencia Sexual General Vida (año o vida) general"/>
    <x v="1"/>
    <x v="1"/>
    <x v="1"/>
    <x v="1"/>
    <s v="Sin Datos"/>
    <n v="270107"/>
    <s v="Atenciones médicas"/>
    <n v="270107005"/>
    <s v="Otra violencia"/>
    <n v="0"/>
    <n v="470.58947368421099"/>
    <n v="0"/>
  </r>
  <r>
    <n v="10"/>
    <n v="10105"/>
    <s v="Los Lagos"/>
    <s v="Frutillar"/>
    <n v="7"/>
    <s v="Prevalencia Violencia Sexual General Vida (año o vida) general"/>
    <x v="1"/>
    <x v="1"/>
    <x v="1"/>
    <x v="1"/>
    <s v="No sufrió violencia sexual antes ni durante los últimos doce meses"/>
    <n v="270107"/>
    <s v="Atenciones médicas"/>
    <n v="270107005"/>
    <s v="Otra violencia"/>
    <n v="0"/>
    <n v="1405.285330347145"/>
    <n v="4337.7129157218442"/>
  </r>
  <r>
    <n v="10"/>
    <n v="10105"/>
    <s v="Los Lagos"/>
    <s v="Frutillar"/>
    <n v="7"/>
    <s v="Prevalencia Violencia Sexual General Vida (año o vida) general"/>
    <x v="1"/>
    <x v="1"/>
    <x v="1"/>
    <x v="1"/>
    <s v="Sufrió violencia sexual antes o durante los últimos doce meses"/>
    <n v="270107"/>
    <s v="Atenciones médicas"/>
    <n v="270107005"/>
    <s v="Otra violencia"/>
    <n v="0"/>
    <n v="0"/>
    <n v="1905.5886764705881"/>
  </r>
  <r>
    <n v="10"/>
    <n v="10107"/>
    <s v="Los Lagos"/>
    <s v="Llanquihue"/>
    <n v="1"/>
    <s v="Prevalencia Violencia Física General Año"/>
    <x v="0"/>
    <x v="0"/>
    <x v="0"/>
    <x v="0"/>
    <s v="No sufrió violencia física general en los últimos 12 meses"/>
    <n v="270107"/>
    <s v="Atenciones médicas"/>
    <n v="270107006"/>
    <s v="Violencia Física"/>
    <n v="0"/>
    <n v="7264.5838723274192"/>
    <n v="7186.7453684807251"/>
  </r>
  <r>
    <n v="10"/>
    <n v="10107"/>
    <s v="Los Lagos"/>
    <s v="Llanquihue"/>
    <n v="1"/>
    <s v="Prevalencia Violencia Física General Año"/>
    <x v="0"/>
    <x v="0"/>
    <x v="0"/>
    <x v="0"/>
    <s v="Sufrió violencia física general en los últimos 12 meses"/>
    <n v="270107"/>
    <s v="Atenciones médicas"/>
    <n v="270107006"/>
    <s v="Violencia Física"/>
    <n v="0"/>
    <n v="444.94623655914"/>
    <n v="0"/>
  </r>
  <r>
    <n v="10"/>
    <n v="10107"/>
    <s v="Los Lagos"/>
    <s v="Llanquihue"/>
    <n v="2"/>
    <s v="Prevalencia Violencia Física General Vida (año o vida)"/>
    <x v="1"/>
    <x v="1"/>
    <x v="0"/>
    <x v="0"/>
    <s v="No sufrió violencia física antes ni durante los últimos doce meses"/>
    <n v="270107"/>
    <s v="Atenciones médicas"/>
    <n v="270107006"/>
    <s v="Violencia Física"/>
    <n v="0"/>
    <n v="7264.5838723274192"/>
    <n v="5218.250160619803"/>
  </r>
  <r>
    <n v="10"/>
    <n v="10107"/>
    <s v="Los Lagos"/>
    <s v="Llanquihue"/>
    <n v="2"/>
    <s v="Prevalencia Violencia Física General Vida (año o vida)"/>
    <x v="1"/>
    <x v="1"/>
    <x v="0"/>
    <x v="0"/>
    <s v="Sufrió violencia física antes o durante los últimos doce meses"/>
    <n v="270107"/>
    <s v="Atenciones médicas"/>
    <n v="270107006"/>
    <s v="Violencia Física"/>
    <n v="0"/>
    <n v="444.94623655914"/>
    <n v="1968.4952078609222"/>
  </r>
  <r>
    <n v="10"/>
    <n v="10107"/>
    <s v="Los Lagos"/>
    <s v="Llanquihue"/>
    <n v="3"/>
    <s v="Prevalencia Violencia Física Grave Año"/>
    <x v="0"/>
    <x v="0"/>
    <x v="0"/>
    <x v="0"/>
    <s v="No sufrió violencia física grave en los últimos 12 meses"/>
    <n v="270107"/>
    <s v="Atenciones médicas"/>
    <n v="270107006"/>
    <s v="Violencia Física"/>
    <n v="0"/>
    <n v="7264.5838723274192"/>
    <n v="7186.7453684807251"/>
  </r>
  <r>
    <n v="10"/>
    <n v="10107"/>
    <s v="Los Lagos"/>
    <s v="Llanquihue"/>
    <n v="3"/>
    <s v="Prevalencia Violencia Física Grave Año"/>
    <x v="0"/>
    <x v="0"/>
    <x v="0"/>
    <x v="0"/>
    <s v="Sufrió violencia física grave en los últimos 12 meses"/>
    <n v="270107"/>
    <s v="Atenciones médicas"/>
    <n v="270107006"/>
    <s v="Violencia Física"/>
    <n v="0"/>
    <n v="444.94623655914"/>
    <n v="0"/>
  </r>
  <r>
    <n v="10"/>
    <n v="10107"/>
    <s v="Los Lagos"/>
    <s v="Llanquihue"/>
    <n v="4"/>
    <s v="Prevalencia Violencia Física Leve Año"/>
    <x v="0"/>
    <x v="0"/>
    <x v="0"/>
    <x v="0"/>
    <s v="No sufrió violencia física leve en los últimos 12 meses"/>
    <n v="270107"/>
    <s v="Atenciones médicas"/>
    <n v="270107006"/>
    <s v="Violencia Física"/>
    <n v="0"/>
    <n v="7264.5838723274192"/>
    <n v="7186.7453684807251"/>
  </r>
  <r>
    <n v="10"/>
    <n v="10107"/>
    <s v="Los Lagos"/>
    <s v="Llanquihue"/>
    <n v="4"/>
    <s v="Prevalencia Violencia Física Leve Año"/>
    <x v="0"/>
    <x v="0"/>
    <x v="0"/>
    <x v="0"/>
    <s v="Sufrió violencia física leve en los últimos 12 meses"/>
    <n v="270107"/>
    <s v="Atenciones médicas"/>
    <n v="270107006"/>
    <s v="Violencia Física"/>
    <n v="0"/>
    <n v="444.94623655914"/>
    <n v="0"/>
  </r>
  <r>
    <n v="10"/>
    <n v="10107"/>
    <s v="Los Lagos"/>
    <s v="Llanquihue"/>
    <n v="7"/>
    <s v="Prevalencia Violencia Sexual General Vida (año o vida) general"/>
    <x v="1"/>
    <x v="1"/>
    <x v="1"/>
    <x v="1"/>
    <s v="Sin Datos"/>
    <n v="270107"/>
    <s v="Atenciones médicas"/>
    <n v="270107005"/>
    <s v="Otra violencia"/>
    <n v="0"/>
    <n v="1499.701906958222"/>
    <n v="294.45999999999998"/>
  </r>
  <r>
    <n v="10"/>
    <n v="10107"/>
    <s v="Los Lagos"/>
    <s v="Llanquihue"/>
    <n v="7"/>
    <s v="Prevalencia Violencia Sexual General Vida (año o vida) general"/>
    <x v="1"/>
    <x v="1"/>
    <x v="1"/>
    <x v="1"/>
    <s v="No sufrió violencia sexual antes ni durante los últimos doce meses"/>
    <n v="270107"/>
    <s v="Atenciones médicas"/>
    <n v="270107005"/>
    <s v="Otra violencia"/>
    <n v="0"/>
    <n v="6209.8282019283379"/>
    <n v="6431.6731235827656"/>
  </r>
  <r>
    <n v="10"/>
    <n v="10107"/>
    <s v="Los Lagos"/>
    <s v="Llanquihue"/>
    <n v="7"/>
    <s v="Prevalencia Violencia Sexual General Vida (año o vida) general"/>
    <x v="1"/>
    <x v="1"/>
    <x v="1"/>
    <x v="1"/>
    <s v="Sufrió violencia sexual antes o durante los últimos doce meses"/>
    <n v="270107"/>
    <s v="Atenciones médicas"/>
    <n v="270107005"/>
    <s v="Otra violencia"/>
    <n v="0"/>
    <n v="0"/>
    <n v="460.61224489795921"/>
  </r>
  <r>
    <n v="10"/>
    <n v="10108"/>
    <s v="Los Lagos"/>
    <s v="Maullín"/>
    <n v="1"/>
    <s v="Prevalencia Violencia Física General Año"/>
    <x v="0"/>
    <x v="0"/>
    <x v="0"/>
    <x v="0"/>
    <s v="No sufrió violencia física general en los últimos 12 meses"/>
    <n v="270107"/>
    <s v="Atenciones médicas"/>
    <n v="270107006"/>
    <s v="Violencia Física"/>
    <n v="0"/>
    <n v="1749.9997705058549"/>
    <n v="0"/>
  </r>
  <r>
    <n v="10"/>
    <n v="10108"/>
    <s v="Los Lagos"/>
    <s v="Maullín"/>
    <n v="2"/>
    <s v="Prevalencia Violencia Física General Vida (año o vida)"/>
    <x v="1"/>
    <x v="1"/>
    <x v="0"/>
    <x v="0"/>
    <s v="No sufrió violencia física antes ni durante los últimos doce meses"/>
    <n v="270107"/>
    <s v="Atenciones médicas"/>
    <n v="270107006"/>
    <s v="Violencia Física"/>
    <n v="0"/>
    <n v="1749.9997705058549"/>
    <n v="0"/>
  </r>
  <r>
    <n v="10"/>
    <n v="10108"/>
    <s v="Los Lagos"/>
    <s v="Maullín"/>
    <n v="3"/>
    <s v="Prevalencia Violencia Física Grave Año"/>
    <x v="0"/>
    <x v="0"/>
    <x v="0"/>
    <x v="0"/>
    <s v="No sufrió violencia física grave en los últimos 12 meses"/>
    <n v="270107"/>
    <s v="Atenciones médicas"/>
    <n v="270107006"/>
    <s v="Violencia Física"/>
    <n v="0"/>
    <n v="1749.9997705058549"/>
    <n v="0"/>
  </r>
  <r>
    <n v="10"/>
    <n v="10108"/>
    <s v="Los Lagos"/>
    <s v="Maullín"/>
    <n v="4"/>
    <s v="Prevalencia Violencia Física Leve Año"/>
    <x v="0"/>
    <x v="0"/>
    <x v="0"/>
    <x v="0"/>
    <s v="No sufrió violencia física leve en los últimos 12 meses"/>
    <n v="270107"/>
    <s v="Atenciones médicas"/>
    <n v="270107006"/>
    <s v="Violencia Física"/>
    <n v="0"/>
    <n v="1749.9997705058549"/>
    <n v="0"/>
  </r>
  <r>
    <n v="10"/>
    <n v="10108"/>
    <s v="Los Lagos"/>
    <s v="Maullín"/>
    <n v="7"/>
    <s v="Prevalencia Violencia Sexual General Vida (año o vida) general"/>
    <x v="1"/>
    <x v="1"/>
    <x v="1"/>
    <x v="1"/>
    <s v="Sin Datos"/>
    <n v="270107"/>
    <s v="Atenciones médicas"/>
    <n v="270107005"/>
    <s v="Otra violencia"/>
    <n v="0"/>
    <n v="815.30391384292102"/>
    <n v="0"/>
  </r>
  <r>
    <n v="10"/>
    <n v="10108"/>
    <s v="Los Lagos"/>
    <s v="Maullín"/>
    <n v="7"/>
    <s v="Prevalencia Violencia Sexual General Vida (año o vida) general"/>
    <x v="1"/>
    <x v="1"/>
    <x v="1"/>
    <x v="1"/>
    <s v="No sufrió violencia sexual antes ni durante los últimos doce meses"/>
    <n v="270107"/>
    <s v="Atenciones médicas"/>
    <n v="270107005"/>
    <s v="Otra violencia"/>
    <n v="0"/>
    <n v="934.69585666293392"/>
    <n v="0"/>
  </r>
  <r>
    <n v="10"/>
    <n v="10109"/>
    <s v="Los Lagos"/>
    <s v="Puerto Varas"/>
    <n v="1"/>
    <s v="Prevalencia Violencia Física General Año"/>
    <x v="0"/>
    <x v="0"/>
    <x v="0"/>
    <x v="0"/>
    <s v="No sufrió violencia física general en los últimos 12 meses"/>
    <n v="270107"/>
    <s v="Atenciones médicas"/>
    <n v="270107006"/>
    <s v="Violencia Física"/>
    <n v="7385"/>
    <n v="7834.7372714959274"/>
    <n v="22430.107839357959"/>
  </r>
  <r>
    <n v="10"/>
    <n v="10109"/>
    <s v="Los Lagos"/>
    <s v="Puerto Varas"/>
    <n v="1"/>
    <s v="Prevalencia Violencia Física General Año"/>
    <x v="0"/>
    <x v="0"/>
    <x v="0"/>
    <x v="0"/>
    <s v="Sufrió violencia física general en los últimos 12 meses"/>
    <n v="270107"/>
    <s v="Atenciones médicas"/>
    <n v="270107006"/>
    <s v="Violencia Física"/>
    <n v="799"/>
    <n v="0"/>
    <n v="1744.8975"/>
  </r>
  <r>
    <n v="10"/>
    <n v="10109"/>
    <s v="Los Lagos"/>
    <s v="Puerto Varas"/>
    <n v="2"/>
    <s v="Prevalencia Violencia Física General Vida (año o vida)"/>
    <x v="1"/>
    <x v="1"/>
    <x v="0"/>
    <x v="0"/>
    <s v="No sufrió violencia física antes ni durante los últimos doce meses"/>
    <n v="270107"/>
    <s v="Atenciones médicas"/>
    <n v="270107006"/>
    <s v="Violencia Física"/>
    <n v="7385"/>
    <n v="7834.7372714959274"/>
    <n v="21546.727839357962"/>
  </r>
  <r>
    <n v="10"/>
    <n v="10109"/>
    <s v="Los Lagos"/>
    <s v="Puerto Varas"/>
    <n v="2"/>
    <s v="Prevalencia Violencia Física General Vida (año o vida)"/>
    <x v="1"/>
    <x v="1"/>
    <x v="0"/>
    <x v="0"/>
    <s v="Sufrió violencia física antes o durante los últimos doce meses"/>
    <n v="270107"/>
    <s v="Atenciones médicas"/>
    <n v="270107006"/>
    <s v="Violencia Física"/>
    <n v="799"/>
    <n v="0"/>
    <n v="2628.2775000000001"/>
  </r>
  <r>
    <n v="10"/>
    <n v="10109"/>
    <s v="Los Lagos"/>
    <s v="Puerto Varas"/>
    <n v="3"/>
    <s v="Prevalencia Violencia Física Grave Año"/>
    <x v="0"/>
    <x v="0"/>
    <x v="0"/>
    <x v="0"/>
    <s v="No sufrió violencia física grave en los últimos 12 meses"/>
    <n v="270107"/>
    <s v="Atenciones médicas"/>
    <n v="270107006"/>
    <s v="Violencia Física"/>
    <n v="7722"/>
    <n v="7834.7372714959274"/>
    <n v="22724.567839357958"/>
  </r>
  <r>
    <n v="10"/>
    <n v="10109"/>
    <s v="Los Lagos"/>
    <s v="Puerto Varas"/>
    <n v="3"/>
    <s v="Prevalencia Violencia Física Grave Año"/>
    <x v="0"/>
    <x v="0"/>
    <x v="0"/>
    <x v="0"/>
    <s v="Sufrió violencia física grave en los últimos 12 meses"/>
    <n v="270107"/>
    <s v="Atenciones médicas"/>
    <n v="270107006"/>
    <s v="Violencia Física"/>
    <n v="462"/>
    <n v="0"/>
    <n v="1450.4375"/>
  </r>
  <r>
    <n v="10"/>
    <n v="10109"/>
    <s v="Los Lagos"/>
    <s v="Puerto Varas"/>
    <n v="4"/>
    <s v="Prevalencia Violencia Física Leve Año"/>
    <x v="0"/>
    <x v="0"/>
    <x v="0"/>
    <x v="0"/>
    <s v="No sufrió violencia física leve en los últimos 12 meses"/>
    <n v="270107"/>
    <s v="Atenciones médicas"/>
    <n v="270107006"/>
    <s v="Violencia Física"/>
    <n v="7385"/>
    <n v="7834.7372714959274"/>
    <n v="23354.357839357959"/>
  </r>
  <r>
    <n v="10"/>
    <n v="10109"/>
    <s v="Los Lagos"/>
    <s v="Puerto Varas"/>
    <n v="4"/>
    <s v="Prevalencia Violencia Física Leve Año"/>
    <x v="0"/>
    <x v="0"/>
    <x v="0"/>
    <x v="0"/>
    <s v="Sufrió violencia física leve en los últimos 12 meses"/>
    <n v="270107"/>
    <s v="Atenciones médicas"/>
    <n v="270107006"/>
    <s v="Violencia Física"/>
    <n v="799"/>
    <n v="0"/>
    <n v="820.64750000000004"/>
  </r>
  <r>
    <n v="10"/>
    <n v="10109"/>
    <s v="Los Lagos"/>
    <s v="Puerto Varas"/>
    <n v="7"/>
    <s v="Prevalencia Violencia Sexual General Vida (año o vida) general"/>
    <x v="1"/>
    <x v="1"/>
    <x v="1"/>
    <x v="1"/>
    <s v="Sin Datos"/>
    <n v="270107"/>
    <s v="Atenciones médicas"/>
    <n v="270107005"/>
    <s v="Otra violencia"/>
    <n v="1688"/>
    <n v="909.05261953786294"/>
    <n v="0"/>
  </r>
  <r>
    <n v="10"/>
    <n v="10109"/>
    <s v="Los Lagos"/>
    <s v="Puerto Varas"/>
    <n v="7"/>
    <s v="Prevalencia Violencia Sexual General Vida (año o vida) general"/>
    <x v="1"/>
    <x v="1"/>
    <x v="1"/>
    <x v="1"/>
    <s v="No sufrió violencia sexual antes ni durante los últimos doce meses"/>
    <n v="270107"/>
    <s v="Atenciones médicas"/>
    <n v="270107005"/>
    <s v="Otra violencia"/>
    <n v="6400"/>
    <n v="6480.7384153989242"/>
    <n v="23354.357839357959"/>
  </r>
  <r>
    <n v="10"/>
    <n v="10109"/>
    <s v="Los Lagos"/>
    <s v="Puerto Varas"/>
    <n v="7"/>
    <s v="Prevalencia Violencia Sexual General Vida (año o vida) general"/>
    <x v="1"/>
    <x v="1"/>
    <x v="1"/>
    <x v="1"/>
    <s v="Sufrió violencia sexual antes o durante los últimos doce meses"/>
    <n v="270107"/>
    <s v="Atenciones médicas"/>
    <n v="270107005"/>
    <s v="Otra violencia"/>
    <n v="96"/>
    <n v="444.94623655914"/>
    <n v="820.64750000000004"/>
  </r>
  <r>
    <n v="10"/>
    <n v="10201"/>
    <s v="Los Lagos"/>
    <s v="Castro"/>
    <n v="1"/>
    <s v="Prevalencia Violencia Física General Año"/>
    <x v="0"/>
    <x v="0"/>
    <x v="0"/>
    <x v="0"/>
    <s v="No sufrió violencia física general en los últimos 12 meses"/>
    <n v="270107"/>
    <s v="Atenciones médicas"/>
    <n v="270107006"/>
    <s v="Violencia Física"/>
    <n v="9415"/>
    <n v="16508.384664043751"/>
    <n v="18190.215273998478"/>
  </r>
  <r>
    <n v="10"/>
    <n v="10201"/>
    <s v="Los Lagos"/>
    <s v="Castro"/>
    <n v="1"/>
    <s v="Prevalencia Violencia Física General Año"/>
    <x v="0"/>
    <x v="0"/>
    <x v="0"/>
    <x v="0"/>
    <s v="Sufrió violencia física general en los últimos 12 meses"/>
    <n v="270107"/>
    <s v="Atenciones médicas"/>
    <n v="270107006"/>
    <s v="Violencia Física"/>
    <n v="563"/>
    <n v="0"/>
    <n v="2003.9041394335509"/>
  </r>
  <r>
    <n v="10"/>
    <n v="10201"/>
    <s v="Los Lagos"/>
    <s v="Castro"/>
    <n v="2"/>
    <s v="Prevalencia Violencia Física General Vida (año o vida)"/>
    <x v="1"/>
    <x v="1"/>
    <x v="0"/>
    <x v="0"/>
    <s v="No sufrió violencia física antes ni durante los últimos doce meses"/>
    <n v="270107"/>
    <s v="Atenciones médicas"/>
    <n v="270107006"/>
    <s v="Violencia Física"/>
    <n v="9221"/>
    <n v="16508.384664043751"/>
    <n v="14612.678885109593"/>
  </r>
  <r>
    <n v="10"/>
    <n v="10201"/>
    <s v="Los Lagos"/>
    <s v="Castro"/>
    <n v="2"/>
    <s v="Prevalencia Violencia Física General Vida (año o vida)"/>
    <x v="1"/>
    <x v="1"/>
    <x v="0"/>
    <x v="0"/>
    <s v="Sufrió violencia física antes o durante los últimos doce meses"/>
    <n v="270107"/>
    <s v="Atenciones médicas"/>
    <n v="270107006"/>
    <s v="Violencia Física"/>
    <n v="757"/>
    <n v="0"/>
    <n v="5581.4405283224396"/>
  </r>
  <r>
    <n v="10"/>
    <n v="10201"/>
    <s v="Los Lagos"/>
    <s v="Castro"/>
    <n v="3"/>
    <s v="Prevalencia Violencia Física Grave Año"/>
    <x v="0"/>
    <x v="0"/>
    <x v="0"/>
    <x v="0"/>
    <s v="No sufrió violencia física grave en los últimos 12 meses"/>
    <n v="270107"/>
    <s v="Atenciones médicas"/>
    <n v="270107006"/>
    <s v="Violencia Física"/>
    <n v="9629"/>
    <n v="16508.384664043751"/>
    <n v="19275.156450469065"/>
  </r>
  <r>
    <n v="10"/>
    <n v="10201"/>
    <s v="Los Lagos"/>
    <s v="Castro"/>
    <n v="3"/>
    <s v="Prevalencia Violencia Física Grave Año"/>
    <x v="0"/>
    <x v="0"/>
    <x v="0"/>
    <x v="0"/>
    <s v="Sufrió violencia física grave en los últimos 12 meses"/>
    <n v="270107"/>
    <s v="Atenciones médicas"/>
    <n v="270107006"/>
    <s v="Violencia Física"/>
    <n v="349"/>
    <n v="0"/>
    <n v="918.96296296296293"/>
  </r>
  <r>
    <n v="10"/>
    <n v="10201"/>
    <s v="Los Lagos"/>
    <s v="Castro"/>
    <n v="4"/>
    <s v="Prevalencia Violencia Física Leve Año"/>
    <x v="0"/>
    <x v="0"/>
    <x v="0"/>
    <x v="0"/>
    <s v="No sufrió violencia física leve en los últimos 12 meses"/>
    <n v="270107"/>
    <s v="Atenciones médicas"/>
    <n v="270107006"/>
    <s v="Violencia Física"/>
    <n v="9629"/>
    <n v="16508.384664043751"/>
    <n v="18190.215273998478"/>
  </r>
  <r>
    <n v="10"/>
    <n v="10201"/>
    <s v="Los Lagos"/>
    <s v="Castro"/>
    <n v="4"/>
    <s v="Prevalencia Violencia Física Leve Año"/>
    <x v="0"/>
    <x v="0"/>
    <x v="0"/>
    <x v="0"/>
    <s v="Sufrió violencia física leve en los últimos 12 meses"/>
    <n v="270107"/>
    <s v="Atenciones médicas"/>
    <n v="270107006"/>
    <s v="Violencia Física"/>
    <n v="349"/>
    <n v="0"/>
    <n v="2003.9041394335509"/>
  </r>
  <r>
    <n v="10"/>
    <n v="10201"/>
    <s v="Los Lagos"/>
    <s v="Castro"/>
    <n v="7"/>
    <s v="Prevalencia Violencia Sexual General Vida (año o vida) general"/>
    <x v="1"/>
    <x v="1"/>
    <x v="1"/>
    <x v="1"/>
    <s v="Sin Datos"/>
    <n v="270107"/>
    <s v="Atenciones médicas"/>
    <n v="270107005"/>
    <s v="Otra violencia"/>
    <n v="1227"/>
    <n v="5200.165040770793"/>
    <n v="294.45999999999998"/>
  </r>
  <r>
    <n v="10"/>
    <n v="10201"/>
    <s v="Los Lagos"/>
    <s v="Castro"/>
    <n v="7"/>
    <s v="Prevalencia Violencia Sexual General Vida (año o vida) general"/>
    <x v="1"/>
    <x v="1"/>
    <x v="1"/>
    <x v="1"/>
    <s v="No sufrió violencia sexual antes ni durante los últimos doce meses"/>
    <n v="270107"/>
    <s v="Atenciones médicas"/>
    <n v="270107005"/>
    <s v="Otra violencia"/>
    <n v="8454"/>
    <n v="11308.219623272957"/>
    <n v="19899.659413432029"/>
  </r>
  <r>
    <n v="10"/>
    <n v="10201"/>
    <s v="Los Lagos"/>
    <s v="Castro"/>
    <n v="7"/>
    <s v="Prevalencia Violencia Sexual General Vida (año o vida) general"/>
    <x v="1"/>
    <x v="1"/>
    <x v="1"/>
    <x v="1"/>
    <s v="Sufrió violencia sexual antes o durante los últimos doce meses"/>
    <n v="270107"/>
    <s v="Atenciones médicas"/>
    <n v="270107005"/>
    <s v="Otra violencia"/>
    <n v="297"/>
    <n v="0"/>
    <n v="0"/>
  </r>
  <r>
    <n v="10"/>
    <n v="10202"/>
    <s v="Los Lagos"/>
    <s v="Ancud"/>
    <n v="1"/>
    <s v="Prevalencia Violencia Física General Año"/>
    <x v="0"/>
    <x v="0"/>
    <x v="0"/>
    <x v="0"/>
    <s v="No sufrió violencia física general en los últimos 12 meses"/>
    <n v="270107"/>
    <s v="Atenciones médicas"/>
    <n v="270107006"/>
    <s v="Violencia Física"/>
    <n v="8761"/>
    <n v="9281.989626397517"/>
    <n v="20011.122834800582"/>
  </r>
  <r>
    <n v="10"/>
    <n v="10202"/>
    <s v="Los Lagos"/>
    <s v="Ancud"/>
    <n v="1"/>
    <s v="Prevalencia Violencia Física General Año"/>
    <x v="0"/>
    <x v="0"/>
    <x v="0"/>
    <x v="0"/>
    <s v="Sufrió violencia física general en los últimos 12 meses"/>
    <n v="270107"/>
    <s v="Atenciones médicas"/>
    <n v="270107006"/>
    <s v="Violencia Física"/>
    <n v="568"/>
    <n v="0"/>
    <n v="0"/>
  </r>
  <r>
    <n v="10"/>
    <n v="10202"/>
    <s v="Los Lagos"/>
    <s v="Ancud"/>
    <n v="2"/>
    <s v="Prevalencia Violencia Física General Vida (año o vida)"/>
    <x v="1"/>
    <x v="1"/>
    <x v="0"/>
    <x v="0"/>
    <s v="No sufrió violencia física antes ni durante los últimos doce meses"/>
    <n v="270107"/>
    <s v="Atenciones médicas"/>
    <n v="270107006"/>
    <s v="Violencia Física"/>
    <n v="8761"/>
    <n v="9281.989626397517"/>
    <n v="20011.122834800582"/>
  </r>
  <r>
    <n v="10"/>
    <n v="10202"/>
    <s v="Los Lagos"/>
    <s v="Ancud"/>
    <n v="2"/>
    <s v="Prevalencia Violencia Física General Vida (año o vida)"/>
    <x v="1"/>
    <x v="1"/>
    <x v="0"/>
    <x v="0"/>
    <s v="Sufrió violencia física antes o durante los últimos doce meses"/>
    <n v="270107"/>
    <s v="Atenciones médicas"/>
    <n v="270107006"/>
    <s v="Violencia Física"/>
    <n v="568"/>
    <n v="0"/>
    <n v="0"/>
  </r>
  <r>
    <n v="10"/>
    <n v="10202"/>
    <s v="Los Lagos"/>
    <s v="Ancud"/>
    <n v="3"/>
    <s v="Prevalencia Violencia Física Grave Año"/>
    <x v="0"/>
    <x v="0"/>
    <x v="0"/>
    <x v="0"/>
    <s v="No sufrió violencia física grave en los últimos 12 meses"/>
    <n v="270107"/>
    <s v="Atenciones médicas"/>
    <n v="270107006"/>
    <s v="Violencia Física"/>
    <n v="8761"/>
    <n v="9281.989626397517"/>
    <n v="20011.122834800582"/>
  </r>
  <r>
    <n v="10"/>
    <n v="10202"/>
    <s v="Los Lagos"/>
    <s v="Ancud"/>
    <n v="3"/>
    <s v="Prevalencia Violencia Física Grave Año"/>
    <x v="0"/>
    <x v="0"/>
    <x v="0"/>
    <x v="0"/>
    <s v="Sufrió violencia física grave en los últimos 12 meses"/>
    <n v="270107"/>
    <s v="Atenciones médicas"/>
    <n v="270107006"/>
    <s v="Violencia Física"/>
    <n v="568"/>
    <n v="0"/>
    <n v="0"/>
  </r>
  <r>
    <n v="10"/>
    <n v="10202"/>
    <s v="Los Lagos"/>
    <s v="Ancud"/>
    <n v="4"/>
    <s v="Prevalencia Violencia Física Leve Año"/>
    <x v="0"/>
    <x v="0"/>
    <x v="0"/>
    <x v="0"/>
    <s v="No sufrió violencia física leve en los últimos 12 meses"/>
    <n v="270107"/>
    <s v="Atenciones médicas"/>
    <n v="270107006"/>
    <s v="Violencia Física"/>
    <n v="8761"/>
    <n v="9281.989626397517"/>
    <n v="20011.122834800582"/>
  </r>
  <r>
    <n v="10"/>
    <n v="10202"/>
    <s v="Los Lagos"/>
    <s v="Ancud"/>
    <n v="4"/>
    <s v="Prevalencia Violencia Física Leve Año"/>
    <x v="0"/>
    <x v="0"/>
    <x v="0"/>
    <x v="0"/>
    <s v="Sufrió violencia física leve en los últimos 12 meses"/>
    <n v="270107"/>
    <s v="Atenciones médicas"/>
    <n v="270107006"/>
    <s v="Violencia Física"/>
    <n v="568"/>
    <n v="0"/>
    <n v="0"/>
  </r>
  <r>
    <n v="10"/>
    <n v="10202"/>
    <s v="Los Lagos"/>
    <s v="Ancud"/>
    <n v="7"/>
    <s v="Prevalencia Violencia Sexual General Vida (año o vida) general"/>
    <x v="1"/>
    <x v="1"/>
    <x v="1"/>
    <x v="1"/>
    <s v="Sin Datos"/>
    <n v="270107"/>
    <s v="Atenciones médicas"/>
    <n v="270107005"/>
    <s v="Otra violencia"/>
    <n v="2748"/>
    <n v="3694.6479140232173"/>
    <n v="0"/>
  </r>
  <r>
    <n v="10"/>
    <n v="10202"/>
    <s v="Los Lagos"/>
    <s v="Ancud"/>
    <n v="7"/>
    <s v="Prevalencia Violencia Sexual General Vida (año o vida) general"/>
    <x v="1"/>
    <x v="1"/>
    <x v="1"/>
    <x v="1"/>
    <s v="No sufrió violencia sexual antes ni durante los últimos doce meses"/>
    <n v="270107"/>
    <s v="Atenciones médicas"/>
    <n v="270107005"/>
    <s v="Otra violencia"/>
    <n v="6080"/>
    <n v="5587.341712374302"/>
    <n v="19716.662834800583"/>
  </r>
  <r>
    <n v="10"/>
    <n v="10202"/>
    <s v="Los Lagos"/>
    <s v="Ancud"/>
    <n v="7"/>
    <s v="Prevalencia Violencia Sexual General Vida (año o vida) general"/>
    <x v="1"/>
    <x v="1"/>
    <x v="1"/>
    <x v="1"/>
    <s v="Sufrió violencia sexual antes o durante los últimos doce meses"/>
    <n v="270107"/>
    <s v="Atenciones médicas"/>
    <n v="270107005"/>
    <s v="Otra violencia"/>
    <n v="501"/>
    <n v="0"/>
    <n v="294.45999999999998"/>
  </r>
  <r>
    <n v="10"/>
    <n v="10203"/>
    <s v="Los Lagos"/>
    <s v="Chonchi"/>
    <n v="1"/>
    <s v="Prevalencia Violencia Física General Año"/>
    <x v="0"/>
    <x v="0"/>
    <x v="0"/>
    <x v="0"/>
    <s v="No sufrió violencia física general en los últimos 12 meses"/>
    <n v="270107"/>
    <s v="Atenciones médicas"/>
    <n v="270107006"/>
    <s v="Violencia Física"/>
    <n v="0"/>
    <n v="5790.8143281911507"/>
    <n v="0"/>
  </r>
  <r>
    <n v="10"/>
    <n v="10203"/>
    <s v="Los Lagos"/>
    <s v="Chonchi"/>
    <n v="2"/>
    <s v="Prevalencia Violencia Física General Vida (año o vida)"/>
    <x v="1"/>
    <x v="1"/>
    <x v="0"/>
    <x v="0"/>
    <s v="No sufrió violencia física antes ni durante los últimos doce meses"/>
    <n v="270107"/>
    <s v="Atenciones médicas"/>
    <n v="270107006"/>
    <s v="Violencia Física"/>
    <n v="0"/>
    <n v="5790.8143281911507"/>
    <n v="0"/>
  </r>
  <r>
    <n v="10"/>
    <n v="10203"/>
    <s v="Los Lagos"/>
    <s v="Chonchi"/>
    <n v="3"/>
    <s v="Prevalencia Violencia Física Grave Año"/>
    <x v="0"/>
    <x v="0"/>
    <x v="0"/>
    <x v="0"/>
    <s v="No sufrió violencia física grave en los últimos 12 meses"/>
    <n v="270107"/>
    <s v="Atenciones médicas"/>
    <n v="270107006"/>
    <s v="Violencia Física"/>
    <n v="0"/>
    <n v="5790.8143281911507"/>
    <n v="0"/>
  </r>
  <r>
    <n v="10"/>
    <n v="10203"/>
    <s v="Los Lagos"/>
    <s v="Chonchi"/>
    <n v="4"/>
    <s v="Prevalencia Violencia Física Leve Año"/>
    <x v="0"/>
    <x v="0"/>
    <x v="0"/>
    <x v="0"/>
    <s v="No sufrió violencia física leve en los últimos 12 meses"/>
    <n v="270107"/>
    <s v="Atenciones médicas"/>
    <n v="270107006"/>
    <s v="Violencia Física"/>
    <n v="0"/>
    <n v="5790.8143281911507"/>
    <n v="0"/>
  </r>
  <r>
    <n v="10"/>
    <n v="10203"/>
    <s v="Los Lagos"/>
    <s v="Chonchi"/>
    <n v="7"/>
    <s v="Prevalencia Violencia Sexual General Vida (año o vida) general"/>
    <x v="1"/>
    <x v="1"/>
    <x v="1"/>
    <x v="1"/>
    <s v="Sin Datos"/>
    <n v="270107"/>
    <s v="Atenciones médicas"/>
    <n v="270107005"/>
    <s v="Otra violencia"/>
    <n v="0"/>
    <n v="1592.287534846676"/>
    <n v="0"/>
  </r>
  <r>
    <n v="10"/>
    <n v="10203"/>
    <s v="Los Lagos"/>
    <s v="Chonchi"/>
    <n v="7"/>
    <s v="Prevalencia Violencia Sexual General Vida (año o vida) general"/>
    <x v="1"/>
    <x v="1"/>
    <x v="1"/>
    <x v="1"/>
    <s v="No sufrió violencia sexual antes ni durante los últimos doce meses"/>
    <n v="270107"/>
    <s v="Atenciones médicas"/>
    <n v="270107005"/>
    <s v="Otra violencia"/>
    <n v="0"/>
    <n v="3734.4204103657521"/>
    <n v="0"/>
  </r>
  <r>
    <n v="10"/>
    <n v="10203"/>
    <s v="Los Lagos"/>
    <s v="Chonchi"/>
    <n v="7"/>
    <s v="Prevalencia Violencia Sexual General Vida (año o vida) general"/>
    <x v="1"/>
    <x v="1"/>
    <x v="1"/>
    <x v="1"/>
    <s v="Sufrió violencia sexual antes o durante los últimos doce meses"/>
    <n v="270107"/>
    <s v="Atenciones médicas"/>
    <n v="270107005"/>
    <s v="Otra violencia"/>
    <n v="0"/>
    <n v="464.10638297872299"/>
    <n v="0"/>
  </r>
  <r>
    <n v="10"/>
    <n v="10205"/>
    <s v="Los Lagos"/>
    <s v="Dalcahue"/>
    <n v="1"/>
    <s v="Prevalencia Violencia Física General Año"/>
    <x v="0"/>
    <x v="0"/>
    <x v="0"/>
    <x v="0"/>
    <s v="No sufrió violencia física general en los últimos 12 meses"/>
    <n v="270107"/>
    <s v="Atenciones médicas"/>
    <n v="270107006"/>
    <s v="Violencia Física"/>
    <n v="0"/>
    <n v="3934.0996705793782"/>
    <n v="0"/>
  </r>
  <r>
    <n v="10"/>
    <n v="10205"/>
    <s v="Los Lagos"/>
    <s v="Dalcahue"/>
    <n v="2"/>
    <s v="Prevalencia Violencia Física General Vida (año o vida)"/>
    <x v="1"/>
    <x v="1"/>
    <x v="0"/>
    <x v="0"/>
    <s v="No sufrió violencia física antes ni durante los últimos doce meses"/>
    <n v="270107"/>
    <s v="Atenciones médicas"/>
    <n v="270107006"/>
    <s v="Violencia Física"/>
    <n v="0"/>
    <n v="3934.0996705793782"/>
    <n v="0"/>
  </r>
  <r>
    <n v="10"/>
    <n v="10205"/>
    <s v="Los Lagos"/>
    <s v="Dalcahue"/>
    <n v="3"/>
    <s v="Prevalencia Violencia Física Grave Año"/>
    <x v="0"/>
    <x v="0"/>
    <x v="0"/>
    <x v="0"/>
    <s v="No sufrió violencia física grave en los últimos 12 meses"/>
    <n v="270107"/>
    <s v="Atenciones médicas"/>
    <n v="270107006"/>
    <s v="Violencia Física"/>
    <n v="0"/>
    <n v="3934.0996705793782"/>
    <n v="0"/>
  </r>
  <r>
    <n v="10"/>
    <n v="10205"/>
    <s v="Los Lagos"/>
    <s v="Dalcahue"/>
    <n v="4"/>
    <s v="Prevalencia Violencia Física Leve Año"/>
    <x v="0"/>
    <x v="0"/>
    <x v="0"/>
    <x v="0"/>
    <s v="No sufrió violencia física leve en los últimos 12 meses"/>
    <n v="270107"/>
    <s v="Atenciones médicas"/>
    <n v="270107006"/>
    <s v="Violencia Física"/>
    <n v="0"/>
    <n v="3934.0996705793782"/>
    <n v="0"/>
  </r>
  <r>
    <n v="10"/>
    <n v="10205"/>
    <s v="Los Lagos"/>
    <s v="Dalcahue"/>
    <n v="7"/>
    <s v="Prevalencia Violencia Sexual General Vida (año o vida) general"/>
    <x v="1"/>
    <x v="1"/>
    <x v="1"/>
    <x v="1"/>
    <s v="Sin Datos"/>
    <n v="270107"/>
    <s v="Atenciones médicas"/>
    <n v="270107005"/>
    <s v="Otra violencia"/>
    <n v="0"/>
    <n v="1148.5043760940241"/>
    <n v="0"/>
  </r>
  <r>
    <n v="10"/>
    <n v="10205"/>
    <s v="Los Lagos"/>
    <s v="Dalcahue"/>
    <n v="7"/>
    <s v="Prevalencia Violencia Sexual General Vida (año o vida) general"/>
    <x v="1"/>
    <x v="1"/>
    <x v="1"/>
    <x v="1"/>
    <s v="No sufrió violencia sexual antes ni durante los últimos doce meses"/>
    <n v="270107"/>
    <s v="Atenciones médicas"/>
    <n v="270107005"/>
    <s v="Otra violencia"/>
    <n v="0"/>
    <n v="2785.5952944853539"/>
    <n v="0"/>
  </r>
  <r>
    <n v="10"/>
    <n v="10208"/>
    <s v="Los Lagos"/>
    <s v="Quellon"/>
    <n v="1"/>
    <s v="Prevalencia Violencia Física General Año"/>
    <x v="0"/>
    <x v="0"/>
    <x v="0"/>
    <x v="0"/>
    <s v="No sufrió violencia física general en los últimos 12 meses"/>
    <n v="270107"/>
    <s v="Atenciones médicas"/>
    <n v="270107006"/>
    <s v="Violencia Física"/>
    <n v="0"/>
    <n v="9845.726122463182"/>
    <n v="0"/>
  </r>
  <r>
    <n v="10"/>
    <n v="10208"/>
    <s v="Los Lagos"/>
    <s v="Quellon"/>
    <n v="2"/>
    <s v="Prevalencia Violencia Física General Vida (año o vida)"/>
    <x v="1"/>
    <x v="1"/>
    <x v="0"/>
    <x v="0"/>
    <s v="No sufrió violencia física antes ni durante los últimos doce meses"/>
    <n v="270107"/>
    <s v="Atenciones médicas"/>
    <n v="270107006"/>
    <s v="Violencia Física"/>
    <n v="0"/>
    <n v="9845.726122463182"/>
    <n v="0"/>
  </r>
  <r>
    <n v="10"/>
    <n v="10208"/>
    <s v="Los Lagos"/>
    <s v="Quellon"/>
    <n v="3"/>
    <s v="Prevalencia Violencia Física Grave Año"/>
    <x v="0"/>
    <x v="0"/>
    <x v="0"/>
    <x v="0"/>
    <s v="No sufrió violencia física grave en los últimos 12 meses"/>
    <n v="270107"/>
    <s v="Atenciones médicas"/>
    <n v="270107006"/>
    <s v="Violencia Física"/>
    <n v="0"/>
    <n v="9845.726122463182"/>
    <n v="0"/>
  </r>
  <r>
    <n v="10"/>
    <n v="10208"/>
    <s v="Los Lagos"/>
    <s v="Quellon"/>
    <n v="4"/>
    <s v="Prevalencia Violencia Física Leve Año"/>
    <x v="0"/>
    <x v="0"/>
    <x v="0"/>
    <x v="0"/>
    <s v="No sufrió violencia física leve en los últimos 12 meses"/>
    <n v="270107"/>
    <s v="Atenciones médicas"/>
    <n v="270107006"/>
    <s v="Violencia Física"/>
    <n v="0"/>
    <n v="9845.726122463182"/>
    <n v="0"/>
  </r>
  <r>
    <n v="10"/>
    <n v="10208"/>
    <s v="Los Lagos"/>
    <s v="Quellon"/>
    <n v="7"/>
    <s v="Prevalencia Violencia Sexual General Vida (año o vida) general"/>
    <x v="1"/>
    <x v="1"/>
    <x v="1"/>
    <x v="1"/>
    <s v="Sin Datos"/>
    <n v="270107"/>
    <s v="Atenciones médicas"/>
    <n v="270107005"/>
    <s v="Otra violencia"/>
    <n v="0"/>
    <n v="1643.5740090968179"/>
    <n v="0"/>
  </r>
  <r>
    <n v="10"/>
    <n v="10208"/>
    <s v="Los Lagos"/>
    <s v="Quellon"/>
    <n v="7"/>
    <s v="Prevalencia Violencia Sexual General Vida (año o vida) general"/>
    <x v="1"/>
    <x v="1"/>
    <x v="1"/>
    <x v="1"/>
    <s v="No sufrió violencia sexual antes ni durante los últimos doce meses"/>
    <n v="270107"/>
    <s v="Atenciones médicas"/>
    <n v="270107005"/>
    <s v="Otra violencia"/>
    <n v="0"/>
    <n v="8202.1521133663646"/>
    <n v="0"/>
  </r>
  <r>
    <n v="10"/>
    <n v="10209"/>
    <s v="Los Lagos"/>
    <s v="Quemchi"/>
    <n v="1"/>
    <s v="Prevalencia Violencia Física General Año"/>
    <x v="0"/>
    <x v="0"/>
    <x v="0"/>
    <x v="0"/>
    <s v="No sufrió violencia física general en los últimos 12 meses"/>
    <n v="270107"/>
    <s v="Atenciones médicas"/>
    <n v="270107006"/>
    <s v="Violencia Física"/>
    <n v="0"/>
    <n v="2539.0437674233381"/>
    <n v="0"/>
  </r>
  <r>
    <n v="10"/>
    <n v="10209"/>
    <s v="Los Lagos"/>
    <s v="Quemchi"/>
    <n v="1"/>
    <s v="Prevalencia Violencia Física General Año"/>
    <x v="0"/>
    <x v="0"/>
    <x v="0"/>
    <x v="0"/>
    <s v="Sufrió violencia física general en los últimos 12 meses"/>
    <n v="270107"/>
    <s v="Atenciones médicas"/>
    <n v="270107006"/>
    <s v="Violencia Física"/>
    <n v="0"/>
    <n v="351.19753086419797"/>
    <n v="0"/>
  </r>
  <r>
    <n v="10"/>
    <n v="10209"/>
    <s v="Los Lagos"/>
    <s v="Quemchi"/>
    <n v="2"/>
    <s v="Prevalencia Violencia Física General Vida (año o vida)"/>
    <x v="1"/>
    <x v="1"/>
    <x v="0"/>
    <x v="0"/>
    <s v="No sufrió violencia física antes ni durante los últimos doce meses"/>
    <n v="270107"/>
    <s v="Atenciones médicas"/>
    <n v="270107006"/>
    <s v="Violencia Física"/>
    <n v="0"/>
    <n v="2539.0437674233381"/>
    <n v="0"/>
  </r>
  <r>
    <n v="10"/>
    <n v="10209"/>
    <s v="Los Lagos"/>
    <s v="Quemchi"/>
    <n v="2"/>
    <s v="Prevalencia Violencia Física General Vida (año o vida)"/>
    <x v="1"/>
    <x v="1"/>
    <x v="0"/>
    <x v="0"/>
    <s v="Sufrió violencia física antes o durante los últimos doce meses"/>
    <n v="270107"/>
    <s v="Atenciones médicas"/>
    <n v="270107006"/>
    <s v="Violencia Física"/>
    <n v="0"/>
    <n v="351.19753086419797"/>
    <n v="0"/>
  </r>
  <r>
    <n v="10"/>
    <n v="10209"/>
    <s v="Los Lagos"/>
    <s v="Quemchi"/>
    <n v="3"/>
    <s v="Prevalencia Violencia Física Grave Año"/>
    <x v="0"/>
    <x v="0"/>
    <x v="0"/>
    <x v="0"/>
    <s v="No sufrió violencia física grave en los últimos 12 meses"/>
    <n v="270107"/>
    <s v="Atenciones médicas"/>
    <n v="270107006"/>
    <s v="Violencia Física"/>
    <n v="0"/>
    <n v="2890.2412982875358"/>
    <n v="0"/>
  </r>
  <r>
    <n v="10"/>
    <n v="10209"/>
    <s v="Los Lagos"/>
    <s v="Quemchi"/>
    <n v="4"/>
    <s v="Prevalencia Violencia Física Leve Año"/>
    <x v="0"/>
    <x v="0"/>
    <x v="0"/>
    <x v="0"/>
    <s v="No sufrió violencia física leve en los últimos 12 meses"/>
    <n v="270107"/>
    <s v="Atenciones médicas"/>
    <n v="270107006"/>
    <s v="Violencia Física"/>
    <n v="0"/>
    <n v="2539.0437674233381"/>
    <n v="0"/>
  </r>
  <r>
    <n v="10"/>
    <n v="10209"/>
    <s v="Los Lagos"/>
    <s v="Quemchi"/>
    <n v="4"/>
    <s v="Prevalencia Violencia Física Leve Año"/>
    <x v="0"/>
    <x v="0"/>
    <x v="0"/>
    <x v="0"/>
    <s v="Sufrió violencia física leve en los últimos 12 meses"/>
    <n v="270107"/>
    <s v="Atenciones médicas"/>
    <n v="270107006"/>
    <s v="Violencia Física"/>
    <n v="0"/>
    <n v="351.19753086419797"/>
    <n v="0"/>
  </r>
  <r>
    <n v="10"/>
    <n v="10209"/>
    <s v="Los Lagos"/>
    <s v="Quemchi"/>
    <n v="7"/>
    <s v="Prevalencia Violencia Sexual General Vida (año o vida) general"/>
    <x v="1"/>
    <x v="1"/>
    <x v="1"/>
    <x v="1"/>
    <s v="Sin Datos"/>
    <n v="270107"/>
    <s v="Atenciones médicas"/>
    <n v="270107005"/>
    <s v="Otra violencia"/>
    <n v="0"/>
    <n v="1742.9"/>
    <n v="0"/>
  </r>
  <r>
    <n v="10"/>
    <n v="10209"/>
    <s v="Los Lagos"/>
    <s v="Quemchi"/>
    <n v="7"/>
    <s v="Prevalencia Violencia Sexual General Vida (año o vida) general"/>
    <x v="1"/>
    <x v="1"/>
    <x v="1"/>
    <x v="1"/>
    <s v="No sufrió violencia sexual antes ni durante los últimos doce meses"/>
    <n v="270107"/>
    <s v="Atenciones médicas"/>
    <n v="270107005"/>
    <s v="Otra violencia"/>
    <n v="0"/>
    <n v="796.14376742333798"/>
    <n v="0"/>
  </r>
  <r>
    <n v="10"/>
    <n v="10209"/>
    <s v="Los Lagos"/>
    <s v="Quemchi"/>
    <n v="7"/>
    <s v="Prevalencia Violencia Sexual General Vida (año o vida) general"/>
    <x v="1"/>
    <x v="1"/>
    <x v="1"/>
    <x v="1"/>
    <s v="Sufrió violencia sexual antes o durante los últimos doce meses"/>
    <n v="270107"/>
    <s v="Atenciones médicas"/>
    <n v="270107005"/>
    <s v="Otra violencia"/>
    <n v="0"/>
    <n v="351.19753086419797"/>
    <n v="0"/>
  </r>
  <r>
    <n v="10"/>
    <n v="10210"/>
    <s v="Los Lagos"/>
    <s v="Quinchao"/>
    <n v="1"/>
    <s v="Prevalencia Violencia Física General Año"/>
    <x v="0"/>
    <x v="0"/>
    <x v="0"/>
    <x v="0"/>
    <s v="No sufrió violencia física general en los últimos 12 meses"/>
    <n v="270107"/>
    <s v="Atenciones médicas"/>
    <n v="270107006"/>
    <s v="Violencia Física"/>
    <n v="0"/>
    <n v="1617.9307719717469"/>
    <n v="0"/>
  </r>
  <r>
    <n v="10"/>
    <n v="10210"/>
    <s v="Los Lagos"/>
    <s v="Quinchao"/>
    <n v="2"/>
    <s v="Prevalencia Violencia Física General Vida (año o vida)"/>
    <x v="1"/>
    <x v="1"/>
    <x v="0"/>
    <x v="0"/>
    <s v="No sufrió violencia física antes ni durante los últimos doce meses"/>
    <n v="270107"/>
    <s v="Atenciones médicas"/>
    <n v="270107006"/>
    <s v="Violencia Física"/>
    <n v="0"/>
    <n v="1617.9307719717469"/>
    <n v="0"/>
  </r>
  <r>
    <n v="10"/>
    <n v="10210"/>
    <s v="Los Lagos"/>
    <s v="Quinchao"/>
    <n v="3"/>
    <s v="Prevalencia Violencia Física Grave Año"/>
    <x v="0"/>
    <x v="0"/>
    <x v="0"/>
    <x v="0"/>
    <s v="No sufrió violencia física grave en los últimos 12 meses"/>
    <n v="270107"/>
    <s v="Atenciones médicas"/>
    <n v="270107006"/>
    <s v="Violencia Física"/>
    <n v="0"/>
    <n v="1617.9307719717469"/>
    <n v="0"/>
  </r>
  <r>
    <n v="10"/>
    <n v="10210"/>
    <s v="Los Lagos"/>
    <s v="Quinchao"/>
    <n v="4"/>
    <s v="Prevalencia Violencia Física Leve Año"/>
    <x v="0"/>
    <x v="0"/>
    <x v="0"/>
    <x v="0"/>
    <s v="No sufrió violencia física leve en los últimos 12 meses"/>
    <n v="270107"/>
    <s v="Atenciones médicas"/>
    <n v="270107006"/>
    <s v="Violencia Física"/>
    <n v="0"/>
    <n v="1617.9307719717469"/>
    <n v="0"/>
  </r>
  <r>
    <n v="10"/>
    <n v="10210"/>
    <s v="Los Lagos"/>
    <s v="Quinchao"/>
    <n v="7"/>
    <s v="Prevalencia Violencia Sexual General Vida (año o vida) general"/>
    <x v="1"/>
    <x v="1"/>
    <x v="1"/>
    <x v="1"/>
    <s v="Sin Datos"/>
    <n v="270107"/>
    <s v="Atenciones médicas"/>
    <n v="270107005"/>
    <s v="Otra violencia"/>
    <n v="0"/>
    <n v="1172.9845354126069"/>
    <n v="0"/>
  </r>
  <r>
    <n v="10"/>
    <n v="10210"/>
    <s v="Los Lagos"/>
    <s v="Quinchao"/>
    <n v="7"/>
    <s v="Prevalencia Violencia Sexual General Vida (año o vida) general"/>
    <x v="1"/>
    <x v="1"/>
    <x v="1"/>
    <x v="1"/>
    <s v="No sufrió violencia sexual antes ni durante los últimos doce meses"/>
    <n v="270107"/>
    <s v="Atenciones médicas"/>
    <n v="270107005"/>
    <s v="Otra violencia"/>
    <n v="0"/>
    <n v="444.94623655914"/>
    <n v="0"/>
  </r>
  <r>
    <n v="10"/>
    <n v="10301"/>
    <s v="Los Lagos"/>
    <s v="Osorno"/>
    <n v="1"/>
    <s v="Prevalencia Violencia Física General Año"/>
    <x v="0"/>
    <x v="0"/>
    <x v="0"/>
    <x v="0"/>
    <s v="No sufrió violencia física general en los últimos 12 meses"/>
    <n v="270107"/>
    <s v="Atenciones médicas"/>
    <n v="270107006"/>
    <s v="Violencia Física"/>
    <n v="42916"/>
    <n v="53298.650572410457"/>
    <n v="47820.185937486087"/>
  </r>
  <r>
    <n v="10"/>
    <n v="10301"/>
    <s v="Los Lagos"/>
    <s v="Osorno"/>
    <n v="1"/>
    <s v="Prevalencia Violencia Física General Año"/>
    <x v="0"/>
    <x v="0"/>
    <x v="0"/>
    <x v="0"/>
    <s v="Sufrió violencia física general en los últimos 12 meses"/>
    <n v="270107"/>
    <s v="Atenciones médicas"/>
    <n v="270107006"/>
    <s v="Violencia Física"/>
    <n v="3062"/>
    <n v="909.05261953786294"/>
    <n v="5695.6171023965135"/>
  </r>
  <r>
    <n v="10"/>
    <n v="10301"/>
    <s v="Los Lagos"/>
    <s v="Osorno"/>
    <n v="2"/>
    <s v="Prevalencia Violencia Física General Vida (año o vida)"/>
    <x v="1"/>
    <x v="1"/>
    <x v="0"/>
    <x v="0"/>
    <s v="Sin Datos"/>
    <n v="270107"/>
    <s v="Atenciones médicas"/>
    <n v="270107006"/>
    <s v="Violencia Física"/>
    <n v="0"/>
    <n v="0"/>
    <n v="918.96296296296293"/>
  </r>
  <r>
    <n v="10"/>
    <n v="10301"/>
    <s v="Los Lagos"/>
    <s v="Osorno"/>
    <n v="2"/>
    <s v="Prevalencia Violencia Física General Vida (año o vida)"/>
    <x v="1"/>
    <x v="1"/>
    <x v="0"/>
    <x v="0"/>
    <s v="No sufrió violencia física antes ni durante los últimos doce meses"/>
    <n v="270107"/>
    <s v="Atenciones médicas"/>
    <n v="270107006"/>
    <s v="Violencia Física"/>
    <n v="39894"/>
    <n v="51938.168625607963"/>
    <n v="41483.985521764247"/>
  </r>
  <r>
    <n v="10"/>
    <n v="10301"/>
    <s v="Los Lagos"/>
    <s v="Osorno"/>
    <n v="2"/>
    <s v="Prevalencia Violencia Física General Vida (año o vida)"/>
    <x v="1"/>
    <x v="1"/>
    <x v="0"/>
    <x v="0"/>
    <s v="Sufrió violencia física antes o durante los últimos doce meses"/>
    <n v="270107"/>
    <s v="Atenciones médicas"/>
    <n v="270107006"/>
    <s v="Violencia Física"/>
    <n v="6084"/>
    <n v="2269.5345663403541"/>
    <n v="11112.854555155393"/>
  </r>
  <r>
    <n v="10"/>
    <n v="10301"/>
    <s v="Los Lagos"/>
    <s v="Osorno"/>
    <n v="3"/>
    <s v="Prevalencia Violencia Física Grave Año"/>
    <x v="0"/>
    <x v="0"/>
    <x v="0"/>
    <x v="0"/>
    <s v="No sufrió violencia física grave en los últimos 12 meses"/>
    <n v="270107"/>
    <s v="Atenciones médicas"/>
    <n v="270107006"/>
    <s v="Violencia Física"/>
    <n v="45279"/>
    <n v="53298.650572410457"/>
    <n v="50748.340076919638"/>
  </r>
  <r>
    <n v="10"/>
    <n v="10301"/>
    <s v="Los Lagos"/>
    <s v="Osorno"/>
    <n v="3"/>
    <s v="Prevalencia Violencia Física Grave Año"/>
    <x v="0"/>
    <x v="0"/>
    <x v="0"/>
    <x v="0"/>
    <s v="Sufrió violencia física grave en los últimos 12 meses"/>
    <n v="270107"/>
    <s v="Atenciones médicas"/>
    <n v="270107006"/>
    <s v="Violencia Física"/>
    <n v="699"/>
    <n v="909.05261953786294"/>
    <n v="2767.462962962963"/>
  </r>
  <r>
    <n v="10"/>
    <n v="10301"/>
    <s v="Los Lagos"/>
    <s v="Osorno"/>
    <n v="4"/>
    <s v="Prevalencia Violencia Física Leve Año"/>
    <x v="0"/>
    <x v="0"/>
    <x v="0"/>
    <x v="0"/>
    <s v="No sufrió violencia física leve en los últimos 12 meses"/>
    <n v="270107"/>
    <s v="Atenciones médicas"/>
    <n v="270107006"/>
    <s v="Violencia Física"/>
    <n v="43182"/>
    <n v="53743.596808969596"/>
    <n v="47820.185937486087"/>
  </r>
  <r>
    <n v="10"/>
    <n v="10301"/>
    <s v="Los Lagos"/>
    <s v="Osorno"/>
    <n v="4"/>
    <s v="Prevalencia Violencia Física Leve Año"/>
    <x v="0"/>
    <x v="0"/>
    <x v="0"/>
    <x v="0"/>
    <s v="Sufrió violencia física leve en los últimos 12 meses"/>
    <n v="270107"/>
    <s v="Atenciones médicas"/>
    <n v="270107006"/>
    <s v="Violencia Física"/>
    <n v="2796"/>
    <n v="464.10638297872299"/>
    <n v="5695.6171023965135"/>
  </r>
  <r>
    <n v="10"/>
    <n v="10301"/>
    <s v="Los Lagos"/>
    <s v="Osorno"/>
    <n v="7"/>
    <s v="Prevalencia Violencia Sexual General Vida (año o vida) general"/>
    <x v="1"/>
    <x v="1"/>
    <x v="1"/>
    <x v="1"/>
    <s v="Sin Datos"/>
    <n v="270107"/>
    <s v="Atenciones médicas"/>
    <n v="270107005"/>
    <s v="Otra violencia"/>
    <n v="14014"/>
    <n v="19964.880615763836"/>
    <n v="1379.4011764705881"/>
  </r>
  <r>
    <n v="10"/>
    <n v="10301"/>
    <s v="Los Lagos"/>
    <s v="Osorno"/>
    <n v="7"/>
    <s v="Prevalencia Violencia Sexual General Vida (año o vida) general"/>
    <x v="1"/>
    <x v="1"/>
    <x v="1"/>
    <x v="1"/>
    <s v="No sufrió violencia sexual antes ni durante los últimos doce meses"/>
    <n v="270107"/>
    <s v="Atenciones médicas"/>
    <n v="270107005"/>
    <s v="Otra violencia"/>
    <n v="30288"/>
    <n v="33446.67880876112"/>
    <n v="47237.222118514052"/>
  </r>
  <r>
    <n v="10"/>
    <n v="10301"/>
    <s v="Los Lagos"/>
    <s v="Osorno"/>
    <n v="7"/>
    <s v="Prevalencia Violencia Sexual General Vida (año o vida) general"/>
    <x v="1"/>
    <x v="1"/>
    <x v="1"/>
    <x v="1"/>
    <s v="Sufrió violencia sexual antes o durante los últimos doce meses"/>
    <n v="270107"/>
    <s v="Atenciones médicas"/>
    <n v="270107005"/>
    <s v="Otra violencia"/>
    <n v="1676"/>
    <n v="796.14376742333798"/>
    <n v="4899.1797448979587"/>
  </r>
  <r>
    <n v="10"/>
    <n v="10302"/>
    <s v="Los Lagos"/>
    <s v="Puerto Octay"/>
    <n v="1"/>
    <s v="Prevalencia Violencia Física General Año"/>
    <x v="0"/>
    <x v="0"/>
    <x v="0"/>
    <x v="0"/>
    <s v="No sufrió violencia física general en los últimos 12 meses"/>
    <n v="270107"/>
    <s v="Atenciones médicas"/>
    <n v="270107006"/>
    <s v="Violencia Física"/>
    <n v="0"/>
    <n v="1643.5740090968179"/>
    <n v="0"/>
  </r>
  <r>
    <n v="10"/>
    <n v="10302"/>
    <s v="Los Lagos"/>
    <s v="Puerto Octay"/>
    <n v="2"/>
    <s v="Prevalencia Violencia Física General Vida (año o vida)"/>
    <x v="1"/>
    <x v="1"/>
    <x v="0"/>
    <x v="0"/>
    <s v="No sufrió violencia física antes ni durante los últimos doce meses"/>
    <n v="270107"/>
    <s v="Atenciones médicas"/>
    <n v="270107006"/>
    <s v="Violencia Física"/>
    <n v="0"/>
    <n v="1643.5740090968179"/>
    <n v="0"/>
  </r>
  <r>
    <n v="10"/>
    <n v="10302"/>
    <s v="Los Lagos"/>
    <s v="Puerto Octay"/>
    <n v="3"/>
    <s v="Prevalencia Violencia Física Grave Año"/>
    <x v="0"/>
    <x v="0"/>
    <x v="0"/>
    <x v="0"/>
    <s v="No sufrió violencia física grave en los últimos 12 meses"/>
    <n v="270107"/>
    <s v="Atenciones médicas"/>
    <n v="270107006"/>
    <s v="Violencia Física"/>
    <n v="0"/>
    <n v="1643.5740090968179"/>
    <n v="0"/>
  </r>
  <r>
    <n v="10"/>
    <n v="10302"/>
    <s v="Los Lagos"/>
    <s v="Puerto Octay"/>
    <n v="4"/>
    <s v="Prevalencia Violencia Física Leve Año"/>
    <x v="0"/>
    <x v="0"/>
    <x v="0"/>
    <x v="0"/>
    <s v="No sufrió violencia física leve en los últimos 12 meses"/>
    <n v="270107"/>
    <s v="Atenciones médicas"/>
    <n v="270107006"/>
    <s v="Violencia Física"/>
    <n v="0"/>
    <n v="1643.5740090968179"/>
    <n v="0"/>
  </r>
  <r>
    <n v="10"/>
    <n v="10302"/>
    <s v="Los Lagos"/>
    <s v="Puerto Octay"/>
    <n v="7"/>
    <s v="Prevalencia Violencia Sexual General Vida (año o vida) general"/>
    <x v="1"/>
    <x v="1"/>
    <x v="1"/>
    <x v="1"/>
    <s v="Sin Datos"/>
    <n v="270107"/>
    <s v="Atenciones médicas"/>
    <n v="270107005"/>
    <s v="Otra violencia"/>
    <n v="0"/>
    <n v="821.78700454840896"/>
    <n v="0"/>
  </r>
  <r>
    <n v="10"/>
    <n v="10302"/>
    <s v="Los Lagos"/>
    <s v="Puerto Octay"/>
    <n v="7"/>
    <s v="Prevalencia Violencia Sexual General Vida (año o vida) general"/>
    <x v="1"/>
    <x v="1"/>
    <x v="1"/>
    <x v="1"/>
    <s v="No sufrió violencia sexual antes ni durante los últimos doce meses"/>
    <n v="270107"/>
    <s v="Atenciones médicas"/>
    <n v="270107005"/>
    <s v="Otra violencia"/>
    <n v="0"/>
    <n v="821.78700454840896"/>
    <n v="0"/>
  </r>
  <r>
    <n v="10"/>
    <n v="10303"/>
    <s v="Los Lagos"/>
    <s v="Purranque"/>
    <n v="1"/>
    <s v="Prevalencia Violencia Física General Año"/>
    <x v="0"/>
    <x v="0"/>
    <x v="0"/>
    <x v="0"/>
    <s v="No sufrió violencia física general en los últimos 12 meses"/>
    <n v="270107"/>
    <s v="Atenciones médicas"/>
    <n v="270107006"/>
    <s v="Violencia Física"/>
    <n v="0"/>
    <n v="1524.182066276805"/>
    <n v="0"/>
  </r>
  <r>
    <n v="10"/>
    <n v="10303"/>
    <s v="Los Lagos"/>
    <s v="Purranque"/>
    <n v="2"/>
    <s v="Prevalencia Violencia Física General Vida (año o vida)"/>
    <x v="1"/>
    <x v="1"/>
    <x v="0"/>
    <x v="0"/>
    <s v="No sufrió violencia física antes ni durante los últimos doce meses"/>
    <n v="270107"/>
    <s v="Atenciones médicas"/>
    <n v="270107006"/>
    <s v="Violencia Física"/>
    <n v="0"/>
    <n v="1524.182066276805"/>
    <n v="0"/>
  </r>
  <r>
    <n v="10"/>
    <n v="10303"/>
    <s v="Los Lagos"/>
    <s v="Purranque"/>
    <n v="3"/>
    <s v="Prevalencia Violencia Física Grave Año"/>
    <x v="0"/>
    <x v="0"/>
    <x v="0"/>
    <x v="0"/>
    <s v="No sufrió violencia física grave en los últimos 12 meses"/>
    <n v="270107"/>
    <s v="Atenciones médicas"/>
    <n v="270107006"/>
    <s v="Violencia Física"/>
    <n v="0"/>
    <n v="1524.182066276805"/>
    <n v="0"/>
  </r>
  <r>
    <n v="10"/>
    <n v="10303"/>
    <s v="Los Lagos"/>
    <s v="Purranque"/>
    <n v="4"/>
    <s v="Prevalencia Violencia Física Leve Año"/>
    <x v="0"/>
    <x v="0"/>
    <x v="0"/>
    <x v="0"/>
    <s v="No sufrió violencia física leve en los últimos 12 meses"/>
    <n v="270107"/>
    <s v="Atenciones médicas"/>
    <n v="270107006"/>
    <s v="Violencia Física"/>
    <n v="0"/>
    <n v="1524.182066276805"/>
    <n v="0"/>
  </r>
  <r>
    <n v="10"/>
    <n v="10303"/>
    <s v="Los Lagos"/>
    <s v="Purranque"/>
    <n v="7"/>
    <s v="Prevalencia Violencia Sexual General Vida (año o vida) general"/>
    <x v="1"/>
    <x v="1"/>
    <x v="1"/>
    <x v="1"/>
    <s v="Sin Datos"/>
    <n v="270107"/>
    <s v="Atenciones médicas"/>
    <n v="270107005"/>
    <s v="Otra violencia"/>
    <n v="0"/>
    <n v="1053.592592592594"/>
    <n v="0"/>
  </r>
  <r>
    <n v="10"/>
    <n v="10303"/>
    <s v="Los Lagos"/>
    <s v="Purranque"/>
    <n v="7"/>
    <s v="Prevalencia Violencia Sexual General Vida (año o vida) general"/>
    <x v="1"/>
    <x v="1"/>
    <x v="1"/>
    <x v="1"/>
    <s v="No sufrió violencia sexual antes ni durante los últimos doce meses"/>
    <n v="270107"/>
    <s v="Atenciones médicas"/>
    <n v="270107005"/>
    <s v="Otra violencia"/>
    <n v="0"/>
    <n v="470.58947368421099"/>
    <n v="0"/>
  </r>
  <r>
    <n v="10"/>
    <n v="10305"/>
    <s v="Los Lagos"/>
    <s v="Rio Negro"/>
    <n v="1"/>
    <s v="Prevalencia Violencia Física General Año"/>
    <x v="0"/>
    <x v="0"/>
    <x v="0"/>
    <x v="0"/>
    <s v="No sufrió violencia física general en los últimos 12 meses"/>
    <n v="270107"/>
    <s v="Atenciones médicas"/>
    <n v="270107006"/>
    <s v="Violencia Física"/>
    <n v="0"/>
    <n v="1711.6794776666891"/>
    <n v="0"/>
  </r>
  <r>
    <n v="10"/>
    <n v="10305"/>
    <s v="Los Lagos"/>
    <s v="Rio Negro"/>
    <n v="2"/>
    <s v="Prevalencia Violencia Física General Vida (año o vida)"/>
    <x v="1"/>
    <x v="1"/>
    <x v="0"/>
    <x v="0"/>
    <s v="No sufrió violencia física antes ni durante los últimos doce meses"/>
    <n v="270107"/>
    <s v="Atenciones médicas"/>
    <n v="270107006"/>
    <s v="Violencia Física"/>
    <n v="0"/>
    <n v="1711.6794776666891"/>
    <n v="0"/>
  </r>
  <r>
    <n v="10"/>
    <n v="10305"/>
    <s v="Los Lagos"/>
    <s v="Rio Negro"/>
    <n v="3"/>
    <s v="Prevalencia Violencia Física Grave Año"/>
    <x v="0"/>
    <x v="0"/>
    <x v="0"/>
    <x v="0"/>
    <s v="No sufrió violencia física grave en los últimos 12 meses"/>
    <n v="270107"/>
    <s v="Atenciones médicas"/>
    <n v="270107006"/>
    <s v="Violencia Física"/>
    <n v="0"/>
    <n v="1711.6794776666891"/>
    <n v="0"/>
  </r>
  <r>
    <n v="10"/>
    <n v="10305"/>
    <s v="Los Lagos"/>
    <s v="Rio Negro"/>
    <n v="4"/>
    <s v="Prevalencia Violencia Física Leve Año"/>
    <x v="0"/>
    <x v="0"/>
    <x v="0"/>
    <x v="0"/>
    <s v="No sufrió violencia física leve en los últimos 12 meses"/>
    <n v="270107"/>
    <s v="Atenciones médicas"/>
    <n v="270107006"/>
    <s v="Violencia Física"/>
    <n v="0"/>
    <n v="1711.6794776666891"/>
    <n v="0"/>
  </r>
  <r>
    <n v="10"/>
    <n v="10305"/>
    <s v="Los Lagos"/>
    <s v="Rio Negro"/>
    <n v="7"/>
    <s v="Prevalencia Violencia Sexual General Vida (año o vida) general"/>
    <x v="1"/>
    <x v="1"/>
    <x v="1"/>
    <x v="1"/>
    <s v="No sufrió violencia sexual antes ni durante los últimos doce meses"/>
    <n v="270107"/>
    <s v="Atenciones médicas"/>
    <n v="270107005"/>
    <s v="Otra violencia"/>
    <n v="0"/>
    <n v="1711.6794776666891"/>
    <n v="0"/>
  </r>
  <r>
    <n v="10"/>
    <n v="10306"/>
    <s v="Los Lagos"/>
    <s v="San Juan De La Costa"/>
    <n v="1"/>
    <s v="Prevalencia Violencia Física General Año"/>
    <x v="0"/>
    <x v="0"/>
    <x v="0"/>
    <x v="0"/>
    <s v="No sufrió violencia física general en los últimos 12 meses"/>
    <n v="270107"/>
    <s v="Atenciones médicas"/>
    <n v="270107006"/>
    <s v="Violencia Física"/>
    <n v="0"/>
    <n v="3009.6332411075491"/>
    <n v="0"/>
  </r>
  <r>
    <n v="10"/>
    <n v="10306"/>
    <s v="Los Lagos"/>
    <s v="San Juan De La Costa"/>
    <n v="2"/>
    <s v="Prevalencia Violencia Física General Vida (año o vida)"/>
    <x v="1"/>
    <x v="1"/>
    <x v="0"/>
    <x v="0"/>
    <s v="No sufrió violencia física antes ni durante los últimos doce meses"/>
    <n v="270107"/>
    <s v="Atenciones médicas"/>
    <n v="270107006"/>
    <s v="Violencia Física"/>
    <n v="0"/>
    <n v="3009.6332411075491"/>
    <n v="0"/>
  </r>
  <r>
    <n v="10"/>
    <n v="10306"/>
    <s v="Los Lagos"/>
    <s v="San Juan De La Costa"/>
    <n v="3"/>
    <s v="Prevalencia Violencia Física Grave Año"/>
    <x v="0"/>
    <x v="0"/>
    <x v="0"/>
    <x v="0"/>
    <s v="No sufrió violencia física grave en los últimos 12 meses"/>
    <n v="270107"/>
    <s v="Atenciones médicas"/>
    <n v="270107006"/>
    <s v="Violencia Física"/>
    <n v="0"/>
    <n v="3009.6332411075491"/>
    <n v="0"/>
  </r>
  <r>
    <n v="10"/>
    <n v="10306"/>
    <s v="Los Lagos"/>
    <s v="San Juan De La Costa"/>
    <n v="4"/>
    <s v="Prevalencia Violencia Física Leve Año"/>
    <x v="0"/>
    <x v="0"/>
    <x v="0"/>
    <x v="0"/>
    <s v="No sufrió violencia física leve en los últimos 12 meses"/>
    <n v="270107"/>
    <s v="Atenciones médicas"/>
    <n v="270107006"/>
    <s v="Violencia Física"/>
    <n v="0"/>
    <n v="3009.6332411075491"/>
    <n v="0"/>
  </r>
  <r>
    <n v="10"/>
    <n v="10306"/>
    <s v="Los Lagos"/>
    <s v="San Juan De La Costa"/>
    <n v="7"/>
    <s v="Prevalencia Violencia Sexual General Vida (año o vida) general"/>
    <x v="1"/>
    <x v="1"/>
    <x v="1"/>
    <x v="1"/>
    <s v="Sin Datos"/>
    <n v="270107"/>
    <s v="Atenciones médicas"/>
    <n v="270107005"/>
    <s v="Otra violencia"/>
    <n v="0"/>
    <n v="1742.9"/>
    <n v="0"/>
  </r>
  <r>
    <n v="10"/>
    <n v="10306"/>
    <s v="Los Lagos"/>
    <s v="San Juan De La Costa"/>
    <n v="7"/>
    <s v="Prevalencia Violencia Sexual General Vida (año o vida) general"/>
    <x v="1"/>
    <x v="1"/>
    <x v="1"/>
    <x v="1"/>
    <s v="No sufrió violencia sexual antes ni durante los últimos doce meses"/>
    <n v="270107"/>
    <s v="Atenciones médicas"/>
    <n v="270107005"/>
    <s v="Otra violencia"/>
    <n v="0"/>
    <n v="1266.733241107549"/>
    <n v="0"/>
  </r>
  <r>
    <n v="10"/>
    <n v="10307"/>
    <s v="Los Lagos"/>
    <s v="San Pablo"/>
    <n v="1"/>
    <s v="Prevalencia Violencia Física General Año"/>
    <x v="0"/>
    <x v="0"/>
    <x v="0"/>
    <x v="0"/>
    <s v="No sufrió violencia física general en los últimos 12 meses"/>
    <n v="270107"/>
    <s v="Atenciones médicas"/>
    <n v="270107006"/>
    <s v="Violencia Física"/>
    <n v="0"/>
    <n v="3826.7169125573255"/>
    <n v="2432.1329629629631"/>
  </r>
  <r>
    <n v="10"/>
    <n v="10307"/>
    <s v="Los Lagos"/>
    <s v="San Pablo"/>
    <n v="1"/>
    <s v="Prevalencia Violencia Física General Año"/>
    <x v="0"/>
    <x v="0"/>
    <x v="0"/>
    <x v="0"/>
    <s v="Sufrió violencia física general en los últimos 12 meses"/>
    <n v="270107"/>
    <s v="Atenciones médicas"/>
    <n v="270107006"/>
    <s v="Violencia Física"/>
    <n v="0"/>
    <n v="0"/>
    <n v="294.45999999999998"/>
  </r>
  <r>
    <n v="10"/>
    <n v="10307"/>
    <s v="Los Lagos"/>
    <s v="San Pablo"/>
    <n v="2"/>
    <s v="Prevalencia Violencia Física General Vida (año o vida)"/>
    <x v="1"/>
    <x v="1"/>
    <x v="0"/>
    <x v="0"/>
    <s v="No sufrió violencia física antes ni durante los últimos doce meses"/>
    <n v="270107"/>
    <s v="Atenciones médicas"/>
    <n v="270107006"/>
    <s v="Violencia Física"/>
    <n v="0"/>
    <n v="3826.7169125573255"/>
    <n v="2137.6729629629631"/>
  </r>
  <r>
    <n v="10"/>
    <n v="10307"/>
    <s v="Los Lagos"/>
    <s v="San Pablo"/>
    <n v="2"/>
    <s v="Prevalencia Violencia Física General Vida (año o vida)"/>
    <x v="1"/>
    <x v="1"/>
    <x v="0"/>
    <x v="0"/>
    <s v="Sufrió violencia física antes o durante los últimos doce meses"/>
    <n v="270107"/>
    <s v="Atenciones médicas"/>
    <n v="270107006"/>
    <s v="Violencia Física"/>
    <n v="0"/>
    <n v="0"/>
    <n v="588.91999999999996"/>
  </r>
  <r>
    <n v="10"/>
    <n v="10307"/>
    <s v="Los Lagos"/>
    <s v="San Pablo"/>
    <n v="3"/>
    <s v="Prevalencia Violencia Física Grave Año"/>
    <x v="0"/>
    <x v="0"/>
    <x v="0"/>
    <x v="0"/>
    <s v="No sufrió violencia física grave en los últimos 12 meses"/>
    <n v="270107"/>
    <s v="Atenciones médicas"/>
    <n v="270107006"/>
    <s v="Violencia Física"/>
    <n v="0"/>
    <n v="3826.7169125573255"/>
    <n v="2432.1329629629631"/>
  </r>
  <r>
    <n v="10"/>
    <n v="10307"/>
    <s v="Los Lagos"/>
    <s v="San Pablo"/>
    <n v="3"/>
    <s v="Prevalencia Violencia Física Grave Año"/>
    <x v="0"/>
    <x v="0"/>
    <x v="0"/>
    <x v="0"/>
    <s v="Sufrió violencia física grave en los últimos 12 meses"/>
    <n v="270107"/>
    <s v="Atenciones médicas"/>
    <n v="270107006"/>
    <s v="Violencia Física"/>
    <n v="0"/>
    <n v="0"/>
    <n v="294.45999999999998"/>
  </r>
  <r>
    <n v="10"/>
    <n v="10307"/>
    <s v="Los Lagos"/>
    <s v="San Pablo"/>
    <n v="4"/>
    <s v="Prevalencia Violencia Física Leve Año"/>
    <x v="0"/>
    <x v="0"/>
    <x v="0"/>
    <x v="0"/>
    <s v="No sufrió violencia física leve en los últimos 12 meses"/>
    <n v="270107"/>
    <s v="Atenciones médicas"/>
    <n v="270107006"/>
    <s v="Violencia Física"/>
    <n v="0"/>
    <n v="3826.7169125573255"/>
    <n v="2432.1329629629631"/>
  </r>
  <r>
    <n v="10"/>
    <n v="10307"/>
    <s v="Los Lagos"/>
    <s v="San Pablo"/>
    <n v="4"/>
    <s v="Prevalencia Violencia Física Leve Año"/>
    <x v="0"/>
    <x v="0"/>
    <x v="0"/>
    <x v="0"/>
    <s v="Sufrió violencia física leve en los últimos 12 meses"/>
    <n v="270107"/>
    <s v="Atenciones médicas"/>
    <n v="270107006"/>
    <s v="Violencia Física"/>
    <n v="0"/>
    <n v="0"/>
    <n v="294.45999999999998"/>
  </r>
  <r>
    <n v="10"/>
    <n v="10307"/>
    <s v="Los Lagos"/>
    <s v="San Pablo"/>
    <n v="7"/>
    <s v="Prevalencia Violencia Sexual General Vida (año o vida) general"/>
    <x v="1"/>
    <x v="1"/>
    <x v="1"/>
    <x v="1"/>
    <s v="Sin Datos"/>
    <n v="270107"/>
    <s v="Atenciones médicas"/>
    <n v="270107005"/>
    <s v="Otra violencia"/>
    <n v="0"/>
    <n v="1970.2913806424331"/>
    <n v="0"/>
  </r>
  <r>
    <n v="10"/>
    <n v="10307"/>
    <s v="Los Lagos"/>
    <s v="San Pablo"/>
    <n v="7"/>
    <s v="Prevalencia Violencia Sexual General Vida (año o vida) general"/>
    <x v="1"/>
    <x v="1"/>
    <x v="1"/>
    <x v="1"/>
    <s v="No sufrió violencia sexual antes ni durante los últimos doce meses"/>
    <n v="270107"/>
    <s v="Atenciones médicas"/>
    <n v="270107005"/>
    <s v="Otra violencia"/>
    <n v="0"/>
    <n v="1856.425531914892"/>
    <n v="2137.6729629629631"/>
  </r>
  <r>
    <n v="10"/>
    <n v="10307"/>
    <s v="Los Lagos"/>
    <s v="San Pablo"/>
    <n v="7"/>
    <s v="Prevalencia Violencia Sexual General Vida (año o vida) general"/>
    <x v="1"/>
    <x v="1"/>
    <x v="1"/>
    <x v="1"/>
    <s v="Sufrió violencia sexual antes o durante los últimos doce meses"/>
    <n v="270107"/>
    <s v="Atenciones médicas"/>
    <n v="270107005"/>
    <s v="Otra violencia"/>
    <n v="0"/>
    <n v="0"/>
    <n v="588.91999999999996"/>
  </r>
  <r>
    <n v="10"/>
    <n v="10403"/>
    <s v="Los Lagos"/>
    <s v="Hualaihué"/>
    <n v="1"/>
    <s v="Prevalencia Violencia Física General Año"/>
    <x v="0"/>
    <x v="0"/>
    <x v="0"/>
    <x v="0"/>
    <s v="No sufrió violencia física general en los últimos 12 meses"/>
    <n v="270107"/>
    <s v="Atenciones médicas"/>
    <n v="270107006"/>
    <s v="Violencia Física"/>
    <n v="0"/>
    <n v="1982.9684363565279"/>
    <n v="0"/>
  </r>
  <r>
    <n v="10"/>
    <n v="10403"/>
    <s v="Los Lagos"/>
    <s v="Hualaihué"/>
    <n v="2"/>
    <s v="Prevalencia Violencia Física General Vida (año o vida)"/>
    <x v="1"/>
    <x v="1"/>
    <x v="0"/>
    <x v="0"/>
    <s v="No sufrió violencia física antes ni durante los últimos doce meses"/>
    <n v="270107"/>
    <s v="Atenciones médicas"/>
    <n v="270107006"/>
    <s v="Violencia Física"/>
    <n v="0"/>
    <n v="1982.9684363565279"/>
    <n v="0"/>
  </r>
  <r>
    <n v="10"/>
    <n v="10403"/>
    <s v="Los Lagos"/>
    <s v="Hualaihué"/>
    <n v="3"/>
    <s v="Prevalencia Violencia Física Grave Año"/>
    <x v="0"/>
    <x v="0"/>
    <x v="0"/>
    <x v="0"/>
    <s v="No sufrió violencia física grave en los últimos 12 meses"/>
    <n v="270107"/>
    <s v="Atenciones médicas"/>
    <n v="270107006"/>
    <s v="Violencia Física"/>
    <n v="0"/>
    <n v="1982.9684363565279"/>
    <n v="0"/>
  </r>
  <r>
    <n v="10"/>
    <n v="10403"/>
    <s v="Los Lagos"/>
    <s v="Hualaihué"/>
    <n v="4"/>
    <s v="Prevalencia Violencia Física Leve Año"/>
    <x v="0"/>
    <x v="0"/>
    <x v="0"/>
    <x v="0"/>
    <s v="No sufrió violencia física leve en los últimos 12 meses"/>
    <n v="270107"/>
    <s v="Atenciones médicas"/>
    <n v="270107006"/>
    <s v="Violencia Física"/>
    <n v="0"/>
    <n v="1982.9684363565279"/>
    <n v="0"/>
  </r>
  <r>
    <n v="10"/>
    <n v="10403"/>
    <s v="Los Lagos"/>
    <s v="Hualaihué"/>
    <n v="7"/>
    <s v="Prevalencia Violencia Sexual General Vida (año o vida) general"/>
    <x v="1"/>
    <x v="1"/>
    <x v="1"/>
    <x v="1"/>
    <s v="Sin Datos"/>
    <n v="270107"/>
    <s v="Atenciones médicas"/>
    <n v="270107005"/>
    <s v="Otra violencia"/>
    <n v="0"/>
    <n v="1054.755670399082"/>
    <n v="0"/>
  </r>
  <r>
    <n v="10"/>
    <n v="10403"/>
    <s v="Los Lagos"/>
    <s v="Hualaihué"/>
    <n v="7"/>
    <s v="Prevalencia Violencia Sexual General Vida (año o vida) general"/>
    <x v="1"/>
    <x v="1"/>
    <x v="1"/>
    <x v="1"/>
    <s v="No sufrió violencia sexual antes ni durante los últimos doce meses"/>
    <n v="270107"/>
    <s v="Atenciones médicas"/>
    <n v="270107005"/>
    <s v="Otra violencia"/>
    <n v="0"/>
    <n v="928.21276595744598"/>
    <n v="0"/>
  </r>
  <r>
    <n v="11"/>
    <n v="11101"/>
    <s v="Aysén"/>
    <s v="Coihaique"/>
    <n v="1"/>
    <s v="Prevalencia Violencia Física General Año"/>
    <x v="0"/>
    <x v="0"/>
    <x v="0"/>
    <x v="0"/>
    <s v="No sufrió violencia física general en los últimos 12 meses"/>
    <n v="270107"/>
    <s v="Atenciones médicas"/>
    <n v="270107006"/>
    <s v="Violencia Física"/>
    <n v="14505"/>
    <n v="15878.491536998001"/>
    <n v="17188.221752715381"/>
  </r>
  <r>
    <n v="11"/>
    <n v="11101"/>
    <s v="Aysén"/>
    <s v="Coihaique"/>
    <n v="1"/>
    <s v="Prevalencia Violencia Física General Año"/>
    <x v="0"/>
    <x v="0"/>
    <x v="0"/>
    <x v="0"/>
    <s v="Sufrió violencia física general en los últimos 12 meses"/>
    <n v="270107"/>
    <s v="Atenciones médicas"/>
    <n v="270107006"/>
    <s v="Violencia Física"/>
    <n v="292"/>
    <n v="497.64984645895998"/>
    <n v="896.24840053563446"/>
  </r>
  <r>
    <n v="11"/>
    <n v="11101"/>
    <s v="Aysén"/>
    <s v="Coihaique"/>
    <n v="2"/>
    <s v="Prevalencia Violencia Física General Vida (año o vida)"/>
    <x v="1"/>
    <x v="1"/>
    <x v="0"/>
    <x v="0"/>
    <s v="No sufrió violencia física antes ni durante los últimos doce meses"/>
    <n v="270107"/>
    <s v="Atenciones médicas"/>
    <n v="270107006"/>
    <s v="Violencia Física"/>
    <n v="14238"/>
    <n v="15501.703245097435"/>
    <n v="14486.700402717852"/>
  </r>
  <r>
    <n v="11"/>
    <n v="11101"/>
    <s v="Aysén"/>
    <s v="Coihaique"/>
    <n v="2"/>
    <s v="Prevalencia Violencia Física General Vida (año o vida)"/>
    <x v="1"/>
    <x v="1"/>
    <x v="0"/>
    <x v="0"/>
    <s v="Sufrió violencia física antes o durante los últimos doce meses"/>
    <n v="270107"/>
    <s v="Atenciones médicas"/>
    <n v="270107006"/>
    <s v="Violencia Física"/>
    <n v="559"/>
    <n v="874.43813835952142"/>
    <n v="3597.7697505331548"/>
  </r>
  <r>
    <n v="11"/>
    <n v="11101"/>
    <s v="Aysén"/>
    <s v="Coihaique"/>
    <n v="3"/>
    <s v="Prevalencia Violencia Física Grave Año"/>
    <x v="0"/>
    <x v="0"/>
    <x v="0"/>
    <x v="0"/>
    <s v="No sufrió violencia física grave en los últimos 12 meses"/>
    <n v="270107"/>
    <s v="Atenciones médicas"/>
    <n v="270107006"/>
    <s v="Violencia Física"/>
    <n v="14742"/>
    <n v="16297.405751273056"/>
    <n v="17651.721901502769"/>
  </r>
  <r>
    <n v="11"/>
    <n v="11101"/>
    <s v="Aysén"/>
    <s v="Coihaique"/>
    <n v="3"/>
    <s v="Prevalencia Violencia Física Grave Año"/>
    <x v="0"/>
    <x v="0"/>
    <x v="0"/>
    <x v="0"/>
    <s v="Sufrió violencia física grave en los últimos 12 meses"/>
    <n v="270107"/>
    <s v="Atenciones médicas"/>
    <n v="270107006"/>
    <s v="Violencia Física"/>
    <n v="55"/>
    <n v="78.735632183908095"/>
    <n v="432.74825174825168"/>
  </r>
  <r>
    <n v="11"/>
    <n v="11101"/>
    <s v="Aysén"/>
    <s v="Coihaique"/>
    <n v="4"/>
    <s v="Prevalencia Violencia Física Leve Año"/>
    <x v="0"/>
    <x v="0"/>
    <x v="0"/>
    <x v="0"/>
    <s v="No sufrió violencia física leve en los últimos 12 meses"/>
    <n v="270107"/>
    <s v="Atenciones médicas"/>
    <n v="270107006"/>
    <s v="Violencia Física"/>
    <n v="14505"/>
    <n v="15878.491536998001"/>
    <n v="17329.580727074357"/>
  </r>
  <r>
    <n v="11"/>
    <n v="11101"/>
    <s v="Aysén"/>
    <s v="Coihaique"/>
    <n v="4"/>
    <s v="Prevalencia Violencia Física Leve Año"/>
    <x v="0"/>
    <x v="0"/>
    <x v="0"/>
    <x v="0"/>
    <s v="Sufrió violencia física leve en los últimos 12 meses"/>
    <n v="270107"/>
    <s v="Atenciones médicas"/>
    <n v="270107006"/>
    <s v="Violencia Física"/>
    <n v="292"/>
    <n v="497.64984645895998"/>
    <n v="754.88942617666021"/>
  </r>
  <r>
    <n v="11"/>
    <n v="11101"/>
    <s v="Aysén"/>
    <s v="Coihaique"/>
    <n v="7"/>
    <s v="Prevalencia Violencia Sexual General Vida (año o vida) general"/>
    <x v="1"/>
    <x v="1"/>
    <x v="1"/>
    <x v="1"/>
    <s v="Sin Datos"/>
    <n v="270107"/>
    <s v="Atenciones médicas"/>
    <n v="270107005"/>
    <s v="Otra violencia"/>
    <n v="3635"/>
    <n v="6594.3323075956505"/>
    <n v="0"/>
  </r>
  <r>
    <n v="11"/>
    <n v="11101"/>
    <s v="Aysén"/>
    <s v="Coihaique"/>
    <n v="7"/>
    <s v="Prevalencia Violencia Sexual General Vida (año o vida) general"/>
    <x v="1"/>
    <x v="1"/>
    <x v="1"/>
    <x v="1"/>
    <s v="No sufrió violencia sexual antes ni durante los últimos doce meses"/>
    <n v="270107"/>
    <s v="Atenciones médicas"/>
    <n v="270107005"/>
    <s v="Otra violencia"/>
    <n v="11023"/>
    <n v="9589.0187010591198"/>
    <n v="15875.247133859049"/>
  </r>
  <r>
    <n v="11"/>
    <n v="11101"/>
    <s v="Aysén"/>
    <s v="Coihaique"/>
    <n v="7"/>
    <s v="Prevalencia Violencia Sexual General Vida (año o vida) general"/>
    <x v="1"/>
    <x v="1"/>
    <x v="1"/>
    <x v="1"/>
    <s v="Sufrió violencia sexual antes o durante los últimos doce meses"/>
    <n v="270107"/>
    <s v="Atenciones médicas"/>
    <n v="270107005"/>
    <s v="Otra violencia"/>
    <n v="139"/>
    <n v="192.79037480214691"/>
    <n v="2209.2230193919554"/>
  </r>
  <r>
    <n v="11"/>
    <n v="11201"/>
    <s v="Aysén"/>
    <s v="Aisén"/>
    <n v="1"/>
    <s v="Prevalencia Violencia Física General Año"/>
    <x v="0"/>
    <x v="0"/>
    <x v="0"/>
    <x v="0"/>
    <s v="No sufrió violencia física general en los últimos 12 meses"/>
    <n v="270107"/>
    <s v="Atenciones médicas"/>
    <n v="270107006"/>
    <s v="Violencia Física"/>
    <n v="0"/>
    <n v="9498.6759962067663"/>
    <n v="9929.0613619005126"/>
  </r>
  <r>
    <n v="11"/>
    <n v="11201"/>
    <s v="Aysén"/>
    <s v="Aisén"/>
    <n v="1"/>
    <s v="Prevalencia Violencia Física General Año"/>
    <x v="0"/>
    <x v="0"/>
    <x v="0"/>
    <x v="0"/>
    <s v="Sufrió violencia física general en los últimos 12 meses"/>
    <n v="270107"/>
    <s v="Atenciones médicas"/>
    <n v="270107006"/>
    <s v="Violencia Física"/>
    <n v="0"/>
    <n v="279.18149530954651"/>
    <n v="136.46848484848485"/>
  </r>
  <r>
    <n v="11"/>
    <n v="11201"/>
    <s v="Aysén"/>
    <s v="Aisén"/>
    <n v="2"/>
    <s v="Prevalencia Violencia Física General Vida (año o vida)"/>
    <x v="1"/>
    <x v="1"/>
    <x v="0"/>
    <x v="0"/>
    <s v="No sufrió violencia física antes ni durante los últimos doce meses"/>
    <n v="270107"/>
    <s v="Atenciones médicas"/>
    <n v="270107006"/>
    <s v="Violencia Física"/>
    <n v="0"/>
    <n v="8396.9178187967627"/>
    <n v="8819.0509100828294"/>
  </r>
  <r>
    <n v="11"/>
    <n v="11201"/>
    <s v="Aysén"/>
    <s v="Aisén"/>
    <n v="2"/>
    <s v="Prevalencia Violencia Física General Vida (año o vida)"/>
    <x v="1"/>
    <x v="1"/>
    <x v="0"/>
    <x v="0"/>
    <s v="Sufrió violencia física antes o durante los últimos doce meses"/>
    <n v="270107"/>
    <s v="Atenciones médicas"/>
    <n v="270107006"/>
    <s v="Violencia Física"/>
    <n v="0"/>
    <n v="1380.9396727195478"/>
    <n v="1246.4789366661705"/>
  </r>
  <r>
    <n v="11"/>
    <n v="11201"/>
    <s v="Aysén"/>
    <s v="Aisén"/>
    <n v="3"/>
    <s v="Prevalencia Violencia Física Grave Año"/>
    <x v="0"/>
    <x v="0"/>
    <x v="0"/>
    <x v="0"/>
    <s v="No sufrió violencia física grave en los últimos 12 meses"/>
    <n v="270107"/>
    <s v="Atenciones médicas"/>
    <n v="270107006"/>
    <s v="Violencia Física"/>
    <n v="0"/>
    <n v="9620.7809502414984"/>
    <n v="9972.7431800823306"/>
  </r>
  <r>
    <n v="11"/>
    <n v="11201"/>
    <s v="Aysén"/>
    <s v="Aisén"/>
    <n v="3"/>
    <s v="Prevalencia Violencia Física Grave Año"/>
    <x v="0"/>
    <x v="0"/>
    <x v="0"/>
    <x v="0"/>
    <s v="Sufrió violencia física grave en los últimos 12 meses"/>
    <n v="270107"/>
    <s v="Atenciones médicas"/>
    <n v="270107006"/>
    <s v="Violencia Física"/>
    <n v="0"/>
    <n v="157.0765412748172"/>
    <n v="92.786666666666662"/>
  </r>
  <r>
    <n v="11"/>
    <n v="11201"/>
    <s v="Aysén"/>
    <s v="Aisén"/>
    <n v="4"/>
    <s v="Prevalencia Violencia Física Leve Año"/>
    <x v="0"/>
    <x v="0"/>
    <x v="0"/>
    <x v="0"/>
    <s v="No sufrió violencia física leve en los últimos 12 meses"/>
    <n v="270107"/>
    <s v="Atenciones médicas"/>
    <n v="270107006"/>
    <s v="Violencia Física"/>
    <n v="0"/>
    <n v="9498.6759962067663"/>
    <n v="9929.0613619005126"/>
  </r>
  <r>
    <n v="11"/>
    <n v="11201"/>
    <s v="Aysén"/>
    <s v="Aisén"/>
    <n v="4"/>
    <s v="Prevalencia Violencia Física Leve Año"/>
    <x v="0"/>
    <x v="0"/>
    <x v="0"/>
    <x v="0"/>
    <s v="Sufrió violencia física leve en los últimos 12 meses"/>
    <n v="270107"/>
    <s v="Atenciones médicas"/>
    <n v="270107006"/>
    <s v="Violencia Física"/>
    <n v="0"/>
    <n v="279.18149530954651"/>
    <n v="136.46848484848485"/>
  </r>
  <r>
    <n v="11"/>
    <n v="11201"/>
    <s v="Aysén"/>
    <s v="Aisén"/>
    <n v="7"/>
    <s v="Prevalencia Violencia Sexual General Vida (año o vida) general"/>
    <x v="1"/>
    <x v="1"/>
    <x v="1"/>
    <x v="1"/>
    <s v="Sin Datos"/>
    <n v="270107"/>
    <s v="Atenciones médicas"/>
    <n v="270107005"/>
    <s v="Otra violencia"/>
    <n v="0"/>
    <n v="2267.7556266870138"/>
    <n v="0"/>
  </r>
  <r>
    <n v="11"/>
    <n v="11201"/>
    <s v="Aysén"/>
    <s v="Aisén"/>
    <n v="7"/>
    <s v="Prevalencia Violencia Sexual General Vida (año o vida) general"/>
    <x v="1"/>
    <x v="1"/>
    <x v="1"/>
    <x v="1"/>
    <s v="No sufrió violencia sexual antes ni durante los últimos doce meses"/>
    <n v="270107"/>
    <s v="Atenciones médicas"/>
    <n v="270107005"/>
    <s v="Otra violencia"/>
    <n v="0"/>
    <n v="7124.5211152250067"/>
    <n v="9775.1495957942789"/>
  </r>
  <r>
    <n v="11"/>
    <n v="11201"/>
    <s v="Aysén"/>
    <s v="Aisén"/>
    <n v="7"/>
    <s v="Prevalencia Violencia Sexual General Vida (año o vida) general"/>
    <x v="1"/>
    <x v="1"/>
    <x v="1"/>
    <x v="1"/>
    <s v="Sufrió violencia sexual antes o durante los últimos doce meses"/>
    <n v="270107"/>
    <s v="Atenciones médicas"/>
    <n v="270107005"/>
    <s v="Otra violencia"/>
    <n v="0"/>
    <n v="385.58074960429377"/>
    <n v="290.38025095471903"/>
  </r>
  <r>
    <n v="11"/>
    <n v="11202"/>
    <s v="Aysén"/>
    <s v="Cisnes"/>
    <n v="1"/>
    <s v="Prevalencia Violencia Física General Año"/>
    <x v="0"/>
    <x v="0"/>
    <x v="0"/>
    <x v="0"/>
    <s v="No sufrió violencia física general en los últimos 12 meses"/>
    <n v="270107"/>
    <s v="Atenciones médicas"/>
    <n v="270107006"/>
    <s v="Violencia Física"/>
    <n v="0"/>
    <n v="1935.0625222504937"/>
    <n v="0"/>
  </r>
  <r>
    <n v="11"/>
    <n v="11202"/>
    <s v="Aysén"/>
    <s v="Cisnes"/>
    <n v="1"/>
    <s v="Prevalencia Violencia Física General Año"/>
    <x v="0"/>
    <x v="0"/>
    <x v="0"/>
    <x v="0"/>
    <s v="Sufrió violencia física general en los últimos 12 meses"/>
    <n v="270107"/>
    <s v="Atenciones médicas"/>
    <n v="270107006"/>
    <s v="Violencia Física"/>
    <n v="0"/>
    <n v="157.47126436781619"/>
    <n v="0"/>
  </r>
  <r>
    <n v="11"/>
    <n v="11202"/>
    <s v="Aysén"/>
    <s v="Cisnes"/>
    <n v="2"/>
    <s v="Prevalencia Violencia Física General Vida (año o vida)"/>
    <x v="1"/>
    <x v="1"/>
    <x v="0"/>
    <x v="0"/>
    <s v="No sufrió violencia física antes ni durante los últimos doce meses"/>
    <n v="270107"/>
    <s v="Atenciones médicas"/>
    <n v="270107006"/>
    <s v="Violencia Física"/>
    <n v="0"/>
    <n v="1843.5115018423303"/>
    <n v="0"/>
  </r>
  <r>
    <n v="11"/>
    <n v="11202"/>
    <s v="Aysén"/>
    <s v="Cisnes"/>
    <n v="2"/>
    <s v="Prevalencia Violencia Física General Vida (año o vida)"/>
    <x v="1"/>
    <x v="1"/>
    <x v="0"/>
    <x v="0"/>
    <s v="Sufrió violencia física antes o durante los últimos doce meses"/>
    <n v="270107"/>
    <s v="Atenciones médicas"/>
    <n v="270107006"/>
    <s v="Violencia Física"/>
    <n v="0"/>
    <n v="249.02228477597947"/>
    <n v="0"/>
  </r>
  <r>
    <n v="11"/>
    <n v="11202"/>
    <s v="Aysén"/>
    <s v="Cisnes"/>
    <n v="3"/>
    <s v="Prevalencia Violencia Física Grave Año"/>
    <x v="0"/>
    <x v="0"/>
    <x v="0"/>
    <x v="0"/>
    <s v="No sufrió violencia física grave en los últimos 12 meses"/>
    <n v="270107"/>
    <s v="Atenciones médicas"/>
    <n v="270107006"/>
    <s v="Violencia Física"/>
    <n v="0"/>
    <n v="1935.0625222504937"/>
    <n v="0"/>
  </r>
  <r>
    <n v="11"/>
    <n v="11202"/>
    <s v="Aysén"/>
    <s v="Cisnes"/>
    <n v="3"/>
    <s v="Prevalencia Violencia Física Grave Año"/>
    <x v="0"/>
    <x v="0"/>
    <x v="0"/>
    <x v="0"/>
    <s v="Sufrió violencia física grave en los últimos 12 meses"/>
    <n v="270107"/>
    <s v="Atenciones médicas"/>
    <n v="270107006"/>
    <s v="Violencia Física"/>
    <n v="0"/>
    <n v="157.47126436781619"/>
    <n v="0"/>
  </r>
  <r>
    <n v="11"/>
    <n v="11202"/>
    <s v="Aysén"/>
    <s v="Cisnes"/>
    <n v="4"/>
    <s v="Prevalencia Violencia Física Leve Año"/>
    <x v="0"/>
    <x v="0"/>
    <x v="0"/>
    <x v="0"/>
    <s v="No sufrió violencia física leve en los últimos 12 meses"/>
    <n v="270107"/>
    <s v="Atenciones médicas"/>
    <n v="270107006"/>
    <s v="Violencia Física"/>
    <n v="0"/>
    <n v="1935.0625222504937"/>
    <n v="0"/>
  </r>
  <r>
    <n v="11"/>
    <n v="11202"/>
    <s v="Aysén"/>
    <s v="Cisnes"/>
    <n v="4"/>
    <s v="Prevalencia Violencia Física Leve Año"/>
    <x v="0"/>
    <x v="0"/>
    <x v="0"/>
    <x v="0"/>
    <s v="Sufrió violencia física leve en los últimos 12 meses"/>
    <n v="270107"/>
    <s v="Atenciones médicas"/>
    <n v="270107006"/>
    <s v="Violencia Física"/>
    <n v="0"/>
    <n v="157.47126436781619"/>
    <n v="0"/>
  </r>
  <r>
    <n v="11"/>
    <n v="11202"/>
    <s v="Aysén"/>
    <s v="Cisnes"/>
    <n v="7"/>
    <s v="Prevalencia Violencia Sexual General Vida (año o vida) general"/>
    <x v="1"/>
    <x v="1"/>
    <x v="1"/>
    <x v="1"/>
    <s v="Sin Datos"/>
    <n v="270107"/>
    <s v="Atenciones médicas"/>
    <n v="270107005"/>
    <s v="Otra violencia"/>
    <n v="0"/>
    <n v="808.0210915862242"/>
    <n v="0"/>
  </r>
  <r>
    <n v="11"/>
    <n v="11202"/>
    <s v="Aysén"/>
    <s v="Cisnes"/>
    <n v="7"/>
    <s v="Prevalencia Violencia Sexual General Vida (año o vida) general"/>
    <x v="1"/>
    <x v="1"/>
    <x v="1"/>
    <x v="1"/>
    <s v="No sufrió violencia sexual antes ni durante los últimos doce meses"/>
    <n v="270107"/>
    <s v="Atenciones médicas"/>
    <n v="270107005"/>
    <s v="Otra violencia"/>
    <n v="0"/>
    <n v="1192.9616746239219"/>
    <n v="0"/>
  </r>
  <r>
    <n v="11"/>
    <n v="11202"/>
    <s v="Aysén"/>
    <s v="Cisnes"/>
    <n v="7"/>
    <s v="Prevalencia Violencia Sexual General Vida (año o vida) general"/>
    <x v="1"/>
    <x v="1"/>
    <x v="1"/>
    <x v="1"/>
    <s v="Sufrió violencia sexual antes o durante los últimos doce meses"/>
    <n v="270107"/>
    <s v="Atenciones médicas"/>
    <n v="270107005"/>
    <s v="Otra violencia"/>
    <n v="0"/>
    <n v="91.551020408163296"/>
    <n v="0"/>
  </r>
  <r>
    <n v="11"/>
    <n v="11203"/>
    <s v="Aysén"/>
    <s v="Guaitecas"/>
    <n v="1"/>
    <s v="Prevalencia Violencia Física General Año"/>
    <x v="0"/>
    <x v="0"/>
    <x v="0"/>
    <x v="0"/>
    <s v="No sufrió violencia física general en los últimos 12 meses"/>
    <n v="270107"/>
    <s v="Atenciones médicas"/>
    <n v="270107006"/>
    <s v="Violencia Física"/>
    <n v="0"/>
    <n v="751.50088861548284"/>
    <n v="0"/>
  </r>
  <r>
    <n v="11"/>
    <n v="11203"/>
    <s v="Aysén"/>
    <s v="Guaitecas"/>
    <n v="2"/>
    <s v="Prevalencia Violencia Física General Vida (año o vida)"/>
    <x v="1"/>
    <x v="1"/>
    <x v="0"/>
    <x v="0"/>
    <s v="No sufrió violencia física antes ni durante los últimos doce meses"/>
    <n v="270107"/>
    <s v="Atenciones médicas"/>
    <n v="270107006"/>
    <s v="Violencia Física"/>
    <n v="0"/>
    <n v="751.50088861548284"/>
    <n v="0"/>
  </r>
  <r>
    <n v="11"/>
    <n v="11203"/>
    <s v="Aysén"/>
    <s v="Guaitecas"/>
    <n v="3"/>
    <s v="Prevalencia Violencia Física Grave Año"/>
    <x v="0"/>
    <x v="0"/>
    <x v="0"/>
    <x v="0"/>
    <s v="No sufrió violencia física grave en los últimos 12 meses"/>
    <n v="270107"/>
    <s v="Atenciones médicas"/>
    <n v="270107006"/>
    <s v="Violencia Física"/>
    <n v="0"/>
    <n v="751.50088861548284"/>
    <n v="0"/>
  </r>
  <r>
    <n v="11"/>
    <n v="11203"/>
    <s v="Aysén"/>
    <s v="Guaitecas"/>
    <n v="4"/>
    <s v="Prevalencia Violencia Física Leve Año"/>
    <x v="0"/>
    <x v="0"/>
    <x v="0"/>
    <x v="0"/>
    <s v="No sufrió violencia física leve en los últimos 12 meses"/>
    <n v="270107"/>
    <s v="Atenciones médicas"/>
    <n v="270107006"/>
    <s v="Violencia Física"/>
    <n v="0"/>
    <n v="751.50088861548284"/>
    <n v="0"/>
  </r>
  <r>
    <n v="11"/>
    <n v="11203"/>
    <s v="Aysén"/>
    <s v="Guaitecas"/>
    <n v="7"/>
    <s v="Prevalencia Violencia Sexual General Vida (año o vida) general"/>
    <x v="1"/>
    <x v="1"/>
    <x v="1"/>
    <x v="1"/>
    <s v="Sin Datos"/>
    <n v="270107"/>
    <s v="Atenciones médicas"/>
    <n v="270107005"/>
    <s v="Otra violencia"/>
    <n v="0"/>
    <n v="279.92374159678832"/>
    <n v="0"/>
  </r>
  <r>
    <n v="11"/>
    <n v="11203"/>
    <s v="Aysén"/>
    <s v="Guaitecas"/>
    <n v="7"/>
    <s v="Prevalencia Violencia Sexual General Vida (año o vida) general"/>
    <x v="1"/>
    <x v="1"/>
    <x v="1"/>
    <x v="1"/>
    <s v="No sufrió violencia sexual antes ni durante los últimos doce meses"/>
    <n v="270107"/>
    <s v="Atenciones médicas"/>
    <n v="270107005"/>
    <s v="Otra violencia"/>
    <n v="0"/>
    <n v="393.23623792778528"/>
    <n v="0"/>
  </r>
  <r>
    <n v="11"/>
    <n v="11203"/>
    <s v="Aysén"/>
    <s v="Guaitecas"/>
    <n v="7"/>
    <s v="Prevalencia Violencia Sexual General Vida (año o vida) general"/>
    <x v="1"/>
    <x v="1"/>
    <x v="1"/>
    <x v="1"/>
    <s v="Sufrió violencia sexual antes o durante los últimos doce meses"/>
    <n v="270107"/>
    <s v="Atenciones médicas"/>
    <n v="270107005"/>
    <s v="Otra violencia"/>
    <n v="0"/>
    <n v="78.340909090909093"/>
    <n v="0"/>
  </r>
  <r>
    <n v="11"/>
    <n v="11301"/>
    <s v="Aysén"/>
    <s v="Cochrane"/>
    <n v="1"/>
    <s v="Prevalencia Violencia Física General Año"/>
    <x v="0"/>
    <x v="0"/>
    <x v="0"/>
    <x v="0"/>
    <s v="No sufrió violencia física general en los últimos 12 meses"/>
    <n v="270107"/>
    <s v="Atenciones médicas"/>
    <n v="270107006"/>
    <s v="Violencia Física"/>
    <n v="0"/>
    <n v="686.41729074058401"/>
    <n v="0"/>
  </r>
  <r>
    <n v="11"/>
    <n v="11301"/>
    <s v="Aysén"/>
    <s v="Cochrane"/>
    <n v="1"/>
    <s v="Prevalencia Violencia Física General Año"/>
    <x v="0"/>
    <x v="0"/>
    <x v="0"/>
    <x v="0"/>
    <s v="Sufrió violencia física general en los últimos 12 meses"/>
    <n v="270107"/>
    <s v="Atenciones médicas"/>
    <n v="270107006"/>
    <s v="Violencia Física"/>
    <n v="0"/>
    <n v="157.0765412748172"/>
    <n v="0"/>
  </r>
  <r>
    <n v="11"/>
    <n v="11301"/>
    <s v="Aysén"/>
    <s v="Cochrane"/>
    <n v="2"/>
    <s v="Prevalencia Violencia Física General Vida (año o vida)"/>
    <x v="1"/>
    <x v="1"/>
    <x v="0"/>
    <x v="0"/>
    <s v="No sufrió violencia física antes ni durante los últimos doce meses"/>
    <n v="270107"/>
    <s v="Atenciones médicas"/>
    <n v="270107006"/>
    <s v="Violencia Física"/>
    <n v="0"/>
    <n v="686.41729074058401"/>
    <n v="0"/>
  </r>
  <r>
    <n v="11"/>
    <n v="11301"/>
    <s v="Aysén"/>
    <s v="Cochrane"/>
    <n v="2"/>
    <s v="Prevalencia Violencia Física General Vida (año o vida)"/>
    <x v="1"/>
    <x v="1"/>
    <x v="0"/>
    <x v="0"/>
    <s v="Sufrió violencia física antes o durante los últimos doce meses"/>
    <n v="270107"/>
    <s v="Atenciones médicas"/>
    <n v="270107006"/>
    <s v="Violencia Física"/>
    <n v="0"/>
    <n v="157.0765412748172"/>
    <n v="0"/>
  </r>
  <r>
    <n v="11"/>
    <n v="11301"/>
    <s v="Aysén"/>
    <s v="Cochrane"/>
    <n v="3"/>
    <s v="Prevalencia Violencia Física Grave Año"/>
    <x v="0"/>
    <x v="0"/>
    <x v="0"/>
    <x v="0"/>
    <s v="No sufrió violencia física grave en los últimos 12 meses"/>
    <n v="270107"/>
    <s v="Atenciones médicas"/>
    <n v="270107006"/>
    <s v="Violencia Física"/>
    <n v="0"/>
    <n v="843.49383201540127"/>
    <n v="0"/>
  </r>
  <r>
    <n v="11"/>
    <n v="11301"/>
    <s v="Aysén"/>
    <s v="Cochrane"/>
    <n v="4"/>
    <s v="Prevalencia Violencia Física Leve Año"/>
    <x v="0"/>
    <x v="0"/>
    <x v="0"/>
    <x v="0"/>
    <s v="No sufrió violencia física leve en los últimos 12 meses"/>
    <n v="270107"/>
    <s v="Atenciones médicas"/>
    <n v="270107006"/>
    <s v="Violencia Física"/>
    <n v="0"/>
    <n v="686.41729074058401"/>
    <n v="0"/>
  </r>
  <r>
    <n v="11"/>
    <n v="11301"/>
    <s v="Aysén"/>
    <s v="Cochrane"/>
    <n v="4"/>
    <s v="Prevalencia Violencia Física Leve Año"/>
    <x v="0"/>
    <x v="0"/>
    <x v="0"/>
    <x v="0"/>
    <s v="Sufrió violencia física leve en los últimos 12 meses"/>
    <n v="270107"/>
    <s v="Atenciones médicas"/>
    <n v="270107006"/>
    <s v="Violencia Física"/>
    <n v="0"/>
    <n v="157.0765412748172"/>
    <n v="0"/>
  </r>
  <r>
    <n v="11"/>
    <n v="11301"/>
    <s v="Aysén"/>
    <s v="Cochrane"/>
    <n v="7"/>
    <s v="Prevalencia Violencia Sexual General Vida (año o vida) general"/>
    <x v="1"/>
    <x v="1"/>
    <x v="1"/>
    <x v="1"/>
    <s v="Sin Datos"/>
    <n v="270107"/>
    <s v="Atenciones médicas"/>
    <n v="270107005"/>
    <s v="Otra violencia"/>
    <n v="0"/>
    <n v="428.60254826087214"/>
    <n v="0"/>
  </r>
  <r>
    <n v="11"/>
    <n v="11301"/>
    <s v="Aysén"/>
    <s v="Cochrane"/>
    <n v="7"/>
    <s v="Prevalencia Violencia Sexual General Vida (año o vida) general"/>
    <x v="1"/>
    <x v="1"/>
    <x v="1"/>
    <x v="1"/>
    <s v="No sufrió violencia sexual antes ni durante los últimos doce meses"/>
    <n v="270107"/>
    <s v="Atenciones médicas"/>
    <n v="270107005"/>
    <s v="Otra violencia"/>
    <n v="0"/>
    <n v="414.89128375452896"/>
    <n v="0"/>
  </r>
  <r>
    <n v="11"/>
    <n v="11401"/>
    <s v="Aysén"/>
    <s v="Chile Chico"/>
    <n v="1"/>
    <s v="Prevalencia Violencia Física General Año"/>
    <x v="0"/>
    <x v="0"/>
    <x v="0"/>
    <x v="0"/>
    <s v="No sufrió violencia física general en los últimos 12 meses"/>
    <n v="270107"/>
    <s v="Atenciones médicas"/>
    <n v="270107006"/>
    <s v="Violencia Física"/>
    <n v="0"/>
    <n v="1075.4726177775553"/>
    <n v="0"/>
  </r>
  <r>
    <n v="11"/>
    <n v="11401"/>
    <s v="Aysén"/>
    <s v="Chile Chico"/>
    <n v="2"/>
    <s v="Prevalencia Violencia Física General Vida (año o vida)"/>
    <x v="1"/>
    <x v="1"/>
    <x v="0"/>
    <x v="0"/>
    <s v="No sufrió violencia física antes ni durante los últimos doce meses"/>
    <n v="270107"/>
    <s v="Atenciones médicas"/>
    <n v="270107006"/>
    <s v="Violencia Física"/>
    <n v="0"/>
    <n v="940.15755242557191"/>
    <n v="0"/>
  </r>
  <r>
    <n v="11"/>
    <n v="11401"/>
    <s v="Aysén"/>
    <s v="Chile Chico"/>
    <n v="2"/>
    <s v="Prevalencia Violencia Física General Vida (año o vida)"/>
    <x v="1"/>
    <x v="1"/>
    <x v="0"/>
    <x v="0"/>
    <s v="Sufrió violencia física antes o durante los últimos doce meses"/>
    <n v="270107"/>
    <s v="Atenciones médicas"/>
    <n v="270107006"/>
    <s v="Violencia Física"/>
    <n v="0"/>
    <n v="135.31506535198349"/>
    <n v="0"/>
  </r>
  <r>
    <n v="11"/>
    <n v="11401"/>
    <s v="Aysén"/>
    <s v="Chile Chico"/>
    <n v="3"/>
    <s v="Prevalencia Violencia Física Grave Año"/>
    <x v="0"/>
    <x v="0"/>
    <x v="0"/>
    <x v="0"/>
    <s v="No sufrió violencia física grave en los últimos 12 meses"/>
    <n v="270107"/>
    <s v="Atenciones médicas"/>
    <n v="270107006"/>
    <s v="Violencia Física"/>
    <n v="0"/>
    <n v="1075.4726177775553"/>
    <n v="0"/>
  </r>
  <r>
    <n v="11"/>
    <n v="11401"/>
    <s v="Aysén"/>
    <s v="Chile Chico"/>
    <n v="4"/>
    <s v="Prevalencia Violencia Física Leve Año"/>
    <x v="0"/>
    <x v="0"/>
    <x v="0"/>
    <x v="0"/>
    <s v="No sufrió violencia física leve en los últimos 12 meses"/>
    <n v="270107"/>
    <s v="Atenciones médicas"/>
    <n v="270107006"/>
    <s v="Violencia Física"/>
    <n v="0"/>
    <n v="1075.4726177775553"/>
    <n v="0"/>
  </r>
  <r>
    <n v="11"/>
    <n v="11401"/>
    <s v="Aysén"/>
    <s v="Chile Chico"/>
    <n v="7"/>
    <s v="Prevalencia Violencia Sexual General Vida (año o vida) general"/>
    <x v="1"/>
    <x v="1"/>
    <x v="1"/>
    <x v="1"/>
    <s v="Sin Datos"/>
    <n v="270107"/>
    <s v="Atenciones médicas"/>
    <n v="270107005"/>
    <s v="Otra violencia"/>
    <n v="0"/>
    <n v="454.97557099662441"/>
    <n v="0"/>
  </r>
  <r>
    <n v="11"/>
    <n v="11401"/>
    <s v="Aysén"/>
    <s v="Chile Chico"/>
    <n v="7"/>
    <s v="Prevalencia Violencia Sexual General Vida (año o vida) general"/>
    <x v="1"/>
    <x v="1"/>
    <x v="1"/>
    <x v="1"/>
    <s v="No sufrió violencia sexual antes ni durante los últimos doce meses"/>
    <n v="270107"/>
    <s v="Atenciones médicas"/>
    <n v="270107005"/>
    <s v="Otra violencia"/>
    <n v="0"/>
    <n v="620.49704678093099"/>
    <n v="0"/>
  </r>
  <r>
    <n v="12"/>
    <n v="12101"/>
    <s v="Magallanes y Antártica Chilena"/>
    <s v="Punta Arenas"/>
    <n v="1"/>
    <s v="Prevalencia Violencia Física General Año"/>
    <x v="0"/>
    <x v="0"/>
    <x v="0"/>
    <x v="0"/>
    <s v="No sufrió violencia física general en los últimos 12 meses"/>
    <n v="270107"/>
    <s v="Atenciones médicas"/>
    <n v="270107006"/>
    <s v="Violencia Física"/>
    <n v="37698"/>
    <n v="44573.212329449329"/>
    <n v="41535.276805572845"/>
  </r>
  <r>
    <n v="12"/>
    <n v="12101"/>
    <s v="Magallanes y Antártica Chilena"/>
    <s v="Punta Arenas"/>
    <n v="1"/>
    <s v="Prevalencia Violencia Física General Año"/>
    <x v="0"/>
    <x v="0"/>
    <x v="0"/>
    <x v="0"/>
    <s v="Sufrió violencia física general en los últimos 12 meses"/>
    <n v="270107"/>
    <s v="Atenciones médicas"/>
    <n v="270107006"/>
    <s v="Violencia Física"/>
    <n v="1415"/>
    <n v="1021.740259740258"/>
    <n v="906.58809523809509"/>
  </r>
  <r>
    <n v="12"/>
    <n v="12101"/>
    <s v="Magallanes y Antártica Chilena"/>
    <s v="Punta Arenas"/>
    <n v="1"/>
    <s v="Prevalencia Violencia Física General Año"/>
    <x v="0"/>
    <x v="0"/>
    <x v="0"/>
    <x v="0"/>
    <s v="Sin Datos"/>
    <n v="270107"/>
    <s v="Atenciones médicas"/>
    <n v="270107006"/>
    <s v="Violencia Física"/>
    <n v="69"/>
    <n v="0"/>
    <n v="0"/>
  </r>
  <r>
    <n v="12"/>
    <n v="12101"/>
    <s v="Magallanes y Antártica Chilena"/>
    <s v="Punta Arenas"/>
    <n v="2"/>
    <s v="Prevalencia Violencia Física General Vida (año o vida)"/>
    <x v="1"/>
    <x v="1"/>
    <x v="0"/>
    <x v="0"/>
    <s v="Sin Datos"/>
    <n v="270107"/>
    <s v="Atenciones médicas"/>
    <n v="270107006"/>
    <s v="Violencia Física"/>
    <n v="0"/>
    <n v="0"/>
    <n v="143.41666666666671"/>
  </r>
  <r>
    <n v="12"/>
    <n v="12101"/>
    <s v="Magallanes y Antártica Chilena"/>
    <s v="Punta Arenas"/>
    <n v="2"/>
    <s v="Prevalencia Violencia Física General Vida (año o vida)"/>
    <x v="1"/>
    <x v="1"/>
    <x v="0"/>
    <x v="0"/>
    <s v="No sufrió violencia física antes ni durante los últimos doce meses"/>
    <n v="270107"/>
    <s v="Atenciones médicas"/>
    <n v="270107006"/>
    <s v="Violencia Física"/>
    <n v="34795"/>
    <n v="42680.371387241808"/>
    <n v="37583.066953049798"/>
  </r>
  <r>
    <n v="12"/>
    <n v="12101"/>
    <s v="Magallanes y Antártica Chilena"/>
    <s v="Punta Arenas"/>
    <n v="2"/>
    <s v="Prevalencia Violencia Física General Vida (año o vida)"/>
    <x v="1"/>
    <x v="1"/>
    <x v="0"/>
    <x v="0"/>
    <s v="Sufrió violencia física antes o durante los últimos doce meses"/>
    <n v="270107"/>
    <s v="Atenciones médicas"/>
    <n v="270107006"/>
    <s v="Violencia Física"/>
    <n v="4387"/>
    <n v="2914.5812019477821"/>
    <n v="4715.3812810945274"/>
  </r>
  <r>
    <n v="12"/>
    <n v="12101"/>
    <s v="Magallanes y Antártica Chilena"/>
    <s v="Punta Arenas"/>
    <n v="3"/>
    <s v="Prevalencia Violencia Física Grave Año"/>
    <x v="0"/>
    <x v="0"/>
    <x v="0"/>
    <x v="0"/>
    <s v="No sufrió violencia física grave en los últimos 12 meses"/>
    <n v="270107"/>
    <s v="Atenciones médicas"/>
    <n v="270107006"/>
    <s v="Violencia Física"/>
    <n v="38348"/>
    <n v="44817.939602176601"/>
    <n v="42239.131567477598"/>
  </r>
  <r>
    <n v="12"/>
    <n v="12101"/>
    <s v="Magallanes y Antártica Chilena"/>
    <s v="Punta Arenas"/>
    <n v="3"/>
    <s v="Prevalencia Violencia Física Grave Año"/>
    <x v="0"/>
    <x v="0"/>
    <x v="0"/>
    <x v="0"/>
    <s v="Sufrió violencia física grave en los últimos 12 meses"/>
    <n v="270107"/>
    <s v="Atenciones médicas"/>
    <n v="270107006"/>
    <s v="Violencia Física"/>
    <n v="765"/>
    <n v="777.01298701298606"/>
    <n v="202.73333333333329"/>
  </r>
  <r>
    <n v="12"/>
    <n v="12101"/>
    <s v="Magallanes y Antártica Chilena"/>
    <s v="Punta Arenas"/>
    <n v="3"/>
    <s v="Prevalencia Violencia Física Grave Año"/>
    <x v="0"/>
    <x v="0"/>
    <x v="0"/>
    <x v="0"/>
    <s v="Sin Datos"/>
    <n v="270107"/>
    <s v="Atenciones médicas"/>
    <n v="270107006"/>
    <s v="Violencia Física"/>
    <n v="69"/>
    <n v="0"/>
    <n v="0"/>
  </r>
  <r>
    <n v="12"/>
    <n v="12101"/>
    <s v="Magallanes y Antártica Chilena"/>
    <s v="Punta Arenas"/>
    <n v="4"/>
    <s v="Prevalencia Violencia Física Leve Año"/>
    <x v="0"/>
    <x v="0"/>
    <x v="0"/>
    <x v="0"/>
    <s v="No sufrió violencia física leve en los últimos 12 meses"/>
    <n v="270107"/>
    <s v="Atenciones médicas"/>
    <n v="270107006"/>
    <s v="Violencia Física"/>
    <n v="37786"/>
    <n v="45105.498043735039"/>
    <n v="41535.276805572845"/>
  </r>
  <r>
    <n v="12"/>
    <n v="12101"/>
    <s v="Magallanes y Antártica Chilena"/>
    <s v="Punta Arenas"/>
    <n v="4"/>
    <s v="Prevalencia Violencia Física Leve Año"/>
    <x v="0"/>
    <x v="0"/>
    <x v="0"/>
    <x v="0"/>
    <s v="Sufrió violencia física leve en los últimos 12 meses"/>
    <n v="270107"/>
    <s v="Atenciones médicas"/>
    <n v="270107006"/>
    <s v="Violencia Física"/>
    <n v="1327"/>
    <n v="489.45454545454402"/>
    <n v="906.58809523809509"/>
  </r>
  <r>
    <n v="12"/>
    <n v="12101"/>
    <s v="Magallanes y Antártica Chilena"/>
    <s v="Punta Arenas"/>
    <n v="4"/>
    <s v="Prevalencia Violencia Física Leve Año"/>
    <x v="0"/>
    <x v="0"/>
    <x v="0"/>
    <x v="0"/>
    <s v="Sin Datos"/>
    <n v="270107"/>
    <s v="Atenciones médicas"/>
    <n v="270107006"/>
    <s v="Violencia Física"/>
    <n v="69"/>
    <n v="0"/>
    <n v="0"/>
  </r>
  <r>
    <n v="12"/>
    <n v="12101"/>
    <s v="Magallanes y Antártica Chilena"/>
    <s v="Punta Arenas"/>
    <n v="7"/>
    <s v="Prevalencia Violencia Sexual General Vida (año o vida) general"/>
    <x v="1"/>
    <x v="1"/>
    <x v="1"/>
    <x v="1"/>
    <s v="Sin Datos"/>
    <n v="270107"/>
    <s v="Atenciones médicas"/>
    <n v="270107005"/>
    <s v="Otra violencia"/>
    <n v="9839"/>
    <n v="13807.113209556639"/>
    <n v="286.83333333333343"/>
  </r>
  <r>
    <n v="12"/>
    <n v="12101"/>
    <s v="Magallanes y Antártica Chilena"/>
    <s v="Punta Arenas"/>
    <n v="7"/>
    <s v="Prevalencia Violencia Sexual General Vida (año o vida) general"/>
    <x v="1"/>
    <x v="1"/>
    <x v="1"/>
    <x v="1"/>
    <s v="No sufrió violencia sexual antes ni durante los últimos doce meses"/>
    <n v="270107"/>
    <s v="Atenciones médicas"/>
    <n v="270107005"/>
    <s v="Otra violencia"/>
    <n v="28767"/>
    <n v="30873.202029386357"/>
    <n v="39111.763226671181"/>
  </r>
  <r>
    <n v="12"/>
    <n v="12101"/>
    <s v="Magallanes y Antártica Chilena"/>
    <s v="Punta Arenas"/>
    <n v="7"/>
    <s v="Prevalencia Violencia Sexual General Vida (año o vida) general"/>
    <x v="1"/>
    <x v="1"/>
    <x v="1"/>
    <x v="1"/>
    <s v="Sufrió violencia sexual antes o durante los últimos doce meses"/>
    <n v="270107"/>
    <s v="Atenciones médicas"/>
    <n v="270107005"/>
    <s v="Otra violencia"/>
    <n v="576"/>
    <n v="914.63735024665107"/>
    <n v="3043.2683408064722"/>
  </r>
  <r>
    <n v="12"/>
    <n v="12301"/>
    <s v="Magallanes y Antártica Chilena"/>
    <s v="Porvenir"/>
    <n v="1"/>
    <s v="Prevalencia Violencia Física General Año"/>
    <x v="0"/>
    <x v="0"/>
    <x v="0"/>
    <x v="0"/>
    <s v="No sufrió violencia física general en los últimos 12 meses"/>
    <n v="270107"/>
    <s v="Atenciones médicas"/>
    <n v="270107006"/>
    <s v="Violencia Física"/>
    <n v="0"/>
    <n v="1863.6722488038251"/>
    <n v="0"/>
  </r>
  <r>
    <n v="12"/>
    <n v="12301"/>
    <s v="Magallanes y Antártica Chilena"/>
    <s v="Porvenir"/>
    <n v="2"/>
    <s v="Prevalencia Violencia Física General Vida (año o vida)"/>
    <x v="1"/>
    <x v="1"/>
    <x v="0"/>
    <x v="0"/>
    <s v="No sufrió violencia física antes ni durante los últimos doce meses"/>
    <n v="270107"/>
    <s v="Atenciones médicas"/>
    <n v="270107006"/>
    <s v="Violencia Física"/>
    <n v="0"/>
    <n v="1863.6722488038251"/>
    <n v="0"/>
  </r>
  <r>
    <n v="12"/>
    <n v="12301"/>
    <s v="Magallanes y Antártica Chilena"/>
    <s v="Porvenir"/>
    <n v="3"/>
    <s v="Prevalencia Violencia Física Grave Año"/>
    <x v="0"/>
    <x v="0"/>
    <x v="0"/>
    <x v="0"/>
    <s v="No sufrió violencia física grave en los últimos 12 meses"/>
    <n v="270107"/>
    <s v="Atenciones médicas"/>
    <n v="270107006"/>
    <s v="Violencia Física"/>
    <n v="0"/>
    <n v="1863.6722488038251"/>
    <n v="0"/>
  </r>
  <r>
    <n v="12"/>
    <n v="12301"/>
    <s v="Magallanes y Antártica Chilena"/>
    <s v="Porvenir"/>
    <n v="4"/>
    <s v="Prevalencia Violencia Física Leve Año"/>
    <x v="0"/>
    <x v="0"/>
    <x v="0"/>
    <x v="0"/>
    <s v="No sufrió violencia física leve en los últimos 12 meses"/>
    <n v="270107"/>
    <s v="Atenciones médicas"/>
    <n v="270107006"/>
    <s v="Violencia Física"/>
    <n v="0"/>
    <n v="1863.6722488038251"/>
    <n v="0"/>
  </r>
  <r>
    <n v="12"/>
    <n v="12301"/>
    <s v="Magallanes y Antártica Chilena"/>
    <s v="Porvenir"/>
    <n v="7"/>
    <s v="Prevalencia Violencia Sexual General Vida (año o vida) general"/>
    <x v="1"/>
    <x v="1"/>
    <x v="1"/>
    <x v="1"/>
    <s v="Sin Datos"/>
    <n v="270107"/>
    <s v="Atenciones médicas"/>
    <n v="270107005"/>
    <s v="Otra violencia"/>
    <n v="0"/>
    <n v="328.61802232854831"/>
    <n v="0"/>
  </r>
  <r>
    <n v="12"/>
    <n v="12301"/>
    <s v="Magallanes y Antártica Chilena"/>
    <s v="Porvenir"/>
    <n v="7"/>
    <s v="Prevalencia Violencia Sexual General Vida (año o vida) general"/>
    <x v="1"/>
    <x v="1"/>
    <x v="1"/>
    <x v="1"/>
    <s v="No sufrió violencia sexual antes ni durante los últimos doce meses"/>
    <n v="270107"/>
    <s v="Atenciones médicas"/>
    <n v="270107005"/>
    <s v="Otra violencia"/>
    <n v="0"/>
    <n v="1535.0542264752767"/>
    <n v="0"/>
  </r>
  <r>
    <n v="12"/>
    <n v="12401"/>
    <s v="Magallanes y Antártica Chilena"/>
    <s v="Natales"/>
    <n v="1"/>
    <s v="Prevalencia Violencia Física General Año"/>
    <x v="0"/>
    <x v="0"/>
    <x v="0"/>
    <x v="0"/>
    <s v="No sufrió violencia física general en los últimos 12 meses"/>
    <n v="270107"/>
    <s v="Atenciones médicas"/>
    <n v="270107006"/>
    <s v="Violencia Física"/>
    <n v="0"/>
    <n v="5477.3751620064913"/>
    <n v="10007.961587284175"/>
  </r>
  <r>
    <n v="12"/>
    <n v="12401"/>
    <s v="Magallanes y Antártica Chilena"/>
    <s v="Natales"/>
    <n v="1"/>
    <s v="Prevalencia Violencia Física General Año"/>
    <x v="0"/>
    <x v="0"/>
    <x v="0"/>
    <x v="0"/>
    <s v="Sufrió violencia física general en los últimos 12 meses"/>
    <n v="270107"/>
    <s v="Atenciones médicas"/>
    <n v="270107006"/>
    <s v="Violencia Física"/>
    <n v="0"/>
    <n v="133"/>
    <n v="576.17351190476188"/>
  </r>
  <r>
    <n v="12"/>
    <n v="12401"/>
    <s v="Magallanes y Antártica Chilena"/>
    <s v="Natales"/>
    <n v="2"/>
    <s v="Prevalencia Violencia Física General Vida (año o vida)"/>
    <x v="1"/>
    <x v="1"/>
    <x v="0"/>
    <x v="0"/>
    <s v="No sufrió violencia física antes ni durante los últimos doce meses"/>
    <n v="270107"/>
    <s v="Atenciones médicas"/>
    <n v="270107006"/>
    <s v="Violencia Física"/>
    <n v="0"/>
    <n v="4616.6142825350862"/>
    <n v="8273.5476974371886"/>
  </r>
  <r>
    <n v="12"/>
    <n v="12401"/>
    <s v="Magallanes y Antártica Chilena"/>
    <s v="Natales"/>
    <n v="2"/>
    <s v="Prevalencia Violencia Física General Vida (año o vida)"/>
    <x v="1"/>
    <x v="1"/>
    <x v="0"/>
    <x v="0"/>
    <s v="Sufrió violencia física antes o durante los últimos doce meses"/>
    <n v="270107"/>
    <s v="Atenciones médicas"/>
    <n v="270107006"/>
    <s v="Violencia Física"/>
    <n v="0"/>
    <n v="993.76087947140525"/>
    <n v="2310.5874017517458"/>
  </r>
  <r>
    <n v="12"/>
    <n v="12401"/>
    <s v="Magallanes y Antártica Chilena"/>
    <s v="Natales"/>
    <n v="3"/>
    <s v="Prevalencia Violencia Física Grave Año"/>
    <x v="0"/>
    <x v="0"/>
    <x v="0"/>
    <x v="0"/>
    <s v="No sufrió violencia física grave en los últimos 12 meses"/>
    <n v="270107"/>
    <s v="Atenciones médicas"/>
    <n v="270107006"/>
    <s v="Violencia Física"/>
    <n v="0"/>
    <n v="5477.3751620064913"/>
    <n v="10584.135099188938"/>
  </r>
  <r>
    <n v="12"/>
    <n v="12401"/>
    <s v="Magallanes y Antártica Chilena"/>
    <s v="Natales"/>
    <n v="3"/>
    <s v="Prevalencia Violencia Física Grave Año"/>
    <x v="0"/>
    <x v="0"/>
    <x v="0"/>
    <x v="0"/>
    <s v="Sufrió violencia física grave en los últimos 12 meses"/>
    <n v="270107"/>
    <s v="Atenciones médicas"/>
    <n v="270107006"/>
    <s v="Violencia Física"/>
    <n v="0"/>
    <n v="133"/>
    <n v="0"/>
  </r>
  <r>
    <n v="12"/>
    <n v="12401"/>
    <s v="Magallanes y Antártica Chilena"/>
    <s v="Natales"/>
    <n v="4"/>
    <s v="Prevalencia Violencia Física Leve Año"/>
    <x v="0"/>
    <x v="0"/>
    <x v="0"/>
    <x v="0"/>
    <s v="No sufrió violencia física leve en los últimos 12 meses"/>
    <n v="270107"/>
    <s v="Atenciones médicas"/>
    <n v="270107006"/>
    <s v="Violencia Física"/>
    <n v="0"/>
    <n v="5477.3751620064913"/>
    <n v="10007.961587284175"/>
  </r>
  <r>
    <n v="12"/>
    <n v="12401"/>
    <s v="Magallanes y Antártica Chilena"/>
    <s v="Natales"/>
    <n v="4"/>
    <s v="Prevalencia Violencia Física Leve Año"/>
    <x v="0"/>
    <x v="0"/>
    <x v="0"/>
    <x v="0"/>
    <s v="Sufrió violencia física leve en los últimos 12 meses"/>
    <n v="270107"/>
    <s v="Atenciones médicas"/>
    <n v="270107006"/>
    <s v="Violencia Física"/>
    <n v="0"/>
    <n v="133"/>
    <n v="576.17351190476188"/>
  </r>
  <r>
    <n v="12"/>
    <n v="12401"/>
    <s v="Magallanes y Antártica Chilena"/>
    <s v="Natales"/>
    <n v="7"/>
    <s v="Prevalencia Violencia Sexual General Vida (año o vida) general"/>
    <x v="1"/>
    <x v="1"/>
    <x v="1"/>
    <x v="1"/>
    <s v="Sin Datos"/>
    <n v="270107"/>
    <s v="Atenciones médicas"/>
    <n v="270107005"/>
    <s v="Otra violencia"/>
    <n v="0"/>
    <n v="1077.355068432179"/>
    <n v="0"/>
  </r>
  <r>
    <n v="12"/>
    <n v="12401"/>
    <s v="Magallanes y Antártica Chilena"/>
    <s v="Natales"/>
    <n v="7"/>
    <s v="Prevalencia Violencia Sexual General Vida (año o vida) general"/>
    <x v="1"/>
    <x v="1"/>
    <x v="1"/>
    <x v="1"/>
    <s v="No sufrió violencia sexual antes ni durante los últimos doce meses"/>
    <n v="270107"/>
    <s v="Atenciones médicas"/>
    <n v="270107005"/>
    <s v="Otra violencia"/>
    <n v="0"/>
    <n v="4266.8772364314555"/>
    <n v="8845.8317942848844"/>
  </r>
  <r>
    <n v="12"/>
    <n v="12401"/>
    <s v="Magallanes y Antártica Chilena"/>
    <s v="Natales"/>
    <n v="7"/>
    <s v="Prevalencia Violencia Sexual General Vida (año o vida) general"/>
    <x v="1"/>
    <x v="1"/>
    <x v="1"/>
    <x v="1"/>
    <s v="Sufrió violencia sexual antes o durante los últimos doce meses"/>
    <n v="270107"/>
    <s v="Atenciones médicas"/>
    <n v="270107005"/>
    <s v="Otra violencia"/>
    <n v="0"/>
    <n v="266.142857142857"/>
    <n v="1738.3033049040512"/>
  </r>
  <r>
    <n v="13"/>
    <n v="13101"/>
    <s v="Metropolitana"/>
    <s v="Santiago"/>
    <n v="1"/>
    <s v="Prevalencia Violencia Física General Año"/>
    <x v="0"/>
    <x v="0"/>
    <x v="0"/>
    <x v="0"/>
    <s v="No sufrió violencia física general en los últimos 12 meses"/>
    <n v="270107"/>
    <s v="Atenciones médicas"/>
    <n v="270107006"/>
    <s v="Violencia Física"/>
    <n v="71554"/>
    <n v="148183.3748908948"/>
    <n v="180418.5214327992"/>
  </r>
  <r>
    <n v="13"/>
    <n v="13101"/>
    <s v="Metropolitana"/>
    <s v="Santiago"/>
    <n v="1"/>
    <s v="Prevalencia Violencia Física General Año"/>
    <x v="0"/>
    <x v="0"/>
    <x v="0"/>
    <x v="0"/>
    <s v="Sufrió violencia física general en los últimos 12 meses"/>
    <n v="270107"/>
    <s v="Atenciones médicas"/>
    <n v="270107006"/>
    <s v="Violencia Física"/>
    <n v="0"/>
    <n v="8310.5861660163391"/>
    <n v="13232.18487394958"/>
  </r>
  <r>
    <n v="13"/>
    <n v="13101"/>
    <s v="Metropolitana"/>
    <s v="Santiago"/>
    <n v="2"/>
    <s v="Prevalencia Violencia Física General Vida (año o vida)"/>
    <x v="1"/>
    <x v="1"/>
    <x v="0"/>
    <x v="0"/>
    <s v="No sufrió violencia física antes ni durante los últimos doce meses"/>
    <n v="270107"/>
    <s v="Atenciones médicas"/>
    <n v="270107006"/>
    <s v="Violencia Física"/>
    <n v="71554"/>
    <n v="104373.51344651394"/>
    <n v="164484.8601952132"/>
  </r>
  <r>
    <n v="13"/>
    <n v="13101"/>
    <s v="Metropolitana"/>
    <s v="Santiago"/>
    <n v="2"/>
    <s v="Prevalencia Violencia Física General Vida (año o vida)"/>
    <x v="1"/>
    <x v="1"/>
    <x v="0"/>
    <x v="0"/>
    <s v="Sufrió violencia física antes o durante los últimos doce meses"/>
    <n v="270107"/>
    <s v="Atenciones médicas"/>
    <n v="270107006"/>
    <s v="Violencia Física"/>
    <n v="0"/>
    <n v="52120.447610397139"/>
    <n v="29165.84611153552"/>
  </r>
  <r>
    <n v="13"/>
    <n v="13101"/>
    <s v="Metropolitana"/>
    <s v="Santiago"/>
    <n v="3"/>
    <s v="Prevalencia Violencia Física Grave Año"/>
    <x v="0"/>
    <x v="0"/>
    <x v="0"/>
    <x v="0"/>
    <s v="No sufrió violencia física grave en los últimos 12 meses"/>
    <n v="270107"/>
    <s v="Atenciones médicas"/>
    <n v="270107006"/>
    <s v="Violencia Física"/>
    <n v="71554"/>
    <n v="152855.8943902445"/>
    <n v="189896.10630674878"/>
  </r>
  <r>
    <n v="13"/>
    <n v="13101"/>
    <s v="Metropolitana"/>
    <s v="Santiago"/>
    <n v="3"/>
    <s v="Prevalencia Violencia Física Grave Año"/>
    <x v="0"/>
    <x v="0"/>
    <x v="0"/>
    <x v="0"/>
    <s v="Sufrió violencia física grave en los últimos 12 meses"/>
    <n v="270107"/>
    <s v="Atenciones médicas"/>
    <n v="270107006"/>
    <s v="Violencia Física"/>
    <n v="0"/>
    <n v="3638.0666666666698"/>
    <n v="3754.6"/>
  </r>
  <r>
    <n v="13"/>
    <n v="13101"/>
    <s v="Metropolitana"/>
    <s v="Santiago"/>
    <n v="4"/>
    <s v="Prevalencia Violencia Física Leve Año"/>
    <x v="0"/>
    <x v="0"/>
    <x v="0"/>
    <x v="0"/>
    <s v="No sufrió violencia física leve en los últimos 12 meses"/>
    <n v="270107"/>
    <s v="Atenciones médicas"/>
    <n v="270107006"/>
    <s v="Violencia Física"/>
    <n v="71554"/>
    <n v="148183.3748908948"/>
    <n v="180418.5214327992"/>
  </r>
  <r>
    <n v="13"/>
    <n v="13101"/>
    <s v="Metropolitana"/>
    <s v="Santiago"/>
    <n v="4"/>
    <s v="Prevalencia Violencia Física Leve Año"/>
    <x v="0"/>
    <x v="0"/>
    <x v="0"/>
    <x v="0"/>
    <s v="Sufrió violencia física leve en los últimos 12 meses"/>
    <n v="270107"/>
    <s v="Atenciones médicas"/>
    <n v="270107006"/>
    <s v="Violencia Física"/>
    <n v="0"/>
    <n v="8310.5861660163391"/>
    <n v="13232.18487394958"/>
  </r>
  <r>
    <n v="13"/>
    <n v="13101"/>
    <s v="Metropolitana"/>
    <s v="Santiago"/>
    <n v="7"/>
    <s v="Prevalencia Violencia Sexual General Vida (año o vida) general"/>
    <x v="1"/>
    <x v="1"/>
    <x v="1"/>
    <x v="1"/>
    <s v="Sin Datos"/>
    <n v="270107"/>
    <s v="Atenciones médicas"/>
    <n v="270107005"/>
    <s v="Otra violencia"/>
    <n v="34856"/>
    <n v="37534.372184257409"/>
    <n v="3808.25"/>
  </r>
  <r>
    <n v="13"/>
    <n v="13101"/>
    <s v="Metropolitana"/>
    <s v="Santiago"/>
    <n v="7"/>
    <s v="Prevalencia Violencia Sexual General Vida (año o vida) general"/>
    <x v="1"/>
    <x v="1"/>
    <x v="1"/>
    <x v="1"/>
    <s v="No sufrió violencia sexual antes ni durante los últimos doce meses"/>
    <n v="270107"/>
    <s v="Atenciones médicas"/>
    <n v="270107005"/>
    <s v="Otra violencia"/>
    <n v="36698"/>
    <n v="107258.40586303905"/>
    <n v="177584.9513716838"/>
  </r>
  <r>
    <n v="13"/>
    <n v="13101"/>
    <s v="Metropolitana"/>
    <s v="Santiago"/>
    <n v="7"/>
    <s v="Prevalencia Violencia Sexual General Vida (año o vida) general"/>
    <x v="1"/>
    <x v="1"/>
    <x v="1"/>
    <x v="1"/>
    <s v="Sufrió violencia sexual antes o durante los últimos doce meses"/>
    <n v="270107"/>
    <s v="Atenciones médicas"/>
    <n v="270107005"/>
    <s v="Otra violencia"/>
    <n v="0"/>
    <n v="11701.183009614579"/>
    <n v="12257.504935064937"/>
  </r>
  <r>
    <n v="13"/>
    <n v="13102"/>
    <s v="Metropolitana"/>
    <s v="Cerrillos"/>
    <n v="1"/>
    <s v="Prevalencia Violencia Física General Año"/>
    <x v="0"/>
    <x v="0"/>
    <x v="0"/>
    <x v="0"/>
    <s v="No sufrió violencia física general en los últimos 12 meses"/>
    <n v="270107"/>
    <s v="Atenciones médicas"/>
    <n v="270107006"/>
    <s v="Violencia Física"/>
    <n v="25002"/>
    <n v="80130.743166092027"/>
    <n v="60732.20177227111"/>
  </r>
  <r>
    <n v="13"/>
    <n v="13102"/>
    <s v="Metropolitana"/>
    <s v="Cerrillos"/>
    <n v="1"/>
    <s v="Prevalencia Violencia Física General Año"/>
    <x v="0"/>
    <x v="0"/>
    <x v="0"/>
    <x v="0"/>
    <s v="Sufrió violencia física general en los últimos 12 meses"/>
    <n v="270107"/>
    <s v="Atenciones médicas"/>
    <n v="270107006"/>
    <s v="Violencia Física"/>
    <n v="0"/>
    <n v="3638.0666666666698"/>
    <n v="3754.6"/>
  </r>
  <r>
    <n v="13"/>
    <n v="13102"/>
    <s v="Metropolitana"/>
    <s v="Cerrillos"/>
    <n v="2"/>
    <s v="Prevalencia Violencia Física General Vida (año o vida)"/>
    <x v="1"/>
    <x v="1"/>
    <x v="0"/>
    <x v="0"/>
    <s v="No sufrió violencia física antes ni durante los últimos doce meses"/>
    <n v="270107"/>
    <s v="Atenciones médicas"/>
    <n v="270107006"/>
    <s v="Violencia Física"/>
    <n v="25002"/>
    <n v="58103.642483010743"/>
    <n v="57909.93118403582"/>
  </r>
  <r>
    <n v="13"/>
    <n v="13102"/>
    <s v="Metropolitana"/>
    <s v="Cerrillos"/>
    <n v="2"/>
    <s v="Prevalencia Violencia Física General Vida (año o vida)"/>
    <x v="1"/>
    <x v="1"/>
    <x v="0"/>
    <x v="0"/>
    <s v="Sufrió violencia física antes o durante los últimos doce meses"/>
    <n v="270107"/>
    <s v="Atenciones médicas"/>
    <n v="270107006"/>
    <s v="Violencia Física"/>
    <n v="0"/>
    <n v="25665.167349747939"/>
    <n v="6576.8705882352933"/>
  </r>
  <r>
    <n v="13"/>
    <n v="13102"/>
    <s v="Metropolitana"/>
    <s v="Cerrillos"/>
    <n v="3"/>
    <s v="Prevalencia Violencia Física Grave Año"/>
    <x v="0"/>
    <x v="0"/>
    <x v="0"/>
    <x v="0"/>
    <s v="No sufrió violencia física grave en los últimos 12 meses"/>
    <n v="270107"/>
    <s v="Atenciones médicas"/>
    <n v="270107006"/>
    <s v="Violencia Física"/>
    <n v="25002"/>
    <n v="83768.809832758692"/>
    <n v="60732.20177227111"/>
  </r>
  <r>
    <n v="13"/>
    <n v="13102"/>
    <s v="Metropolitana"/>
    <s v="Cerrillos"/>
    <n v="3"/>
    <s v="Prevalencia Violencia Física Grave Año"/>
    <x v="0"/>
    <x v="0"/>
    <x v="0"/>
    <x v="0"/>
    <s v="Sufrió violencia física grave en los últimos 12 meses"/>
    <n v="270107"/>
    <s v="Atenciones médicas"/>
    <n v="270107006"/>
    <s v="Violencia Física"/>
    <n v="0"/>
    <n v="0"/>
    <n v="3754.6"/>
  </r>
  <r>
    <n v="13"/>
    <n v="13102"/>
    <s v="Metropolitana"/>
    <s v="Cerrillos"/>
    <n v="4"/>
    <s v="Prevalencia Violencia Física Leve Año"/>
    <x v="0"/>
    <x v="0"/>
    <x v="0"/>
    <x v="0"/>
    <s v="No sufrió violencia física leve en los últimos 12 meses"/>
    <n v="270107"/>
    <s v="Atenciones médicas"/>
    <n v="270107006"/>
    <s v="Violencia Física"/>
    <n v="25002"/>
    <n v="80130.743166092027"/>
    <n v="60732.20177227111"/>
  </r>
  <r>
    <n v="13"/>
    <n v="13102"/>
    <s v="Metropolitana"/>
    <s v="Cerrillos"/>
    <n v="4"/>
    <s v="Prevalencia Violencia Física Leve Año"/>
    <x v="0"/>
    <x v="0"/>
    <x v="0"/>
    <x v="0"/>
    <s v="Sufrió violencia física leve en los últimos 12 meses"/>
    <n v="270107"/>
    <s v="Atenciones médicas"/>
    <n v="270107006"/>
    <s v="Violencia Física"/>
    <n v="0"/>
    <n v="3638.0666666666698"/>
    <n v="3754.6"/>
  </r>
  <r>
    <n v="13"/>
    <n v="13102"/>
    <s v="Metropolitana"/>
    <s v="Cerrillos"/>
    <n v="7"/>
    <s v="Prevalencia Violencia Sexual General Vida (año o vida) general"/>
    <x v="1"/>
    <x v="1"/>
    <x v="1"/>
    <x v="1"/>
    <s v="Sin Datos"/>
    <n v="270107"/>
    <s v="Atenciones médicas"/>
    <n v="270107005"/>
    <s v="Otra violencia"/>
    <n v="15810"/>
    <n v="21267.786054401007"/>
    <n v="0"/>
  </r>
  <r>
    <n v="13"/>
    <n v="13102"/>
    <s v="Metropolitana"/>
    <s v="Cerrillos"/>
    <n v="7"/>
    <s v="Prevalencia Violencia Sexual General Vida (año o vida) general"/>
    <x v="1"/>
    <x v="1"/>
    <x v="1"/>
    <x v="1"/>
    <s v="No sufrió violencia sexual antes ni durante los últimos doce meses"/>
    <n v="270107"/>
    <s v="Atenciones médicas"/>
    <n v="270107005"/>
    <s v="Otra violencia"/>
    <n v="2022"/>
    <n v="60907.069045847384"/>
    <n v="57831.487486556827"/>
  </r>
  <r>
    <n v="13"/>
    <n v="13102"/>
    <s v="Metropolitana"/>
    <s v="Cerrillos"/>
    <n v="7"/>
    <s v="Prevalencia Violencia Sexual General Vida (año o vida) general"/>
    <x v="1"/>
    <x v="1"/>
    <x v="1"/>
    <x v="1"/>
    <s v="Sufrió violencia sexual antes o durante los últimos doce meses"/>
    <n v="270107"/>
    <s v="Atenciones médicas"/>
    <n v="270107005"/>
    <s v="Otra violencia"/>
    <n v="7170"/>
    <n v="1593.9547325102899"/>
    <n v="6655.3142857142857"/>
  </r>
  <r>
    <n v="13"/>
    <n v="13103"/>
    <s v="Metropolitana"/>
    <s v="Cerro Navia"/>
    <n v="1"/>
    <s v="Prevalencia Violencia Física General Año"/>
    <x v="0"/>
    <x v="0"/>
    <x v="0"/>
    <x v="0"/>
    <s v="No sufrió violencia física general en los últimos 12 meses"/>
    <n v="270107"/>
    <s v="Atenciones médicas"/>
    <n v="270107006"/>
    <s v="Violencia Física"/>
    <n v="50491"/>
    <n v="51222.859178022132"/>
    <n v="113486.46161295587"/>
  </r>
  <r>
    <n v="13"/>
    <n v="13103"/>
    <s v="Metropolitana"/>
    <s v="Cerro Navia"/>
    <n v="1"/>
    <s v="Prevalencia Violencia Física General Año"/>
    <x v="0"/>
    <x v="0"/>
    <x v="0"/>
    <x v="0"/>
    <s v="Sufrió violencia física general en los últimos 12 meses"/>
    <n v="270107"/>
    <s v="Atenciones médicas"/>
    <n v="270107006"/>
    <s v="Violencia Física"/>
    <n v="0"/>
    <n v="12452.626592526587"/>
    <n v="3627.3207060900272"/>
  </r>
  <r>
    <n v="13"/>
    <n v="13103"/>
    <s v="Metropolitana"/>
    <s v="Cerro Navia"/>
    <n v="2"/>
    <s v="Prevalencia Violencia Física General Vida (año o vida)"/>
    <x v="1"/>
    <x v="1"/>
    <x v="0"/>
    <x v="0"/>
    <s v="No sufrió violencia física antes ni durante los últimos doce meses"/>
    <n v="270107"/>
    <s v="Atenciones médicas"/>
    <n v="270107006"/>
    <s v="Violencia Física"/>
    <n v="30072"/>
    <n v="41476.599881914692"/>
    <n v="94360.956613512128"/>
  </r>
  <r>
    <n v="13"/>
    <n v="13103"/>
    <s v="Metropolitana"/>
    <s v="Cerro Navia"/>
    <n v="2"/>
    <s v="Prevalencia Violencia Física General Vida (año o vida)"/>
    <x v="1"/>
    <x v="1"/>
    <x v="0"/>
    <x v="0"/>
    <s v="Sufrió violencia física antes o durante los últimos doce meses"/>
    <n v="270107"/>
    <s v="Atenciones médicas"/>
    <n v="270107006"/>
    <s v="Violencia Física"/>
    <n v="20419"/>
    <n v="22198.885888634028"/>
    <n v="22752.82570553376"/>
  </r>
  <r>
    <n v="13"/>
    <n v="13103"/>
    <s v="Metropolitana"/>
    <s v="Cerro Navia"/>
    <n v="3"/>
    <s v="Prevalencia Violencia Física Grave Año"/>
    <x v="0"/>
    <x v="0"/>
    <x v="0"/>
    <x v="0"/>
    <s v="No sufrió violencia física grave en los últimos 12 meses"/>
    <n v="270107"/>
    <s v="Atenciones médicas"/>
    <n v="270107006"/>
    <s v="Violencia Física"/>
    <n v="50491"/>
    <n v="60596.921003709343"/>
    <n v="117113.78231904592"/>
  </r>
  <r>
    <n v="13"/>
    <n v="13103"/>
    <s v="Metropolitana"/>
    <s v="Cerro Navia"/>
    <n v="3"/>
    <s v="Prevalencia Violencia Física Grave Año"/>
    <x v="0"/>
    <x v="0"/>
    <x v="0"/>
    <x v="0"/>
    <s v="Sufrió violencia física grave en los últimos 12 meses"/>
    <n v="270107"/>
    <s v="Atenciones médicas"/>
    <n v="270107006"/>
    <s v="Violencia Física"/>
    <n v="0"/>
    <n v="3078.5647668393799"/>
    <n v="0"/>
  </r>
  <r>
    <n v="13"/>
    <n v="13103"/>
    <s v="Metropolitana"/>
    <s v="Cerro Navia"/>
    <n v="4"/>
    <s v="Prevalencia Violencia Física Leve Año"/>
    <x v="0"/>
    <x v="0"/>
    <x v="0"/>
    <x v="0"/>
    <s v="No sufrió violencia física leve en los últimos 12 meses"/>
    <n v="270107"/>
    <s v="Atenciones médicas"/>
    <n v="270107006"/>
    <s v="Violencia Física"/>
    <n v="50491"/>
    <n v="51222.859178022132"/>
    <n v="113486.46161295587"/>
  </r>
  <r>
    <n v="13"/>
    <n v="13103"/>
    <s v="Metropolitana"/>
    <s v="Cerro Navia"/>
    <n v="4"/>
    <s v="Prevalencia Violencia Física Leve Año"/>
    <x v="0"/>
    <x v="0"/>
    <x v="0"/>
    <x v="0"/>
    <s v="Sufrió violencia física leve en los últimos 12 meses"/>
    <n v="270107"/>
    <s v="Atenciones médicas"/>
    <n v="270107006"/>
    <s v="Violencia Física"/>
    <n v="0"/>
    <n v="12452.626592526587"/>
    <n v="3627.3207060900272"/>
  </r>
  <r>
    <n v="13"/>
    <n v="13103"/>
    <s v="Metropolitana"/>
    <s v="Cerro Navia"/>
    <n v="7"/>
    <s v="Prevalencia Violencia Sexual General Vida (año o vida) general"/>
    <x v="1"/>
    <x v="1"/>
    <x v="1"/>
    <x v="1"/>
    <s v="Sin Datos"/>
    <n v="270107"/>
    <s v="Atenciones médicas"/>
    <n v="270107005"/>
    <s v="Otra violencia"/>
    <n v="15147"/>
    <n v="18187.733020613949"/>
    <n v="10331.470588235294"/>
  </r>
  <r>
    <n v="13"/>
    <n v="13103"/>
    <s v="Metropolitana"/>
    <s v="Cerro Navia"/>
    <n v="7"/>
    <s v="Prevalencia Violencia Sexual General Vida (año o vida) general"/>
    <x v="1"/>
    <x v="1"/>
    <x v="1"/>
    <x v="1"/>
    <s v="No sufrió violencia sexual antes ni durante los últimos doce meses"/>
    <n v="270107"/>
    <s v="Atenciones médicas"/>
    <n v="270107005"/>
    <s v="Otra violencia"/>
    <n v="19454"/>
    <n v="32662.928686987947"/>
    <n v="99527.670318630553"/>
  </r>
  <r>
    <n v="13"/>
    <n v="13103"/>
    <s v="Metropolitana"/>
    <s v="Cerro Navia"/>
    <n v="7"/>
    <s v="Prevalencia Violencia Sexual General Vida (año o vida) general"/>
    <x v="1"/>
    <x v="1"/>
    <x v="1"/>
    <x v="1"/>
    <s v="Sufrió violencia sexual antes o durante los últimos doce meses"/>
    <n v="270107"/>
    <s v="Atenciones médicas"/>
    <n v="270107005"/>
    <s v="Otra violencia"/>
    <n v="15890"/>
    <n v="12824.82406294682"/>
    <n v="7254.6414121800544"/>
  </r>
  <r>
    <n v="13"/>
    <n v="13104"/>
    <s v="Metropolitana"/>
    <s v="Conchalí"/>
    <n v="1"/>
    <s v="Prevalencia Violencia Física General Año"/>
    <x v="0"/>
    <x v="0"/>
    <x v="0"/>
    <x v="0"/>
    <s v="No sufrió violencia física general en los últimos 12 meses"/>
    <n v="270107"/>
    <s v="Atenciones médicas"/>
    <n v="270107006"/>
    <s v="Violencia Física"/>
    <n v="40570"/>
    <n v="61208.578741951846"/>
    <n v="36092.310579483339"/>
  </r>
  <r>
    <n v="13"/>
    <n v="13104"/>
    <s v="Metropolitana"/>
    <s v="Conchalí"/>
    <n v="1"/>
    <s v="Prevalencia Violencia Física General Año"/>
    <x v="0"/>
    <x v="0"/>
    <x v="0"/>
    <x v="0"/>
    <s v="Sufrió violencia física general en los últimos 12 meses"/>
    <n v="270107"/>
    <s v="Atenciones médicas"/>
    <n v="270107006"/>
    <s v="Violencia Física"/>
    <n v="4894"/>
    <n v="10048.160071301249"/>
    <n v="0"/>
  </r>
  <r>
    <n v="13"/>
    <n v="13104"/>
    <s v="Metropolitana"/>
    <s v="Conchalí"/>
    <n v="2"/>
    <s v="Prevalencia Violencia Física General Vida (año o vida)"/>
    <x v="1"/>
    <x v="1"/>
    <x v="0"/>
    <x v="0"/>
    <s v="No sufrió violencia física antes ni durante los últimos doce meses"/>
    <n v="270107"/>
    <s v="Atenciones médicas"/>
    <n v="270107006"/>
    <s v="Violencia Física"/>
    <n v="23903"/>
    <n v="47665.971176758525"/>
    <n v="36092.310579483339"/>
  </r>
  <r>
    <n v="13"/>
    <n v="13104"/>
    <s v="Metropolitana"/>
    <s v="Conchalí"/>
    <n v="2"/>
    <s v="Prevalencia Violencia Física General Vida (año o vida)"/>
    <x v="1"/>
    <x v="1"/>
    <x v="0"/>
    <x v="0"/>
    <s v="Sufrió violencia física antes o durante los últimos doce meses"/>
    <n v="270107"/>
    <s v="Atenciones médicas"/>
    <n v="270107006"/>
    <s v="Violencia Física"/>
    <n v="21561"/>
    <n v="23590.767636494547"/>
    <n v="0"/>
  </r>
  <r>
    <n v="13"/>
    <n v="13104"/>
    <s v="Metropolitana"/>
    <s v="Conchalí"/>
    <n v="3"/>
    <s v="Prevalencia Violencia Física Grave Año"/>
    <x v="0"/>
    <x v="0"/>
    <x v="0"/>
    <x v="0"/>
    <s v="No sufrió violencia física grave en los últimos 12 meses"/>
    <n v="270107"/>
    <s v="Atenciones médicas"/>
    <n v="270107006"/>
    <s v="Violencia Física"/>
    <n v="45464"/>
    <n v="64846.645408618519"/>
    <n v="36092.310579483339"/>
  </r>
  <r>
    <n v="13"/>
    <n v="13104"/>
    <s v="Metropolitana"/>
    <s v="Conchalí"/>
    <n v="3"/>
    <s v="Prevalencia Violencia Física Grave Año"/>
    <x v="0"/>
    <x v="0"/>
    <x v="0"/>
    <x v="0"/>
    <s v="Sufrió violencia física grave en los últimos 12 meses"/>
    <n v="270107"/>
    <s v="Atenciones médicas"/>
    <n v="270107006"/>
    <s v="Violencia Física"/>
    <n v="0"/>
    <n v="6410.0934046345792"/>
    <n v="0"/>
  </r>
  <r>
    <n v="13"/>
    <n v="13104"/>
    <s v="Metropolitana"/>
    <s v="Conchalí"/>
    <n v="4"/>
    <s v="Prevalencia Violencia Física Leve Año"/>
    <x v="0"/>
    <x v="0"/>
    <x v="0"/>
    <x v="0"/>
    <s v="No sufrió violencia física leve en los últimos 12 meses"/>
    <n v="270107"/>
    <s v="Atenciones médicas"/>
    <n v="270107006"/>
    <s v="Violencia Física"/>
    <n v="40570"/>
    <n v="67618.672146586425"/>
    <n v="36092.310579483339"/>
  </r>
  <r>
    <n v="13"/>
    <n v="13104"/>
    <s v="Metropolitana"/>
    <s v="Conchalí"/>
    <n v="4"/>
    <s v="Prevalencia Violencia Física Leve Año"/>
    <x v="0"/>
    <x v="0"/>
    <x v="0"/>
    <x v="0"/>
    <s v="Sufrió violencia física leve en los últimos 12 meses"/>
    <n v="270107"/>
    <s v="Atenciones médicas"/>
    <n v="270107006"/>
    <s v="Violencia Física"/>
    <n v="4894"/>
    <n v="3638.0666666666698"/>
    <n v="0"/>
  </r>
  <r>
    <n v="13"/>
    <n v="13104"/>
    <s v="Metropolitana"/>
    <s v="Conchalí"/>
    <n v="7"/>
    <s v="Prevalencia Violencia Sexual General Vida (año o vida) general"/>
    <x v="1"/>
    <x v="1"/>
    <x v="1"/>
    <x v="1"/>
    <s v="Sin Datos"/>
    <n v="270107"/>
    <s v="Atenciones médicas"/>
    <n v="270107005"/>
    <s v="Otra violencia"/>
    <n v="0"/>
    <n v="16704.611253232539"/>
    <n v="0"/>
  </r>
  <r>
    <n v="13"/>
    <n v="13104"/>
    <s v="Metropolitana"/>
    <s v="Conchalí"/>
    <n v="7"/>
    <s v="Prevalencia Violencia Sexual General Vida (año o vida) general"/>
    <x v="1"/>
    <x v="1"/>
    <x v="1"/>
    <x v="1"/>
    <s v="No sufrió violencia sexual antes ni durante los últimos doce meses"/>
    <n v="270107"/>
    <s v="Atenciones médicas"/>
    <n v="270107005"/>
    <s v="Otra violencia"/>
    <n v="32910"/>
    <n v="40896.411915988167"/>
    <n v="33815.728055211497"/>
  </r>
  <r>
    <n v="13"/>
    <n v="13104"/>
    <s v="Metropolitana"/>
    <s v="Conchalí"/>
    <n v="7"/>
    <s v="Prevalencia Violencia Sexual General Vida (año o vida) general"/>
    <x v="1"/>
    <x v="1"/>
    <x v="1"/>
    <x v="1"/>
    <s v="Sufrió violencia sexual antes o durante los últimos doce meses"/>
    <n v="270107"/>
    <s v="Atenciones médicas"/>
    <n v="270107005"/>
    <s v="Otra violencia"/>
    <n v="12554"/>
    <n v="13655.715644032369"/>
    <n v="2276.5825242718452"/>
  </r>
  <r>
    <n v="13"/>
    <n v="13105"/>
    <s v="Metropolitana"/>
    <s v="El Bosque"/>
    <n v="1"/>
    <s v="Prevalencia Violencia Física General Año"/>
    <x v="0"/>
    <x v="0"/>
    <x v="0"/>
    <x v="0"/>
    <s v="No sufrió violencia física general en los últimos 12 meses"/>
    <n v="270107"/>
    <s v="Atenciones médicas"/>
    <n v="270107006"/>
    <s v="Violencia Física"/>
    <n v="59959"/>
    <n v="34817.031649976867"/>
    <n v="31635.897856586591"/>
  </r>
  <r>
    <n v="13"/>
    <n v="13105"/>
    <s v="Metropolitana"/>
    <s v="El Bosque"/>
    <n v="1"/>
    <s v="Prevalencia Violencia Física General Año"/>
    <x v="0"/>
    <x v="0"/>
    <x v="0"/>
    <x v="0"/>
    <s v="Sufrió violencia física general en los últimos 12 meses"/>
    <n v="270107"/>
    <s v="Atenciones médicas"/>
    <n v="270107006"/>
    <s v="Violencia Física"/>
    <n v="0"/>
    <n v="3078.5647668393799"/>
    <n v="3627.3207060900272"/>
  </r>
  <r>
    <n v="13"/>
    <n v="13105"/>
    <s v="Metropolitana"/>
    <s v="El Bosque"/>
    <n v="2"/>
    <s v="Prevalencia Violencia Física General Vida (año o vida)"/>
    <x v="1"/>
    <x v="1"/>
    <x v="0"/>
    <x v="0"/>
    <s v="No sufrió violencia física antes ni durante los últimos doce meses"/>
    <n v="270107"/>
    <s v="Atenciones médicas"/>
    <n v="270107006"/>
    <s v="Violencia Física"/>
    <n v="43553"/>
    <n v="21915.136586737368"/>
    <n v="31635.897856586591"/>
  </r>
  <r>
    <n v="13"/>
    <n v="13105"/>
    <s v="Metropolitana"/>
    <s v="El Bosque"/>
    <n v="2"/>
    <s v="Prevalencia Violencia Física General Vida (año o vida)"/>
    <x v="1"/>
    <x v="1"/>
    <x v="0"/>
    <x v="0"/>
    <s v="Sufrió violencia física antes o durante los últimos doce meses"/>
    <n v="270107"/>
    <s v="Atenciones médicas"/>
    <n v="270107006"/>
    <s v="Violencia Física"/>
    <n v="16406"/>
    <n v="15980.459830078878"/>
    <n v="3627.3207060900272"/>
  </r>
  <r>
    <n v="13"/>
    <n v="13105"/>
    <s v="Metropolitana"/>
    <s v="El Bosque"/>
    <n v="3"/>
    <s v="Prevalencia Violencia Física Grave Año"/>
    <x v="0"/>
    <x v="0"/>
    <x v="0"/>
    <x v="0"/>
    <s v="No sufrió violencia física grave en los últimos 12 meses"/>
    <n v="270107"/>
    <s v="Atenciones médicas"/>
    <n v="270107006"/>
    <s v="Violencia Física"/>
    <n v="59959"/>
    <n v="34817.031649976867"/>
    <n v="33912.480380858433"/>
  </r>
  <r>
    <n v="13"/>
    <n v="13105"/>
    <s v="Metropolitana"/>
    <s v="El Bosque"/>
    <n v="3"/>
    <s v="Prevalencia Violencia Física Grave Año"/>
    <x v="0"/>
    <x v="0"/>
    <x v="0"/>
    <x v="0"/>
    <s v="Sufrió violencia física grave en los últimos 12 meses"/>
    <n v="270107"/>
    <s v="Atenciones médicas"/>
    <n v="270107006"/>
    <s v="Violencia Física"/>
    <n v="0"/>
    <n v="3078.5647668393799"/>
    <n v="1350.7381818181821"/>
  </r>
  <r>
    <n v="13"/>
    <n v="13105"/>
    <s v="Metropolitana"/>
    <s v="El Bosque"/>
    <n v="4"/>
    <s v="Prevalencia Violencia Física Leve Año"/>
    <x v="0"/>
    <x v="0"/>
    <x v="0"/>
    <x v="0"/>
    <s v="No sufrió violencia física leve en los últimos 12 meses"/>
    <n v="270107"/>
    <s v="Atenciones médicas"/>
    <n v="270107006"/>
    <s v="Violencia Física"/>
    <n v="59959"/>
    <n v="34817.031649976867"/>
    <n v="31635.897856586591"/>
  </r>
  <r>
    <n v="13"/>
    <n v="13105"/>
    <s v="Metropolitana"/>
    <s v="El Bosque"/>
    <n v="4"/>
    <s v="Prevalencia Violencia Física Leve Año"/>
    <x v="0"/>
    <x v="0"/>
    <x v="0"/>
    <x v="0"/>
    <s v="Sufrió violencia física leve en los últimos 12 meses"/>
    <n v="270107"/>
    <s v="Atenciones médicas"/>
    <n v="270107006"/>
    <s v="Violencia Física"/>
    <n v="0"/>
    <n v="3078.5647668393799"/>
    <n v="3627.3207060900272"/>
  </r>
  <r>
    <n v="13"/>
    <n v="13105"/>
    <s v="Metropolitana"/>
    <s v="El Bosque"/>
    <n v="7"/>
    <s v="Prevalencia Violencia Sexual General Vida (año o vida) general"/>
    <x v="1"/>
    <x v="1"/>
    <x v="1"/>
    <x v="1"/>
    <s v="Sin Datos"/>
    <n v="270107"/>
    <s v="Atenciones médicas"/>
    <n v="270107005"/>
    <s v="Otra violencia"/>
    <n v="0"/>
    <n v="13096.213744205079"/>
    <n v="0"/>
  </r>
  <r>
    <n v="13"/>
    <n v="13105"/>
    <s v="Metropolitana"/>
    <s v="El Bosque"/>
    <n v="7"/>
    <s v="Prevalencia Violencia Sexual General Vida (año o vida) general"/>
    <x v="1"/>
    <x v="1"/>
    <x v="1"/>
    <x v="1"/>
    <s v="No sufrió violencia sexual antes ni durante los últimos doce meses"/>
    <n v="270107"/>
    <s v="Atenciones médicas"/>
    <n v="270107005"/>
    <s v="Otra violencia"/>
    <n v="43553"/>
    <n v="24799.382672611169"/>
    <n v="30285.159674768409"/>
  </r>
  <r>
    <n v="13"/>
    <n v="13105"/>
    <s v="Metropolitana"/>
    <s v="El Bosque"/>
    <n v="7"/>
    <s v="Prevalencia Violencia Sexual General Vida (año o vida) general"/>
    <x v="1"/>
    <x v="1"/>
    <x v="1"/>
    <x v="1"/>
    <s v="Sufrió violencia sexual antes o durante los últimos doce meses"/>
    <n v="270107"/>
    <s v="Atenciones médicas"/>
    <n v="270107005"/>
    <s v="Otra violencia"/>
    <n v="16406"/>
    <n v="0"/>
    <n v="4978.0588879082097"/>
  </r>
  <r>
    <n v="13"/>
    <n v="13106"/>
    <s v="Metropolitana"/>
    <s v="Estación Central"/>
    <n v="1"/>
    <s v="Prevalencia Violencia Física General Año"/>
    <x v="0"/>
    <x v="0"/>
    <x v="0"/>
    <x v="0"/>
    <s v="No sufrió violencia física general en los últimos 12 meses"/>
    <n v="270107"/>
    <s v="Atenciones médicas"/>
    <n v="270107006"/>
    <s v="Violencia Física"/>
    <n v="44994"/>
    <n v="29884.910249288816"/>
    <n v="46514.037486556837"/>
  </r>
  <r>
    <n v="13"/>
    <n v="13106"/>
    <s v="Metropolitana"/>
    <s v="Estación Central"/>
    <n v="2"/>
    <s v="Prevalencia Violencia Física General Vida (año o vida)"/>
    <x v="1"/>
    <x v="1"/>
    <x v="0"/>
    <x v="0"/>
    <s v="No sufrió violencia física antes ni durante los últimos doce meses"/>
    <n v="270107"/>
    <s v="Atenciones médicas"/>
    <n v="270107006"/>
    <s v="Violencia Física"/>
    <n v="44994"/>
    <n v="26806.345482449437"/>
    <n v="39259.396074376789"/>
  </r>
  <r>
    <n v="13"/>
    <n v="13106"/>
    <s v="Metropolitana"/>
    <s v="Estación Central"/>
    <n v="2"/>
    <s v="Prevalencia Violencia Física General Vida (año o vida)"/>
    <x v="1"/>
    <x v="1"/>
    <x v="0"/>
    <x v="0"/>
    <s v="Sufrió violencia física antes o durante los últimos doce meses"/>
    <n v="270107"/>
    <s v="Atenciones médicas"/>
    <n v="270107006"/>
    <s v="Violencia Física"/>
    <n v="0"/>
    <n v="3078.5647668393799"/>
    <n v="7254.6414121800544"/>
  </r>
  <r>
    <n v="13"/>
    <n v="13106"/>
    <s v="Metropolitana"/>
    <s v="Estación Central"/>
    <n v="3"/>
    <s v="Prevalencia Violencia Física Grave Año"/>
    <x v="0"/>
    <x v="0"/>
    <x v="0"/>
    <x v="0"/>
    <s v="No sufrió violencia física grave en los últimos 12 meses"/>
    <n v="270107"/>
    <s v="Atenciones médicas"/>
    <n v="270107006"/>
    <s v="Violencia Física"/>
    <n v="44994"/>
    <n v="29884.910249288816"/>
    <n v="46514.037486556837"/>
  </r>
  <r>
    <n v="13"/>
    <n v="13106"/>
    <s v="Metropolitana"/>
    <s v="Estación Central"/>
    <n v="4"/>
    <s v="Prevalencia Violencia Física Leve Año"/>
    <x v="0"/>
    <x v="0"/>
    <x v="0"/>
    <x v="0"/>
    <s v="No sufrió violencia física leve en los últimos 12 meses"/>
    <n v="270107"/>
    <s v="Atenciones médicas"/>
    <n v="270107006"/>
    <s v="Violencia Física"/>
    <n v="44994"/>
    <n v="29884.910249288816"/>
    <n v="46514.037486556837"/>
  </r>
  <r>
    <n v="13"/>
    <n v="13106"/>
    <s v="Metropolitana"/>
    <s v="Estación Central"/>
    <n v="7"/>
    <s v="Prevalencia Violencia Sexual General Vida (año o vida) general"/>
    <x v="1"/>
    <x v="1"/>
    <x v="1"/>
    <x v="1"/>
    <s v="Sin Datos"/>
    <n v="270107"/>
    <s v="Atenciones médicas"/>
    <n v="270107005"/>
    <s v="Otra violencia"/>
    <n v="11320"/>
    <n v="8591.2184179064698"/>
    <n v="0"/>
  </r>
  <r>
    <n v="13"/>
    <n v="13106"/>
    <s v="Metropolitana"/>
    <s v="Estación Central"/>
    <n v="7"/>
    <s v="Prevalencia Violencia Sexual General Vida (año o vida) general"/>
    <x v="1"/>
    <x v="1"/>
    <x v="1"/>
    <x v="1"/>
    <s v="No sufrió violencia sexual antes ni durante los últimos doce meses"/>
    <n v="270107"/>
    <s v="Atenciones médicas"/>
    <n v="270107005"/>
    <s v="Otra violencia"/>
    <n v="32098"/>
    <n v="21293.691831382348"/>
    <n v="44237.454962284995"/>
  </r>
  <r>
    <n v="13"/>
    <n v="13106"/>
    <s v="Metropolitana"/>
    <s v="Estación Central"/>
    <n v="7"/>
    <s v="Prevalencia Violencia Sexual General Vida (año o vida) general"/>
    <x v="1"/>
    <x v="1"/>
    <x v="1"/>
    <x v="1"/>
    <s v="Sufrió violencia sexual antes o durante los últimos doce meses"/>
    <n v="270107"/>
    <s v="Atenciones médicas"/>
    <n v="270107005"/>
    <s v="Otra violencia"/>
    <n v="1576"/>
    <n v="0"/>
    <n v="2276.5825242718452"/>
  </r>
  <r>
    <n v="13"/>
    <n v="13107"/>
    <s v="Metropolitana"/>
    <s v="Huechuraba"/>
    <n v="1"/>
    <s v="Prevalencia Violencia Física General Año"/>
    <x v="0"/>
    <x v="0"/>
    <x v="0"/>
    <x v="0"/>
    <s v="No sufrió violencia física general en los últimos 12 meses"/>
    <n v="270107"/>
    <s v="Atenciones médicas"/>
    <n v="270107006"/>
    <s v="Violencia Física"/>
    <n v="23418"/>
    <n v="45479.384052322697"/>
    <n v="10457.068278905563"/>
  </r>
  <r>
    <n v="13"/>
    <n v="13107"/>
    <s v="Metropolitana"/>
    <s v="Huechuraba"/>
    <n v="1"/>
    <s v="Prevalencia Violencia Física General Año"/>
    <x v="0"/>
    <x v="0"/>
    <x v="0"/>
    <x v="0"/>
    <s v="Sufrió violencia física general en los últimos 12 meses"/>
    <n v="270107"/>
    <s v="Atenciones médicas"/>
    <n v="270107006"/>
    <s v="Violencia Física"/>
    <n v="1886"/>
    <n v="7276.1333333333396"/>
    <n v="0"/>
  </r>
  <r>
    <n v="13"/>
    <n v="13107"/>
    <s v="Metropolitana"/>
    <s v="Huechuraba"/>
    <n v="2"/>
    <s v="Prevalencia Violencia Física General Vida (año o vida)"/>
    <x v="1"/>
    <x v="1"/>
    <x v="0"/>
    <x v="0"/>
    <s v="No sufrió violencia física antes ni durante los últimos doce meses"/>
    <n v="270107"/>
    <s v="Atenciones médicas"/>
    <n v="270107006"/>
    <s v="Violencia Física"/>
    <n v="23418"/>
    <n v="38788.658395797982"/>
    <n v="8180.4857546337171"/>
  </r>
  <r>
    <n v="13"/>
    <n v="13107"/>
    <s v="Metropolitana"/>
    <s v="Huechuraba"/>
    <n v="2"/>
    <s v="Prevalencia Violencia Física General Vida (año o vida)"/>
    <x v="1"/>
    <x v="1"/>
    <x v="0"/>
    <x v="0"/>
    <s v="Sufrió violencia física antes o durante los últimos doce meses"/>
    <n v="270107"/>
    <s v="Atenciones médicas"/>
    <n v="270107006"/>
    <s v="Violencia Física"/>
    <n v="1886"/>
    <n v="13966.858989858049"/>
    <n v="2276.5825242718452"/>
  </r>
  <r>
    <n v="13"/>
    <n v="13107"/>
    <s v="Metropolitana"/>
    <s v="Huechuraba"/>
    <n v="3"/>
    <s v="Prevalencia Violencia Física Grave Año"/>
    <x v="0"/>
    <x v="0"/>
    <x v="0"/>
    <x v="0"/>
    <s v="No sufrió violencia física grave en los últimos 12 meses"/>
    <n v="270107"/>
    <s v="Atenciones médicas"/>
    <n v="270107006"/>
    <s v="Violencia Física"/>
    <n v="23418"/>
    <n v="49117.45071898937"/>
    <n v="10457.068278905563"/>
  </r>
  <r>
    <n v="13"/>
    <n v="13107"/>
    <s v="Metropolitana"/>
    <s v="Huechuraba"/>
    <n v="3"/>
    <s v="Prevalencia Violencia Física Grave Año"/>
    <x v="0"/>
    <x v="0"/>
    <x v="0"/>
    <x v="0"/>
    <s v="Sufrió violencia física grave en los últimos 12 meses"/>
    <n v="270107"/>
    <s v="Atenciones médicas"/>
    <n v="270107006"/>
    <s v="Violencia Física"/>
    <n v="1886"/>
    <n v="3638.0666666666698"/>
    <n v="0"/>
  </r>
  <r>
    <n v="13"/>
    <n v="13107"/>
    <s v="Metropolitana"/>
    <s v="Huechuraba"/>
    <n v="4"/>
    <s v="Prevalencia Violencia Física Leve Año"/>
    <x v="0"/>
    <x v="0"/>
    <x v="0"/>
    <x v="0"/>
    <s v="No sufrió violencia física leve en los últimos 12 meses"/>
    <n v="270107"/>
    <s v="Atenciones médicas"/>
    <n v="270107006"/>
    <s v="Violencia Física"/>
    <n v="23418"/>
    <n v="45479.384052322697"/>
    <n v="10457.068278905563"/>
  </r>
  <r>
    <n v="13"/>
    <n v="13107"/>
    <s v="Metropolitana"/>
    <s v="Huechuraba"/>
    <n v="4"/>
    <s v="Prevalencia Violencia Física Leve Año"/>
    <x v="0"/>
    <x v="0"/>
    <x v="0"/>
    <x v="0"/>
    <s v="Sufrió violencia física leve en los últimos 12 meses"/>
    <n v="270107"/>
    <s v="Atenciones médicas"/>
    <n v="270107006"/>
    <s v="Violencia Física"/>
    <n v="1886"/>
    <n v="7276.1333333333396"/>
    <n v="0"/>
  </r>
  <r>
    <n v="13"/>
    <n v="13107"/>
    <s v="Metropolitana"/>
    <s v="Huechuraba"/>
    <n v="7"/>
    <s v="Prevalencia Violencia Sexual General Vida (año o vida) general"/>
    <x v="1"/>
    <x v="1"/>
    <x v="1"/>
    <x v="1"/>
    <s v="Sin Datos"/>
    <n v="270107"/>
    <s v="Atenciones médicas"/>
    <n v="270107005"/>
    <s v="Otra violencia"/>
    <n v="0"/>
    <n v="14216.980147812628"/>
    <n v="0"/>
  </r>
  <r>
    <n v="13"/>
    <n v="13107"/>
    <s v="Metropolitana"/>
    <s v="Huechuraba"/>
    <n v="7"/>
    <s v="Prevalencia Violencia Sexual General Vida (año o vida) general"/>
    <x v="1"/>
    <x v="1"/>
    <x v="1"/>
    <x v="1"/>
    <s v="No sufrió violencia sexual antes ni durante los últimos doce meses"/>
    <n v="270107"/>
    <s v="Atenciones médicas"/>
    <n v="270107005"/>
    <s v="Otra violencia"/>
    <n v="25304"/>
    <n v="35766.510499875483"/>
    <n v="10457.068278905563"/>
  </r>
  <r>
    <n v="13"/>
    <n v="13107"/>
    <s v="Metropolitana"/>
    <s v="Huechuraba"/>
    <n v="7"/>
    <s v="Prevalencia Violencia Sexual General Vida (año o vida) general"/>
    <x v="1"/>
    <x v="1"/>
    <x v="1"/>
    <x v="1"/>
    <s v="Sufrió violencia sexual antes o durante los últimos doce meses"/>
    <n v="270107"/>
    <s v="Atenciones médicas"/>
    <n v="270107005"/>
    <s v="Otra violencia"/>
    <n v="0"/>
    <n v="2772.0267379679099"/>
    <n v="0"/>
  </r>
  <r>
    <n v="13"/>
    <n v="13108"/>
    <s v="Metropolitana"/>
    <s v="Independencia"/>
    <n v="1"/>
    <s v="Prevalencia Violencia Física General Año"/>
    <x v="0"/>
    <x v="0"/>
    <x v="0"/>
    <x v="0"/>
    <s v="No sufrió violencia física general en los últimos 12 meses"/>
    <n v="270107"/>
    <s v="Atenciones médicas"/>
    <n v="270107006"/>
    <s v="Violencia Física"/>
    <n v="12264"/>
    <n v="19738.002496491798"/>
    <n v="52165.074669836147"/>
  </r>
  <r>
    <n v="13"/>
    <n v="13108"/>
    <s v="Metropolitana"/>
    <s v="Independencia"/>
    <n v="1"/>
    <s v="Prevalencia Violencia Física General Año"/>
    <x v="0"/>
    <x v="0"/>
    <x v="0"/>
    <x v="0"/>
    <s v="Sufrió violencia física general en los últimos 12 meses"/>
    <n v="270107"/>
    <s v="Atenciones médicas"/>
    <n v="270107006"/>
    <s v="Violencia Física"/>
    <n v="10512"/>
    <n v="0"/>
    <n v="0"/>
  </r>
  <r>
    <n v="13"/>
    <n v="13108"/>
    <s v="Metropolitana"/>
    <s v="Independencia"/>
    <n v="2"/>
    <s v="Prevalencia Violencia Física General Vida (año o vida)"/>
    <x v="1"/>
    <x v="1"/>
    <x v="0"/>
    <x v="0"/>
    <s v="No sufrió violencia física antes ni durante los últimos doce meses"/>
    <n v="270107"/>
    <s v="Atenciones médicas"/>
    <n v="270107006"/>
    <s v="Violencia Física"/>
    <n v="8906"/>
    <n v="17413.25831044529"/>
    <n v="39992.498501561255"/>
  </r>
  <r>
    <n v="13"/>
    <n v="13108"/>
    <s v="Metropolitana"/>
    <s v="Independencia"/>
    <n v="2"/>
    <s v="Prevalencia Violencia Física General Vida (año o vida)"/>
    <x v="1"/>
    <x v="1"/>
    <x v="0"/>
    <x v="0"/>
    <s v="Sufrió violencia física antes o durante los últimos doce meses"/>
    <n v="270107"/>
    <s v="Atenciones médicas"/>
    <n v="270107006"/>
    <s v="Violencia Física"/>
    <n v="13870"/>
    <n v="2324.7441860465101"/>
    <n v="12172.5761682749"/>
  </r>
  <r>
    <n v="13"/>
    <n v="13108"/>
    <s v="Metropolitana"/>
    <s v="Independencia"/>
    <n v="3"/>
    <s v="Prevalencia Violencia Física Grave Año"/>
    <x v="0"/>
    <x v="0"/>
    <x v="0"/>
    <x v="0"/>
    <s v="No sufrió violencia física grave en los últimos 12 meses"/>
    <n v="270107"/>
    <s v="Atenciones médicas"/>
    <n v="270107006"/>
    <s v="Violencia Física"/>
    <n v="12264"/>
    <n v="19738.002496491798"/>
    <n v="52165.074669836147"/>
  </r>
  <r>
    <n v="13"/>
    <n v="13108"/>
    <s v="Metropolitana"/>
    <s v="Independencia"/>
    <n v="3"/>
    <s v="Prevalencia Violencia Física Grave Año"/>
    <x v="0"/>
    <x v="0"/>
    <x v="0"/>
    <x v="0"/>
    <s v="Sufrió violencia física grave en los últimos 12 meses"/>
    <n v="270107"/>
    <s v="Atenciones médicas"/>
    <n v="270107006"/>
    <s v="Violencia Física"/>
    <n v="10512"/>
    <n v="0"/>
    <n v="0"/>
  </r>
  <r>
    <n v="13"/>
    <n v="13108"/>
    <s v="Metropolitana"/>
    <s v="Independencia"/>
    <n v="4"/>
    <s v="Prevalencia Violencia Física Leve Año"/>
    <x v="0"/>
    <x v="0"/>
    <x v="0"/>
    <x v="0"/>
    <s v="No sufrió violencia física leve en los últimos 12 meses"/>
    <n v="270107"/>
    <s v="Atenciones médicas"/>
    <n v="270107006"/>
    <s v="Violencia Física"/>
    <n v="12264"/>
    <n v="19738.002496491798"/>
    <n v="52165.074669836147"/>
  </r>
  <r>
    <n v="13"/>
    <n v="13108"/>
    <s v="Metropolitana"/>
    <s v="Independencia"/>
    <n v="4"/>
    <s v="Prevalencia Violencia Física Leve Año"/>
    <x v="0"/>
    <x v="0"/>
    <x v="0"/>
    <x v="0"/>
    <s v="Sufrió violencia física leve en los últimos 12 meses"/>
    <n v="270107"/>
    <s v="Atenciones médicas"/>
    <n v="270107006"/>
    <s v="Violencia Física"/>
    <n v="10512"/>
    <n v="0"/>
    <n v="0"/>
  </r>
  <r>
    <n v="13"/>
    <n v="13108"/>
    <s v="Metropolitana"/>
    <s v="Independencia"/>
    <n v="7"/>
    <s v="Prevalencia Violencia Sexual General Vida (año o vida) general"/>
    <x v="1"/>
    <x v="1"/>
    <x v="1"/>
    <x v="1"/>
    <s v="Sin Datos"/>
    <n v="270107"/>
    <s v="Atenciones médicas"/>
    <n v="270107005"/>
    <s v="Otra violencia"/>
    <n v="0"/>
    <n v="18144.047763981511"/>
    <n v="0"/>
  </r>
  <r>
    <n v="13"/>
    <n v="13108"/>
    <s v="Metropolitana"/>
    <s v="Independencia"/>
    <n v="7"/>
    <s v="Prevalencia Violencia Sexual General Vida (año o vida) general"/>
    <x v="1"/>
    <x v="1"/>
    <x v="1"/>
    <x v="1"/>
    <s v="No sufrió violencia sexual antes ni durante los últimos doce meses"/>
    <n v="270107"/>
    <s v="Atenciones médicas"/>
    <n v="270107005"/>
    <s v="Otra violencia"/>
    <n v="19418"/>
    <n v="1593.9547325102899"/>
    <n v="41343.236683379437"/>
  </r>
  <r>
    <n v="13"/>
    <n v="13108"/>
    <s v="Metropolitana"/>
    <s v="Independencia"/>
    <n v="7"/>
    <s v="Prevalencia Violencia Sexual General Vida (año o vida) general"/>
    <x v="1"/>
    <x v="1"/>
    <x v="1"/>
    <x v="1"/>
    <s v="Sufrió violencia sexual antes o durante los últimos doce meses"/>
    <n v="270107"/>
    <s v="Atenciones médicas"/>
    <n v="270107005"/>
    <s v="Otra violencia"/>
    <n v="3358"/>
    <n v="0"/>
    <n v="10821.837986456718"/>
  </r>
  <r>
    <n v="13"/>
    <n v="13109"/>
    <s v="Metropolitana"/>
    <s v="La Cisterna"/>
    <n v="1"/>
    <s v="Prevalencia Violencia Física General Año"/>
    <x v="0"/>
    <x v="0"/>
    <x v="0"/>
    <x v="0"/>
    <s v="No sufrió violencia física general en los últimos 12 meses"/>
    <n v="270107"/>
    <s v="Atenciones médicas"/>
    <n v="270107006"/>
    <s v="Violencia Física"/>
    <n v="23390"/>
    <n v="0"/>
    <n v="25823.169812277953"/>
  </r>
  <r>
    <n v="13"/>
    <n v="13109"/>
    <s v="Metropolitana"/>
    <s v="La Cisterna"/>
    <n v="1"/>
    <s v="Prevalencia Violencia Física General Año"/>
    <x v="0"/>
    <x v="0"/>
    <x v="0"/>
    <x v="0"/>
    <s v="Sin Datos"/>
    <n v="270107"/>
    <s v="Atenciones médicas"/>
    <n v="270107006"/>
    <s v="Violencia Física"/>
    <n v="6609"/>
    <n v="0"/>
    <n v="0"/>
  </r>
  <r>
    <n v="13"/>
    <n v="13109"/>
    <s v="Metropolitana"/>
    <s v="La Cisterna"/>
    <n v="2"/>
    <s v="Prevalencia Violencia Física General Vida (año o vida)"/>
    <x v="1"/>
    <x v="1"/>
    <x v="0"/>
    <x v="0"/>
    <s v="No sufrió violencia física antes ni durante los últimos doce meses"/>
    <n v="270107"/>
    <s v="Atenciones médicas"/>
    <n v="270107006"/>
    <s v="Violencia Física"/>
    <n v="29999"/>
    <n v="0"/>
    <n v="24472.431630459771"/>
  </r>
  <r>
    <n v="13"/>
    <n v="13109"/>
    <s v="Metropolitana"/>
    <s v="La Cisterna"/>
    <n v="2"/>
    <s v="Prevalencia Violencia Física General Vida (año o vida)"/>
    <x v="1"/>
    <x v="1"/>
    <x v="0"/>
    <x v="0"/>
    <s v="Sufrió violencia física antes o durante los últimos doce meses"/>
    <n v="270107"/>
    <s v="Atenciones médicas"/>
    <n v="270107006"/>
    <s v="Violencia Física"/>
    <n v="0"/>
    <n v="0"/>
    <n v="1350.7381818181821"/>
  </r>
  <r>
    <n v="13"/>
    <n v="13109"/>
    <s v="Metropolitana"/>
    <s v="La Cisterna"/>
    <n v="3"/>
    <s v="Prevalencia Violencia Física Grave Año"/>
    <x v="0"/>
    <x v="0"/>
    <x v="0"/>
    <x v="0"/>
    <s v="No sufrió violencia física grave en los últimos 12 meses"/>
    <n v="270107"/>
    <s v="Atenciones médicas"/>
    <n v="270107006"/>
    <s v="Violencia Física"/>
    <n v="23390"/>
    <n v="0"/>
    <n v="25823.169812277953"/>
  </r>
  <r>
    <n v="13"/>
    <n v="13109"/>
    <s v="Metropolitana"/>
    <s v="La Cisterna"/>
    <n v="3"/>
    <s v="Prevalencia Violencia Física Grave Año"/>
    <x v="0"/>
    <x v="0"/>
    <x v="0"/>
    <x v="0"/>
    <s v="Sin Datos"/>
    <n v="270107"/>
    <s v="Atenciones médicas"/>
    <n v="270107006"/>
    <s v="Violencia Física"/>
    <n v="6609"/>
    <n v="0"/>
    <n v="0"/>
  </r>
  <r>
    <n v="13"/>
    <n v="13109"/>
    <s v="Metropolitana"/>
    <s v="La Cisterna"/>
    <n v="4"/>
    <s v="Prevalencia Violencia Física Leve Año"/>
    <x v="0"/>
    <x v="0"/>
    <x v="0"/>
    <x v="0"/>
    <s v="No sufrió violencia física leve en los últimos 12 meses"/>
    <n v="270107"/>
    <s v="Atenciones médicas"/>
    <n v="270107006"/>
    <s v="Violencia Física"/>
    <n v="23390"/>
    <n v="0"/>
    <n v="25823.169812277953"/>
  </r>
  <r>
    <n v="13"/>
    <n v="13109"/>
    <s v="Metropolitana"/>
    <s v="La Cisterna"/>
    <n v="4"/>
    <s v="Prevalencia Violencia Física Leve Año"/>
    <x v="0"/>
    <x v="0"/>
    <x v="0"/>
    <x v="0"/>
    <s v="Sin Datos"/>
    <n v="270107"/>
    <s v="Atenciones médicas"/>
    <n v="270107006"/>
    <s v="Violencia Física"/>
    <n v="6609"/>
    <n v="0"/>
    <n v="0"/>
  </r>
  <r>
    <n v="13"/>
    <n v="13109"/>
    <s v="Metropolitana"/>
    <s v="La Cisterna"/>
    <n v="7"/>
    <s v="Prevalencia Violencia Sexual General Vida (año o vida) general"/>
    <x v="1"/>
    <x v="1"/>
    <x v="1"/>
    <x v="1"/>
    <s v="No sufrió violencia sexual antes ni durante los últimos doce meses"/>
    <n v="270107"/>
    <s v="Atenciones médicas"/>
    <n v="270107005"/>
    <s v="Otra violencia"/>
    <n v="29999"/>
    <n v="0"/>
    <n v="25823.169812277953"/>
  </r>
  <r>
    <n v="13"/>
    <n v="13110"/>
    <s v="Metropolitana"/>
    <s v="La Florida"/>
    <n v="1"/>
    <s v="Prevalencia Violencia Física General Año"/>
    <x v="0"/>
    <x v="0"/>
    <x v="0"/>
    <x v="0"/>
    <s v="No sufrió violencia física general en los últimos 12 meses"/>
    <n v="270107"/>
    <s v="Atenciones médicas"/>
    <n v="270107006"/>
    <s v="Violencia Física"/>
    <n v="112908"/>
    <n v="94600.94243642244"/>
    <n v="124384.77177004611"/>
  </r>
  <r>
    <n v="13"/>
    <n v="13110"/>
    <s v="Metropolitana"/>
    <s v="La Florida"/>
    <n v="1"/>
    <s v="Prevalencia Violencia Física General Año"/>
    <x v="0"/>
    <x v="0"/>
    <x v="0"/>
    <x v="0"/>
    <s v="Sufrió violencia física general en los últimos 12 meses"/>
    <n v="270107"/>
    <s v="Atenciones médicas"/>
    <n v="270107006"/>
    <s v="Violencia Física"/>
    <n v="20889"/>
    <n v="3638.0666666666698"/>
    <n v="0"/>
  </r>
  <r>
    <n v="13"/>
    <n v="13110"/>
    <s v="Metropolitana"/>
    <s v="La Florida"/>
    <n v="2"/>
    <s v="Prevalencia Violencia Física General Vida (año o vida)"/>
    <x v="1"/>
    <x v="1"/>
    <x v="0"/>
    <x v="0"/>
    <s v="No sufrió violencia física antes ni durante los últimos doce meses"/>
    <n v="270107"/>
    <s v="Atenciones médicas"/>
    <n v="270107006"/>
    <s v="Violencia Física"/>
    <n v="112908"/>
    <n v="80800.733746595652"/>
    <n v="115658.59795144894"/>
  </r>
  <r>
    <n v="13"/>
    <n v="13110"/>
    <s v="Metropolitana"/>
    <s v="La Florida"/>
    <n v="2"/>
    <s v="Prevalencia Violencia Física General Vida (año o vida)"/>
    <x v="1"/>
    <x v="1"/>
    <x v="0"/>
    <x v="0"/>
    <s v="Sufrió violencia física antes o durante los últimos doce meses"/>
    <n v="270107"/>
    <s v="Atenciones médicas"/>
    <n v="270107006"/>
    <s v="Violencia Física"/>
    <n v="20889"/>
    <n v="17438.27535649345"/>
    <n v="8726.1738185971662"/>
  </r>
  <r>
    <n v="13"/>
    <n v="13110"/>
    <s v="Metropolitana"/>
    <s v="La Florida"/>
    <n v="3"/>
    <s v="Prevalencia Violencia Física Grave Año"/>
    <x v="0"/>
    <x v="0"/>
    <x v="0"/>
    <x v="0"/>
    <s v="No sufrió violencia física grave en los últimos 12 meses"/>
    <n v="270107"/>
    <s v="Atenciones médicas"/>
    <n v="270107006"/>
    <s v="Violencia Física"/>
    <n v="113988"/>
    <n v="98239.009103089105"/>
    <n v="124384.77177004611"/>
  </r>
  <r>
    <n v="13"/>
    <n v="13110"/>
    <s v="Metropolitana"/>
    <s v="La Florida"/>
    <n v="3"/>
    <s v="Prevalencia Violencia Física Grave Año"/>
    <x v="0"/>
    <x v="0"/>
    <x v="0"/>
    <x v="0"/>
    <s v="Sufrió violencia física grave en los últimos 12 meses"/>
    <n v="270107"/>
    <s v="Atenciones médicas"/>
    <n v="270107006"/>
    <s v="Violencia Física"/>
    <n v="19809"/>
    <n v="0"/>
    <n v="0"/>
  </r>
  <r>
    <n v="13"/>
    <n v="13110"/>
    <s v="Metropolitana"/>
    <s v="La Florida"/>
    <n v="4"/>
    <s v="Prevalencia Violencia Física Leve Año"/>
    <x v="0"/>
    <x v="0"/>
    <x v="0"/>
    <x v="0"/>
    <s v="No sufrió violencia física leve en los últimos 12 meses"/>
    <n v="270107"/>
    <s v="Atenciones médicas"/>
    <n v="270107006"/>
    <s v="Violencia Física"/>
    <n v="112908"/>
    <n v="94600.94243642244"/>
    <n v="124384.77177004611"/>
  </r>
  <r>
    <n v="13"/>
    <n v="13110"/>
    <s v="Metropolitana"/>
    <s v="La Florida"/>
    <n v="4"/>
    <s v="Prevalencia Violencia Física Leve Año"/>
    <x v="0"/>
    <x v="0"/>
    <x v="0"/>
    <x v="0"/>
    <s v="Sufrió violencia física leve en los últimos 12 meses"/>
    <n v="270107"/>
    <s v="Atenciones médicas"/>
    <n v="270107006"/>
    <s v="Violencia Física"/>
    <n v="20889"/>
    <n v="3638.0666666666698"/>
    <n v="0"/>
  </r>
  <r>
    <n v="13"/>
    <n v="13110"/>
    <s v="Metropolitana"/>
    <s v="La Florida"/>
    <n v="7"/>
    <s v="Prevalencia Violencia Sexual General Vida (año o vida) general"/>
    <x v="1"/>
    <x v="1"/>
    <x v="1"/>
    <x v="1"/>
    <s v="Sin Datos"/>
    <n v="270107"/>
    <s v="Atenciones médicas"/>
    <n v="270107005"/>
    <s v="Otra violencia"/>
    <n v="1080"/>
    <n v="29803.699647162306"/>
    <n v="0"/>
  </r>
  <r>
    <n v="13"/>
    <n v="13110"/>
    <s v="Metropolitana"/>
    <s v="La Florida"/>
    <n v="7"/>
    <s v="Prevalencia Violencia Sexual General Vida (año o vida) general"/>
    <x v="1"/>
    <x v="1"/>
    <x v="1"/>
    <x v="1"/>
    <s v="No sufrió violencia sexual antes ni durante los últimos doce meses"/>
    <n v="270107"/>
    <s v="Atenciones médicas"/>
    <n v="270107005"/>
    <s v="Otra violencia"/>
    <n v="132717"/>
    <n v="66110.565269880302"/>
    <n v="124384.77177004611"/>
  </r>
  <r>
    <n v="13"/>
    <n v="13110"/>
    <s v="Metropolitana"/>
    <s v="La Florida"/>
    <n v="7"/>
    <s v="Prevalencia Violencia Sexual General Vida (año o vida) general"/>
    <x v="1"/>
    <x v="1"/>
    <x v="1"/>
    <x v="1"/>
    <s v="Sufrió violencia sexual antes o durante los últimos doce meses"/>
    <n v="270107"/>
    <s v="Atenciones médicas"/>
    <n v="270107005"/>
    <s v="Otra violencia"/>
    <n v="0"/>
    <n v="2324.7441860465101"/>
    <n v="0"/>
  </r>
  <r>
    <n v="13"/>
    <n v="13111"/>
    <s v="Metropolitana"/>
    <s v="La Granja"/>
    <n v="1"/>
    <s v="Prevalencia Violencia Física General Año"/>
    <x v="0"/>
    <x v="0"/>
    <x v="0"/>
    <x v="0"/>
    <s v="No sufrió violencia física general en los últimos 12 meses"/>
    <n v="270107"/>
    <s v="Atenciones médicas"/>
    <n v="270107006"/>
    <s v="Violencia Física"/>
    <n v="31787"/>
    <n v="13797.334040102089"/>
    <n v="22448.202004791328"/>
  </r>
  <r>
    <n v="13"/>
    <n v="13111"/>
    <s v="Metropolitana"/>
    <s v="La Granja"/>
    <n v="1"/>
    <s v="Prevalencia Violencia Física General Año"/>
    <x v="0"/>
    <x v="0"/>
    <x v="0"/>
    <x v="0"/>
    <s v="Sufrió violencia física general en los últimos 12 meses"/>
    <n v="270107"/>
    <s v="Atenciones médicas"/>
    <n v="270107006"/>
    <s v="Violencia Física"/>
    <n v="13520"/>
    <n v="3638.0666666666698"/>
    <n v="0"/>
  </r>
  <r>
    <n v="13"/>
    <n v="13111"/>
    <s v="Metropolitana"/>
    <s v="La Granja"/>
    <n v="2"/>
    <s v="Prevalencia Violencia Física General Vida (año o vida)"/>
    <x v="1"/>
    <x v="1"/>
    <x v="0"/>
    <x v="0"/>
    <s v="No sufrió violencia física antes ni durante los últimos doce meses"/>
    <n v="270107"/>
    <s v="Atenciones médicas"/>
    <n v="270107006"/>
    <s v="Violencia Física"/>
    <n v="15274"/>
    <n v="7837.3978371136"/>
    <n v="19547.487719077042"/>
  </r>
  <r>
    <n v="13"/>
    <n v="13111"/>
    <s v="Metropolitana"/>
    <s v="La Granja"/>
    <n v="2"/>
    <s v="Prevalencia Violencia Física General Vida (año o vida)"/>
    <x v="1"/>
    <x v="1"/>
    <x v="0"/>
    <x v="0"/>
    <s v="Sufrió violencia física antes o durante los últimos doce meses"/>
    <n v="270107"/>
    <s v="Atenciones médicas"/>
    <n v="270107006"/>
    <s v="Violencia Física"/>
    <n v="30033"/>
    <n v="9598.0028696551599"/>
    <n v="2900.7142857142858"/>
  </r>
  <r>
    <n v="13"/>
    <n v="13111"/>
    <s v="Metropolitana"/>
    <s v="La Granja"/>
    <n v="3"/>
    <s v="Prevalencia Violencia Física Grave Año"/>
    <x v="0"/>
    <x v="0"/>
    <x v="0"/>
    <x v="0"/>
    <s v="No sufrió violencia física grave en los últimos 12 meses"/>
    <n v="270107"/>
    <s v="Atenciones médicas"/>
    <n v="270107006"/>
    <s v="Violencia Física"/>
    <n v="44481"/>
    <n v="17435.40070676876"/>
    <n v="22448.202004791328"/>
  </r>
  <r>
    <n v="13"/>
    <n v="13111"/>
    <s v="Metropolitana"/>
    <s v="La Granja"/>
    <n v="3"/>
    <s v="Prevalencia Violencia Física Grave Año"/>
    <x v="0"/>
    <x v="0"/>
    <x v="0"/>
    <x v="0"/>
    <s v="Sufrió violencia física grave en los últimos 12 meses"/>
    <n v="270107"/>
    <s v="Atenciones médicas"/>
    <n v="270107006"/>
    <s v="Violencia Física"/>
    <n v="826"/>
    <n v="0"/>
    <n v="0"/>
  </r>
  <r>
    <n v="13"/>
    <n v="13111"/>
    <s v="Metropolitana"/>
    <s v="La Granja"/>
    <n v="4"/>
    <s v="Prevalencia Violencia Física Leve Año"/>
    <x v="0"/>
    <x v="0"/>
    <x v="0"/>
    <x v="0"/>
    <s v="No sufrió violencia física leve en los últimos 12 meses"/>
    <n v="270107"/>
    <s v="Atenciones médicas"/>
    <n v="270107006"/>
    <s v="Violencia Física"/>
    <n v="31787"/>
    <n v="13797.334040102089"/>
    <n v="22448.202004791328"/>
  </r>
  <r>
    <n v="13"/>
    <n v="13111"/>
    <s v="Metropolitana"/>
    <s v="La Granja"/>
    <n v="4"/>
    <s v="Prevalencia Violencia Física Leve Año"/>
    <x v="0"/>
    <x v="0"/>
    <x v="0"/>
    <x v="0"/>
    <s v="Sufrió violencia física leve en los últimos 12 meses"/>
    <n v="270107"/>
    <s v="Atenciones médicas"/>
    <n v="270107006"/>
    <s v="Violencia Física"/>
    <n v="13520"/>
    <n v="3638.0666666666698"/>
    <n v="0"/>
  </r>
  <r>
    <n v="13"/>
    <n v="13111"/>
    <s v="Metropolitana"/>
    <s v="La Granja"/>
    <n v="7"/>
    <s v="Prevalencia Violencia Sexual General Vida (año o vida) general"/>
    <x v="1"/>
    <x v="1"/>
    <x v="1"/>
    <x v="1"/>
    <s v="Sin Datos"/>
    <n v="270107"/>
    <s v="Atenciones médicas"/>
    <n v="270107005"/>
    <s v="Otra violencia"/>
    <n v="19093"/>
    <n v="4365.9814704782002"/>
    <n v="0"/>
  </r>
  <r>
    <n v="13"/>
    <n v="13111"/>
    <s v="Metropolitana"/>
    <s v="La Granja"/>
    <n v="7"/>
    <s v="Prevalencia Violencia Sexual General Vida (año o vida) general"/>
    <x v="1"/>
    <x v="1"/>
    <x v="1"/>
    <x v="1"/>
    <s v="No sufrió violencia sexual antes ni durante los últimos doce meses"/>
    <n v="270107"/>
    <s v="Atenciones médicas"/>
    <n v="270107005"/>
    <s v="Otra violencia"/>
    <n v="13520"/>
    <n v="11475.464503780269"/>
    <n v="22448.202004791328"/>
  </r>
  <r>
    <n v="13"/>
    <n v="13111"/>
    <s v="Metropolitana"/>
    <s v="La Granja"/>
    <n v="7"/>
    <s v="Prevalencia Violencia Sexual General Vida (año o vida) general"/>
    <x v="1"/>
    <x v="1"/>
    <x v="1"/>
    <x v="1"/>
    <s v="Sufrió violencia sexual antes o durante los últimos doce meses"/>
    <n v="270107"/>
    <s v="Atenciones médicas"/>
    <n v="270107005"/>
    <s v="Otra violencia"/>
    <n v="12694"/>
    <n v="1593.9547325102899"/>
    <n v="0"/>
  </r>
  <r>
    <n v="13"/>
    <n v="13112"/>
    <s v="Metropolitana"/>
    <s v="La Pintana"/>
    <n v="1"/>
    <s v="Prevalencia Violencia Física General Año"/>
    <x v="0"/>
    <x v="0"/>
    <x v="0"/>
    <x v="0"/>
    <s v="No sufrió violencia física general en los últimos 12 meses"/>
    <n v="270107"/>
    <s v="Atenciones médicas"/>
    <n v="270107006"/>
    <s v="Violencia Física"/>
    <n v="64143"/>
    <n v="92769.574993534072"/>
    <n v="41809.562182648871"/>
  </r>
  <r>
    <n v="13"/>
    <n v="13112"/>
    <s v="Metropolitana"/>
    <s v="La Pintana"/>
    <n v="1"/>
    <s v="Prevalencia Violencia Física General Año"/>
    <x v="0"/>
    <x v="0"/>
    <x v="0"/>
    <x v="0"/>
    <s v="Sufrió violencia física general en los últimos 12 meses"/>
    <n v="270107"/>
    <s v="Atenciones médicas"/>
    <n v="270107006"/>
    <s v="Violencia Física"/>
    <n v="0"/>
    <n v="6379.5823106990301"/>
    <n v="4251.4524675324683"/>
  </r>
  <r>
    <n v="13"/>
    <n v="13112"/>
    <s v="Metropolitana"/>
    <s v="La Pintana"/>
    <n v="2"/>
    <s v="Prevalencia Violencia Física General Vida (año o vida)"/>
    <x v="1"/>
    <x v="1"/>
    <x v="0"/>
    <x v="0"/>
    <s v="No sufrió violencia física antes ni durante los últimos doce meses"/>
    <n v="270107"/>
    <s v="Atenciones médicas"/>
    <n v="270107006"/>
    <s v="Violencia Física"/>
    <n v="54264"/>
    <n v="61824.952465232251"/>
    <n v="22104.662982637012"/>
  </r>
  <r>
    <n v="13"/>
    <n v="13112"/>
    <s v="Metropolitana"/>
    <s v="La Pintana"/>
    <n v="2"/>
    <s v="Prevalencia Violencia Física General Vida (año o vida)"/>
    <x v="1"/>
    <x v="1"/>
    <x v="0"/>
    <x v="0"/>
    <s v="Sufrió violencia física antes o durante los últimos doce meses"/>
    <n v="270107"/>
    <s v="Atenciones médicas"/>
    <n v="270107006"/>
    <s v="Violencia Física"/>
    <n v="9879"/>
    <n v="37324.204839000849"/>
    <n v="23956.351667544335"/>
  </r>
  <r>
    <n v="13"/>
    <n v="13112"/>
    <s v="Metropolitana"/>
    <s v="La Pintana"/>
    <n v="3"/>
    <s v="Prevalencia Violencia Física Grave Año"/>
    <x v="0"/>
    <x v="0"/>
    <x v="0"/>
    <x v="0"/>
    <s v="No sufrió violencia física grave en los últimos 12 meses"/>
    <n v="270107"/>
    <s v="Atenciones médicas"/>
    <n v="270107006"/>
    <s v="Violencia Física"/>
    <n v="64143"/>
    <n v="95848.139760373451"/>
    <n v="41809.562182648871"/>
  </r>
  <r>
    <n v="13"/>
    <n v="13112"/>
    <s v="Metropolitana"/>
    <s v="La Pintana"/>
    <n v="3"/>
    <s v="Prevalencia Violencia Física Grave Año"/>
    <x v="0"/>
    <x v="0"/>
    <x v="0"/>
    <x v="0"/>
    <s v="Sufrió violencia física grave en los últimos 12 meses"/>
    <n v="270107"/>
    <s v="Atenciones médicas"/>
    <n v="270107006"/>
    <s v="Violencia Física"/>
    <n v="0"/>
    <n v="3301.0175438596498"/>
    <n v="4251.4524675324683"/>
  </r>
  <r>
    <n v="13"/>
    <n v="13112"/>
    <s v="Metropolitana"/>
    <s v="La Pintana"/>
    <n v="4"/>
    <s v="Prevalencia Violencia Física Leve Año"/>
    <x v="0"/>
    <x v="0"/>
    <x v="0"/>
    <x v="0"/>
    <s v="No sufrió violencia física leve en los últimos 12 meses"/>
    <n v="270107"/>
    <s v="Atenciones médicas"/>
    <n v="270107006"/>
    <s v="Violencia Física"/>
    <n v="64143"/>
    <n v="92769.574993534072"/>
    <n v="41809.562182648871"/>
  </r>
  <r>
    <n v="13"/>
    <n v="13112"/>
    <s v="Metropolitana"/>
    <s v="La Pintana"/>
    <n v="4"/>
    <s v="Prevalencia Violencia Física Leve Año"/>
    <x v="0"/>
    <x v="0"/>
    <x v="0"/>
    <x v="0"/>
    <s v="Sufrió violencia física leve en los últimos 12 meses"/>
    <n v="270107"/>
    <s v="Atenciones médicas"/>
    <n v="270107006"/>
    <s v="Violencia Física"/>
    <n v="0"/>
    <n v="6379.5823106990301"/>
    <n v="4251.4524675324683"/>
  </r>
  <r>
    <n v="13"/>
    <n v="13112"/>
    <s v="Metropolitana"/>
    <s v="La Pintana"/>
    <n v="7"/>
    <s v="Prevalencia Violencia Sexual General Vida (año o vida) general"/>
    <x v="1"/>
    <x v="1"/>
    <x v="1"/>
    <x v="1"/>
    <s v="Sin Datos"/>
    <n v="270107"/>
    <s v="Atenciones médicas"/>
    <n v="270107005"/>
    <s v="Otra violencia"/>
    <n v="15166"/>
    <n v="24626.983073130519"/>
    <n v="0"/>
  </r>
  <r>
    <n v="13"/>
    <n v="13112"/>
    <s v="Metropolitana"/>
    <s v="La Pintana"/>
    <n v="7"/>
    <s v="Prevalencia Violencia Sexual General Vida (año o vida) general"/>
    <x v="1"/>
    <x v="1"/>
    <x v="1"/>
    <x v="1"/>
    <s v="No sufrió violencia sexual antes ni durante los últimos doce meses"/>
    <n v="270107"/>
    <s v="Atenciones médicas"/>
    <n v="270107005"/>
    <s v="Otra violencia"/>
    <n v="48977"/>
    <n v="69627.201954732634"/>
    <n v="37880.528895547628"/>
  </r>
  <r>
    <n v="13"/>
    <n v="13112"/>
    <s v="Metropolitana"/>
    <s v="La Pintana"/>
    <n v="7"/>
    <s v="Prevalencia Violencia Sexual General Vida (año o vida) general"/>
    <x v="1"/>
    <x v="1"/>
    <x v="1"/>
    <x v="1"/>
    <s v="Sufrió violencia sexual antes o durante los últimos doce meses"/>
    <n v="270107"/>
    <s v="Atenciones médicas"/>
    <n v="270107005"/>
    <s v="Otra violencia"/>
    <n v="0"/>
    <n v="4894.9722763699392"/>
    <n v="8180.4857546337171"/>
  </r>
  <r>
    <n v="13"/>
    <n v="13113"/>
    <s v="Metropolitana"/>
    <s v="La Reina"/>
    <n v="1"/>
    <s v="Prevalencia Violencia Física General Año"/>
    <x v="0"/>
    <x v="0"/>
    <x v="0"/>
    <x v="0"/>
    <s v="No sufrió violencia física general en los últimos 12 meses"/>
    <n v="270107"/>
    <s v="Atenciones médicas"/>
    <n v="270107006"/>
    <s v="Violencia Física"/>
    <n v="36336"/>
    <n v="17323.181358862868"/>
    <n v="24508.524800818828"/>
  </r>
  <r>
    <n v="13"/>
    <n v="13113"/>
    <s v="Metropolitana"/>
    <s v="La Reina"/>
    <n v="2"/>
    <s v="Prevalencia Violencia Física General Vida (año o vida)"/>
    <x v="1"/>
    <x v="1"/>
    <x v="0"/>
    <x v="0"/>
    <s v="No sufrió violencia física antes ni durante los últimos doce meses"/>
    <n v="270107"/>
    <s v="Atenciones médicas"/>
    <n v="270107006"/>
    <s v="Violencia Física"/>
    <n v="30074"/>
    <n v="15729.226626352578"/>
    <n v="24508.524800818828"/>
  </r>
  <r>
    <n v="13"/>
    <n v="13113"/>
    <s v="Metropolitana"/>
    <s v="La Reina"/>
    <n v="2"/>
    <s v="Prevalencia Violencia Física General Vida (año o vida)"/>
    <x v="1"/>
    <x v="1"/>
    <x v="0"/>
    <x v="0"/>
    <s v="Sufrió violencia física antes o durante los últimos doce meses"/>
    <n v="270107"/>
    <s v="Atenciones médicas"/>
    <n v="270107006"/>
    <s v="Violencia Física"/>
    <n v="6262"/>
    <n v="1593.9547325102899"/>
    <n v="0"/>
  </r>
  <r>
    <n v="13"/>
    <n v="13113"/>
    <s v="Metropolitana"/>
    <s v="La Reina"/>
    <n v="3"/>
    <s v="Prevalencia Violencia Física Grave Año"/>
    <x v="0"/>
    <x v="0"/>
    <x v="0"/>
    <x v="0"/>
    <s v="No sufrió violencia física grave en los últimos 12 meses"/>
    <n v="270107"/>
    <s v="Atenciones médicas"/>
    <n v="270107006"/>
    <s v="Violencia Física"/>
    <n v="36336"/>
    <n v="17323.181358862868"/>
    <n v="24508.524800818828"/>
  </r>
  <r>
    <n v="13"/>
    <n v="13113"/>
    <s v="Metropolitana"/>
    <s v="La Reina"/>
    <n v="4"/>
    <s v="Prevalencia Violencia Física Leve Año"/>
    <x v="0"/>
    <x v="0"/>
    <x v="0"/>
    <x v="0"/>
    <s v="No sufrió violencia física leve en los últimos 12 meses"/>
    <n v="270107"/>
    <s v="Atenciones médicas"/>
    <n v="270107006"/>
    <s v="Violencia Física"/>
    <n v="36336"/>
    <n v="17323.181358862868"/>
    <n v="24508.524800818828"/>
  </r>
  <r>
    <n v="13"/>
    <n v="13113"/>
    <s v="Metropolitana"/>
    <s v="La Reina"/>
    <n v="7"/>
    <s v="Prevalencia Violencia Sexual General Vida (año o vida) general"/>
    <x v="1"/>
    <x v="1"/>
    <x v="1"/>
    <x v="1"/>
    <s v="Sin Datos"/>
    <n v="270107"/>
    <s v="Atenciones médicas"/>
    <n v="270107005"/>
    <s v="Otra violencia"/>
    <n v="0"/>
    <n v="4781.8641975308692"/>
    <n v="0"/>
  </r>
  <r>
    <n v="13"/>
    <n v="13113"/>
    <s v="Metropolitana"/>
    <s v="La Reina"/>
    <n v="7"/>
    <s v="Prevalencia Violencia Sexual General Vida (año o vida) general"/>
    <x v="1"/>
    <x v="1"/>
    <x v="1"/>
    <x v="1"/>
    <s v="No sufrió violencia sexual antes ni durante los últimos doce meses"/>
    <n v="270107"/>
    <s v="Atenciones médicas"/>
    <n v="270107005"/>
    <s v="Otra violencia"/>
    <n v="36336"/>
    <n v="10216.57297528549"/>
    <n v="24508.524800818828"/>
  </r>
  <r>
    <n v="13"/>
    <n v="13113"/>
    <s v="Metropolitana"/>
    <s v="La Reina"/>
    <n v="7"/>
    <s v="Prevalencia Violencia Sexual General Vida (año o vida) general"/>
    <x v="1"/>
    <x v="1"/>
    <x v="1"/>
    <x v="1"/>
    <s v="Sufrió violencia sexual antes o durante los últimos doce meses"/>
    <n v="270107"/>
    <s v="Atenciones médicas"/>
    <n v="270107005"/>
    <s v="Otra violencia"/>
    <n v="0"/>
    <n v="2324.7441860465101"/>
    <n v="0"/>
  </r>
  <r>
    <n v="13"/>
    <n v="13114"/>
    <s v="Metropolitana"/>
    <s v="Las Condes"/>
    <n v="1"/>
    <s v="Prevalencia Violencia Física General Año"/>
    <x v="0"/>
    <x v="0"/>
    <x v="0"/>
    <x v="0"/>
    <s v="No sufrió violencia física general en los últimos 12 meses"/>
    <n v="270107"/>
    <s v="Atenciones médicas"/>
    <n v="270107006"/>
    <s v="Violencia Física"/>
    <n v="98953"/>
    <n v="81808.936517844792"/>
    <n v="148000.94158996336"/>
  </r>
  <r>
    <n v="13"/>
    <n v="13114"/>
    <s v="Metropolitana"/>
    <s v="Las Condes"/>
    <n v="1"/>
    <s v="Prevalencia Violencia Física General Año"/>
    <x v="0"/>
    <x v="0"/>
    <x v="0"/>
    <x v="0"/>
    <s v="Sufrió violencia física general en los últimos 12 meses"/>
    <n v="270107"/>
    <s v="Atenciones médicas"/>
    <n v="270107006"/>
    <s v="Violencia Física"/>
    <n v="0"/>
    <n v="3078.5647668393799"/>
    <n v="0"/>
  </r>
  <r>
    <n v="13"/>
    <n v="13114"/>
    <s v="Metropolitana"/>
    <s v="Las Condes"/>
    <n v="2"/>
    <s v="Prevalencia Violencia Física General Vida (año o vida)"/>
    <x v="1"/>
    <x v="1"/>
    <x v="0"/>
    <x v="0"/>
    <s v="No sufrió violencia física antes ni durante los últimos doce meses"/>
    <n v="270107"/>
    <s v="Atenciones médicas"/>
    <n v="270107006"/>
    <s v="Violencia Física"/>
    <n v="93437"/>
    <n v="69579.651433271647"/>
    <n v="142398.75094061272"/>
  </r>
  <r>
    <n v="13"/>
    <n v="13114"/>
    <s v="Metropolitana"/>
    <s v="Las Condes"/>
    <n v="2"/>
    <s v="Prevalencia Violencia Física General Vida (año o vida)"/>
    <x v="1"/>
    <x v="1"/>
    <x v="0"/>
    <x v="0"/>
    <s v="Sufrió violencia física antes o durante los últimos doce meses"/>
    <n v="270107"/>
    <s v="Atenciones médicas"/>
    <n v="270107006"/>
    <s v="Violencia Física"/>
    <n v="5516"/>
    <n v="15307.849851412519"/>
    <n v="5602.1906493506503"/>
  </r>
  <r>
    <n v="13"/>
    <n v="13114"/>
    <s v="Metropolitana"/>
    <s v="Las Condes"/>
    <n v="3"/>
    <s v="Prevalencia Violencia Física Grave Año"/>
    <x v="0"/>
    <x v="0"/>
    <x v="0"/>
    <x v="0"/>
    <s v="No sufrió violencia física grave en los últimos 12 meses"/>
    <n v="270107"/>
    <s v="Atenciones médicas"/>
    <n v="270107006"/>
    <s v="Violencia Física"/>
    <n v="98953"/>
    <n v="84887.501284684171"/>
    <n v="148000.94158996336"/>
  </r>
  <r>
    <n v="13"/>
    <n v="13114"/>
    <s v="Metropolitana"/>
    <s v="Las Condes"/>
    <n v="4"/>
    <s v="Prevalencia Violencia Física Leve Año"/>
    <x v="0"/>
    <x v="0"/>
    <x v="0"/>
    <x v="0"/>
    <s v="No sufrió violencia física leve en los últimos 12 meses"/>
    <n v="270107"/>
    <s v="Atenciones médicas"/>
    <n v="270107006"/>
    <s v="Violencia Física"/>
    <n v="98953"/>
    <n v="81808.936517844792"/>
    <n v="148000.94158996336"/>
  </r>
  <r>
    <n v="13"/>
    <n v="13114"/>
    <s v="Metropolitana"/>
    <s v="Las Condes"/>
    <n v="4"/>
    <s v="Prevalencia Violencia Física Leve Año"/>
    <x v="0"/>
    <x v="0"/>
    <x v="0"/>
    <x v="0"/>
    <s v="Sufrió violencia física leve en los últimos 12 meses"/>
    <n v="270107"/>
    <s v="Atenciones médicas"/>
    <n v="270107006"/>
    <s v="Violencia Física"/>
    <n v="0"/>
    <n v="3078.5647668393799"/>
    <n v="0"/>
  </r>
  <r>
    <n v="13"/>
    <n v="13114"/>
    <s v="Metropolitana"/>
    <s v="Las Condes"/>
    <n v="7"/>
    <s v="Prevalencia Violencia Sexual General Vida (año o vida) general"/>
    <x v="1"/>
    <x v="1"/>
    <x v="1"/>
    <x v="1"/>
    <s v="Sin Datos"/>
    <n v="270107"/>
    <s v="Atenciones médicas"/>
    <n v="270107005"/>
    <s v="Otra violencia"/>
    <n v="11850"/>
    <n v="36237.098516058824"/>
    <n v="0"/>
  </r>
  <r>
    <n v="13"/>
    <n v="13114"/>
    <s v="Metropolitana"/>
    <s v="Las Condes"/>
    <n v="7"/>
    <s v="Prevalencia Violencia Sexual General Vida (año o vida) general"/>
    <x v="1"/>
    <x v="1"/>
    <x v="1"/>
    <x v="1"/>
    <s v="No sufrió violencia sexual antes ni durante los últimos doce meses"/>
    <n v="270107"/>
    <s v="Atenciones médicas"/>
    <n v="270107005"/>
    <s v="Otra violencia"/>
    <n v="81587"/>
    <n v="45012.336101958681"/>
    <n v="138444.9130185348"/>
  </r>
  <r>
    <n v="13"/>
    <n v="13114"/>
    <s v="Metropolitana"/>
    <s v="Las Condes"/>
    <n v="7"/>
    <s v="Prevalencia Violencia Sexual General Vida (año o vida) general"/>
    <x v="1"/>
    <x v="1"/>
    <x v="1"/>
    <x v="1"/>
    <s v="Sufrió violencia sexual antes o durante los últimos doce meses"/>
    <n v="270107"/>
    <s v="Atenciones médicas"/>
    <n v="270107005"/>
    <s v="Otra violencia"/>
    <n v="5516"/>
    <n v="3638.0666666666698"/>
    <n v="9556.028571428571"/>
  </r>
  <r>
    <n v="13"/>
    <n v="13115"/>
    <s v="Metropolitana"/>
    <s v="Lo Barnechea"/>
    <n v="1"/>
    <s v="Prevalencia Violencia Física General Año"/>
    <x v="0"/>
    <x v="0"/>
    <x v="0"/>
    <x v="0"/>
    <s v="No sufrió violencia física general en los últimos 12 meses"/>
    <n v="270107"/>
    <s v="Atenciones médicas"/>
    <n v="270107006"/>
    <s v="Violencia Física"/>
    <n v="27532"/>
    <n v="27286.399384103188"/>
    <n v="14503.571428571429"/>
  </r>
  <r>
    <n v="13"/>
    <n v="13115"/>
    <s v="Metropolitana"/>
    <s v="Lo Barnechea"/>
    <n v="2"/>
    <s v="Prevalencia Violencia Física General Vida (año o vida)"/>
    <x v="1"/>
    <x v="1"/>
    <x v="0"/>
    <x v="0"/>
    <s v="No sufrió violencia física antes ni durante los últimos doce meses"/>
    <n v="270107"/>
    <s v="Atenciones médicas"/>
    <n v="270107006"/>
    <s v="Violencia Física"/>
    <n v="17389"/>
    <n v="24098.489919082607"/>
    <n v="14503.571428571429"/>
  </r>
  <r>
    <n v="13"/>
    <n v="13115"/>
    <s v="Metropolitana"/>
    <s v="Lo Barnechea"/>
    <n v="2"/>
    <s v="Prevalencia Violencia Física General Vida (año o vida)"/>
    <x v="1"/>
    <x v="1"/>
    <x v="0"/>
    <x v="0"/>
    <s v="Sufrió violencia física antes o durante los últimos doce meses"/>
    <n v="270107"/>
    <s v="Atenciones médicas"/>
    <n v="270107006"/>
    <s v="Violencia Física"/>
    <n v="10143"/>
    <n v="3187.9094650205798"/>
    <n v="0"/>
  </r>
  <r>
    <n v="13"/>
    <n v="13115"/>
    <s v="Metropolitana"/>
    <s v="Lo Barnechea"/>
    <n v="3"/>
    <s v="Prevalencia Violencia Física Grave Año"/>
    <x v="0"/>
    <x v="0"/>
    <x v="0"/>
    <x v="0"/>
    <s v="No sufrió violencia física grave en los últimos 12 meses"/>
    <n v="270107"/>
    <s v="Atenciones médicas"/>
    <n v="270107006"/>
    <s v="Violencia Física"/>
    <n v="27532"/>
    <n v="27286.399384103188"/>
    <n v="14503.571428571429"/>
  </r>
  <r>
    <n v="13"/>
    <n v="13115"/>
    <s v="Metropolitana"/>
    <s v="Lo Barnechea"/>
    <n v="4"/>
    <s v="Prevalencia Violencia Física Leve Año"/>
    <x v="0"/>
    <x v="0"/>
    <x v="0"/>
    <x v="0"/>
    <s v="No sufrió violencia física leve en los últimos 12 meses"/>
    <n v="270107"/>
    <s v="Atenciones médicas"/>
    <n v="270107006"/>
    <s v="Violencia Física"/>
    <n v="27532"/>
    <n v="27286.399384103188"/>
    <n v="14503.571428571429"/>
  </r>
  <r>
    <n v="13"/>
    <n v="13115"/>
    <s v="Metropolitana"/>
    <s v="Lo Barnechea"/>
    <n v="7"/>
    <s v="Prevalencia Violencia Sexual General Vida (año o vida) general"/>
    <x v="1"/>
    <x v="1"/>
    <x v="1"/>
    <x v="1"/>
    <s v="Sin Datos"/>
    <n v="270107"/>
    <s v="Atenciones médicas"/>
    <n v="270107005"/>
    <s v="Otra violencia"/>
    <n v="10143"/>
    <n v="8082.881741390519"/>
    <n v="0"/>
  </r>
  <r>
    <n v="13"/>
    <n v="13115"/>
    <s v="Metropolitana"/>
    <s v="Lo Barnechea"/>
    <n v="7"/>
    <s v="Prevalencia Violencia Sexual General Vida (año o vida) general"/>
    <x v="1"/>
    <x v="1"/>
    <x v="1"/>
    <x v="1"/>
    <s v="No sufrió violencia sexual antes ni durante los últimos doce meses"/>
    <n v="270107"/>
    <s v="Atenciones médicas"/>
    <n v="270107005"/>
    <s v="Otra violencia"/>
    <n v="17389"/>
    <n v="15565.450976045999"/>
    <n v="14503.571428571429"/>
  </r>
  <r>
    <n v="13"/>
    <n v="13115"/>
    <s v="Metropolitana"/>
    <s v="Lo Barnechea"/>
    <n v="7"/>
    <s v="Prevalencia Violencia Sexual General Vida (año o vida) general"/>
    <x v="1"/>
    <x v="1"/>
    <x v="1"/>
    <x v="1"/>
    <s v="Sufrió violencia sexual antes o durante los últimos doce meses"/>
    <n v="270107"/>
    <s v="Atenciones médicas"/>
    <n v="270107005"/>
    <s v="Otra violencia"/>
    <n v="0"/>
    <n v="3638.0666666666698"/>
    <n v="0"/>
  </r>
  <r>
    <n v="13"/>
    <n v="13116"/>
    <s v="Metropolitana"/>
    <s v="Lo Espejo"/>
    <n v="1"/>
    <s v="Prevalencia Violencia Física General Año"/>
    <x v="0"/>
    <x v="0"/>
    <x v="0"/>
    <x v="0"/>
    <s v="No sufrió violencia física general en los últimos 12 meses"/>
    <n v="270107"/>
    <s v="Atenciones médicas"/>
    <n v="270107006"/>
    <s v="Violencia Física"/>
    <n v="36892"/>
    <n v="46295.989424939638"/>
    <n v="14066.091294325321"/>
  </r>
  <r>
    <n v="13"/>
    <n v="13116"/>
    <s v="Metropolitana"/>
    <s v="Lo Espejo"/>
    <n v="2"/>
    <s v="Prevalencia Violencia Física General Vida (año o vida)"/>
    <x v="1"/>
    <x v="1"/>
    <x v="0"/>
    <x v="0"/>
    <s v="No sufrió violencia física antes ni durante los últimos doce meses"/>
    <n v="270107"/>
    <s v="Atenciones médicas"/>
    <n v="270107006"/>
    <s v="Violencia Física"/>
    <n v="36892"/>
    <n v="46295.989424939638"/>
    <n v="14066.091294325321"/>
  </r>
  <r>
    <n v="13"/>
    <n v="13116"/>
    <s v="Metropolitana"/>
    <s v="Lo Espejo"/>
    <n v="3"/>
    <s v="Prevalencia Violencia Física Grave Año"/>
    <x v="0"/>
    <x v="0"/>
    <x v="0"/>
    <x v="0"/>
    <s v="No sufrió violencia física grave en los últimos 12 meses"/>
    <n v="270107"/>
    <s v="Atenciones médicas"/>
    <n v="270107006"/>
    <s v="Violencia Física"/>
    <n v="36892"/>
    <n v="46295.989424939638"/>
    <n v="14066.091294325321"/>
  </r>
  <r>
    <n v="13"/>
    <n v="13116"/>
    <s v="Metropolitana"/>
    <s v="Lo Espejo"/>
    <n v="4"/>
    <s v="Prevalencia Violencia Física Leve Año"/>
    <x v="0"/>
    <x v="0"/>
    <x v="0"/>
    <x v="0"/>
    <s v="No sufrió violencia física leve en los últimos 12 meses"/>
    <n v="270107"/>
    <s v="Atenciones médicas"/>
    <n v="270107006"/>
    <s v="Violencia Física"/>
    <n v="36892"/>
    <n v="46295.989424939638"/>
    <n v="14066.091294325321"/>
  </r>
  <r>
    <n v="13"/>
    <n v="13116"/>
    <s v="Metropolitana"/>
    <s v="Lo Espejo"/>
    <n v="7"/>
    <s v="Prevalencia Violencia Sexual General Vida (año o vida) general"/>
    <x v="1"/>
    <x v="1"/>
    <x v="1"/>
    <x v="1"/>
    <s v="Sin Datos"/>
    <n v="270107"/>
    <s v="Atenciones médicas"/>
    <n v="270107005"/>
    <s v="Otra violencia"/>
    <n v="0"/>
    <n v="18360.508841270559"/>
    <n v="0"/>
  </r>
  <r>
    <n v="13"/>
    <n v="13116"/>
    <s v="Metropolitana"/>
    <s v="Lo Espejo"/>
    <n v="7"/>
    <s v="Prevalencia Violencia Sexual General Vida (año o vida) general"/>
    <x v="1"/>
    <x v="1"/>
    <x v="1"/>
    <x v="1"/>
    <s v="No sufrió violencia sexual antes ni durante los últimos doce meses"/>
    <n v="270107"/>
    <s v="Atenciones médicas"/>
    <n v="270107005"/>
    <s v="Otra violencia"/>
    <n v="36892"/>
    <n v="27935.480583669065"/>
    <n v="10257.841294325321"/>
  </r>
  <r>
    <n v="13"/>
    <n v="13116"/>
    <s v="Metropolitana"/>
    <s v="Lo Espejo"/>
    <n v="7"/>
    <s v="Prevalencia Violencia Sexual General Vida (año o vida) general"/>
    <x v="1"/>
    <x v="1"/>
    <x v="1"/>
    <x v="1"/>
    <s v="Sufrió violencia sexual antes o durante los últimos doce meses"/>
    <n v="270107"/>
    <s v="Atenciones médicas"/>
    <n v="270107005"/>
    <s v="Otra violencia"/>
    <n v="0"/>
    <n v="0"/>
    <n v="3808.25"/>
  </r>
  <r>
    <n v="13"/>
    <n v="13117"/>
    <s v="Metropolitana"/>
    <s v="Lo Prado"/>
    <n v="1"/>
    <s v="Prevalencia Violencia Física General Año"/>
    <x v="0"/>
    <x v="0"/>
    <x v="0"/>
    <x v="0"/>
    <s v="No sufrió violencia física general en los últimos 12 meses"/>
    <n v="270107"/>
    <s v="Atenciones médicas"/>
    <n v="270107006"/>
    <s v="Violencia Física"/>
    <n v="32942"/>
    <n v="19673.831321890717"/>
    <n v="21278.906265362282"/>
  </r>
  <r>
    <n v="13"/>
    <n v="13117"/>
    <s v="Metropolitana"/>
    <s v="Lo Prado"/>
    <n v="1"/>
    <s v="Prevalencia Violencia Física General Año"/>
    <x v="0"/>
    <x v="0"/>
    <x v="0"/>
    <x v="0"/>
    <s v="Sufrió violencia física general en los últimos 12 meses"/>
    <n v="270107"/>
    <s v="Atenciones médicas"/>
    <n v="270107006"/>
    <s v="Violencia Física"/>
    <n v="4045"/>
    <n v="0"/>
    <n v="3754.6"/>
  </r>
  <r>
    <n v="13"/>
    <n v="13117"/>
    <s v="Metropolitana"/>
    <s v="Lo Prado"/>
    <n v="2"/>
    <s v="Prevalencia Violencia Física General Vida (año o vida)"/>
    <x v="1"/>
    <x v="1"/>
    <x v="0"/>
    <x v="0"/>
    <s v="No sufrió violencia física antes ni durante los últimos doce meses"/>
    <n v="270107"/>
    <s v="Atenciones médicas"/>
    <n v="270107006"/>
    <s v="Violencia Física"/>
    <n v="32942"/>
    <n v="12983.105665366009"/>
    <n v="19928.1680835441"/>
  </r>
  <r>
    <n v="13"/>
    <n v="13117"/>
    <s v="Metropolitana"/>
    <s v="Lo Prado"/>
    <n v="2"/>
    <s v="Prevalencia Violencia Física General Vida (año o vida)"/>
    <x v="1"/>
    <x v="1"/>
    <x v="0"/>
    <x v="0"/>
    <s v="Sufrió violencia física antes o durante los últimos doce meses"/>
    <n v="270107"/>
    <s v="Atenciones médicas"/>
    <n v="270107006"/>
    <s v="Violencia Física"/>
    <n v="4045"/>
    <n v="6690.7256565247098"/>
    <n v="5105.3381818181824"/>
  </r>
  <r>
    <n v="13"/>
    <n v="13117"/>
    <s v="Metropolitana"/>
    <s v="Lo Prado"/>
    <n v="3"/>
    <s v="Prevalencia Violencia Física Grave Año"/>
    <x v="0"/>
    <x v="0"/>
    <x v="0"/>
    <x v="0"/>
    <s v="No sufrió violencia física grave en los últimos 12 meses"/>
    <n v="270107"/>
    <s v="Atenciones médicas"/>
    <n v="270107006"/>
    <s v="Violencia Física"/>
    <n v="36987"/>
    <n v="19673.831321890717"/>
    <n v="25033.506265362281"/>
  </r>
  <r>
    <n v="13"/>
    <n v="13117"/>
    <s v="Metropolitana"/>
    <s v="Lo Prado"/>
    <n v="4"/>
    <s v="Prevalencia Violencia Física Leve Año"/>
    <x v="0"/>
    <x v="0"/>
    <x v="0"/>
    <x v="0"/>
    <s v="No sufrió violencia física leve en los últimos 12 meses"/>
    <n v="270107"/>
    <s v="Atenciones médicas"/>
    <n v="270107006"/>
    <s v="Violencia Física"/>
    <n v="32942"/>
    <n v="19673.831321890717"/>
    <n v="21278.906265362282"/>
  </r>
  <r>
    <n v="13"/>
    <n v="13117"/>
    <s v="Metropolitana"/>
    <s v="Lo Prado"/>
    <n v="4"/>
    <s v="Prevalencia Violencia Física Leve Año"/>
    <x v="0"/>
    <x v="0"/>
    <x v="0"/>
    <x v="0"/>
    <s v="Sufrió violencia física leve en los últimos 12 meses"/>
    <n v="270107"/>
    <s v="Atenciones médicas"/>
    <n v="270107006"/>
    <s v="Violencia Física"/>
    <n v="4045"/>
    <n v="0"/>
    <n v="3754.6"/>
  </r>
  <r>
    <n v="13"/>
    <n v="13117"/>
    <s v="Metropolitana"/>
    <s v="Lo Prado"/>
    <n v="7"/>
    <s v="Prevalencia Violencia Sexual General Vida (año o vida) general"/>
    <x v="1"/>
    <x v="1"/>
    <x v="1"/>
    <x v="1"/>
    <s v="Sin Datos"/>
    <n v="270107"/>
    <s v="Atenciones médicas"/>
    <n v="270107005"/>
    <s v="Otra violencia"/>
    <n v="26584"/>
    <n v="5403.30895288589"/>
    <n v="0"/>
  </r>
  <r>
    <n v="13"/>
    <n v="13117"/>
    <s v="Metropolitana"/>
    <s v="Lo Prado"/>
    <n v="7"/>
    <s v="Prevalencia Violencia Sexual General Vida (año o vida) general"/>
    <x v="1"/>
    <x v="1"/>
    <x v="1"/>
    <x v="1"/>
    <s v="No sufrió violencia sexual antes ni durante los últimos doce meses"/>
    <n v="270107"/>
    <s v="Atenciones médicas"/>
    <n v="270107005"/>
    <s v="Otra violencia"/>
    <n v="10403"/>
    <n v="11498.495631036918"/>
    <n v="25033.506265362281"/>
  </r>
  <r>
    <n v="13"/>
    <n v="13117"/>
    <s v="Metropolitana"/>
    <s v="Lo Prado"/>
    <n v="7"/>
    <s v="Prevalencia Violencia Sexual General Vida (año o vida) general"/>
    <x v="1"/>
    <x v="1"/>
    <x v="1"/>
    <x v="1"/>
    <s v="Sufrió violencia sexual antes o durante los últimos doce meses"/>
    <n v="270107"/>
    <s v="Atenciones médicas"/>
    <n v="270107005"/>
    <s v="Otra violencia"/>
    <n v="0"/>
    <n v="2772.0267379679099"/>
    <n v="0"/>
  </r>
  <r>
    <n v="13"/>
    <n v="13118"/>
    <s v="Metropolitana"/>
    <s v="Macul"/>
    <n v="1"/>
    <s v="Prevalencia Violencia Física General Año"/>
    <x v="0"/>
    <x v="0"/>
    <x v="0"/>
    <x v="0"/>
    <s v="No sufrió violencia física general en los últimos 12 meses"/>
    <n v="270107"/>
    <s v="Atenciones médicas"/>
    <n v="270107006"/>
    <s v="Violencia Física"/>
    <n v="40278"/>
    <n v="42271.709188859502"/>
    <n v="61762.91874491013"/>
  </r>
  <r>
    <n v="13"/>
    <n v="13118"/>
    <s v="Metropolitana"/>
    <s v="Macul"/>
    <n v="1"/>
    <s v="Prevalencia Violencia Física General Año"/>
    <x v="0"/>
    <x v="0"/>
    <x v="0"/>
    <x v="0"/>
    <s v="Sufrió violencia física general en los últimos 12 meses"/>
    <n v="270107"/>
    <s v="Atenciones médicas"/>
    <n v="270107006"/>
    <s v="Violencia Física"/>
    <n v="0"/>
    <n v="2324.7441860465101"/>
    <n v="0"/>
  </r>
  <r>
    <n v="13"/>
    <n v="13118"/>
    <s v="Metropolitana"/>
    <s v="Macul"/>
    <n v="2"/>
    <s v="Prevalencia Violencia Física General Vida (año o vida)"/>
    <x v="1"/>
    <x v="1"/>
    <x v="0"/>
    <x v="0"/>
    <s v="Sin Datos"/>
    <n v="270107"/>
    <s v="Atenciones médicas"/>
    <n v="270107006"/>
    <s v="Violencia Física"/>
    <n v="0"/>
    <n v="0"/>
    <n v="1350.7381818181821"/>
  </r>
  <r>
    <n v="13"/>
    <n v="13118"/>
    <s v="Metropolitana"/>
    <s v="Macul"/>
    <n v="2"/>
    <s v="Prevalencia Violencia Física General Vida (año o vida)"/>
    <x v="1"/>
    <x v="1"/>
    <x v="0"/>
    <x v="0"/>
    <s v="No sufrió violencia física antes ni durante los últimos doce meses"/>
    <n v="270107"/>
    <s v="Atenciones médicas"/>
    <n v="270107006"/>
    <s v="Violencia Física"/>
    <n v="29621"/>
    <n v="21306.69778267209"/>
    <n v="53756.866277377667"/>
  </r>
  <r>
    <n v="13"/>
    <n v="13118"/>
    <s v="Metropolitana"/>
    <s v="Macul"/>
    <n v="2"/>
    <s v="Prevalencia Violencia Física General Vida (año o vida)"/>
    <x v="1"/>
    <x v="1"/>
    <x v="0"/>
    <x v="0"/>
    <s v="Sufrió violencia física antes o durante los últimos doce meses"/>
    <n v="270107"/>
    <s v="Atenciones médicas"/>
    <n v="270107006"/>
    <s v="Violencia Física"/>
    <n v="10657"/>
    <n v="23289.755592233916"/>
    <n v="6655.3142857142857"/>
  </r>
  <r>
    <n v="13"/>
    <n v="13118"/>
    <s v="Metropolitana"/>
    <s v="Macul"/>
    <n v="3"/>
    <s v="Prevalencia Violencia Física Grave Año"/>
    <x v="0"/>
    <x v="0"/>
    <x v="0"/>
    <x v="0"/>
    <s v="No sufrió violencia física grave en los últimos 12 meses"/>
    <n v="270107"/>
    <s v="Atenciones médicas"/>
    <n v="270107006"/>
    <s v="Violencia Física"/>
    <n v="40278"/>
    <n v="44596.453374906007"/>
    <n v="61762.91874491013"/>
  </r>
  <r>
    <n v="13"/>
    <n v="13118"/>
    <s v="Metropolitana"/>
    <s v="Macul"/>
    <n v="4"/>
    <s v="Prevalencia Violencia Física Leve Año"/>
    <x v="0"/>
    <x v="0"/>
    <x v="0"/>
    <x v="0"/>
    <s v="No sufrió violencia física leve en los últimos 12 meses"/>
    <n v="270107"/>
    <s v="Atenciones médicas"/>
    <n v="270107006"/>
    <s v="Violencia Física"/>
    <n v="40278"/>
    <n v="42271.709188859502"/>
    <n v="61762.91874491013"/>
  </r>
  <r>
    <n v="13"/>
    <n v="13118"/>
    <s v="Metropolitana"/>
    <s v="Macul"/>
    <n v="4"/>
    <s v="Prevalencia Violencia Física Leve Año"/>
    <x v="0"/>
    <x v="0"/>
    <x v="0"/>
    <x v="0"/>
    <s v="Sufrió violencia física leve en los últimos 12 meses"/>
    <n v="270107"/>
    <s v="Atenciones médicas"/>
    <n v="270107006"/>
    <s v="Violencia Física"/>
    <n v="0"/>
    <n v="2324.7441860465101"/>
    <n v="0"/>
  </r>
  <r>
    <n v="13"/>
    <n v="13118"/>
    <s v="Metropolitana"/>
    <s v="Macul"/>
    <n v="7"/>
    <s v="Prevalencia Violencia Sexual General Vida (año o vida) general"/>
    <x v="1"/>
    <x v="1"/>
    <x v="1"/>
    <x v="1"/>
    <s v="Sin Datos"/>
    <n v="270107"/>
    <s v="Atenciones médicas"/>
    <n v="270107005"/>
    <s v="Otra violencia"/>
    <n v="11205"/>
    <n v="13801.097420759961"/>
    <n v="9278.3469518716574"/>
  </r>
  <r>
    <n v="13"/>
    <n v="13118"/>
    <s v="Metropolitana"/>
    <s v="Macul"/>
    <n v="7"/>
    <s v="Prevalencia Violencia Sexual General Vida (año o vida) general"/>
    <x v="1"/>
    <x v="1"/>
    <x v="1"/>
    <x v="1"/>
    <s v="No sufrió violencia sexual antes ni durante los últimos doce meses"/>
    <n v="270107"/>
    <s v="Atenciones médicas"/>
    <n v="270107005"/>
    <s v="Otra violencia"/>
    <n v="29073"/>
    <n v="28023.329216178139"/>
    <n v="48857.251086948447"/>
  </r>
  <r>
    <n v="13"/>
    <n v="13118"/>
    <s v="Metropolitana"/>
    <s v="Macul"/>
    <n v="7"/>
    <s v="Prevalencia Violencia Sexual General Vida (año o vida) general"/>
    <x v="1"/>
    <x v="1"/>
    <x v="1"/>
    <x v="1"/>
    <s v="Sufrió violencia sexual antes o durante los últimos doce meses"/>
    <n v="270107"/>
    <s v="Atenciones médicas"/>
    <n v="270107005"/>
    <s v="Otra violencia"/>
    <n v="0"/>
    <n v="2772.0267379679099"/>
    <n v="3627.3207060900272"/>
  </r>
  <r>
    <n v="13"/>
    <n v="13119"/>
    <s v="Metropolitana"/>
    <s v="Maipú"/>
    <n v="1"/>
    <s v="Prevalencia Violencia Física General Año"/>
    <x v="0"/>
    <x v="0"/>
    <x v="0"/>
    <x v="0"/>
    <s v="No sufrió violencia física general en los últimos 12 meses"/>
    <n v="270107"/>
    <s v="Atenciones médicas"/>
    <n v="270107006"/>
    <s v="Violencia Física"/>
    <n v="156568"/>
    <n v="186387.96519802447"/>
    <n v="222395.79921514259"/>
  </r>
  <r>
    <n v="13"/>
    <n v="13119"/>
    <s v="Metropolitana"/>
    <s v="Maipú"/>
    <n v="1"/>
    <s v="Prevalencia Violencia Física General Año"/>
    <x v="0"/>
    <x v="0"/>
    <x v="0"/>
    <x v="0"/>
    <s v="Sufrió violencia física general en los últimos 12 meses"/>
    <n v="270107"/>
    <s v="Atenciones médicas"/>
    <n v="270107006"/>
    <s v="Violencia Física"/>
    <n v="8876"/>
    <n v="16397.23128806473"/>
    <n v="3808.25"/>
  </r>
  <r>
    <n v="13"/>
    <n v="13119"/>
    <s v="Metropolitana"/>
    <s v="Maipú"/>
    <n v="2"/>
    <s v="Prevalencia Violencia Física General Vida (año o vida)"/>
    <x v="1"/>
    <x v="1"/>
    <x v="0"/>
    <x v="0"/>
    <s v="No sufrió violencia física antes ni durante los últimos doce meses"/>
    <n v="270107"/>
    <s v="Atenciones médicas"/>
    <n v="270107006"/>
    <s v="Violencia Física"/>
    <n v="143716"/>
    <n v="169174.12853734277"/>
    <n v="195489.89766545288"/>
  </r>
  <r>
    <n v="13"/>
    <n v="13119"/>
    <s v="Metropolitana"/>
    <s v="Maipú"/>
    <n v="2"/>
    <s v="Prevalencia Violencia Física General Vida (año o vida)"/>
    <x v="1"/>
    <x v="1"/>
    <x v="0"/>
    <x v="0"/>
    <s v="Sufrió violencia física antes o durante los últimos doce meses"/>
    <n v="270107"/>
    <s v="Atenciones médicas"/>
    <n v="270107006"/>
    <s v="Violencia Física"/>
    <n v="21728"/>
    <n v="33611.0679487464"/>
    <n v="30714.151549689603"/>
  </r>
  <r>
    <n v="13"/>
    <n v="13119"/>
    <s v="Metropolitana"/>
    <s v="Maipú"/>
    <n v="3"/>
    <s v="Prevalencia Violencia Física Grave Año"/>
    <x v="0"/>
    <x v="0"/>
    <x v="0"/>
    <x v="0"/>
    <s v="No sufrió violencia física grave en los últimos 12 meses"/>
    <n v="270107"/>
    <s v="Atenciones médicas"/>
    <n v="270107006"/>
    <s v="Violencia Física"/>
    <n v="165444"/>
    <n v="202785.19648608923"/>
    <n v="226204.04921514259"/>
  </r>
  <r>
    <n v="13"/>
    <n v="13119"/>
    <s v="Metropolitana"/>
    <s v="Maipú"/>
    <n v="4"/>
    <s v="Prevalencia Violencia Física Leve Año"/>
    <x v="0"/>
    <x v="0"/>
    <x v="0"/>
    <x v="0"/>
    <s v="No sufrió violencia física leve en los últimos 12 meses"/>
    <n v="270107"/>
    <s v="Atenciones médicas"/>
    <n v="270107006"/>
    <s v="Violencia Física"/>
    <n v="156568"/>
    <n v="186387.96519802447"/>
    <n v="222395.79921514259"/>
  </r>
  <r>
    <n v="13"/>
    <n v="13119"/>
    <s v="Metropolitana"/>
    <s v="Maipú"/>
    <n v="4"/>
    <s v="Prevalencia Violencia Física Leve Año"/>
    <x v="0"/>
    <x v="0"/>
    <x v="0"/>
    <x v="0"/>
    <s v="Sufrió violencia física leve en los últimos 12 meses"/>
    <n v="270107"/>
    <s v="Atenciones médicas"/>
    <n v="270107006"/>
    <s v="Violencia Física"/>
    <n v="8876"/>
    <n v="16397.23128806473"/>
    <n v="3808.25"/>
  </r>
  <r>
    <n v="13"/>
    <n v="13119"/>
    <s v="Metropolitana"/>
    <s v="Maipú"/>
    <n v="7"/>
    <s v="Prevalencia Violencia Sexual General Vida (año o vida) general"/>
    <x v="1"/>
    <x v="1"/>
    <x v="1"/>
    <x v="1"/>
    <s v="Sin Datos"/>
    <n v="270107"/>
    <s v="Atenciones médicas"/>
    <n v="270107005"/>
    <s v="Otra violencia"/>
    <n v="22005"/>
    <n v="83232.460490855869"/>
    <n v="8059.7024675324683"/>
  </r>
  <r>
    <n v="13"/>
    <n v="13119"/>
    <s v="Metropolitana"/>
    <s v="Maipú"/>
    <n v="7"/>
    <s v="Prevalencia Violencia Sexual General Vida (año o vida) general"/>
    <x v="1"/>
    <x v="1"/>
    <x v="1"/>
    <x v="1"/>
    <s v="No sufrió violencia sexual antes ni durante los últimos doce meses"/>
    <n v="270107"/>
    <s v="Atenciones médicas"/>
    <n v="270107005"/>
    <s v="Otra violencia"/>
    <n v="140326"/>
    <n v="116474.17122839374"/>
    <n v="195448.08216180748"/>
  </r>
  <r>
    <n v="13"/>
    <n v="13119"/>
    <s v="Metropolitana"/>
    <s v="Maipú"/>
    <n v="7"/>
    <s v="Prevalencia Violencia Sexual General Vida (año o vida) general"/>
    <x v="1"/>
    <x v="1"/>
    <x v="1"/>
    <x v="1"/>
    <s v="Sufrió violencia sexual antes o durante los últimos doce meses"/>
    <n v="270107"/>
    <s v="Atenciones médicas"/>
    <n v="270107005"/>
    <s v="Otra violencia"/>
    <n v="3113"/>
    <n v="3078.5647668393799"/>
    <n v="22696.26458580255"/>
  </r>
  <r>
    <n v="13"/>
    <n v="13120"/>
    <s v="Metropolitana"/>
    <s v="Ñuñoa"/>
    <n v="1"/>
    <s v="Prevalencia Violencia Física General Año"/>
    <x v="0"/>
    <x v="0"/>
    <x v="0"/>
    <x v="0"/>
    <s v="No sufrió violencia física general en los últimos 12 meses"/>
    <n v="270107"/>
    <s v="Atenciones médicas"/>
    <n v="270107006"/>
    <s v="Violencia Física"/>
    <n v="64938"/>
    <n v="38709.569539990334"/>
    <n v="77123.659913741314"/>
  </r>
  <r>
    <n v="13"/>
    <n v="13120"/>
    <s v="Metropolitana"/>
    <s v="Ñuñoa"/>
    <n v="1"/>
    <s v="Prevalencia Violencia Física General Año"/>
    <x v="0"/>
    <x v="0"/>
    <x v="0"/>
    <x v="0"/>
    <s v="Sufrió violencia física general en los últimos 12 meses"/>
    <n v="270107"/>
    <s v="Atenciones médicas"/>
    <n v="270107006"/>
    <s v="Violencia Física"/>
    <n v="0"/>
    <n v="0"/>
    <n v="2900.7142857142858"/>
  </r>
  <r>
    <n v="13"/>
    <n v="13120"/>
    <s v="Metropolitana"/>
    <s v="Ñuñoa"/>
    <n v="2"/>
    <s v="Prevalencia Violencia Física General Vida (año o vida)"/>
    <x v="1"/>
    <x v="1"/>
    <x v="0"/>
    <x v="0"/>
    <s v="No sufrió violencia física antes ni durante los últimos doce meses"/>
    <n v="270107"/>
    <s v="Atenciones médicas"/>
    <n v="270107006"/>
    <s v="Violencia Física"/>
    <n v="64938"/>
    <n v="34343.588069512138"/>
    <n v="47304.836675740022"/>
  </r>
  <r>
    <n v="13"/>
    <n v="13120"/>
    <s v="Metropolitana"/>
    <s v="Ñuñoa"/>
    <n v="2"/>
    <s v="Prevalencia Violencia Física General Vida (año o vida)"/>
    <x v="1"/>
    <x v="1"/>
    <x v="0"/>
    <x v="0"/>
    <s v="Sufrió violencia física antes o durante los últimos doce meses"/>
    <n v="270107"/>
    <s v="Atenciones médicas"/>
    <n v="270107006"/>
    <s v="Violencia Física"/>
    <n v="0"/>
    <n v="4365.9814704782002"/>
    <n v="32719.537523715575"/>
  </r>
  <r>
    <n v="13"/>
    <n v="13120"/>
    <s v="Metropolitana"/>
    <s v="Ñuñoa"/>
    <n v="3"/>
    <s v="Prevalencia Violencia Física Grave Año"/>
    <x v="0"/>
    <x v="0"/>
    <x v="0"/>
    <x v="0"/>
    <s v="No sufrió violencia física grave en los últimos 12 meses"/>
    <n v="270107"/>
    <s v="Atenciones médicas"/>
    <n v="270107006"/>
    <s v="Violencia Física"/>
    <n v="64938"/>
    <n v="38709.569539990334"/>
    <n v="80024.374199455604"/>
  </r>
  <r>
    <n v="13"/>
    <n v="13120"/>
    <s v="Metropolitana"/>
    <s v="Ñuñoa"/>
    <n v="4"/>
    <s v="Prevalencia Violencia Física Leve Año"/>
    <x v="0"/>
    <x v="0"/>
    <x v="0"/>
    <x v="0"/>
    <s v="No sufrió violencia física leve en los últimos 12 meses"/>
    <n v="270107"/>
    <s v="Atenciones médicas"/>
    <n v="270107006"/>
    <s v="Violencia Física"/>
    <n v="64938"/>
    <n v="38709.569539990334"/>
    <n v="77123.659913741314"/>
  </r>
  <r>
    <n v="13"/>
    <n v="13120"/>
    <s v="Metropolitana"/>
    <s v="Ñuñoa"/>
    <n v="4"/>
    <s v="Prevalencia Violencia Física Leve Año"/>
    <x v="0"/>
    <x v="0"/>
    <x v="0"/>
    <x v="0"/>
    <s v="Sufrió violencia física leve en los últimos 12 meses"/>
    <n v="270107"/>
    <s v="Atenciones médicas"/>
    <n v="270107006"/>
    <s v="Violencia Física"/>
    <n v="0"/>
    <n v="0"/>
    <n v="2900.7142857142858"/>
  </r>
  <r>
    <n v="13"/>
    <n v="13120"/>
    <s v="Metropolitana"/>
    <s v="Ñuñoa"/>
    <n v="7"/>
    <s v="Prevalencia Violencia Sexual General Vida (año o vida) general"/>
    <x v="1"/>
    <x v="1"/>
    <x v="1"/>
    <x v="1"/>
    <s v="Sin Datos"/>
    <n v="270107"/>
    <s v="Atenciones médicas"/>
    <n v="270107005"/>
    <s v="Otra violencia"/>
    <n v="36940"/>
    <n v="10185.173150416758"/>
    <n v="0"/>
  </r>
  <r>
    <n v="13"/>
    <n v="13120"/>
    <s v="Metropolitana"/>
    <s v="Ñuñoa"/>
    <n v="7"/>
    <s v="Prevalencia Violencia Sexual General Vida (año o vida) general"/>
    <x v="1"/>
    <x v="1"/>
    <x v="1"/>
    <x v="1"/>
    <s v="No sufrió violencia sexual antes ni durante los últimos doce meses"/>
    <n v="270107"/>
    <s v="Atenciones médicas"/>
    <n v="270107005"/>
    <s v="Otra violencia"/>
    <n v="27998"/>
    <n v="25752.36965160567"/>
    <n v="64714.844723312082"/>
  </r>
  <r>
    <n v="13"/>
    <n v="13120"/>
    <s v="Metropolitana"/>
    <s v="Ñuñoa"/>
    <n v="7"/>
    <s v="Prevalencia Violencia Sexual General Vida (año o vida) general"/>
    <x v="1"/>
    <x v="1"/>
    <x v="1"/>
    <x v="1"/>
    <s v="Sufrió violencia sexual antes o durante los últimos doce meses"/>
    <n v="270107"/>
    <s v="Atenciones médicas"/>
    <n v="270107005"/>
    <s v="Otra violencia"/>
    <n v="0"/>
    <n v="2772.0267379679099"/>
    <n v="15309.529476143503"/>
  </r>
  <r>
    <n v="13"/>
    <n v="13121"/>
    <s v="Metropolitana"/>
    <s v="Pedro Aguirre Cerda"/>
    <n v="1"/>
    <s v="Prevalencia Violencia Física General Año"/>
    <x v="0"/>
    <x v="0"/>
    <x v="0"/>
    <x v="0"/>
    <s v="No sufrió violencia física general en los últimos 12 meses"/>
    <n v="270107"/>
    <s v="Atenciones médicas"/>
    <n v="270107006"/>
    <s v="Violencia Física"/>
    <n v="38653"/>
    <n v="32077.278609897476"/>
    <n v="64536.342799216771"/>
  </r>
  <r>
    <n v="13"/>
    <n v="13121"/>
    <s v="Metropolitana"/>
    <s v="Pedro Aguirre Cerda"/>
    <n v="1"/>
    <s v="Prevalencia Violencia Física General Año"/>
    <x v="0"/>
    <x v="0"/>
    <x v="0"/>
    <x v="0"/>
    <s v="Sufrió violencia física general en los últimos 12 meses"/>
    <n v="270107"/>
    <s v="Atenciones médicas"/>
    <n v="270107006"/>
    <s v="Violencia Física"/>
    <n v="0"/>
    <n v="0"/>
    <n v="2900.7142857142858"/>
  </r>
  <r>
    <n v="13"/>
    <n v="13121"/>
    <s v="Metropolitana"/>
    <s v="Pedro Aguirre Cerda"/>
    <n v="2"/>
    <s v="Prevalencia Violencia Física General Vida (año o vida)"/>
    <x v="1"/>
    <x v="1"/>
    <x v="0"/>
    <x v="0"/>
    <s v="No sufrió violencia física antes ni durante los últimos doce meses"/>
    <n v="270107"/>
    <s v="Atenciones médicas"/>
    <n v="270107006"/>
    <s v="Violencia Física"/>
    <n v="25945"/>
    <n v="21441.948257834629"/>
    <n v="63185.604617398589"/>
  </r>
  <r>
    <n v="13"/>
    <n v="13121"/>
    <s v="Metropolitana"/>
    <s v="Pedro Aguirre Cerda"/>
    <n v="2"/>
    <s v="Prevalencia Violencia Física General Vida (año o vida)"/>
    <x v="1"/>
    <x v="1"/>
    <x v="0"/>
    <x v="0"/>
    <s v="Sufrió violencia física antes o durante los últimos doce meses"/>
    <n v="270107"/>
    <s v="Atenciones médicas"/>
    <n v="270107006"/>
    <s v="Violencia Física"/>
    <n v="12708"/>
    <n v="10635.330352062849"/>
    <n v="4251.4524675324683"/>
  </r>
  <r>
    <n v="13"/>
    <n v="13121"/>
    <s v="Metropolitana"/>
    <s v="Pedro Aguirre Cerda"/>
    <n v="3"/>
    <s v="Prevalencia Violencia Física Grave Año"/>
    <x v="0"/>
    <x v="0"/>
    <x v="0"/>
    <x v="0"/>
    <s v="No sufrió violencia física grave en los últimos 12 meses"/>
    <n v="270107"/>
    <s v="Atenciones médicas"/>
    <n v="270107006"/>
    <s v="Violencia Física"/>
    <n v="38653"/>
    <n v="32077.278609897476"/>
    <n v="64536.342799216771"/>
  </r>
  <r>
    <n v="13"/>
    <n v="13121"/>
    <s v="Metropolitana"/>
    <s v="Pedro Aguirre Cerda"/>
    <n v="3"/>
    <s v="Prevalencia Violencia Física Grave Año"/>
    <x v="0"/>
    <x v="0"/>
    <x v="0"/>
    <x v="0"/>
    <s v="Sufrió violencia física grave en los últimos 12 meses"/>
    <n v="270107"/>
    <s v="Atenciones médicas"/>
    <n v="270107006"/>
    <s v="Violencia Física"/>
    <n v="0"/>
    <n v="0"/>
    <n v="2900.7142857142858"/>
  </r>
  <r>
    <n v="13"/>
    <n v="13121"/>
    <s v="Metropolitana"/>
    <s v="Pedro Aguirre Cerda"/>
    <n v="4"/>
    <s v="Prevalencia Violencia Física Leve Año"/>
    <x v="0"/>
    <x v="0"/>
    <x v="0"/>
    <x v="0"/>
    <s v="No sufrió violencia física leve en los últimos 12 meses"/>
    <n v="270107"/>
    <s v="Atenciones médicas"/>
    <n v="270107006"/>
    <s v="Violencia Física"/>
    <n v="38653"/>
    <n v="32077.278609897476"/>
    <n v="64536.342799216771"/>
  </r>
  <r>
    <n v="13"/>
    <n v="13121"/>
    <s v="Metropolitana"/>
    <s v="Pedro Aguirre Cerda"/>
    <n v="4"/>
    <s v="Prevalencia Violencia Física Leve Año"/>
    <x v="0"/>
    <x v="0"/>
    <x v="0"/>
    <x v="0"/>
    <s v="Sufrió violencia física leve en los últimos 12 meses"/>
    <n v="270107"/>
    <s v="Atenciones médicas"/>
    <n v="270107006"/>
    <s v="Violencia Física"/>
    <n v="0"/>
    <n v="0"/>
    <n v="2900.7142857142858"/>
  </r>
  <r>
    <n v="13"/>
    <n v="13121"/>
    <s v="Metropolitana"/>
    <s v="Pedro Aguirre Cerda"/>
    <n v="7"/>
    <s v="Prevalencia Violencia Sexual General Vida (año o vida) general"/>
    <x v="1"/>
    <x v="1"/>
    <x v="1"/>
    <x v="1"/>
    <s v="Sin Datos"/>
    <n v="270107"/>
    <s v="Atenciones médicas"/>
    <n v="270107005"/>
    <s v="Otra violencia"/>
    <n v="6036"/>
    <n v="13240.706789999489"/>
    <n v="0"/>
  </r>
  <r>
    <n v="13"/>
    <n v="13121"/>
    <s v="Metropolitana"/>
    <s v="Pedro Aguirre Cerda"/>
    <n v="7"/>
    <s v="Prevalencia Violencia Sexual General Vida (año o vida) general"/>
    <x v="1"/>
    <x v="1"/>
    <x v="1"/>
    <x v="1"/>
    <s v="No sufrió violencia sexual antes ni durante los últimos doce meses"/>
    <n v="270107"/>
    <s v="Atenciones médicas"/>
    <n v="270107005"/>
    <s v="Otra violencia"/>
    <n v="30075"/>
    <n v="15758.007053058609"/>
    <n v="66086.318903112871"/>
  </r>
  <r>
    <n v="13"/>
    <n v="13121"/>
    <s v="Metropolitana"/>
    <s v="Pedro Aguirre Cerda"/>
    <n v="7"/>
    <s v="Prevalencia Violencia Sexual General Vida (año o vida) general"/>
    <x v="1"/>
    <x v="1"/>
    <x v="1"/>
    <x v="1"/>
    <s v="Sufrió violencia sexual antes o durante los últimos doce meses"/>
    <n v="270107"/>
    <s v="Atenciones médicas"/>
    <n v="270107005"/>
    <s v="Otra violencia"/>
    <n v="2542"/>
    <n v="3078.5647668393799"/>
    <n v="1350.7381818181821"/>
  </r>
  <r>
    <n v="13"/>
    <n v="13122"/>
    <s v="Metropolitana"/>
    <s v="Peñalolén"/>
    <n v="1"/>
    <s v="Prevalencia Violencia Física General Año"/>
    <x v="0"/>
    <x v="0"/>
    <x v="0"/>
    <x v="0"/>
    <s v="No sufrió violencia física general en los últimos 12 meses"/>
    <n v="270107"/>
    <s v="Atenciones médicas"/>
    <n v="270107006"/>
    <s v="Violencia Física"/>
    <n v="67527"/>
    <n v="91379.271006565628"/>
    <n v="63536.163732338464"/>
  </r>
  <r>
    <n v="13"/>
    <n v="13122"/>
    <s v="Metropolitana"/>
    <s v="Peñalolén"/>
    <n v="1"/>
    <s v="Prevalencia Violencia Física General Año"/>
    <x v="0"/>
    <x v="0"/>
    <x v="0"/>
    <x v="0"/>
    <s v="Sufrió violencia física general en los últimos 12 meses"/>
    <n v="270107"/>
    <s v="Atenciones médicas"/>
    <n v="270107006"/>
    <s v="Violencia Física"/>
    <n v="7792"/>
    <n v="4649.4883720930202"/>
    <n v="0"/>
  </r>
  <r>
    <n v="13"/>
    <n v="13122"/>
    <s v="Metropolitana"/>
    <s v="Peñalolén"/>
    <n v="2"/>
    <s v="Prevalencia Violencia Física General Vida (año o vida)"/>
    <x v="1"/>
    <x v="1"/>
    <x v="0"/>
    <x v="0"/>
    <s v="No sufrió violencia física antes ni durante los últimos doce meses"/>
    <n v="270107"/>
    <s v="Atenciones médicas"/>
    <n v="270107006"/>
    <s v="Violencia Física"/>
    <n v="60407"/>
    <n v="85135.827901962315"/>
    <n v="56706.416159522923"/>
  </r>
  <r>
    <n v="13"/>
    <n v="13122"/>
    <s v="Metropolitana"/>
    <s v="Peñalolén"/>
    <n v="2"/>
    <s v="Prevalencia Violencia Física General Vida (año o vida)"/>
    <x v="1"/>
    <x v="1"/>
    <x v="0"/>
    <x v="0"/>
    <s v="Sufrió violencia física antes o durante los últimos doce meses"/>
    <n v="270107"/>
    <s v="Atenciones médicas"/>
    <n v="270107006"/>
    <s v="Violencia Física"/>
    <n v="14912"/>
    <n v="10892.931476696329"/>
    <n v="6829.747572815535"/>
  </r>
  <r>
    <n v="13"/>
    <n v="13122"/>
    <s v="Metropolitana"/>
    <s v="Peñalolén"/>
    <n v="3"/>
    <s v="Prevalencia Violencia Física Grave Año"/>
    <x v="0"/>
    <x v="0"/>
    <x v="0"/>
    <x v="0"/>
    <s v="No sufrió violencia física grave en los últimos 12 meses"/>
    <n v="270107"/>
    <s v="Atenciones médicas"/>
    <n v="270107006"/>
    <s v="Violencia Física"/>
    <n v="75319"/>
    <n v="96028.759378658666"/>
    <n v="63536.163732338464"/>
  </r>
  <r>
    <n v="13"/>
    <n v="13122"/>
    <s v="Metropolitana"/>
    <s v="Peñalolén"/>
    <n v="4"/>
    <s v="Prevalencia Violencia Física Leve Año"/>
    <x v="0"/>
    <x v="0"/>
    <x v="0"/>
    <x v="0"/>
    <s v="No sufrió violencia física leve en los últimos 12 meses"/>
    <n v="270107"/>
    <s v="Atenciones médicas"/>
    <n v="270107006"/>
    <s v="Violencia Física"/>
    <n v="67527"/>
    <n v="91379.271006565628"/>
    <n v="63536.163732338464"/>
  </r>
  <r>
    <n v="13"/>
    <n v="13122"/>
    <s v="Metropolitana"/>
    <s v="Peñalolén"/>
    <n v="4"/>
    <s v="Prevalencia Violencia Física Leve Año"/>
    <x v="0"/>
    <x v="0"/>
    <x v="0"/>
    <x v="0"/>
    <s v="Sufrió violencia física leve en los últimos 12 meses"/>
    <n v="270107"/>
    <s v="Atenciones médicas"/>
    <n v="270107006"/>
    <s v="Violencia Física"/>
    <n v="7792"/>
    <n v="4649.4883720930202"/>
    <n v="0"/>
  </r>
  <r>
    <n v="13"/>
    <n v="13122"/>
    <s v="Metropolitana"/>
    <s v="Peñalolén"/>
    <n v="7"/>
    <s v="Prevalencia Violencia Sexual General Vida (año o vida) general"/>
    <x v="1"/>
    <x v="1"/>
    <x v="1"/>
    <x v="1"/>
    <s v="Sin Datos"/>
    <n v="270107"/>
    <s v="Atenciones médicas"/>
    <n v="270107005"/>
    <s v="Otra violencia"/>
    <n v="54361"/>
    <n v="43215.062518132785"/>
    <n v="0"/>
  </r>
  <r>
    <n v="13"/>
    <n v="13122"/>
    <s v="Metropolitana"/>
    <s v="Peñalolén"/>
    <n v="7"/>
    <s v="Prevalencia Violencia Sexual General Vida (año o vida) general"/>
    <x v="1"/>
    <x v="1"/>
    <x v="1"/>
    <x v="1"/>
    <s v="No sufrió violencia sexual antes ni durante los últimos doce meses"/>
    <n v="270107"/>
    <s v="Atenciones médicas"/>
    <n v="270107005"/>
    <s v="Otra violencia"/>
    <n v="18808"/>
    <n v="52813.696860525903"/>
    <n v="58982.998683794773"/>
  </r>
  <r>
    <n v="13"/>
    <n v="13122"/>
    <s v="Metropolitana"/>
    <s v="Peñalolén"/>
    <n v="7"/>
    <s v="Prevalencia Violencia Sexual General Vida (año o vida) general"/>
    <x v="1"/>
    <x v="1"/>
    <x v="1"/>
    <x v="1"/>
    <s v="Sufrió violencia sexual antes o durante los últimos doce meses"/>
    <n v="270107"/>
    <s v="Atenciones médicas"/>
    <n v="270107005"/>
    <s v="Otra violencia"/>
    <n v="2150"/>
    <n v="0"/>
    <n v="4553.1650485436903"/>
  </r>
  <r>
    <n v="13"/>
    <n v="13123"/>
    <s v="Metropolitana"/>
    <s v="Providencia"/>
    <n v="1"/>
    <s v="Prevalencia Violencia Física General Año"/>
    <x v="0"/>
    <x v="0"/>
    <x v="0"/>
    <x v="0"/>
    <s v="No sufrió violencia física general en los últimos 12 meses"/>
    <n v="270107"/>
    <s v="Atenciones médicas"/>
    <n v="270107006"/>
    <s v="Violencia Física"/>
    <n v="46497"/>
    <n v="93772.4746478546"/>
    <n v="52970.887523715566"/>
  </r>
  <r>
    <n v="13"/>
    <n v="13123"/>
    <s v="Metropolitana"/>
    <s v="Providencia"/>
    <n v="2"/>
    <s v="Prevalencia Violencia Física General Vida (año o vida)"/>
    <x v="1"/>
    <x v="1"/>
    <x v="0"/>
    <x v="0"/>
    <s v="No sufrió violencia física antes ni durante los últimos doce meses"/>
    <n v="270107"/>
    <s v="Atenciones médicas"/>
    <n v="270107006"/>
    <s v="Violencia Física"/>
    <n v="46497"/>
    <n v="92178.519915344295"/>
    <n v="34372.751022569668"/>
  </r>
  <r>
    <n v="13"/>
    <n v="13123"/>
    <s v="Metropolitana"/>
    <s v="Providencia"/>
    <n v="2"/>
    <s v="Prevalencia Violencia Física General Vida (año o vida)"/>
    <x v="1"/>
    <x v="1"/>
    <x v="0"/>
    <x v="0"/>
    <s v="Sufrió violencia física antes o durante los últimos doce meses"/>
    <n v="270107"/>
    <s v="Atenciones médicas"/>
    <n v="270107006"/>
    <s v="Violencia Física"/>
    <n v="0"/>
    <n v="1593.9547325102899"/>
    <n v="18598.136501145913"/>
  </r>
  <r>
    <n v="13"/>
    <n v="13123"/>
    <s v="Metropolitana"/>
    <s v="Providencia"/>
    <n v="3"/>
    <s v="Prevalencia Violencia Física Grave Año"/>
    <x v="0"/>
    <x v="0"/>
    <x v="0"/>
    <x v="0"/>
    <s v="No sufrió violencia física grave en los últimos 12 meses"/>
    <n v="270107"/>
    <s v="Atenciones médicas"/>
    <n v="270107006"/>
    <s v="Violencia Física"/>
    <n v="46497"/>
    <n v="93772.4746478546"/>
    <n v="52970.887523715566"/>
  </r>
  <r>
    <n v="13"/>
    <n v="13123"/>
    <s v="Metropolitana"/>
    <s v="Providencia"/>
    <n v="4"/>
    <s v="Prevalencia Violencia Física Leve Año"/>
    <x v="0"/>
    <x v="0"/>
    <x v="0"/>
    <x v="0"/>
    <s v="No sufrió violencia física leve en los últimos 12 meses"/>
    <n v="270107"/>
    <s v="Atenciones médicas"/>
    <n v="270107006"/>
    <s v="Violencia Física"/>
    <n v="46497"/>
    <n v="93772.4746478546"/>
    <n v="52970.887523715566"/>
  </r>
  <r>
    <n v="13"/>
    <n v="13123"/>
    <s v="Metropolitana"/>
    <s v="Providencia"/>
    <n v="7"/>
    <s v="Prevalencia Violencia Sexual General Vida (año o vida) general"/>
    <x v="1"/>
    <x v="1"/>
    <x v="1"/>
    <x v="1"/>
    <s v="Sin Datos"/>
    <n v="270107"/>
    <s v="Atenciones médicas"/>
    <n v="270107005"/>
    <s v="Otra violencia"/>
    <n v="1370"/>
    <n v="40612.936951096788"/>
    <n v="0"/>
  </r>
  <r>
    <n v="13"/>
    <n v="13123"/>
    <s v="Metropolitana"/>
    <s v="Providencia"/>
    <n v="7"/>
    <s v="Prevalencia Violencia Sexual General Vida (año o vida) general"/>
    <x v="1"/>
    <x v="1"/>
    <x v="1"/>
    <x v="1"/>
    <s v="No sufrió violencia sexual antes ni durante los últimos doce meses"/>
    <n v="270107"/>
    <s v="Atenciones médicas"/>
    <n v="270107005"/>
    <s v="Otra violencia"/>
    <n v="45127"/>
    <n v="51565.582964247493"/>
    <n v="47169.458952286994"/>
  </r>
  <r>
    <n v="13"/>
    <n v="13123"/>
    <s v="Metropolitana"/>
    <s v="Providencia"/>
    <n v="7"/>
    <s v="Prevalencia Violencia Sexual General Vida (año o vida) general"/>
    <x v="1"/>
    <x v="1"/>
    <x v="1"/>
    <x v="1"/>
    <s v="Sufrió violencia sexual antes o durante los últimos doce meses"/>
    <n v="270107"/>
    <s v="Atenciones médicas"/>
    <n v="270107005"/>
    <s v="Otra violencia"/>
    <n v="0"/>
    <n v="1593.9547325102899"/>
    <n v="5801.4285714285716"/>
  </r>
  <r>
    <n v="13"/>
    <n v="13124"/>
    <s v="Metropolitana"/>
    <s v="Pudahuel"/>
    <n v="1"/>
    <s v="Prevalencia Violencia Física General Año"/>
    <x v="0"/>
    <x v="0"/>
    <x v="0"/>
    <x v="0"/>
    <s v="No sufrió violencia física general en los últimos 12 meses"/>
    <n v="270107"/>
    <s v="Atenciones médicas"/>
    <n v="270107006"/>
    <s v="Violencia Física"/>
    <n v="65313"/>
    <n v="126510.44162170688"/>
    <n v="44833.870969019554"/>
  </r>
  <r>
    <n v="13"/>
    <n v="13124"/>
    <s v="Metropolitana"/>
    <s v="Pudahuel"/>
    <n v="1"/>
    <s v="Prevalencia Violencia Física General Año"/>
    <x v="0"/>
    <x v="0"/>
    <x v="0"/>
    <x v="0"/>
    <s v="Sufrió violencia física general en los últimos 12 meses"/>
    <n v="270107"/>
    <s v="Atenciones médicas"/>
    <n v="270107006"/>
    <s v="Violencia Física"/>
    <n v="0"/>
    <n v="3638.0666666666698"/>
    <n v="0"/>
  </r>
  <r>
    <n v="13"/>
    <n v="13124"/>
    <s v="Metropolitana"/>
    <s v="Pudahuel"/>
    <n v="1"/>
    <s v="Prevalencia Violencia Física General Año"/>
    <x v="0"/>
    <x v="0"/>
    <x v="0"/>
    <x v="0"/>
    <s v="Sin Datos"/>
    <n v="270107"/>
    <s v="Atenciones médicas"/>
    <n v="270107006"/>
    <s v="Violencia Física"/>
    <n v="1063"/>
    <n v="0"/>
    <n v="0"/>
  </r>
  <r>
    <n v="13"/>
    <n v="13124"/>
    <s v="Metropolitana"/>
    <s v="Pudahuel"/>
    <n v="2"/>
    <s v="Prevalencia Violencia Física General Vida (año o vida)"/>
    <x v="1"/>
    <x v="1"/>
    <x v="0"/>
    <x v="0"/>
    <s v="No sufrió violencia física antes ni durante los últimos doce meses"/>
    <n v="270107"/>
    <s v="Atenciones médicas"/>
    <n v="270107006"/>
    <s v="Violencia Física"/>
    <n v="62231"/>
    <n v="105549.19359617734"/>
    <n v="44833.870969019554"/>
  </r>
  <r>
    <n v="13"/>
    <n v="13124"/>
    <s v="Metropolitana"/>
    <s v="Pudahuel"/>
    <n v="2"/>
    <s v="Prevalencia Violencia Física General Vida (año o vida)"/>
    <x v="1"/>
    <x v="1"/>
    <x v="0"/>
    <x v="0"/>
    <s v="Sufrió violencia física antes o durante los últimos doce meses"/>
    <n v="270107"/>
    <s v="Atenciones médicas"/>
    <n v="270107006"/>
    <s v="Violencia Física"/>
    <n v="4145"/>
    <n v="24599.314692196207"/>
    <n v="0"/>
  </r>
  <r>
    <n v="13"/>
    <n v="13124"/>
    <s v="Metropolitana"/>
    <s v="Pudahuel"/>
    <n v="3"/>
    <s v="Prevalencia Violencia Física Grave Año"/>
    <x v="0"/>
    <x v="0"/>
    <x v="0"/>
    <x v="0"/>
    <s v="No sufrió violencia física grave en los últimos 12 meses"/>
    <n v="270107"/>
    <s v="Atenciones médicas"/>
    <n v="270107006"/>
    <s v="Violencia Física"/>
    <n v="65313"/>
    <n v="130148.50828837354"/>
    <n v="44833.870969019554"/>
  </r>
  <r>
    <n v="13"/>
    <n v="13124"/>
    <s v="Metropolitana"/>
    <s v="Pudahuel"/>
    <n v="3"/>
    <s v="Prevalencia Violencia Física Grave Año"/>
    <x v="0"/>
    <x v="0"/>
    <x v="0"/>
    <x v="0"/>
    <s v="Sin Datos"/>
    <n v="270107"/>
    <s v="Atenciones médicas"/>
    <n v="270107006"/>
    <s v="Violencia Física"/>
    <n v="1063"/>
    <n v="0"/>
    <n v="0"/>
  </r>
  <r>
    <n v="13"/>
    <n v="13124"/>
    <s v="Metropolitana"/>
    <s v="Pudahuel"/>
    <n v="4"/>
    <s v="Prevalencia Violencia Física Leve Año"/>
    <x v="0"/>
    <x v="0"/>
    <x v="0"/>
    <x v="0"/>
    <s v="No sufrió violencia física leve en los últimos 12 meses"/>
    <n v="270107"/>
    <s v="Atenciones médicas"/>
    <n v="270107006"/>
    <s v="Violencia Física"/>
    <n v="65313"/>
    <n v="126510.44162170688"/>
    <n v="44833.870969019554"/>
  </r>
  <r>
    <n v="13"/>
    <n v="13124"/>
    <s v="Metropolitana"/>
    <s v="Pudahuel"/>
    <n v="4"/>
    <s v="Prevalencia Violencia Física Leve Año"/>
    <x v="0"/>
    <x v="0"/>
    <x v="0"/>
    <x v="0"/>
    <s v="Sufrió violencia física leve en los últimos 12 meses"/>
    <n v="270107"/>
    <s v="Atenciones médicas"/>
    <n v="270107006"/>
    <s v="Violencia Física"/>
    <n v="0"/>
    <n v="3638.0666666666698"/>
    <n v="0"/>
  </r>
  <r>
    <n v="13"/>
    <n v="13124"/>
    <s v="Metropolitana"/>
    <s v="Pudahuel"/>
    <n v="4"/>
    <s v="Prevalencia Violencia Física Leve Año"/>
    <x v="0"/>
    <x v="0"/>
    <x v="0"/>
    <x v="0"/>
    <s v="Sin Datos"/>
    <n v="270107"/>
    <s v="Atenciones médicas"/>
    <n v="270107006"/>
    <s v="Violencia Física"/>
    <n v="1063"/>
    <n v="0"/>
    <n v="0"/>
  </r>
  <r>
    <n v="13"/>
    <n v="13124"/>
    <s v="Metropolitana"/>
    <s v="Pudahuel"/>
    <n v="7"/>
    <s v="Prevalencia Violencia Sexual General Vida (año o vida) general"/>
    <x v="1"/>
    <x v="1"/>
    <x v="1"/>
    <x v="1"/>
    <s v="Sin Datos"/>
    <n v="270107"/>
    <s v="Atenciones médicas"/>
    <n v="270107005"/>
    <s v="Otra violencia"/>
    <n v="28378"/>
    <n v="26723.148961531417"/>
    <n v="0"/>
  </r>
  <r>
    <n v="13"/>
    <n v="13124"/>
    <s v="Metropolitana"/>
    <s v="Pudahuel"/>
    <n v="7"/>
    <s v="Prevalencia Violencia Sexual General Vida (año o vida) general"/>
    <x v="1"/>
    <x v="1"/>
    <x v="1"/>
    <x v="1"/>
    <s v="No sufrió violencia sexual antes ni durante los últimos doce meses"/>
    <n v="270107"/>
    <s v="Atenciones médicas"/>
    <n v="270107005"/>
    <s v="Otra violencia"/>
    <n v="37998"/>
    <n v="94724.796210754459"/>
    <n v="44833.870969019554"/>
  </r>
  <r>
    <n v="13"/>
    <n v="13124"/>
    <s v="Metropolitana"/>
    <s v="Pudahuel"/>
    <n v="7"/>
    <s v="Prevalencia Violencia Sexual General Vida (año o vida) general"/>
    <x v="1"/>
    <x v="1"/>
    <x v="1"/>
    <x v="1"/>
    <s v="Sufrió violencia sexual antes o durante los últimos doce meses"/>
    <n v="270107"/>
    <s v="Atenciones médicas"/>
    <n v="270107005"/>
    <s v="Otra violencia"/>
    <n v="0"/>
    <n v="8700.5631160876692"/>
    <n v="0"/>
  </r>
  <r>
    <n v="13"/>
    <n v="13125"/>
    <s v="Metropolitana"/>
    <s v="Quilicura"/>
    <n v="1"/>
    <s v="Prevalencia Violencia Física General Año"/>
    <x v="0"/>
    <x v="0"/>
    <x v="0"/>
    <x v="0"/>
    <s v="No sufrió violencia física general en los últimos 12 meses"/>
    <n v="270107"/>
    <s v="Atenciones médicas"/>
    <n v="270107006"/>
    <s v="Violencia Física"/>
    <n v="42780"/>
    <n v="95009.657558422827"/>
    <n v="45466.647120977257"/>
  </r>
  <r>
    <n v="13"/>
    <n v="13125"/>
    <s v="Metropolitana"/>
    <s v="Quilicura"/>
    <n v="1"/>
    <s v="Prevalencia Violencia Física General Año"/>
    <x v="0"/>
    <x v="0"/>
    <x v="0"/>
    <x v="0"/>
    <s v="Sufrió violencia física general en los últimos 12 meses"/>
    <n v="270107"/>
    <s v="Atenciones médicas"/>
    <n v="270107006"/>
    <s v="Violencia Física"/>
    <n v="0"/>
    <n v="3078.5647668393799"/>
    <n v="0"/>
  </r>
  <r>
    <n v="13"/>
    <n v="13125"/>
    <s v="Metropolitana"/>
    <s v="Quilicura"/>
    <n v="2"/>
    <s v="Prevalencia Violencia Física General Vida (año o vida)"/>
    <x v="1"/>
    <x v="1"/>
    <x v="0"/>
    <x v="0"/>
    <s v="No sufrió violencia física antes ni durante los últimos doce meses"/>
    <n v="270107"/>
    <s v="Atenciones médicas"/>
    <n v="270107006"/>
    <s v="Violencia Física"/>
    <n v="38459"/>
    <n v="77010.991571168895"/>
    <n v="44115.908939159075"/>
  </r>
  <r>
    <n v="13"/>
    <n v="13125"/>
    <s v="Metropolitana"/>
    <s v="Quilicura"/>
    <n v="2"/>
    <s v="Prevalencia Violencia Física General Vida (año o vida)"/>
    <x v="1"/>
    <x v="1"/>
    <x v="0"/>
    <x v="0"/>
    <s v="Sufrió violencia física antes o durante los últimos doce meses"/>
    <n v="270107"/>
    <s v="Atenciones médicas"/>
    <n v="270107006"/>
    <s v="Violencia Física"/>
    <n v="4321"/>
    <n v="21077.2307540933"/>
    <n v="1350.7381818181821"/>
  </r>
  <r>
    <n v="13"/>
    <n v="13125"/>
    <s v="Metropolitana"/>
    <s v="Quilicura"/>
    <n v="3"/>
    <s v="Prevalencia Violencia Física Grave Año"/>
    <x v="0"/>
    <x v="0"/>
    <x v="0"/>
    <x v="0"/>
    <s v="No sufrió violencia física grave en los últimos 12 meses"/>
    <n v="270107"/>
    <s v="Atenciones médicas"/>
    <n v="270107006"/>
    <s v="Violencia Física"/>
    <n v="42780"/>
    <n v="98088.222325262206"/>
    <n v="45466.647120977257"/>
  </r>
  <r>
    <n v="13"/>
    <n v="13125"/>
    <s v="Metropolitana"/>
    <s v="Quilicura"/>
    <n v="4"/>
    <s v="Prevalencia Violencia Física Leve Año"/>
    <x v="0"/>
    <x v="0"/>
    <x v="0"/>
    <x v="0"/>
    <s v="No sufrió violencia física leve en los últimos 12 meses"/>
    <n v="270107"/>
    <s v="Atenciones médicas"/>
    <n v="270107006"/>
    <s v="Violencia Física"/>
    <n v="42780"/>
    <n v="95009.657558422827"/>
    <n v="45466.647120977257"/>
  </r>
  <r>
    <n v="13"/>
    <n v="13125"/>
    <s v="Metropolitana"/>
    <s v="Quilicura"/>
    <n v="4"/>
    <s v="Prevalencia Violencia Física Leve Año"/>
    <x v="0"/>
    <x v="0"/>
    <x v="0"/>
    <x v="0"/>
    <s v="Sufrió violencia física leve en los últimos 12 meses"/>
    <n v="270107"/>
    <s v="Atenciones médicas"/>
    <n v="270107006"/>
    <s v="Violencia Física"/>
    <n v="0"/>
    <n v="3078.5647668393799"/>
    <n v="0"/>
  </r>
  <r>
    <n v="13"/>
    <n v="13125"/>
    <s v="Metropolitana"/>
    <s v="Quilicura"/>
    <n v="7"/>
    <s v="Prevalencia Violencia Sexual General Vida (año o vida) general"/>
    <x v="1"/>
    <x v="1"/>
    <x v="1"/>
    <x v="1"/>
    <s v="Sin Datos"/>
    <n v="270107"/>
    <s v="Atenciones médicas"/>
    <n v="270107005"/>
    <s v="Otra violencia"/>
    <n v="14260"/>
    <n v="29024.862020321278"/>
    <n v="0"/>
  </r>
  <r>
    <n v="13"/>
    <n v="13125"/>
    <s v="Metropolitana"/>
    <s v="Quilicura"/>
    <n v="7"/>
    <s v="Prevalencia Violencia Sexual General Vida (año o vida) general"/>
    <x v="1"/>
    <x v="1"/>
    <x v="1"/>
    <x v="1"/>
    <s v="No sufrió violencia sexual antes ni durante los últimos doce meses"/>
    <n v="270107"/>
    <s v="Atenciones médicas"/>
    <n v="270107005"/>
    <s v="Otra violencia"/>
    <n v="28520"/>
    <n v="65425.293638274263"/>
    <n v="42565.932835262975"/>
  </r>
  <r>
    <n v="13"/>
    <n v="13125"/>
    <s v="Metropolitana"/>
    <s v="Quilicura"/>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126"/>
    <s v="Metropolitana"/>
    <s v="Quinta Normal"/>
    <n v="1"/>
    <s v="Prevalencia Violencia Física General Año"/>
    <x v="0"/>
    <x v="0"/>
    <x v="0"/>
    <x v="0"/>
    <s v="No sufrió violencia física general en los últimos 12 meses"/>
    <n v="270107"/>
    <s v="Atenciones médicas"/>
    <n v="270107006"/>
    <s v="Violencia Física"/>
    <n v="35554"/>
    <n v="30595.785625574914"/>
    <n v="0"/>
  </r>
  <r>
    <n v="13"/>
    <n v="13126"/>
    <s v="Metropolitana"/>
    <s v="Quinta Normal"/>
    <n v="2"/>
    <s v="Prevalencia Violencia Física General Vida (año o vida)"/>
    <x v="1"/>
    <x v="1"/>
    <x v="0"/>
    <x v="0"/>
    <s v="No sufrió violencia física antes ni durante los últimos doce meses"/>
    <n v="270107"/>
    <s v="Atenciones médicas"/>
    <n v="270107006"/>
    <s v="Violencia Física"/>
    <n v="32393"/>
    <n v="28271.041439528406"/>
    <n v="0"/>
  </r>
  <r>
    <n v="13"/>
    <n v="13126"/>
    <s v="Metropolitana"/>
    <s v="Quinta Normal"/>
    <n v="2"/>
    <s v="Prevalencia Violencia Física General Vida (año o vida)"/>
    <x v="1"/>
    <x v="1"/>
    <x v="0"/>
    <x v="0"/>
    <s v="Sufrió violencia física antes o durante los últimos doce meses"/>
    <n v="270107"/>
    <s v="Atenciones médicas"/>
    <n v="270107006"/>
    <s v="Violencia Física"/>
    <n v="3161"/>
    <n v="2324.7441860465101"/>
    <n v="0"/>
  </r>
  <r>
    <n v="13"/>
    <n v="13126"/>
    <s v="Metropolitana"/>
    <s v="Quinta Normal"/>
    <n v="3"/>
    <s v="Prevalencia Violencia Física Grave Año"/>
    <x v="0"/>
    <x v="0"/>
    <x v="0"/>
    <x v="0"/>
    <s v="No sufrió violencia física grave en los últimos 12 meses"/>
    <n v="270107"/>
    <s v="Atenciones médicas"/>
    <n v="270107006"/>
    <s v="Violencia Física"/>
    <n v="35554"/>
    <n v="30595.785625574914"/>
    <n v="0"/>
  </r>
  <r>
    <n v="13"/>
    <n v="13126"/>
    <s v="Metropolitana"/>
    <s v="Quinta Normal"/>
    <n v="4"/>
    <s v="Prevalencia Violencia Física Leve Año"/>
    <x v="0"/>
    <x v="0"/>
    <x v="0"/>
    <x v="0"/>
    <s v="No sufrió violencia física leve en los últimos 12 meses"/>
    <n v="270107"/>
    <s v="Atenciones médicas"/>
    <n v="270107006"/>
    <s v="Violencia Física"/>
    <n v="35554"/>
    <n v="30595.785625574914"/>
    <n v="0"/>
  </r>
  <r>
    <n v="13"/>
    <n v="13126"/>
    <s v="Metropolitana"/>
    <s v="Quinta Normal"/>
    <n v="7"/>
    <s v="Prevalencia Violencia Sexual General Vida (año o vida) general"/>
    <x v="1"/>
    <x v="1"/>
    <x v="1"/>
    <x v="1"/>
    <s v="Sin Datos"/>
    <n v="270107"/>
    <s v="Atenciones médicas"/>
    <n v="270107005"/>
    <s v="Otra violencia"/>
    <n v="0"/>
    <n v="10520.7340062761"/>
    <n v="0"/>
  </r>
  <r>
    <n v="13"/>
    <n v="13126"/>
    <s v="Metropolitana"/>
    <s v="Quinta Normal"/>
    <n v="7"/>
    <s v="Prevalencia Violencia Sexual General Vida (año o vida) general"/>
    <x v="1"/>
    <x v="1"/>
    <x v="1"/>
    <x v="1"/>
    <s v="No sufrió violencia sexual antes ni durante los últimos doce meses"/>
    <n v="270107"/>
    <s v="Atenciones médicas"/>
    <n v="270107005"/>
    <s v="Otra violencia"/>
    <n v="35554"/>
    <n v="20075.051619298818"/>
    <n v="0"/>
  </r>
  <r>
    <n v="13"/>
    <n v="13127"/>
    <s v="Metropolitana"/>
    <s v="Recoleta"/>
    <n v="1"/>
    <s v="Prevalencia Violencia Física General Año"/>
    <x v="0"/>
    <x v="0"/>
    <x v="0"/>
    <x v="0"/>
    <s v="No sufrió violencia física general en los últimos 12 meses"/>
    <n v="270107"/>
    <s v="Atenciones médicas"/>
    <n v="270107006"/>
    <s v="Violencia Física"/>
    <n v="50774"/>
    <n v="30702.902004682765"/>
    <n v="37322.778622679441"/>
  </r>
  <r>
    <n v="13"/>
    <n v="13127"/>
    <s v="Metropolitana"/>
    <s v="Recoleta"/>
    <n v="1"/>
    <s v="Prevalencia Violencia Física General Año"/>
    <x v="0"/>
    <x v="0"/>
    <x v="0"/>
    <x v="0"/>
    <s v="Sufrió violencia física general en los últimos 12 meses"/>
    <n v="270107"/>
    <s v="Atenciones médicas"/>
    <n v="270107006"/>
    <s v="Violencia Física"/>
    <n v="0"/>
    <n v="0"/>
    <n v="10881.973055767761"/>
  </r>
  <r>
    <n v="13"/>
    <n v="13127"/>
    <s v="Metropolitana"/>
    <s v="Recoleta"/>
    <n v="2"/>
    <s v="Prevalencia Violencia Física General Vida (año o vida)"/>
    <x v="1"/>
    <x v="1"/>
    <x v="0"/>
    <x v="0"/>
    <s v="No sufrió violencia física antes ni durante los últimos doce meses"/>
    <n v="270107"/>
    <s v="Atenciones médicas"/>
    <n v="270107006"/>
    <s v="Violencia Física"/>
    <n v="47702"/>
    <n v="30702.902004682765"/>
    <n v="27348.341281197387"/>
  </r>
  <r>
    <n v="13"/>
    <n v="13127"/>
    <s v="Metropolitana"/>
    <s v="Recoleta"/>
    <n v="2"/>
    <s v="Prevalencia Violencia Física General Vida (año o vida)"/>
    <x v="1"/>
    <x v="1"/>
    <x v="0"/>
    <x v="0"/>
    <s v="Sufrió violencia física antes o durante los últimos doce meses"/>
    <n v="270107"/>
    <s v="Atenciones médicas"/>
    <n v="270107006"/>
    <s v="Violencia Física"/>
    <n v="3072"/>
    <n v="0"/>
    <n v="20856.410397249809"/>
  </r>
  <r>
    <n v="13"/>
    <n v="13127"/>
    <s v="Metropolitana"/>
    <s v="Recoleta"/>
    <n v="3"/>
    <s v="Prevalencia Violencia Física Grave Año"/>
    <x v="0"/>
    <x v="0"/>
    <x v="0"/>
    <x v="0"/>
    <s v="No sufrió violencia física grave en los últimos 12 meses"/>
    <n v="270107"/>
    <s v="Atenciones médicas"/>
    <n v="270107006"/>
    <s v="Violencia Física"/>
    <n v="50774"/>
    <n v="30702.902004682765"/>
    <n v="46854.013496629028"/>
  </r>
  <r>
    <n v="13"/>
    <n v="13127"/>
    <s v="Metropolitana"/>
    <s v="Recoleta"/>
    <n v="3"/>
    <s v="Prevalencia Violencia Física Grave Año"/>
    <x v="0"/>
    <x v="0"/>
    <x v="0"/>
    <x v="0"/>
    <s v="Sufrió violencia física grave en los últimos 12 meses"/>
    <n v="270107"/>
    <s v="Atenciones médicas"/>
    <n v="270107006"/>
    <s v="Violencia Física"/>
    <n v="0"/>
    <n v="0"/>
    <n v="1350.7381818181821"/>
  </r>
  <r>
    <n v="13"/>
    <n v="13127"/>
    <s v="Metropolitana"/>
    <s v="Recoleta"/>
    <n v="4"/>
    <s v="Prevalencia Violencia Física Leve Año"/>
    <x v="0"/>
    <x v="0"/>
    <x v="0"/>
    <x v="0"/>
    <s v="No sufrió violencia física leve en los últimos 12 meses"/>
    <n v="270107"/>
    <s v="Atenciones médicas"/>
    <n v="270107006"/>
    <s v="Violencia Física"/>
    <n v="50774"/>
    <n v="30702.902004682765"/>
    <n v="38673.516804497624"/>
  </r>
  <r>
    <n v="13"/>
    <n v="13127"/>
    <s v="Metropolitana"/>
    <s v="Recoleta"/>
    <n v="4"/>
    <s v="Prevalencia Violencia Física Leve Año"/>
    <x v="0"/>
    <x v="0"/>
    <x v="0"/>
    <x v="0"/>
    <s v="Sufrió violencia física leve en los últimos 12 meses"/>
    <n v="270107"/>
    <s v="Atenciones médicas"/>
    <n v="270107006"/>
    <s v="Violencia Física"/>
    <n v="0"/>
    <n v="0"/>
    <n v="9531.2348739495792"/>
  </r>
  <r>
    <n v="13"/>
    <n v="13127"/>
    <s v="Metropolitana"/>
    <s v="Recoleta"/>
    <n v="7"/>
    <s v="Prevalencia Violencia Sexual General Vida (año o vida) general"/>
    <x v="1"/>
    <x v="1"/>
    <x v="1"/>
    <x v="1"/>
    <s v="Sin Datos"/>
    <n v="270107"/>
    <s v="Atenciones médicas"/>
    <n v="270107005"/>
    <s v="Otra violencia"/>
    <n v="9217"/>
    <n v="13936.347895922499"/>
    <n v="0"/>
  </r>
  <r>
    <n v="13"/>
    <n v="13127"/>
    <s v="Metropolitana"/>
    <s v="Recoleta"/>
    <n v="7"/>
    <s v="Prevalencia Violencia Sexual General Vida (año o vida) general"/>
    <x v="1"/>
    <x v="1"/>
    <x v="1"/>
    <x v="1"/>
    <s v="No sufrió violencia sexual antes ni durante los últimos doce meses"/>
    <n v="270107"/>
    <s v="Atenciones médicas"/>
    <n v="270107005"/>
    <s v="Otra violencia"/>
    <n v="41557"/>
    <n v="16766.554108760269"/>
    <n v="43045.763496629028"/>
  </r>
  <r>
    <n v="13"/>
    <n v="13127"/>
    <s v="Metropolitana"/>
    <s v="Recoleta"/>
    <n v="7"/>
    <s v="Prevalencia Violencia Sexual General Vida (año o vida) general"/>
    <x v="1"/>
    <x v="1"/>
    <x v="1"/>
    <x v="1"/>
    <s v="Sufrió violencia sexual antes o durante los últimos doce meses"/>
    <n v="270107"/>
    <s v="Atenciones médicas"/>
    <n v="270107005"/>
    <s v="Otra violencia"/>
    <n v="0"/>
    <n v="0"/>
    <n v="5158.9881818181821"/>
  </r>
  <r>
    <n v="13"/>
    <n v="13128"/>
    <s v="Metropolitana"/>
    <s v="Renca"/>
    <n v="1"/>
    <s v="Prevalencia Violencia Física General Año"/>
    <x v="0"/>
    <x v="0"/>
    <x v="0"/>
    <x v="0"/>
    <s v="No sufrió violencia física general en los últimos 12 meses"/>
    <n v="270107"/>
    <s v="Atenciones médicas"/>
    <n v="270107006"/>
    <s v="Violencia Física"/>
    <n v="36769"/>
    <n v="76939.82322381936"/>
    <n v="49020.384901169637"/>
  </r>
  <r>
    <n v="13"/>
    <n v="13128"/>
    <s v="Metropolitana"/>
    <s v="Renca"/>
    <n v="1"/>
    <s v="Prevalencia Violencia Física General Año"/>
    <x v="0"/>
    <x v="0"/>
    <x v="0"/>
    <x v="0"/>
    <s v="Sufrió violencia física general en los últimos 12 meses"/>
    <n v="270107"/>
    <s v="Atenciones médicas"/>
    <n v="270107006"/>
    <s v="Violencia Física"/>
    <n v="8895"/>
    <n v="0"/>
    <n v="3754.6"/>
  </r>
  <r>
    <n v="13"/>
    <n v="13128"/>
    <s v="Metropolitana"/>
    <s v="Renca"/>
    <n v="2"/>
    <s v="Prevalencia Violencia Física General Vida (año o vida)"/>
    <x v="1"/>
    <x v="1"/>
    <x v="0"/>
    <x v="0"/>
    <s v="No sufrió violencia física antes ni durante los últimos doce meses"/>
    <n v="270107"/>
    <s v="Atenciones médicas"/>
    <n v="270107006"/>
    <s v="Violencia Física"/>
    <n v="13937"/>
    <n v="64868.819741665429"/>
    <n v="42989.202376897803"/>
  </r>
  <r>
    <n v="13"/>
    <n v="13128"/>
    <s v="Metropolitana"/>
    <s v="Renca"/>
    <n v="2"/>
    <s v="Prevalencia Violencia Física General Vida (año o vida)"/>
    <x v="1"/>
    <x v="1"/>
    <x v="0"/>
    <x v="0"/>
    <s v="Sufrió violencia física antes o durante los últimos doce meses"/>
    <n v="270107"/>
    <s v="Atenciones médicas"/>
    <n v="270107006"/>
    <s v="Violencia Física"/>
    <n v="31727"/>
    <n v="12071.00348215395"/>
    <n v="9785.7825242718445"/>
  </r>
  <r>
    <n v="13"/>
    <n v="13128"/>
    <s v="Metropolitana"/>
    <s v="Renca"/>
    <n v="3"/>
    <s v="Prevalencia Violencia Física Grave Año"/>
    <x v="0"/>
    <x v="0"/>
    <x v="0"/>
    <x v="0"/>
    <s v="No sufrió violencia física grave en los últimos 12 meses"/>
    <n v="270107"/>
    <s v="Atenciones médicas"/>
    <n v="270107006"/>
    <s v="Violencia Física"/>
    <n v="36769"/>
    <n v="76939.82322381936"/>
    <n v="49020.384901169637"/>
  </r>
  <r>
    <n v="13"/>
    <n v="13128"/>
    <s v="Metropolitana"/>
    <s v="Renca"/>
    <n v="3"/>
    <s v="Prevalencia Violencia Física Grave Año"/>
    <x v="0"/>
    <x v="0"/>
    <x v="0"/>
    <x v="0"/>
    <s v="Sufrió violencia física grave en los últimos 12 meses"/>
    <n v="270107"/>
    <s v="Atenciones médicas"/>
    <n v="270107006"/>
    <s v="Violencia Física"/>
    <n v="8895"/>
    <n v="0"/>
    <n v="3754.6"/>
  </r>
  <r>
    <n v="13"/>
    <n v="13128"/>
    <s v="Metropolitana"/>
    <s v="Renca"/>
    <n v="4"/>
    <s v="Prevalencia Violencia Física Leve Año"/>
    <x v="0"/>
    <x v="0"/>
    <x v="0"/>
    <x v="0"/>
    <s v="No sufrió violencia física leve en los últimos 12 meses"/>
    <n v="270107"/>
    <s v="Atenciones médicas"/>
    <n v="270107006"/>
    <s v="Violencia Física"/>
    <n v="45664"/>
    <n v="76939.82322381936"/>
    <n v="49020.384901169637"/>
  </r>
  <r>
    <n v="13"/>
    <n v="13128"/>
    <s v="Metropolitana"/>
    <s v="Renca"/>
    <n v="4"/>
    <s v="Prevalencia Violencia Física Leve Año"/>
    <x v="0"/>
    <x v="0"/>
    <x v="0"/>
    <x v="0"/>
    <s v="Sufrió violencia física leve en los últimos 12 meses"/>
    <n v="270107"/>
    <s v="Atenciones médicas"/>
    <n v="270107006"/>
    <s v="Violencia Física"/>
    <n v="0"/>
    <n v="0"/>
    <n v="3754.6"/>
  </r>
  <r>
    <n v="13"/>
    <n v="13128"/>
    <s v="Metropolitana"/>
    <s v="Renca"/>
    <n v="7"/>
    <s v="Prevalencia Violencia Sexual General Vida (año o vida) general"/>
    <x v="1"/>
    <x v="1"/>
    <x v="1"/>
    <x v="1"/>
    <s v="Sin Datos"/>
    <n v="270107"/>
    <s v="Atenciones médicas"/>
    <n v="270107005"/>
    <s v="Otra violencia"/>
    <n v="5337"/>
    <n v="16878.77345666616"/>
    <n v="0"/>
  </r>
  <r>
    <n v="13"/>
    <n v="13128"/>
    <s v="Metropolitana"/>
    <s v="Renca"/>
    <n v="7"/>
    <s v="Prevalencia Violencia Sexual General Vida (año o vida) general"/>
    <x v="1"/>
    <x v="1"/>
    <x v="1"/>
    <x v="1"/>
    <s v="No sufrió violencia sexual antes ni durante los últimos doce meses"/>
    <n v="270107"/>
    <s v="Atenciones médicas"/>
    <n v="270107005"/>
    <s v="Otra violencia"/>
    <n v="40327"/>
    <n v="53063.786081757033"/>
    <n v="52774.984901169635"/>
  </r>
  <r>
    <n v="13"/>
    <n v="13128"/>
    <s v="Metropolitana"/>
    <s v="Renca"/>
    <n v="7"/>
    <s v="Prevalencia Violencia Sexual General Vida (año o vida) general"/>
    <x v="1"/>
    <x v="1"/>
    <x v="1"/>
    <x v="1"/>
    <s v="Sufrió violencia sexual antes o durante los últimos doce meses"/>
    <n v="270107"/>
    <s v="Atenciones médicas"/>
    <n v="270107005"/>
    <s v="Otra violencia"/>
    <n v="0"/>
    <n v="6997.2636853961794"/>
    <n v="0"/>
  </r>
  <r>
    <n v="13"/>
    <n v="13129"/>
    <s v="Metropolitana"/>
    <s v="San Joaquín"/>
    <n v="1"/>
    <s v="Prevalencia Violencia Física General Año"/>
    <x v="0"/>
    <x v="0"/>
    <x v="0"/>
    <x v="0"/>
    <s v="No sufrió violencia física general en los últimos 12 meses"/>
    <n v="270107"/>
    <s v="Atenciones médicas"/>
    <n v="270107006"/>
    <s v="Violencia Física"/>
    <n v="29983"/>
    <n v="10075.828452235559"/>
    <n v="13104.905580039609"/>
  </r>
  <r>
    <n v="13"/>
    <n v="13129"/>
    <s v="Metropolitana"/>
    <s v="San Joaquín"/>
    <n v="2"/>
    <s v="Prevalencia Violencia Física General Vida (año o vida)"/>
    <x v="1"/>
    <x v="1"/>
    <x v="0"/>
    <x v="0"/>
    <s v="No sufrió violencia física antes ni durante los últimos doce meses"/>
    <n v="270107"/>
    <s v="Atenciones médicas"/>
    <n v="270107006"/>
    <s v="Violencia Física"/>
    <n v="29983"/>
    <n v="7751.0842661890492"/>
    <n v="11754.167398221425"/>
  </r>
  <r>
    <n v="13"/>
    <n v="13129"/>
    <s v="Metropolitana"/>
    <s v="San Joaquín"/>
    <n v="2"/>
    <s v="Prevalencia Violencia Física General Vida (año o vida)"/>
    <x v="1"/>
    <x v="1"/>
    <x v="0"/>
    <x v="0"/>
    <s v="Sufrió violencia física antes o durante los últimos doce meses"/>
    <n v="270107"/>
    <s v="Atenciones médicas"/>
    <n v="270107006"/>
    <s v="Violencia Física"/>
    <n v="0"/>
    <n v="2324.7441860465101"/>
    <n v="1350.7381818181821"/>
  </r>
  <r>
    <n v="13"/>
    <n v="13129"/>
    <s v="Metropolitana"/>
    <s v="San Joaquín"/>
    <n v="3"/>
    <s v="Prevalencia Violencia Física Grave Año"/>
    <x v="0"/>
    <x v="0"/>
    <x v="0"/>
    <x v="0"/>
    <s v="No sufrió violencia física grave en los últimos 12 meses"/>
    <n v="270107"/>
    <s v="Atenciones médicas"/>
    <n v="270107006"/>
    <s v="Violencia Física"/>
    <n v="29983"/>
    <n v="10075.828452235559"/>
    <n v="13104.905580039609"/>
  </r>
  <r>
    <n v="13"/>
    <n v="13129"/>
    <s v="Metropolitana"/>
    <s v="San Joaquín"/>
    <n v="4"/>
    <s v="Prevalencia Violencia Física Leve Año"/>
    <x v="0"/>
    <x v="0"/>
    <x v="0"/>
    <x v="0"/>
    <s v="No sufrió violencia física leve en los últimos 12 meses"/>
    <n v="270107"/>
    <s v="Atenciones médicas"/>
    <n v="270107006"/>
    <s v="Violencia Física"/>
    <n v="29983"/>
    <n v="10075.828452235559"/>
    <n v="13104.905580039609"/>
  </r>
  <r>
    <n v="13"/>
    <n v="13129"/>
    <s v="Metropolitana"/>
    <s v="San Joaquín"/>
    <n v="7"/>
    <s v="Prevalencia Violencia Sexual General Vida (año o vida) general"/>
    <x v="1"/>
    <x v="1"/>
    <x v="1"/>
    <x v="1"/>
    <s v="Sin Datos"/>
    <n v="270107"/>
    <s v="Atenciones médicas"/>
    <n v="270107005"/>
    <s v="Otra violencia"/>
    <n v="4628"/>
    <n v="3918.6989185568"/>
    <n v="0"/>
  </r>
  <r>
    <n v="13"/>
    <n v="13129"/>
    <s v="Metropolitana"/>
    <s v="San Joaquín"/>
    <n v="7"/>
    <s v="Prevalencia Violencia Sexual General Vida (año o vida) general"/>
    <x v="1"/>
    <x v="1"/>
    <x v="1"/>
    <x v="1"/>
    <s v="No sufrió violencia sexual antes ni durante los últimos doce meses"/>
    <n v="270107"/>
    <s v="Atenciones médicas"/>
    <n v="270107005"/>
    <s v="Otra violencia"/>
    <n v="25355"/>
    <n v="6157.1295336787598"/>
    <n v="11754.167398221425"/>
  </r>
  <r>
    <n v="13"/>
    <n v="13129"/>
    <s v="Metropolitana"/>
    <s v="San Joaquín"/>
    <n v="7"/>
    <s v="Prevalencia Violencia Sexual General Vida (año o vida) general"/>
    <x v="1"/>
    <x v="1"/>
    <x v="1"/>
    <x v="1"/>
    <s v="Sufrió violencia sexual antes o durante los últimos doce meses"/>
    <n v="270107"/>
    <s v="Atenciones médicas"/>
    <n v="270107005"/>
    <s v="Otra violencia"/>
    <n v="0"/>
    <n v="0"/>
    <n v="1350.7381818181821"/>
  </r>
  <r>
    <n v="13"/>
    <n v="13130"/>
    <s v="Metropolitana"/>
    <s v="San Miguel"/>
    <n v="1"/>
    <s v="Prevalencia Violencia Física General Año"/>
    <x v="0"/>
    <x v="0"/>
    <x v="0"/>
    <x v="0"/>
    <s v="No sufrió violencia física general en los últimos 12 meses"/>
    <n v="270107"/>
    <s v="Atenciones médicas"/>
    <n v="270107006"/>
    <s v="Violencia Física"/>
    <n v="27363"/>
    <n v="48647.496182177216"/>
    <n v="28667.322978261029"/>
  </r>
  <r>
    <n v="13"/>
    <n v="13130"/>
    <s v="Metropolitana"/>
    <s v="San Miguel"/>
    <n v="1"/>
    <s v="Prevalencia Violencia Física General Año"/>
    <x v="0"/>
    <x v="0"/>
    <x v="0"/>
    <x v="0"/>
    <s v="Sufrió violencia física general en los últimos 12 meses"/>
    <n v="270107"/>
    <s v="Atenciones médicas"/>
    <n v="270107006"/>
    <s v="Violencia Física"/>
    <n v="0"/>
    <n v="2324.7441860465101"/>
    <n v="0"/>
  </r>
  <r>
    <n v="13"/>
    <n v="13130"/>
    <s v="Metropolitana"/>
    <s v="San Miguel"/>
    <n v="2"/>
    <s v="Prevalencia Violencia Física General Vida (año o vida)"/>
    <x v="1"/>
    <x v="1"/>
    <x v="0"/>
    <x v="0"/>
    <s v="No sufrió violencia física antes ni durante los últimos doce meses"/>
    <n v="270107"/>
    <s v="Atenciones médicas"/>
    <n v="270107006"/>
    <s v="Violencia Física"/>
    <n v="25288"/>
    <n v="39496.775864443451"/>
    <n v="24859.072978261029"/>
  </r>
  <r>
    <n v="13"/>
    <n v="13130"/>
    <s v="Metropolitana"/>
    <s v="San Miguel"/>
    <n v="2"/>
    <s v="Prevalencia Violencia Física General Vida (año o vida)"/>
    <x v="1"/>
    <x v="1"/>
    <x v="0"/>
    <x v="0"/>
    <s v="Sufrió violencia física antes o durante los últimos doce meses"/>
    <n v="270107"/>
    <s v="Atenciones médicas"/>
    <n v="270107006"/>
    <s v="Violencia Física"/>
    <n v="2075"/>
    <n v="11475.464503780269"/>
    <n v="3808.25"/>
  </r>
  <r>
    <n v="13"/>
    <n v="13130"/>
    <s v="Metropolitana"/>
    <s v="San Miguel"/>
    <n v="3"/>
    <s v="Prevalencia Violencia Física Grave Año"/>
    <x v="0"/>
    <x v="0"/>
    <x v="0"/>
    <x v="0"/>
    <s v="No sufrió violencia física grave en los últimos 12 meses"/>
    <n v="270107"/>
    <s v="Atenciones médicas"/>
    <n v="270107006"/>
    <s v="Violencia Física"/>
    <n v="27363"/>
    <n v="50972.240368223727"/>
    <n v="28667.322978261029"/>
  </r>
  <r>
    <n v="13"/>
    <n v="13130"/>
    <s v="Metropolitana"/>
    <s v="San Miguel"/>
    <n v="4"/>
    <s v="Prevalencia Violencia Física Leve Año"/>
    <x v="0"/>
    <x v="0"/>
    <x v="0"/>
    <x v="0"/>
    <s v="No sufrió violencia física leve en los últimos 12 meses"/>
    <n v="270107"/>
    <s v="Atenciones médicas"/>
    <n v="270107006"/>
    <s v="Violencia Física"/>
    <n v="27363"/>
    <n v="48647.496182177216"/>
    <n v="28667.322978261029"/>
  </r>
  <r>
    <n v="13"/>
    <n v="13130"/>
    <s v="Metropolitana"/>
    <s v="San Miguel"/>
    <n v="4"/>
    <s v="Prevalencia Violencia Física Leve Año"/>
    <x v="0"/>
    <x v="0"/>
    <x v="0"/>
    <x v="0"/>
    <s v="Sufrió violencia física leve en los últimos 12 meses"/>
    <n v="270107"/>
    <s v="Atenciones médicas"/>
    <n v="270107006"/>
    <s v="Violencia Física"/>
    <n v="0"/>
    <n v="2324.7441860465101"/>
    <n v="0"/>
  </r>
  <r>
    <n v="13"/>
    <n v="13130"/>
    <s v="Metropolitana"/>
    <s v="San Miguel"/>
    <n v="7"/>
    <s v="Prevalencia Violencia Sexual General Vida (año o vida) general"/>
    <x v="1"/>
    <x v="1"/>
    <x v="1"/>
    <x v="1"/>
    <s v="Sin Datos"/>
    <n v="270107"/>
    <s v="Atenciones médicas"/>
    <n v="270107005"/>
    <s v="Otra violencia"/>
    <n v="7133"/>
    <n v="16291.603175904558"/>
    <n v="0"/>
  </r>
  <r>
    <n v="13"/>
    <n v="13130"/>
    <s v="Metropolitana"/>
    <s v="San Miguel"/>
    <n v="7"/>
    <s v="Prevalencia Violencia Sexual General Vida (año o vida) general"/>
    <x v="1"/>
    <x v="1"/>
    <x v="1"/>
    <x v="1"/>
    <s v="No sufrió violencia sexual antes ni durante los últimos doce meses"/>
    <n v="270107"/>
    <s v="Atenciones médicas"/>
    <n v="270107005"/>
    <s v="Otra violencia"/>
    <n v="20230"/>
    <n v="33086.682459808871"/>
    <n v="23568.46986575389"/>
  </r>
  <r>
    <n v="13"/>
    <n v="13130"/>
    <s v="Metropolitana"/>
    <s v="San Miguel"/>
    <n v="7"/>
    <s v="Prevalencia Violencia Sexual General Vida (año o vida) general"/>
    <x v="1"/>
    <x v="1"/>
    <x v="1"/>
    <x v="1"/>
    <s v="Sufrió violencia sexual antes o durante los últimos doce meses"/>
    <n v="270107"/>
    <s v="Atenciones médicas"/>
    <n v="270107005"/>
    <s v="Otra violencia"/>
    <n v="0"/>
    <n v="1593.9547325102899"/>
    <n v="5098.8531125071386"/>
  </r>
  <r>
    <n v="13"/>
    <n v="13131"/>
    <s v="Metropolitana"/>
    <s v="San Ramón"/>
    <n v="1"/>
    <s v="Prevalencia Violencia Física General Año"/>
    <x v="0"/>
    <x v="0"/>
    <x v="0"/>
    <x v="0"/>
    <s v="No sufrió violencia física general en los últimos 12 meses"/>
    <n v="270107"/>
    <s v="Atenciones médicas"/>
    <n v="270107006"/>
    <s v="Violencia Física"/>
    <n v="32439"/>
    <n v="29027.239018202137"/>
    <n v="36819.679735883758"/>
  </r>
  <r>
    <n v="13"/>
    <n v="13131"/>
    <s v="Metropolitana"/>
    <s v="San Ramón"/>
    <n v="1"/>
    <s v="Prevalencia Violencia Física General Año"/>
    <x v="0"/>
    <x v="0"/>
    <x v="0"/>
    <x v="0"/>
    <s v="Sufrió violencia física general en los últimos 12 meses"/>
    <n v="270107"/>
    <s v="Atenciones médicas"/>
    <n v="270107006"/>
    <s v="Violencia Física"/>
    <n v="0"/>
    <n v="3078.5647668393799"/>
    <n v="0"/>
  </r>
  <r>
    <n v="13"/>
    <n v="13131"/>
    <s v="Metropolitana"/>
    <s v="San Ramón"/>
    <n v="2"/>
    <s v="Prevalencia Violencia Física General Vida (año o vida)"/>
    <x v="1"/>
    <x v="1"/>
    <x v="0"/>
    <x v="0"/>
    <s v="No sufrió violencia física antes ni durante los últimos doce meses"/>
    <n v="270107"/>
    <s v="Atenciones médicas"/>
    <n v="270107006"/>
    <s v="Violencia Física"/>
    <n v="32439"/>
    <n v="15732.101276077268"/>
    <n v="36819.679735883758"/>
  </r>
  <r>
    <n v="13"/>
    <n v="13131"/>
    <s v="Metropolitana"/>
    <s v="San Ramón"/>
    <n v="2"/>
    <s v="Prevalencia Violencia Física General Vida (año o vida)"/>
    <x v="1"/>
    <x v="1"/>
    <x v="0"/>
    <x v="0"/>
    <s v="Sufrió violencia física antes o durante los últimos doce meses"/>
    <n v="270107"/>
    <s v="Atenciones médicas"/>
    <n v="270107006"/>
    <s v="Violencia Física"/>
    <n v="0"/>
    <n v="16373.702508964248"/>
    <n v="0"/>
  </r>
  <r>
    <n v="13"/>
    <n v="13131"/>
    <s v="Metropolitana"/>
    <s v="San Ramón"/>
    <n v="3"/>
    <s v="Prevalencia Violencia Física Grave Año"/>
    <x v="0"/>
    <x v="0"/>
    <x v="0"/>
    <x v="0"/>
    <s v="No sufrió violencia física grave en los últimos 12 meses"/>
    <n v="270107"/>
    <s v="Atenciones médicas"/>
    <n v="270107006"/>
    <s v="Violencia Física"/>
    <n v="32439"/>
    <n v="29027.239018202137"/>
    <n v="36819.679735883758"/>
  </r>
  <r>
    <n v="13"/>
    <n v="13131"/>
    <s v="Metropolitana"/>
    <s v="San Ramón"/>
    <n v="3"/>
    <s v="Prevalencia Violencia Física Grave Año"/>
    <x v="0"/>
    <x v="0"/>
    <x v="0"/>
    <x v="0"/>
    <s v="Sufrió violencia física grave en los últimos 12 meses"/>
    <n v="270107"/>
    <s v="Atenciones médicas"/>
    <n v="270107006"/>
    <s v="Violencia Física"/>
    <n v="0"/>
    <n v="3078.5647668393799"/>
    <n v="0"/>
  </r>
  <r>
    <n v="13"/>
    <n v="13131"/>
    <s v="Metropolitana"/>
    <s v="San Ramón"/>
    <n v="4"/>
    <s v="Prevalencia Violencia Física Leve Año"/>
    <x v="0"/>
    <x v="0"/>
    <x v="0"/>
    <x v="0"/>
    <s v="No sufrió violencia física leve en los últimos 12 meses"/>
    <n v="270107"/>
    <s v="Atenciones médicas"/>
    <n v="270107006"/>
    <s v="Violencia Física"/>
    <n v="32439"/>
    <n v="29027.239018202137"/>
    <n v="36819.679735883758"/>
  </r>
  <r>
    <n v="13"/>
    <n v="13131"/>
    <s v="Metropolitana"/>
    <s v="San Ramón"/>
    <n v="4"/>
    <s v="Prevalencia Violencia Física Leve Año"/>
    <x v="0"/>
    <x v="0"/>
    <x v="0"/>
    <x v="0"/>
    <s v="Sufrió violencia física leve en los últimos 12 meses"/>
    <n v="270107"/>
    <s v="Atenciones médicas"/>
    <n v="270107006"/>
    <s v="Violencia Física"/>
    <n v="0"/>
    <n v="3078.5647668393799"/>
    <n v="0"/>
  </r>
  <r>
    <n v="13"/>
    <n v="13131"/>
    <s v="Metropolitana"/>
    <s v="San Ramón"/>
    <n v="7"/>
    <s v="Prevalencia Violencia Sexual General Vida (año o vida) general"/>
    <x v="1"/>
    <x v="1"/>
    <x v="1"/>
    <x v="1"/>
    <s v="Sin Datos"/>
    <n v="270107"/>
    <s v="Atenciones médicas"/>
    <n v="270107005"/>
    <s v="Otra violencia"/>
    <n v="7293"/>
    <n v="7444.5462373175797"/>
    <n v="0"/>
  </r>
  <r>
    <n v="13"/>
    <n v="13131"/>
    <s v="Metropolitana"/>
    <s v="San Ramón"/>
    <n v="7"/>
    <s v="Prevalencia Violencia Sexual General Vida (año o vida) general"/>
    <x v="1"/>
    <x v="1"/>
    <x v="1"/>
    <x v="1"/>
    <s v="No sufrió violencia sexual antes ni durante los últimos doce meses"/>
    <n v="270107"/>
    <s v="Atenciones médicas"/>
    <n v="270107005"/>
    <s v="Otra violencia"/>
    <n v="25146"/>
    <n v="21889.230809756027"/>
    <n v="33918.965450169475"/>
  </r>
  <r>
    <n v="13"/>
    <n v="13131"/>
    <s v="Metropolitana"/>
    <s v="San Ramón"/>
    <n v="7"/>
    <s v="Prevalencia Violencia Sexual General Vida (año o vida) general"/>
    <x v="1"/>
    <x v="1"/>
    <x v="1"/>
    <x v="1"/>
    <s v="Sufrió violencia sexual antes o durante los últimos doce meses"/>
    <n v="270107"/>
    <s v="Atenciones médicas"/>
    <n v="270107005"/>
    <s v="Otra violencia"/>
    <n v="0"/>
    <n v="2772.0267379679099"/>
    <n v="2900.7142857142858"/>
  </r>
  <r>
    <n v="13"/>
    <n v="13132"/>
    <s v="Metropolitana"/>
    <s v="Vitacura"/>
    <n v="1"/>
    <s v="Prevalencia Violencia Física General Año"/>
    <x v="0"/>
    <x v="0"/>
    <x v="0"/>
    <x v="0"/>
    <s v="No sufrió violencia física general en los últimos 12 meses"/>
    <n v="270107"/>
    <s v="Atenciones médicas"/>
    <n v="270107006"/>
    <s v="Violencia Física"/>
    <n v="33738"/>
    <n v="26387.588105672079"/>
    <n v="25434.369143272492"/>
  </r>
  <r>
    <n v="13"/>
    <n v="13132"/>
    <s v="Metropolitana"/>
    <s v="Vitacura"/>
    <n v="1"/>
    <s v="Prevalencia Violencia Física General Año"/>
    <x v="0"/>
    <x v="0"/>
    <x v="0"/>
    <x v="0"/>
    <s v="Sufrió violencia física general en los últimos 12 meses"/>
    <n v="270107"/>
    <s v="Atenciones médicas"/>
    <n v="270107006"/>
    <s v="Violencia Física"/>
    <n v="0"/>
    <n v="2772.0267379679099"/>
    <n v="0"/>
  </r>
  <r>
    <n v="13"/>
    <n v="13132"/>
    <s v="Metropolitana"/>
    <s v="Vitacura"/>
    <n v="2"/>
    <s v="Prevalencia Violencia Física General Vida (año o vida)"/>
    <x v="1"/>
    <x v="1"/>
    <x v="0"/>
    <x v="0"/>
    <s v="No sufrió violencia física antes ni durante los últimos doce meses"/>
    <n v="270107"/>
    <s v="Atenciones médicas"/>
    <n v="270107006"/>
    <s v="Violencia Física"/>
    <n v="33738"/>
    <n v="26387.588105672079"/>
    <n v="25434.369143272492"/>
  </r>
  <r>
    <n v="13"/>
    <n v="13132"/>
    <s v="Metropolitana"/>
    <s v="Vitacura"/>
    <n v="2"/>
    <s v="Prevalencia Violencia Física General Vida (año o vida)"/>
    <x v="1"/>
    <x v="1"/>
    <x v="0"/>
    <x v="0"/>
    <s v="Sufrió violencia física antes o durante los últimos doce meses"/>
    <n v="270107"/>
    <s v="Atenciones médicas"/>
    <n v="270107006"/>
    <s v="Violencia Física"/>
    <n v="0"/>
    <n v="2772.0267379679099"/>
    <n v="0"/>
  </r>
  <r>
    <n v="13"/>
    <n v="13132"/>
    <s v="Metropolitana"/>
    <s v="Vitacura"/>
    <n v="3"/>
    <s v="Prevalencia Violencia Física Grave Año"/>
    <x v="0"/>
    <x v="0"/>
    <x v="0"/>
    <x v="0"/>
    <s v="No sufrió violencia física grave en los últimos 12 meses"/>
    <n v="270107"/>
    <s v="Atenciones médicas"/>
    <n v="270107006"/>
    <s v="Violencia Física"/>
    <n v="33738"/>
    <n v="26387.588105672079"/>
    <n v="25434.369143272492"/>
  </r>
  <r>
    <n v="13"/>
    <n v="13132"/>
    <s v="Metropolitana"/>
    <s v="Vitacura"/>
    <n v="3"/>
    <s v="Prevalencia Violencia Física Grave Año"/>
    <x v="0"/>
    <x v="0"/>
    <x v="0"/>
    <x v="0"/>
    <s v="Sufrió violencia física grave en los últimos 12 meses"/>
    <n v="270107"/>
    <s v="Atenciones médicas"/>
    <n v="270107006"/>
    <s v="Violencia Física"/>
    <n v="0"/>
    <n v="2772.0267379679099"/>
    <n v="0"/>
  </r>
  <r>
    <n v="13"/>
    <n v="13132"/>
    <s v="Metropolitana"/>
    <s v="Vitacura"/>
    <n v="4"/>
    <s v="Prevalencia Violencia Física Leve Año"/>
    <x v="0"/>
    <x v="0"/>
    <x v="0"/>
    <x v="0"/>
    <s v="No sufrió violencia física leve en los últimos 12 meses"/>
    <n v="270107"/>
    <s v="Atenciones médicas"/>
    <n v="270107006"/>
    <s v="Violencia Física"/>
    <n v="33738"/>
    <n v="29159.614843639989"/>
    <n v="25434.369143272492"/>
  </r>
  <r>
    <n v="13"/>
    <n v="13132"/>
    <s v="Metropolitana"/>
    <s v="Vitacura"/>
    <n v="7"/>
    <s v="Prevalencia Violencia Sexual General Vida (año o vida) general"/>
    <x v="1"/>
    <x v="1"/>
    <x v="1"/>
    <x v="1"/>
    <s v="Sin Datos"/>
    <n v="270107"/>
    <s v="Atenciones médicas"/>
    <n v="270107005"/>
    <s v="Otra violencia"/>
    <n v="7981"/>
    <n v="5232.0213991769597"/>
    <n v="0"/>
  </r>
  <r>
    <n v="13"/>
    <n v="13132"/>
    <s v="Metropolitana"/>
    <s v="Vitacura"/>
    <n v="7"/>
    <s v="Prevalencia Violencia Sexual General Vida (año o vida) general"/>
    <x v="1"/>
    <x v="1"/>
    <x v="1"/>
    <x v="1"/>
    <s v="No sufrió violencia sexual antes ni durante los últimos doce meses"/>
    <n v="270107"/>
    <s v="Atenciones médicas"/>
    <n v="270107005"/>
    <s v="Otra violencia"/>
    <n v="22492"/>
    <n v="23927.593444463029"/>
    <n v="25434.369143272492"/>
  </r>
  <r>
    <n v="13"/>
    <n v="13132"/>
    <s v="Metropolitana"/>
    <s v="Vitacura"/>
    <n v="7"/>
    <s v="Prevalencia Violencia Sexual General Vida (año o vida) general"/>
    <x v="1"/>
    <x v="1"/>
    <x v="1"/>
    <x v="1"/>
    <s v="Sufrió violencia sexual antes o durante los últimos doce meses"/>
    <n v="270107"/>
    <s v="Atenciones médicas"/>
    <n v="270107005"/>
    <s v="Otra violencia"/>
    <n v="3265"/>
    <n v="0"/>
    <n v="0"/>
  </r>
  <r>
    <n v="13"/>
    <n v="13201"/>
    <s v="Metropolitana"/>
    <s v="Puente Alto"/>
    <n v="1"/>
    <s v="Prevalencia Violencia Física General Año"/>
    <x v="0"/>
    <x v="0"/>
    <x v="0"/>
    <x v="0"/>
    <s v="No sufrió violencia física general en los últimos 12 meses"/>
    <n v="270107"/>
    <s v="Atenciones médicas"/>
    <n v="270107006"/>
    <s v="Violencia Física"/>
    <n v="141589"/>
    <n v="242681.64272844276"/>
    <n v="145499.63629146988"/>
  </r>
  <r>
    <n v="13"/>
    <n v="13201"/>
    <s v="Metropolitana"/>
    <s v="Puente Alto"/>
    <n v="1"/>
    <s v="Prevalencia Violencia Física General Año"/>
    <x v="0"/>
    <x v="0"/>
    <x v="0"/>
    <x v="0"/>
    <s v="Sufrió violencia física general en los últimos 12 meses"/>
    <n v="270107"/>
    <s v="Atenciones médicas"/>
    <n v="270107006"/>
    <s v="Violencia Física"/>
    <n v="28009"/>
    <n v="18946.805249012366"/>
    <n v="2276.5825242718452"/>
  </r>
  <r>
    <n v="13"/>
    <n v="13201"/>
    <s v="Metropolitana"/>
    <s v="Puente Alto"/>
    <n v="2"/>
    <s v="Prevalencia Violencia Física General Vida (año o vida)"/>
    <x v="1"/>
    <x v="1"/>
    <x v="0"/>
    <x v="0"/>
    <s v="No sufrió violencia física antes ni durante los últimos doce meses"/>
    <n v="270107"/>
    <s v="Atenciones médicas"/>
    <n v="270107006"/>
    <s v="Violencia Física"/>
    <n v="137052"/>
    <n v="202655.00218508785"/>
    <n v="103738.00177553456"/>
  </r>
  <r>
    <n v="13"/>
    <n v="13201"/>
    <s v="Metropolitana"/>
    <s v="Puente Alto"/>
    <n v="2"/>
    <s v="Prevalencia Violencia Física General Vida (año o vida)"/>
    <x v="1"/>
    <x v="1"/>
    <x v="0"/>
    <x v="0"/>
    <s v="Sufrió violencia física antes o durante los últimos doce meses"/>
    <n v="270107"/>
    <s v="Atenciones médicas"/>
    <n v="270107006"/>
    <s v="Violencia Física"/>
    <n v="32546"/>
    <n v="58973.445792367354"/>
    <n v="44038.217040207084"/>
  </r>
  <r>
    <n v="13"/>
    <n v="13201"/>
    <s v="Metropolitana"/>
    <s v="Puente Alto"/>
    <n v="3"/>
    <s v="Prevalencia Violencia Física Grave Año"/>
    <x v="0"/>
    <x v="0"/>
    <x v="0"/>
    <x v="0"/>
    <s v="No sufrió violencia física grave en los últimos 12 meses"/>
    <n v="270107"/>
    <s v="Atenciones médicas"/>
    <n v="270107006"/>
    <s v="Violencia Física"/>
    <n v="153424"/>
    <n v="252699.29170580849"/>
    <n v="147776.21881574171"/>
  </r>
  <r>
    <n v="13"/>
    <n v="13201"/>
    <s v="Metropolitana"/>
    <s v="Puente Alto"/>
    <n v="3"/>
    <s v="Prevalencia Violencia Física Grave Año"/>
    <x v="0"/>
    <x v="0"/>
    <x v="0"/>
    <x v="0"/>
    <s v="Sufrió violencia física grave en los últimos 12 meses"/>
    <n v="270107"/>
    <s v="Atenciones médicas"/>
    <n v="270107006"/>
    <s v="Violencia Física"/>
    <n v="16174"/>
    <n v="8929.1562716466688"/>
    <n v="0"/>
  </r>
  <r>
    <n v="13"/>
    <n v="13201"/>
    <s v="Metropolitana"/>
    <s v="Puente Alto"/>
    <n v="4"/>
    <s v="Prevalencia Violencia Física Leve Año"/>
    <x v="0"/>
    <x v="0"/>
    <x v="0"/>
    <x v="0"/>
    <s v="No sufrió violencia física leve en los últimos 12 meses"/>
    <n v="270107"/>
    <s v="Atenciones médicas"/>
    <n v="270107006"/>
    <s v="Violencia Física"/>
    <n v="151451"/>
    <n v="245453.66946641068"/>
    <n v="145499.63629146988"/>
  </r>
  <r>
    <n v="13"/>
    <n v="13201"/>
    <s v="Metropolitana"/>
    <s v="Puente Alto"/>
    <n v="4"/>
    <s v="Prevalencia Violencia Física Leve Año"/>
    <x v="0"/>
    <x v="0"/>
    <x v="0"/>
    <x v="0"/>
    <s v="Sufrió violencia física leve en los últimos 12 meses"/>
    <n v="270107"/>
    <s v="Atenciones médicas"/>
    <n v="270107006"/>
    <s v="Violencia Física"/>
    <n v="18147"/>
    <n v="16174.77851104446"/>
    <n v="2276.5825242718452"/>
  </r>
  <r>
    <n v="13"/>
    <n v="13201"/>
    <s v="Metropolitana"/>
    <s v="Puente Alto"/>
    <n v="7"/>
    <s v="Prevalencia Violencia Sexual General Vida (año o vida) general"/>
    <x v="1"/>
    <x v="1"/>
    <x v="1"/>
    <x v="1"/>
    <s v="Sin Datos"/>
    <n v="270107"/>
    <s v="Atenciones médicas"/>
    <n v="270107005"/>
    <s v="Otra violencia"/>
    <n v="33399"/>
    <n v="77609.558552761024"/>
    <n v="0"/>
  </r>
  <r>
    <n v="13"/>
    <n v="13201"/>
    <s v="Metropolitana"/>
    <s v="Puente Alto"/>
    <n v="7"/>
    <s v="Prevalencia Violencia Sexual General Vida (año o vida) general"/>
    <x v="1"/>
    <x v="1"/>
    <x v="1"/>
    <x v="1"/>
    <s v="No sufrió violencia sexual antes ni durante los últimos doce meses"/>
    <n v="270107"/>
    <s v="Atenciones médicas"/>
    <n v="270107005"/>
    <s v="Otra violencia"/>
    <n v="135147"/>
    <n v="167252.33531593389"/>
    <n v="118431.13595103353"/>
  </r>
  <r>
    <n v="13"/>
    <n v="13201"/>
    <s v="Metropolitana"/>
    <s v="Puente Alto"/>
    <n v="7"/>
    <s v="Prevalencia Violencia Sexual General Vida (año o vida) general"/>
    <x v="1"/>
    <x v="1"/>
    <x v="1"/>
    <x v="1"/>
    <s v="Sufrió violencia sexual antes o durante los últimos doce meses"/>
    <n v="270107"/>
    <s v="Atenciones médicas"/>
    <n v="270107005"/>
    <s v="Otra violencia"/>
    <n v="1052"/>
    <n v="16766.554108760269"/>
    <n v="29345.082864708114"/>
  </r>
  <r>
    <n v="13"/>
    <n v="13202"/>
    <s v="Metropolitana"/>
    <s v="Pirque"/>
    <n v="1"/>
    <s v="Prevalencia Violencia Física General Año"/>
    <x v="0"/>
    <x v="0"/>
    <x v="0"/>
    <x v="0"/>
    <s v="No sufrió violencia física general en los últimos 12 meses"/>
    <n v="270107"/>
    <s v="Atenciones médicas"/>
    <n v="270107006"/>
    <s v="Violencia Física"/>
    <n v="0"/>
    <n v="0"/>
    <n v="22678.480043611446"/>
  </r>
  <r>
    <n v="13"/>
    <n v="13202"/>
    <s v="Metropolitana"/>
    <s v="Pirque"/>
    <n v="1"/>
    <s v="Prevalencia Violencia Física General Año"/>
    <x v="0"/>
    <x v="0"/>
    <x v="0"/>
    <x v="0"/>
    <s v="Sufrió violencia física general en los últimos 12 meses"/>
    <n v="270107"/>
    <s v="Atenciones médicas"/>
    <n v="270107006"/>
    <s v="Violencia Física"/>
    <n v="0"/>
    <n v="0"/>
    <n v="3754.6"/>
  </r>
  <r>
    <n v="13"/>
    <n v="13202"/>
    <s v="Metropolitana"/>
    <s v="Pirque"/>
    <n v="2"/>
    <s v="Prevalencia Violencia Física General Vida (año o vida)"/>
    <x v="1"/>
    <x v="1"/>
    <x v="0"/>
    <x v="0"/>
    <s v="No sufrió violencia física antes ni durante los últimos doce meses"/>
    <n v="270107"/>
    <s v="Atenciones médicas"/>
    <n v="270107006"/>
    <s v="Violencia Física"/>
    <n v="0"/>
    <n v="0"/>
    <n v="19856.209455376149"/>
  </r>
  <r>
    <n v="13"/>
    <n v="13202"/>
    <s v="Metropolitana"/>
    <s v="Pirque"/>
    <n v="2"/>
    <s v="Prevalencia Violencia Física General Vida (año o vida)"/>
    <x v="1"/>
    <x v="1"/>
    <x v="0"/>
    <x v="0"/>
    <s v="Sufrió violencia física antes o durante los últimos doce meses"/>
    <n v="270107"/>
    <s v="Atenciones médicas"/>
    <n v="270107006"/>
    <s v="Violencia Física"/>
    <n v="0"/>
    <n v="0"/>
    <n v="6576.8705882352933"/>
  </r>
  <r>
    <n v="13"/>
    <n v="13202"/>
    <s v="Metropolitana"/>
    <s v="Pirque"/>
    <n v="3"/>
    <s v="Prevalencia Violencia Física Grave Año"/>
    <x v="0"/>
    <x v="0"/>
    <x v="0"/>
    <x v="0"/>
    <s v="No sufrió violencia física grave en los últimos 12 meses"/>
    <n v="270107"/>
    <s v="Atenciones médicas"/>
    <n v="270107006"/>
    <s v="Violencia Física"/>
    <n v="0"/>
    <n v="0"/>
    <n v="22678.480043611446"/>
  </r>
  <r>
    <n v="13"/>
    <n v="13202"/>
    <s v="Metropolitana"/>
    <s v="Pirque"/>
    <n v="3"/>
    <s v="Prevalencia Violencia Física Grave Año"/>
    <x v="0"/>
    <x v="0"/>
    <x v="0"/>
    <x v="0"/>
    <s v="Sufrió violencia física grave en los últimos 12 meses"/>
    <n v="270107"/>
    <s v="Atenciones médicas"/>
    <n v="270107006"/>
    <s v="Violencia Física"/>
    <n v="0"/>
    <n v="0"/>
    <n v="3754.6"/>
  </r>
  <r>
    <n v="13"/>
    <n v="13202"/>
    <s v="Metropolitana"/>
    <s v="Pirque"/>
    <n v="4"/>
    <s v="Prevalencia Violencia Física Leve Año"/>
    <x v="0"/>
    <x v="0"/>
    <x v="0"/>
    <x v="0"/>
    <s v="No sufrió violencia física leve en los últimos 12 meses"/>
    <n v="270107"/>
    <s v="Atenciones médicas"/>
    <n v="270107006"/>
    <s v="Violencia Física"/>
    <n v="0"/>
    <n v="0"/>
    <n v="26433.080043611444"/>
  </r>
  <r>
    <n v="13"/>
    <n v="13202"/>
    <s v="Metropolitana"/>
    <s v="Pirque"/>
    <n v="7"/>
    <s v="Prevalencia Violencia Sexual General Vida (año o vida) general"/>
    <x v="1"/>
    <x v="1"/>
    <x v="1"/>
    <x v="1"/>
    <s v="No sufrió violencia sexual antes ni durante los últimos doce meses"/>
    <n v="270107"/>
    <s v="Atenciones médicas"/>
    <n v="270107005"/>
    <s v="Otra violencia"/>
    <n v="0"/>
    <n v="0"/>
    <n v="26433.080043611444"/>
  </r>
  <r>
    <n v="13"/>
    <n v="13203"/>
    <s v="Metropolitana"/>
    <s v="San José de Maipo"/>
    <n v="1"/>
    <s v="Prevalencia Violencia Física General Año"/>
    <x v="0"/>
    <x v="0"/>
    <x v="0"/>
    <x v="0"/>
    <s v="No sufrió violencia física general en los últimos 12 meses"/>
    <n v="270107"/>
    <s v="Atenciones médicas"/>
    <n v="270107006"/>
    <s v="Violencia Física"/>
    <n v="0"/>
    <n v="13126.724838140628"/>
    <n v="9229.511355440678"/>
  </r>
  <r>
    <n v="13"/>
    <n v="13203"/>
    <s v="Metropolitana"/>
    <s v="San José de Maipo"/>
    <n v="2"/>
    <s v="Prevalencia Violencia Física General Vida (año o vida)"/>
    <x v="1"/>
    <x v="1"/>
    <x v="0"/>
    <x v="0"/>
    <s v="No sufrió violencia física antes ni durante los últimos doce meses"/>
    <n v="270107"/>
    <s v="Atenciones médicas"/>
    <n v="270107006"/>
    <s v="Violencia Física"/>
    <n v="0"/>
    <n v="13126.724838140628"/>
    <n v="7878.773173622496"/>
  </r>
  <r>
    <n v="13"/>
    <n v="13203"/>
    <s v="Metropolitana"/>
    <s v="San José de Maipo"/>
    <n v="2"/>
    <s v="Prevalencia Violencia Física General Vida (año o vida)"/>
    <x v="1"/>
    <x v="1"/>
    <x v="0"/>
    <x v="0"/>
    <s v="Sufrió violencia física antes o durante los últimos doce meses"/>
    <n v="270107"/>
    <s v="Atenciones médicas"/>
    <n v="270107006"/>
    <s v="Violencia Física"/>
    <n v="0"/>
    <n v="0"/>
    <n v="1350.7381818181821"/>
  </r>
  <r>
    <n v="13"/>
    <n v="13203"/>
    <s v="Metropolitana"/>
    <s v="San José de Maipo"/>
    <n v="3"/>
    <s v="Prevalencia Violencia Física Grave Año"/>
    <x v="0"/>
    <x v="0"/>
    <x v="0"/>
    <x v="0"/>
    <s v="No sufrió violencia física grave en los últimos 12 meses"/>
    <n v="270107"/>
    <s v="Atenciones médicas"/>
    <n v="270107006"/>
    <s v="Violencia Física"/>
    <n v="0"/>
    <n v="13126.724838140628"/>
    <n v="9229.511355440678"/>
  </r>
  <r>
    <n v="13"/>
    <n v="13203"/>
    <s v="Metropolitana"/>
    <s v="San José de Maipo"/>
    <n v="4"/>
    <s v="Prevalencia Violencia Física Leve Año"/>
    <x v="0"/>
    <x v="0"/>
    <x v="0"/>
    <x v="0"/>
    <s v="No sufrió violencia física leve en los últimos 12 meses"/>
    <n v="270107"/>
    <s v="Atenciones médicas"/>
    <n v="270107006"/>
    <s v="Violencia Física"/>
    <n v="0"/>
    <n v="13126.724838140628"/>
    <n v="9229.511355440678"/>
  </r>
  <r>
    <n v="13"/>
    <n v="13203"/>
    <s v="Metropolitana"/>
    <s v="San José de Maipo"/>
    <n v="7"/>
    <s v="Prevalencia Violencia Sexual General Vida (año o vida) general"/>
    <x v="1"/>
    <x v="1"/>
    <x v="1"/>
    <x v="1"/>
    <s v="Sin Datos"/>
    <n v="270107"/>
    <s v="Atenciones médicas"/>
    <n v="270107005"/>
    <s v="Otra violencia"/>
    <n v="0"/>
    <n v="6716.6314335060497"/>
    <n v="0"/>
  </r>
  <r>
    <n v="13"/>
    <n v="13203"/>
    <s v="Metropolitana"/>
    <s v="San José de Maipo"/>
    <n v="7"/>
    <s v="Prevalencia Violencia Sexual General Vida (año o vida) general"/>
    <x v="1"/>
    <x v="1"/>
    <x v="1"/>
    <x v="1"/>
    <s v="No sufrió violencia sexual antes ni durante los últimos doce meses"/>
    <n v="270107"/>
    <s v="Atenciones médicas"/>
    <n v="270107005"/>
    <s v="Otra violencia"/>
    <n v="0"/>
    <n v="6410.0934046345792"/>
    <n v="9229.511355440678"/>
  </r>
  <r>
    <n v="13"/>
    <n v="13301"/>
    <s v="Metropolitana"/>
    <s v="Colina"/>
    <n v="1"/>
    <s v="Prevalencia Violencia Física General Año"/>
    <x v="0"/>
    <x v="0"/>
    <x v="0"/>
    <x v="0"/>
    <s v="No sufrió violencia física general en los últimos 12 meses"/>
    <n v="270107"/>
    <s v="Atenciones médicas"/>
    <n v="270107006"/>
    <s v="Violencia Física"/>
    <n v="19943"/>
    <n v="38599.336110875964"/>
    <n v="65504.559543785719"/>
  </r>
  <r>
    <n v="13"/>
    <n v="13301"/>
    <s v="Metropolitana"/>
    <s v="Colina"/>
    <n v="1"/>
    <s v="Prevalencia Violencia Física General Año"/>
    <x v="0"/>
    <x v="0"/>
    <x v="0"/>
    <x v="0"/>
    <s v="Sufrió violencia física general en los últimos 12 meses"/>
    <n v="270107"/>
    <s v="Atenciones médicas"/>
    <n v="270107006"/>
    <s v="Violencia Física"/>
    <n v="0"/>
    <n v="0"/>
    <n v="1350.7381818181821"/>
  </r>
  <r>
    <n v="13"/>
    <n v="13301"/>
    <s v="Metropolitana"/>
    <s v="Colina"/>
    <n v="2"/>
    <s v="Prevalencia Violencia Física General Vida (año o vida)"/>
    <x v="1"/>
    <x v="1"/>
    <x v="0"/>
    <x v="0"/>
    <s v="No sufrió violencia física antes ni durante los últimos doce meses"/>
    <n v="270107"/>
    <s v="Atenciones médicas"/>
    <n v="270107006"/>
    <s v="Violencia Física"/>
    <n v="19943"/>
    <n v="29864.498520194866"/>
    <n v="59860.01836731514"/>
  </r>
  <r>
    <n v="13"/>
    <n v="13301"/>
    <s v="Metropolitana"/>
    <s v="Colina"/>
    <n v="2"/>
    <s v="Prevalencia Violencia Física General Vida (año o vida)"/>
    <x v="1"/>
    <x v="1"/>
    <x v="0"/>
    <x v="0"/>
    <s v="Sufrió violencia física antes o durante los últimos doce meses"/>
    <n v="270107"/>
    <s v="Atenciones médicas"/>
    <n v="270107006"/>
    <s v="Violencia Física"/>
    <n v="0"/>
    <n v="8734.8375906810888"/>
    <n v="6995.2793582887698"/>
  </r>
  <r>
    <n v="13"/>
    <n v="13301"/>
    <s v="Metropolitana"/>
    <s v="Colina"/>
    <n v="3"/>
    <s v="Prevalencia Violencia Física Grave Año"/>
    <x v="0"/>
    <x v="0"/>
    <x v="0"/>
    <x v="0"/>
    <s v="No sufrió violencia física grave en los últimos 12 meses"/>
    <n v="270107"/>
    <s v="Atenciones médicas"/>
    <n v="270107006"/>
    <s v="Violencia Física"/>
    <n v="19943"/>
    <n v="38599.336110875964"/>
    <n v="66855.297725603901"/>
  </r>
  <r>
    <n v="13"/>
    <n v="13301"/>
    <s v="Metropolitana"/>
    <s v="Colina"/>
    <n v="4"/>
    <s v="Prevalencia Violencia Física Leve Año"/>
    <x v="0"/>
    <x v="0"/>
    <x v="0"/>
    <x v="0"/>
    <s v="No sufrió violencia física leve en los últimos 12 meses"/>
    <n v="270107"/>
    <s v="Atenciones médicas"/>
    <n v="270107006"/>
    <s v="Violencia Física"/>
    <n v="19943"/>
    <n v="38599.336110875964"/>
    <n v="65504.559543785719"/>
  </r>
  <r>
    <n v="13"/>
    <n v="13301"/>
    <s v="Metropolitana"/>
    <s v="Colina"/>
    <n v="4"/>
    <s v="Prevalencia Violencia Física Leve Año"/>
    <x v="0"/>
    <x v="0"/>
    <x v="0"/>
    <x v="0"/>
    <s v="Sufrió violencia física leve en los últimos 12 meses"/>
    <n v="270107"/>
    <s v="Atenciones médicas"/>
    <n v="270107006"/>
    <s v="Violencia Física"/>
    <n v="0"/>
    <n v="0"/>
    <n v="1350.7381818181821"/>
  </r>
  <r>
    <n v="13"/>
    <n v="13301"/>
    <s v="Metropolitana"/>
    <s v="Colina"/>
    <n v="7"/>
    <s v="Prevalencia Violencia Sexual General Vida (año o vida) general"/>
    <x v="1"/>
    <x v="1"/>
    <x v="1"/>
    <x v="1"/>
    <s v="Sin Datos"/>
    <n v="270107"/>
    <s v="Atenciones médicas"/>
    <n v="270107005"/>
    <s v="Otra violencia"/>
    <n v="7769"/>
    <n v="12785.912334675739"/>
    <n v="0"/>
  </r>
  <r>
    <n v="13"/>
    <n v="13301"/>
    <s v="Metropolitana"/>
    <s v="Colina"/>
    <n v="7"/>
    <s v="Prevalencia Violencia Sexual General Vida (año o vida) general"/>
    <x v="1"/>
    <x v="1"/>
    <x v="1"/>
    <x v="1"/>
    <s v="No sufrió violencia sexual antes ni durante los últimos doce meses"/>
    <n v="270107"/>
    <s v="Atenciones médicas"/>
    <n v="270107005"/>
    <s v="Otra violencia"/>
    <n v="12174"/>
    <n v="18391.90866613929"/>
    <n v="65504.559543785719"/>
  </r>
  <r>
    <n v="13"/>
    <n v="13301"/>
    <s v="Metropolitana"/>
    <s v="Colina"/>
    <n v="7"/>
    <s v="Prevalencia Violencia Sexual General Vida (año o vida) general"/>
    <x v="1"/>
    <x v="1"/>
    <x v="1"/>
    <x v="1"/>
    <s v="Sufrió violencia sexual antes o durante los últimos doce meses"/>
    <n v="270107"/>
    <s v="Atenciones médicas"/>
    <n v="270107005"/>
    <s v="Otra violencia"/>
    <n v="0"/>
    <n v="7421.5151100609301"/>
    <n v="1350.7381818181821"/>
  </r>
  <r>
    <n v="13"/>
    <n v="13302"/>
    <s v="Metropolitana"/>
    <s v="Lampa"/>
    <n v="1"/>
    <s v="Prevalencia Violencia Física General Año"/>
    <x v="0"/>
    <x v="0"/>
    <x v="0"/>
    <x v="0"/>
    <s v="No sufrió violencia física general en los últimos 12 meses"/>
    <n v="270107"/>
    <s v="Atenciones médicas"/>
    <n v="270107006"/>
    <s v="Violencia Física"/>
    <n v="6582"/>
    <n v="10075.828452235559"/>
    <n v="14884.635636778985"/>
  </r>
  <r>
    <n v="13"/>
    <n v="13302"/>
    <s v="Metropolitana"/>
    <s v="Lampa"/>
    <n v="1"/>
    <s v="Prevalencia Violencia Física General Año"/>
    <x v="0"/>
    <x v="0"/>
    <x v="0"/>
    <x v="0"/>
    <s v="Sufrió violencia física general en los últimos 12 meses"/>
    <n v="270107"/>
    <s v="Atenciones médicas"/>
    <n v="270107006"/>
    <s v="Violencia Física"/>
    <n v="2194"/>
    <n v="0"/>
    <n v="0"/>
  </r>
  <r>
    <n v="13"/>
    <n v="13302"/>
    <s v="Metropolitana"/>
    <s v="Lampa"/>
    <n v="2"/>
    <s v="Prevalencia Violencia Física General Vida (año o vida)"/>
    <x v="1"/>
    <x v="1"/>
    <x v="0"/>
    <x v="0"/>
    <s v="No sufrió violencia física antes ni durante los últimos doce meses"/>
    <n v="270107"/>
    <s v="Atenciones médicas"/>
    <n v="270107006"/>
    <s v="Violencia Física"/>
    <n v="2194"/>
    <n v="10075.828452235559"/>
    <n v="14884.635636778985"/>
  </r>
  <r>
    <n v="13"/>
    <n v="13302"/>
    <s v="Metropolitana"/>
    <s v="Lampa"/>
    <n v="2"/>
    <s v="Prevalencia Violencia Física General Vida (año o vida)"/>
    <x v="1"/>
    <x v="1"/>
    <x v="0"/>
    <x v="0"/>
    <s v="Sufrió violencia física antes o durante los últimos doce meses"/>
    <n v="270107"/>
    <s v="Atenciones médicas"/>
    <n v="270107006"/>
    <s v="Violencia Física"/>
    <n v="6582"/>
    <n v="0"/>
    <n v="0"/>
  </r>
  <r>
    <n v="13"/>
    <n v="13302"/>
    <s v="Metropolitana"/>
    <s v="Lampa"/>
    <n v="3"/>
    <s v="Prevalencia Violencia Física Grave Año"/>
    <x v="0"/>
    <x v="0"/>
    <x v="0"/>
    <x v="0"/>
    <s v="No sufrió violencia física grave en los últimos 12 meses"/>
    <n v="270107"/>
    <s v="Atenciones médicas"/>
    <n v="270107006"/>
    <s v="Violencia Física"/>
    <n v="6582"/>
    <n v="10075.828452235559"/>
    <n v="14884.635636778985"/>
  </r>
  <r>
    <n v="13"/>
    <n v="13302"/>
    <s v="Metropolitana"/>
    <s v="Lampa"/>
    <n v="3"/>
    <s v="Prevalencia Violencia Física Grave Año"/>
    <x v="0"/>
    <x v="0"/>
    <x v="0"/>
    <x v="0"/>
    <s v="Sufrió violencia física grave en los últimos 12 meses"/>
    <n v="270107"/>
    <s v="Atenciones médicas"/>
    <n v="270107006"/>
    <s v="Violencia Física"/>
    <n v="2194"/>
    <n v="0"/>
    <n v="0"/>
  </r>
  <r>
    <n v="13"/>
    <n v="13302"/>
    <s v="Metropolitana"/>
    <s v="Lampa"/>
    <n v="4"/>
    <s v="Prevalencia Violencia Física Leve Año"/>
    <x v="0"/>
    <x v="0"/>
    <x v="0"/>
    <x v="0"/>
    <s v="No sufrió violencia física leve en los últimos 12 meses"/>
    <n v="270107"/>
    <s v="Atenciones médicas"/>
    <n v="270107006"/>
    <s v="Violencia Física"/>
    <n v="6582"/>
    <n v="10075.828452235559"/>
    <n v="14884.635636778985"/>
  </r>
  <r>
    <n v="13"/>
    <n v="13302"/>
    <s v="Metropolitana"/>
    <s v="Lampa"/>
    <n v="4"/>
    <s v="Prevalencia Violencia Física Leve Año"/>
    <x v="0"/>
    <x v="0"/>
    <x v="0"/>
    <x v="0"/>
    <s v="Sufrió violencia física leve en los últimos 12 meses"/>
    <n v="270107"/>
    <s v="Atenciones médicas"/>
    <n v="270107006"/>
    <s v="Violencia Física"/>
    <n v="2194"/>
    <n v="0"/>
    <n v="0"/>
  </r>
  <r>
    <n v="13"/>
    <n v="13302"/>
    <s v="Metropolitana"/>
    <s v="Lampa"/>
    <n v="7"/>
    <s v="Prevalencia Violencia Sexual General Vida (año o vida) general"/>
    <x v="1"/>
    <x v="1"/>
    <x v="1"/>
    <x v="1"/>
    <s v="Sin Datos"/>
    <n v="270107"/>
    <s v="Atenciones médicas"/>
    <n v="270107005"/>
    <s v="Otra violencia"/>
    <n v="0"/>
    <n v="1593.9547325102899"/>
    <n v="0"/>
  </r>
  <r>
    <n v="13"/>
    <n v="13302"/>
    <s v="Metropolitana"/>
    <s v="Lampa"/>
    <n v="7"/>
    <s v="Prevalencia Violencia Sexual General Vida (año o vida) general"/>
    <x v="1"/>
    <x v="1"/>
    <x v="1"/>
    <x v="1"/>
    <s v="No sufrió violencia sexual antes ni durante los últimos doce meses"/>
    <n v="270107"/>
    <s v="Atenciones médicas"/>
    <n v="270107005"/>
    <s v="Otra violencia"/>
    <n v="4388"/>
    <n v="8481.8737197252703"/>
    <n v="14884.635636778985"/>
  </r>
  <r>
    <n v="13"/>
    <n v="13302"/>
    <s v="Metropolitana"/>
    <s v="Lampa"/>
    <n v="7"/>
    <s v="Prevalencia Violencia Sexual General Vida (año o vida) general"/>
    <x v="1"/>
    <x v="1"/>
    <x v="1"/>
    <x v="1"/>
    <s v="Sufrió violencia sexual antes o durante los últimos doce meses"/>
    <n v="270107"/>
    <s v="Atenciones médicas"/>
    <n v="270107005"/>
    <s v="Otra violencia"/>
    <n v="4388"/>
    <n v="0"/>
    <n v="0"/>
  </r>
  <r>
    <n v="13"/>
    <n v="13303"/>
    <s v="Metropolitana"/>
    <s v="Tiltil"/>
    <n v="1"/>
    <s v="Prevalencia Violencia Física General Año"/>
    <x v="0"/>
    <x v="0"/>
    <x v="0"/>
    <x v="0"/>
    <s v="No sufrió violencia física general en los últimos 12 meses"/>
    <n v="270107"/>
    <s v="Atenciones médicas"/>
    <n v="270107006"/>
    <s v="Violencia Física"/>
    <n v="0"/>
    <n v="9015.4698425712195"/>
    <n v="0"/>
  </r>
  <r>
    <n v="13"/>
    <n v="13303"/>
    <s v="Metropolitana"/>
    <s v="Tiltil"/>
    <n v="2"/>
    <s v="Prevalencia Violencia Física General Vida (año o vida)"/>
    <x v="1"/>
    <x v="1"/>
    <x v="0"/>
    <x v="0"/>
    <s v="No sufrió violencia física antes ni durante los últimos doce meses"/>
    <n v="270107"/>
    <s v="Atenciones médicas"/>
    <n v="270107006"/>
    <s v="Violencia Física"/>
    <n v="0"/>
    <n v="9015.4698425712195"/>
    <n v="0"/>
  </r>
  <r>
    <n v="13"/>
    <n v="13303"/>
    <s v="Metropolitana"/>
    <s v="Tiltil"/>
    <n v="3"/>
    <s v="Prevalencia Violencia Física Grave Año"/>
    <x v="0"/>
    <x v="0"/>
    <x v="0"/>
    <x v="0"/>
    <s v="No sufrió violencia física grave en los últimos 12 meses"/>
    <n v="270107"/>
    <s v="Atenciones médicas"/>
    <n v="270107006"/>
    <s v="Violencia Física"/>
    <n v="0"/>
    <n v="9015.4698425712195"/>
    <n v="0"/>
  </r>
  <r>
    <n v="13"/>
    <n v="13303"/>
    <s v="Metropolitana"/>
    <s v="Tiltil"/>
    <n v="4"/>
    <s v="Prevalencia Violencia Física Leve Año"/>
    <x v="0"/>
    <x v="0"/>
    <x v="0"/>
    <x v="0"/>
    <s v="No sufrió violencia física leve en los últimos 12 meses"/>
    <n v="270107"/>
    <s v="Atenciones médicas"/>
    <n v="270107006"/>
    <s v="Violencia Física"/>
    <n v="0"/>
    <n v="9015.4698425712195"/>
    <n v="0"/>
  </r>
  <r>
    <n v="13"/>
    <n v="13303"/>
    <s v="Metropolitana"/>
    <s v="Tiltil"/>
    <n v="7"/>
    <s v="Prevalencia Violencia Sexual General Vida (año o vida) general"/>
    <x v="1"/>
    <x v="1"/>
    <x v="1"/>
    <x v="1"/>
    <s v="Sin Datos"/>
    <n v="270107"/>
    <s v="Atenciones médicas"/>
    <n v="270107005"/>
    <s v="Otra violencia"/>
    <n v="0"/>
    <n v="1593.9547325102899"/>
    <n v="0"/>
  </r>
  <r>
    <n v="13"/>
    <n v="13303"/>
    <s v="Metropolitana"/>
    <s v="Tiltil"/>
    <n v="7"/>
    <s v="Prevalencia Violencia Sexual General Vida (año o vida) general"/>
    <x v="1"/>
    <x v="1"/>
    <x v="1"/>
    <x v="1"/>
    <s v="No sufrió violencia sexual antes ni durante los últimos doce meses"/>
    <n v="270107"/>
    <s v="Atenciones médicas"/>
    <n v="270107005"/>
    <s v="Otra violencia"/>
    <n v="0"/>
    <n v="7421.5151100609301"/>
    <n v="0"/>
  </r>
  <r>
    <n v="13"/>
    <n v="13401"/>
    <s v="Metropolitana"/>
    <s v="San Bernardo"/>
    <n v="1"/>
    <s v="Prevalencia Violencia Física General Año"/>
    <x v="0"/>
    <x v="0"/>
    <x v="0"/>
    <x v="0"/>
    <s v="No sufrió violencia física general en los últimos 12 meses"/>
    <n v="270107"/>
    <s v="Atenciones médicas"/>
    <n v="270107006"/>
    <s v="Violencia Física"/>
    <n v="76264"/>
    <n v="122213.66010575308"/>
    <n v="162818.61811402769"/>
  </r>
  <r>
    <n v="13"/>
    <n v="13401"/>
    <s v="Metropolitana"/>
    <s v="San Bernardo"/>
    <n v="1"/>
    <s v="Prevalencia Violencia Física General Año"/>
    <x v="0"/>
    <x v="0"/>
    <x v="0"/>
    <x v="0"/>
    <s v="Sufrió violencia física general en los últimos 12 meses"/>
    <n v="270107"/>
    <s v="Atenciones médicas"/>
    <n v="270107006"/>
    <s v="Violencia Física"/>
    <n v="5426"/>
    <n v="22589.509169356697"/>
    <n v="11760.652467532469"/>
  </r>
  <r>
    <n v="13"/>
    <n v="13401"/>
    <s v="Metropolitana"/>
    <s v="San Bernardo"/>
    <n v="2"/>
    <s v="Prevalencia Violencia Física General Vida (año o vida)"/>
    <x v="1"/>
    <x v="1"/>
    <x v="0"/>
    <x v="0"/>
    <s v="No sufrió violencia física antes ni durante los últimos doce meses"/>
    <n v="270107"/>
    <s v="Atenciones médicas"/>
    <n v="270107006"/>
    <s v="Violencia Física"/>
    <n v="67786"/>
    <n v="67861.568589424089"/>
    <n v="150845.27986783072"/>
  </r>
  <r>
    <n v="13"/>
    <n v="13401"/>
    <s v="Metropolitana"/>
    <s v="San Bernardo"/>
    <n v="2"/>
    <s v="Prevalencia Violencia Física General Vida (año o vida)"/>
    <x v="1"/>
    <x v="1"/>
    <x v="0"/>
    <x v="0"/>
    <s v="Sufrió violencia física antes o durante los últimos doce meses"/>
    <n v="270107"/>
    <s v="Atenciones médicas"/>
    <n v="270107006"/>
    <s v="Violencia Física"/>
    <n v="13904"/>
    <n v="76941.600685685713"/>
    <n v="23733.990713729447"/>
  </r>
  <r>
    <n v="13"/>
    <n v="13401"/>
    <s v="Metropolitana"/>
    <s v="San Bernardo"/>
    <n v="3"/>
    <s v="Prevalencia Violencia Física Grave Año"/>
    <x v="0"/>
    <x v="0"/>
    <x v="0"/>
    <x v="0"/>
    <s v="No sufrió violencia física grave en los últimos 12 meses"/>
    <n v="270107"/>
    <s v="Atenciones médicas"/>
    <n v="270107006"/>
    <s v="Violencia Física"/>
    <n v="76264"/>
    <n v="130695.53382547834"/>
    <n v="167923.95629584588"/>
  </r>
  <r>
    <n v="13"/>
    <n v="13401"/>
    <s v="Metropolitana"/>
    <s v="San Bernardo"/>
    <n v="3"/>
    <s v="Prevalencia Violencia Física Grave Año"/>
    <x v="0"/>
    <x v="0"/>
    <x v="0"/>
    <x v="0"/>
    <s v="Sufrió violencia física grave en los últimos 12 meses"/>
    <n v="270107"/>
    <s v="Atenciones médicas"/>
    <n v="270107006"/>
    <s v="Violencia Física"/>
    <n v="5426"/>
    <n v="14107.635449631431"/>
    <n v="6655.3142857142857"/>
  </r>
  <r>
    <n v="13"/>
    <n v="13401"/>
    <s v="Metropolitana"/>
    <s v="San Bernardo"/>
    <n v="4"/>
    <s v="Prevalencia Violencia Física Leve Año"/>
    <x v="0"/>
    <x v="0"/>
    <x v="0"/>
    <x v="0"/>
    <s v="No sufrió violencia física leve en los últimos 12 meses"/>
    <n v="270107"/>
    <s v="Atenciones médicas"/>
    <n v="270107006"/>
    <s v="Violencia Física"/>
    <n v="76264"/>
    <n v="125514.67764961273"/>
    <n v="166573.2181140277"/>
  </r>
  <r>
    <n v="13"/>
    <n v="13401"/>
    <s v="Metropolitana"/>
    <s v="San Bernardo"/>
    <n v="4"/>
    <s v="Prevalencia Violencia Física Leve Año"/>
    <x v="0"/>
    <x v="0"/>
    <x v="0"/>
    <x v="0"/>
    <s v="Sufrió violencia física leve en los últimos 12 meses"/>
    <n v="270107"/>
    <s v="Atenciones médicas"/>
    <n v="270107006"/>
    <s v="Violencia Física"/>
    <n v="5426"/>
    <n v="19288.491625497049"/>
    <n v="8006.0524675324687"/>
  </r>
  <r>
    <n v="13"/>
    <n v="13401"/>
    <s v="Metropolitana"/>
    <s v="San Bernardo"/>
    <n v="7"/>
    <s v="Prevalencia Violencia Sexual General Vida (año o vida) general"/>
    <x v="1"/>
    <x v="1"/>
    <x v="1"/>
    <x v="1"/>
    <s v="Sin Datos"/>
    <n v="270107"/>
    <s v="Atenciones médicas"/>
    <n v="270107005"/>
    <s v="Otra violencia"/>
    <n v="4672"/>
    <n v="36265.232612113512"/>
    <n v="0"/>
  </r>
  <r>
    <n v="13"/>
    <n v="13401"/>
    <s v="Metropolitana"/>
    <s v="San Bernardo"/>
    <n v="7"/>
    <s v="Prevalencia Violencia Sexual General Vida (año o vida) general"/>
    <x v="1"/>
    <x v="1"/>
    <x v="1"/>
    <x v="1"/>
    <s v="No sufrió violencia sexual antes ni durante los últimos doce meses"/>
    <n v="270107"/>
    <s v="Atenciones médicas"/>
    <n v="270107005"/>
    <s v="Otra violencia"/>
    <n v="67975"/>
    <n v="83459.907657286472"/>
    <n v="140101.88557885299"/>
  </r>
  <r>
    <n v="13"/>
    <n v="13401"/>
    <s v="Metropolitana"/>
    <s v="San Bernardo"/>
    <n v="7"/>
    <s v="Prevalencia Violencia Sexual General Vida (año o vida) general"/>
    <x v="1"/>
    <x v="1"/>
    <x v="1"/>
    <x v="1"/>
    <s v="Sufrió violencia sexual antes o durante los últimos doce meses"/>
    <n v="270107"/>
    <s v="Atenciones médicas"/>
    <n v="270107005"/>
    <s v="Otra violencia"/>
    <n v="9043"/>
    <n v="25078.029005709788"/>
    <n v="34477.385002707168"/>
  </r>
  <r>
    <n v="13"/>
    <n v="13402"/>
    <s v="Metropolitana"/>
    <s v="Buin"/>
    <n v="1"/>
    <s v="Prevalencia Violencia Física General Año"/>
    <x v="0"/>
    <x v="0"/>
    <x v="0"/>
    <x v="0"/>
    <s v="No sufrió violencia física general en los últimos 12 meses"/>
    <n v="270107"/>
    <s v="Atenciones médicas"/>
    <n v="270107006"/>
    <s v="Violencia Física"/>
    <n v="13846"/>
    <n v="30061.691850885138"/>
    <n v="44813.6590570138"/>
  </r>
  <r>
    <n v="13"/>
    <n v="13402"/>
    <s v="Metropolitana"/>
    <s v="Buin"/>
    <n v="1"/>
    <s v="Prevalencia Violencia Física General Año"/>
    <x v="0"/>
    <x v="0"/>
    <x v="0"/>
    <x v="0"/>
    <s v="Sufrió violencia física general en los últimos 12 meses"/>
    <n v="270107"/>
    <s v="Atenciones médicas"/>
    <n v="270107006"/>
    <s v="Violencia Física"/>
    <n v="4231"/>
    <n v="0"/>
    <n v="0"/>
  </r>
  <r>
    <n v="13"/>
    <n v="13402"/>
    <s v="Metropolitana"/>
    <s v="Buin"/>
    <n v="2"/>
    <s v="Prevalencia Violencia Física General Vida (año o vida)"/>
    <x v="1"/>
    <x v="1"/>
    <x v="0"/>
    <x v="0"/>
    <s v="No sufrió violencia física antes ni durante los últimos doce meses"/>
    <n v="270107"/>
    <s v="Atenciones médicas"/>
    <n v="270107006"/>
    <s v="Violencia Física"/>
    <n v="6346"/>
    <n v="23370.96619436043"/>
    <n v="33258.729580870306"/>
  </r>
  <r>
    <n v="13"/>
    <n v="13402"/>
    <s v="Metropolitana"/>
    <s v="Buin"/>
    <n v="2"/>
    <s v="Prevalencia Violencia Física General Vida (año o vida)"/>
    <x v="1"/>
    <x v="1"/>
    <x v="0"/>
    <x v="0"/>
    <s v="Sufrió violencia física antes o durante los últimos doce meses"/>
    <n v="270107"/>
    <s v="Atenciones médicas"/>
    <n v="270107006"/>
    <s v="Violencia Física"/>
    <n v="11731"/>
    <n v="6690.7256565247098"/>
    <n v="11554.929476143503"/>
  </r>
  <r>
    <n v="13"/>
    <n v="13402"/>
    <s v="Metropolitana"/>
    <s v="Buin"/>
    <n v="3"/>
    <s v="Prevalencia Violencia Física Grave Año"/>
    <x v="0"/>
    <x v="0"/>
    <x v="0"/>
    <x v="0"/>
    <s v="No sufrió violencia física grave en los últimos 12 meses"/>
    <n v="270107"/>
    <s v="Atenciones médicas"/>
    <n v="270107006"/>
    <s v="Violencia Física"/>
    <n v="18077"/>
    <n v="30061.691850885138"/>
    <n v="44813.6590570138"/>
  </r>
  <r>
    <n v="13"/>
    <n v="13402"/>
    <s v="Metropolitana"/>
    <s v="Buin"/>
    <n v="4"/>
    <s v="Prevalencia Violencia Física Leve Año"/>
    <x v="0"/>
    <x v="0"/>
    <x v="0"/>
    <x v="0"/>
    <s v="No sufrió violencia física leve en los últimos 12 meses"/>
    <n v="270107"/>
    <s v="Atenciones médicas"/>
    <n v="270107006"/>
    <s v="Violencia Física"/>
    <n v="13846"/>
    <n v="30061.691850885138"/>
    <n v="44813.6590570138"/>
  </r>
  <r>
    <n v="13"/>
    <n v="13402"/>
    <s v="Metropolitana"/>
    <s v="Buin"/>
    <n v="4"/>
    <s v="Prevalencia Violencia Física Leve Año"/>
    <x v="0"/>
    <x v="0"/>
    <x v="0"/>
    <x v="0"/>
    <s v="Sufrió violencia física leve en los últimos 12 meses"/>
    <n v="270107"/>
    <s v="Atenciones médicas"/>
    <n v="270107006"/>
    <s v="Violencia Física"/>
    <n v="4231"/>
    <n v="0"/>
    <n v="0"/>
  </r>
  <r>
    <n v="13"/>
    <n v="13402"/>
    <s v="Metropolitana"/>
    <s v="Buin"/>
    <n v="7"/>
    <s v="Prevalencia Violencia Sexual General Vida (año o vida) general"/>
    <x v="1"/>
    <x v="1"/>
    <x v="1"/>
    <x v="1"/>
    <s v="Sin Datos"/>
    <n v="270107"/>
    <s v="Atenciones médicas"/>
    <n v="270107005"/>
    <s v="Otra violencia"/>
    <n v="0"/>
    <n v="6266.4742318599601"/>
    <n v="0"/>
  </r>
  <r>
    <n v="13"/>
    <n v="13402"/>
    <s v="Metropolitana"/>
    <s v="Buin"/>
    <n v="7"/>
    <s v="Prevalencia Violencia Sexual General Vida (año o vida) general"/>
    <x v="1"/>
    <x v="1"/>
    <x v="1"/>
    <x v="1"/>
    <s v="No sufrió violencia sexual antes ni durante los últimos doce meses"/>
    <n v="270107"/>
    <s v="Atenciones médicas"/>
    <n v="270107005"/>
    <s v="Otra violencia"/>
    <n v="13846"/>
    <n v="23795.217619025178"/>
    <n v="40640.650286960328"/>
  </r>
  <r>
    <n v="13"/>
    <n v="13402"/>
    <s v="Metropolitana"/>
    <s v="Buin"/>
    <n v="7"/>
    <s v="Prevalencia Violencia Sexual General Vida (año o vida) general"/>
    <x v="1"/>
    <x v="1"/>
    <x v="1"/>
    <x v="1"/>
    <s v="Sufrió violencia sexual antes o durante los últimos doce meses"/>
    <n v="270107"/>
    <s v="Atenciones médicas"/>
    <n v="270107005"/>
    <s v="Otra violencia"/>
    <n v="4231"/>
    <n v="0"/>
    <n v="4173.0087700534759"/>
  </r>
  <r>
    <n v="13"/>
    <n v="13403"/>
    <s v="Metropolitana"/>
    <s v="Calera De Tango"/>
    <n v="1"/>
    <s v="Prevalencia Violencia Física General Año"/>
    <x v="0"/>
    <x v="0"/>
    <x v="0"/>
    <x v="0"/>
    <s v="No sufrió violencia física general en los últimos 12 meses"/>
    <n v="270107"/>
    <s v="Atenciones médicas"/>
    <n v="270107006"/>
    <s v="Violencia Física"/>
    <n v="0"/>
    <n v="7556.7655852234693"/>
    <n v="0"/>
  </r>
  <r>
    <n v="13"/>
    <n v="13403"/>
    <s v="Metropolitana"/>
    <s v="Calera De Tango"/>
    <n v="1"/>
    <s v="Prevalencia Violencia Física General Año"/>
    <x v="0"/>
    <x v="0"/>
    <x v="0"/>
    <x v="0"/>
    <s v="Sufrió violencia física general en los últimos 12 meses"/>
    <n v="270107"/>
    <s v="Atenciones médicas"/>
    <n v="270107006"/>
    <s v="Violencia Física"/>
    <n v="0"/>
    <n v="2772.0267379679099"/>
    <n v="0"/>
  </r>
  <r>
    <n v="13"/>
    <n v="13403"/>
    <s v="Metropolitana"/>
    <s v="Calera De Tango"/>
    <n v="2"/>
    <s v="Prevalencia Violencia Física General Vida (año o vida)"/>
    <x v="1"/>
    <x v="1"/>
    <x v="0"/>
    <x v="0"/>
    <s v="No sufrió violencia física antes ni durante los últimos doce meses"/>
    <n v="270107"/>
    <s v="Atenciones médicas"/>
    <n v="270107006"/>
    <s v="Violencia Física"/>
    <n v="0"/>
    <n v="7556.7655852234693"/>
    <n v="0"/>
  </r>
  <r>
    <n v="13"/>
    <n v="13403"/>
    <s v="Metropolitana"/>
    <s v="Calera De Tango"/>
    <n v="2"/>
    <s v="Prevalencia Violencia Física General Vida (año o vida)"/>
    <x v="1"/>
    <x v="1"/>
    <x v="0"/>
    <x v="0"/>
    <s v="Sufrió violencia física antes o durante los últimos doce meses"/>
    <n v="270107"/>
    <s v="Atenciones médicas"/>
    <n v="270107006"/>
    <s v="Violencia Física"/>
    <n v="0"/>
    <n v="2772.0267379679099"/>
    <n v="0"/>
  </r>
  <r>
    <n v="13"/>
    <n v="13403"/>
    <s v="Metropolitana"/>
    <s v="Calera De Tango"/>
    <n v="3"/>
    <s v="Prevalencia Violencia Física Grave Año"/>
    <x v="0"/>
    <x v="0"/>
    <x v="0"/>
    <x v="0"/>
    <s v="No sufrió violencia física grave en los últimos 12 meses"/>
    <n v="270107"/>
    <s v="Atenciones médicas"/>
    <n v="270107006"/>
    <s v="Violencia Física"/>
    <n v="0"/>
    <n v="7556.7655852234693"/>
    <n v="0"/>
  </r>
  <r>
    <n v="13"/>
    <n v="13403"/>
    <s v="Metropolitana"/>
    <s v="Calera De Tango"/>
    <n v="3"/>
    <s v="Prevalencia Violencia Física Grave Año"/>
    <x v="0"/>
    <x v="0"/>
    <x v="0"/>
    <x v="0"/>
    <s v="Sufrió violencia física grave en los últimos 12 meses"/>
    <n v="270107"/>
    <s v="Atenciones médicas"/>
    <n v="270107006"/>
    <s v="Violencia Física"/>
    <n v="0"/>
    <n v="2772.0267379679099"/>
    <n v="0"/>
  </r>
  <r>
    <n v="13"/>
    <n v="13403"/>
    <s v="Metropolitana"/>
    <s v="Calera De Tango"/>
    <n v="4"/>
    <s v="Prevalencia Violencia Física Leve Año"/>
    <x v="0"/>
    <x v="0"/>
    <x v="0"/>
    <x v="0"/>
    <s v="No sufrió violencia física leve en los últimos 12 meses"/>
    <n v="270107"/>
    <s v="Atenciones médicas"/>
    <n v="270107006"/>
    <s v="Violencia Física"/>
    <n v="0"/>
    <n v="7556.7655852234693"/>
    <n v="0"/>
  </r>
  <r>
    <n v="13"/>
    <n v="13403"/>
    <s v="Metropolitana"/>
    <s v="Calera De Tango"/>
    <n v="4"/>
    <s v="Prevalencia Violencia Física Leve Año"/>
    <x v="0"/>
    <x v="0"/>
    <x v="0"/>
    <x v="0"/>
    <s v="Sufrió violencia física leve en los últimos 12 meses"/>
    <n v="270107"/>
    <s v="Atenciones médicas"/>
    <n v="270107006"/>
    <s v="Violencia Física"/>
    <n v="0"/>
    <n v="2772.0267379679099"/>
    <n v="0"/>
  </r>
  <r>
    <n v="13"/>
    <n v="13403"/>
    <s v="Metropolitana"/>
    <s v="Calera De Tango"/>
    <n v="7"/>
    <s v="Prevalencia Violencia Sexual General Vida (año o vida) general"/>
    <x v="1"/>
    <x v="1"/>
    <x v="1"/>
    <x v="1"/>
    <s v="Sin Datos"/>
    <n v="270107"/>
    <s v="Atenciones médicas"/>
    <n v="270107005"/>
    <s v="Otra violencia"/>
    <n v="0"/>
    <n v="3638.0666666666698"/>
    <n v="0"/>
  </r>
  <r>
    <n v="13"/>
    <n v="13403"/>
    <s v="Metropolitana"/>
    <s v="Calera De Tango"/>
    <n v="7"/>
    <s v="Prevalencia Violencia Sexual General Vida (año o vida) general"/>
    <x v="1"/>
    <x v="1"/>
    <x v="1"/>
    <x v="1"/>
    <s v="No sufrió violencia sexual antes ni durante los últimos doce meses"/>
    <n v="270107"/>
    <s v="Atenciones médicas"/>
    <n v="270107005"/>
    <s v="Otra violencia"/>
    <n v="0"/>
    <n v="3918.6989185568"/>
    <n v="0"/>
  </r>
  <r>
    <n v="13"/>
    <n v="13403"/>
    <s v="Metropolitana"/>
    <s v="Calera De Tango"/>
    <n v="7"/>
    <s v="Prevalencia Violencia Sexual General Vida (año o vida) general"/>
    <x v="1"/>
    <x v="1"/>
    <x v="1"/>
    <x v="1"/>
    <s v="Sufrió violencia sexual antes o durante los últimos doce meses"/>
    <n v="270107"/>
    <s v="Atenciones médicas"/>
    <n v="270107005"/>
    <s v="Otra violencia"/>
    <n v="0"/>
    <n v="2772.0267379679099"/>
    <n v="0"/>
  </r>
  <r>
    <n v="13"/>
    <n v="13404"/>
    <s v="Metropolitana"/>
    <s v="Paine"/>
    <n v="1"/>
    <s v="Prevalencia Violencia Física General Año"/>
    <x v="0"/>
    <x v="0"/>
    <x v="0"/>
    <x v="0"/>
    <s v="No sufrió violencia física general en los últimos 12 meses"/>
    <n v="270107"/>
    <s v="Atenciones médicas"/>
    <n v="270107006"/>
    <s v="Violencia Física"/>
    <n v="10265"/>
    <n v="10722.53265392058"/>
    <n v="23260.261277933947"/>
  </r>
  <r>
    <n v="13"/>
    <n v="13404"/>
    <s v="Metropolitana"/>
    <s v="Paine"/>
    <n v="2"/>
    <s v="Prevalencia Violencia Física General Vida (año o vida)"/>
    <x v="1"/>
    <x v="1"/>
    <x v="0"/>
    <x v="0"/>
    <s v="No sufrió violencia física antes ni durante los últimos doce meses"/>
    <n v="270107"/>
    <s v="Atenciones médicas"/>
    <n v="270107006"/>
    <s v="Violencia Física"/>
    <n v="10265"/>
    <n v="8397.7884678740702"/>
    <n v="20983.678753662101"/>
  </r>
  <r>
    <n v="13"/>
    <n v="13404"/>
    <s v="Metropolitana"/>
    <s v="Paine"/>
    <n v="2"/>
    <s v="Prevalencia Violencia Física General Vida (año o vida)"/>
    <x v="1"/>
    <x v="1"/>
    <x v="0"/>
    <x v="0"/>
    <s v="Sufrió violencia física antes o durante los últimos doce meses"/>
    <n v="270107"/>
    <s v="Atenciones médicas"/>
    <n v="270107006"/>
    <s v="Violencia Física"/>
    <n v="0"/>
    <n v="2324.7441860465101"/>
    <n v="2276.5825242718452"/>
  </r>
  <r>
    <n v="13"/>
    <n v="13404"/>
    <s v="Metropolitana"/>
    <s v="Paine"/>
    <n v="3"/>
    <s v="Prevalencia Violencia Física Grave Año"/>
    <x v="0"/>
    <x v="0"/>
    <x v="0"/>
    <x v="0"/>
    <s v="No sufrió violencia física grave en los últimos 12 meses"/>
    <n v="270107"/>
    <s v="Atenciones médicas"/>
    <n v="270107006"/>
    <s v="Violencia Física"/>
    <n v="10265"/>
    <n v="10722.53265392058"/>
    <n v="23260.261277933947"/>
  </r>
  <r>
    <n v="13"/>
    <n v="13404"/>
    <s v="Metropolitana"/>
    <s v="Paine"/>
    <n v="4"/>
    <s v="Prevalencia Violencia Física Leve Año"/>
    <x v="0"/>
    <x v="0"/>
    <x v="0"/>
    <x v="0"/>
    <s v="No sufrió violencia física leve en los últimos 12 meses"/>
    <n v="270107"/>
    <s v="Atenciones médicas"/>
    <n v="270107006"/>
    <s v="Violencia Física"/>
    <n v="10265"/>
    <n v="10722.53265392058"/>
    <n v="23260.261277933947"/>
  </r>
  <r>
    <n v="13"/>
    <n v="13404"/>
    <s v="Metropolitana"/>
    <s v="Paine"/>
    <n v="7"/>
    <s v="Prevalencia Violencia Sexual General Vida (año o vida) general"/>
    <x v="1"/>
    <x v="1"/>
    <x v="1"/>
    <x v="1"/>
    <s v="Sin Datos"/>
    <n v="270107"/>
    <s v="Atenciones médicas"/>
    <n v="270107005"/>
    <s v="Otra violencia"/>
    <n v="8212"/>
    <n v="0"/>
    <n v="0"/>
  </r>
  <r>
    <n v="13"/>
    <n v="13404"/>
    <s v="Metropolitana"/>
    <s v="Paine"/>
    <n v="7"/>
    <s v="Prevalencia Violencia Sexual General Vida (año o vida) general"/>
    <x v="1"/>
    <x v="1"/>
    <x v="1"/>
    <x v="1"/>
    <s v="No sufrió violencia sexual antes ni durante los últimos doce meses"/>
    <n v="270107"/>
    <s v="Atenciones médicas"/>
    <n v="270107005"/>
    <s v="Otra violencia"/>
    <n v="2053"/>
    <n v="7950.50591595267"/>
    <n v="20983.678753662101"/>
  </r>
  <r>
    <n v="13"/>
    <n v="13404"/>
    <s v="Metropolitana"/>
    <s v="Paine"/>
    <n v="7"/>
    <s v="Prevalencia Violencia Sexual General Vida (año o vida) general"/>
    <x v="1"/>
    <x v="1"/>
    <x v="1"/>
    <x v="1"/>
    <s v="Sufrió violencia sexual antes o durante los últimos doce meses"/>
    <n v="270107"/>
    <s v="Atenciones médicas"/>
    <n v="270107005"/>
    <s v="Otra violencia"/>
    <n v="0"/>
    <n v="2772.0267379679099"/>
    <n v="2276.5825242718452"/>
  </r>
  <r>
    <n v="13"/>
    <n v="13501"/>
    <s v="Metropolitana"/>
    <s v="Melipilla"/>
    <n v="1"/>
    <s v="Prevalencia Violencia Física General Año"/>
    <x v="0"/>
    <x v="0"/>
    <x v="0"/>
    <x v="0"/>
    <s v="No sufrió violencia física general en los últimos 12 meses"/>
    <n v="270107"/>
    <s v="Atenciones médicas"/>
    <n v="270107006"/>
    <s v="Violencia Física"/>
    <n v="20598"/>
    <n v="27259.122082258229"/>
    <n v="11002.756342869012"/>
  </r>
  <r>
    <n v="13"/>
    <n v="13501"/>
    <s v="Metropolitana"/>
    <s v="Melipilla"/>
    <n v="1"/>
    <s v="Prevalencia Violencia Física General Año"/>
    <x v="0"/>
    <x v="0"/>
    <x v="0"/>
    <x v="0"/>
    <s v="Sufrió violencia física general en los últimos 12 meses"/>
    <n v="270107"/>
    <s v="Atenciones médicas"/>
    <n v="270107006"/>
    <s v="Violencia Física"/>
    <n v="0"/>
    <n v="3638.0666666666698"/>
    <n v="0"/>
  </r>
  <r>
    <n v="13"/>
    <n v="13501"/>
    <s v="Metropolitana"/>
    <s v="Melipilla"/>
    <n v="2"/>
    <s v="Prevalencia Violencia Física General Vida (año o vida)"/>
    <x v="1"/>
    <x v="1"/>
    <x v="0"/>
    <x v="0"/>
    <s v="No sufrió violencia física antes ni durante los últimos doce meses"/>
    <n v="270107"/>
    <s v="Atenciones médicas"/>
    <n v="270107006"/>
    <s v="Violencia Física"/>
    <n v="18871"/>
    <n v="21299.185879269739"/>
    <n v="9652.0181610508298"/>
  </r>
  <r>
    <n v="13"/>
    <n v="13501"/>
    <s v="Metropolitana"/>
    <s v="Melipilla"/>
    <n v="2"/>
    <s v="Prevalencia Violencia Física General Vida (año o vida)"/>
    <x v="1"/>
    <x v="1"/>
    <x v="0"/>
    <x v="0"/>
    <s v="Sufrió violencia física antes o durante los últimos doce meses"/>
    <n v="270107"/>
    <s v="Atenciones médicas"/>
    <n v="270107006"/>
    <s v="Violencia Física"/>
    <n v="1727"/>
    <n v="9598.0028696551599"/>
    <n v="1350.7381818181821"/>
  </r>
  <r>
    <n v="13"/>
    <n v="13501"/>
    <s v="Metropolitana"/>
    <s v="Melipilla"/>
    <n v="3"/>
    <s v="Prevalencia Violencia Física Grave Año"/>
    <x v="0"/>
    <x v="0"/>
    <x v="0"/>
    <x v="0"/>
    <s v="No sufrió violencia física grave en los últimos 12 meses"/>
    <n v="270107"/>
    <s v="Atenciones médicas"/>
    <n v="270107006"/>
    <s v="Violencia Física"/>
    <n v="20598"/>
    <n v="27259.122082258229"/>
    <n v="11002.756342869012"/>
  </r>
  <r>
    <n v="13"/>
    <n v="13501"/>
    <s v="Metropolitana"/>
    <s v="Melipilla"/>
    <n v="3"/>
    <s v="Prevalencia Violencia Física Grave Año"/>
    <x v="0"/>
    <x v="0"/>
    <x v="0"/>
    <x v="0"/>
    <s v="Sufrió violencia física grave en los últimos 12 meses"/>
    <n v="270107"/>
    <s v="Atenciones médicas"/>
    <n v="270107006"/>
    <s v="Violencia Física"/>
    <n v="0"/>
    <n v="3638.0666666666698"/>
    <n v="0"/>
  </r>
  <r>
    <n v="13"/>
    <n v="13501"/>
    <s v="Metropolitana"/>
    <s v="Melipilla"/>
    <n v="4"/>
    <s v="Prevalencia Violencia Física Leve Año"/>
    <x v="0"/>
    <x v="0"/>
    <x v="0"/>
    <x v="0"/>
    <s v="No sufrió violencia física leve en los últimos 12 meses"/>
    <n v="270107"/>
    <s v="Atenciones médicas"/>
    <n v="270107006"/>
    <s v="Violencia Física"/>
    <n v="20598"/>
    <n v="27259.122082258229"/>
    <n v="11002.756342869012"/>
  </r>
  <r>
    <n v="13"/>
    <n v="13501"/>
    <s v="Metropolitana"/>
    <s v="Melipilla"/>
    <n v="4"/>
    <s v="Prevalencia Violencia Física Leve Año"/>
    <x v="0"/>
    <x v="0"/>
    <x v="0"/>
    <x v="0"/>
    <s v="Sufrió violencia física leve en los últimos 12 meses"/>
    <n v="270107"/>
    <s v="Atenciones médicas"/>
    <n v="270107006"/>
    <s v="Violencia Física"/>
    <n v="0"/>
    <n v="3638.0666666666698"/>
    <n v="0"/>
  </r>
  <r>
    <n v="13"/>
    <n v="13501"/>
    <s v="Metropolitana"/>
    <s v="Melipilla"/>
    <n v="7"/>
    <s v="Prevalencia Violencia Sexual General Vida (año o vida) general"/>
    <x v="1"/>
    <x v="1"/>
    <x v="1"/>
    <x v="1"/>
    <s v="Sin Datos"/>
    <n v="270107"/>
    <s v="Atenciones médicas"/>
    <n v="270107005"/>
    <s v="Otra violencia"/>
    <n v="7215"/>
    <n v="6825.97613168725"/>
    <n v="0"/>
  </r>
  <r>
    <n v="13"/>
    <n v="13501"/>
    <s v="Metropolitana"/>
    <s v="Melipilla"/>
    <n v="7"/>
    <s v="Prevalencia Violencia Sexual General Vida (año o vida) general"/>
    <x v="1"/>
    <x v="1"/>
    <x v="1"/>
    <x v="1"/>
    <s v="No sufrió violencia sexual antes ni durante los últimos doce meses"/>
    <n v="270107"/>
    <s v="Atenciones médicas"/>
    <n v="270107005"/>
    <s v="Otra violencia"/>
    <n v="11656"/>
    <n v="20433.145950570979"/>
    <n v="11002.756342869012"/>
  </r>
  <r>
    <n v="13"/>
    <n v="13501"/>
    <s v="Metropolitana"/>
    <s v="Melipilla"/>
    <n v="7"/>
    <s v="Prevalencia Violencia Sexual General Vida (año o vida) general"/>
    <x v="1"/>
    <x v="1"/>
    <x v="1"/>
    <x v="1"/>
    <s v="Sufrió violencia sexual antes o durante los últimos doce meses"/>
    <n v="270107"/>
    <s v="Atenciones médicas"/>
    <n v="270107005"/>
    <s v="Otra violencia"/>
    <n v="1727"/>
    <n v="3638.0666666666698"/>
    <n v="0"/>
  </r>
  <r>
    <n v="13"/>
    <n v="13601"/>
    <s v="Metropolitana"/>
    <s v="Talagante"/>
    <n v="1"/>
    <s v="Prevalencia Violencia Física General Año"/>
    <x v="0"/>
    <x v="0"/>
    <x v="0"/>
    <x v="0"/>
    <s v="No sufrió violencia física general en los últimos 12 meses"/>
    <n v="270107"/>
    <s v="Atenciones médicas"/>
    <n v="270107006"/>
    <s v="Violencia Física"/>
    <n v="16725"/>
    <n v="11389.150932855719"/>
    <n v="10701.043761857789"/>
  </r>
  <r>
    <n v="13"/>
    <n v="13601"/>
    <s v="Metropolitana"/>
    <s v="Talagante"/>
    <n v="2"/>
    <s v="Prevalencia Violencia Física General Vida (año o vida)"/>
    <x v="1"/>
    <x v="1"/>
    <x v="0"/>
    <x v="0"/>
    <s v="No sufrió violencia física antes ni durante los últimos doce meses"/>
    <n v="270107"/>
    <s v="Atenciones médicas"/>
    <n v="270107006"/>
    <s v="Violencia Física"/>
    <n v="16725"/>
    <n v="8310.5861660163391"/>
    <n v="7800.3294761435036"/>
  </r>
  <r>
    <n v="13"/>
    <n v="13601"/>
    <s v="Metropolitana"/>
    <s v="Talagante"/>
    <n v="2"/>
    <s v="Prevalencia Violencia Física General Vida (año o vida)"/>
    <x v="1"/>
    <x v="1"/>
    <x v="0"/>
    <x v="0"/>
    <s v="Sufrió violencia física antes o durante los últimos doce meses"/>
    <n v="270107"/>
    <s v="Atenciones médicas"/>
    <n v="270107006"/>
    <s v="Violencia Física"/>
    <n v="0"/>
    <n v="3078.5647668393799"/>
    <n v="2900.7142857142858"/>
  </r>
  <r>
    <n v="13"/>
    <n v="13601"/>
    <s v="Metropolitana"/>
    <s v="Talagante"/>
    <n v="3"/>
    <s v="Prevalencia Violencia Física Grave Año"/>
    <x v="0"/>
    <x v="0"/>
    <x v="0"/>
    <x v="0"/>
    <s v="No sufrió violencia física grave en los últimos 12 meses"/>
    <n v="270107"/>
    <s v="Atenciones médicas"/>
    <n v="270107006"/>
    <s v="Violencia Física"/>
    <n v="16725"/>
    <n v="11389.150932855719"/>
    <n v="10701.043761857789"/>
  </r>
  <r>
    <n v="13"/>
    <n v="13601"/>
    <s v="Metropolitana"/>
    <s v="Talagante"/>
    <n v="4"/>
    <s v="Prevalencia Violencia Física Leve Año"/>
    <x v="0"/>
    <x v="0"/>
    <x v="0"/>
    <x v="0"/>
    <s v="No sufrió violencia física leve en los últimos 12 meses"/>
    <n v="270107"/>
    <s v="Atenciones médicas"/>
    <n v="270107006"/>
    <s v="Violencia Física"/>
    <n v="16725"/>
    <n v="11389.150932855719"/>
    <n v="10701.043761857789"/>
  </r>
  <r>
    <n v="13"/>
    <n v="13601"/>
    <s v="Metropolitana"/>
    <s v="Talagante"/>
    <n v="7"/>
    <s v="Prevalencia Violencia Sexual General Vida (año o vida) general"/>
    <x v="1"/>
    <x v="1"/>
    <x v="1"/>
    <x v="1"/>
    <s v="Sin Datos"/>
    <n v="270107"/>
    <s v="Atenciones médicas"/>
    <n v="270107005"/>
    <s v="Otra violencia"/>
    <n v="2864"/>
    <n v="0"/>
    <n v="0"/>
  </r>
  <r>
    <n v="13"/>
    <n v="13601"/>
    <s v="Metropolitana"/>
    <s v="Talagante"/>
    <n v="7"/>
    <s v="Prevalencia Violencia Sexual General Vida (año o vida) general"/>
    <x v="1"/>
    <x v="1"/>
    <x v="1"/>
    <x v="1"/>
    <s v="No sufrió violencia sexual antes ni durante los últimos doce meses"/>
    <n v="270107"/>
    <s v="Atenciones médicas"/>
    <n v="270107005"/>
    <s v="Otra violencia"/>
    <n v="13861"/>
    <n v="7751.0842661890492"/>
    <n v="7800.3294761435036"/>
  </r>
  <r>
    <n v="13"/>
    <n v="13601"/>
    <s v="Metropolitana"/>
    <s v="Talagante"/>
    <n v="7"/>
    <s v="Prevalencia Violencia Sexual General Vida (año o vida) general"/>
    <x v="1"/>
    <x v="1"/>
    <x v="1"/>
    <x v="1"/>
    <s v="Sufrió violencia sexual antes o durante los últimos doce meses"/>
    <n v="270107"/>
    <s v="Atenciones médicas"/>
    <n v="270107005"/>
    <s v="Otra violencia"/>
    <n v="0"/>
    <n v="3638.0666666666698"/>
    <n v="2900.7142857142858"/>
  </r>
  <r>
    <n v="13"/>
    <n v="13602"/>
    <s v="Metropolitana"/>
    <s v="El Monte"/>
    <n v="1"/>
    <s v="Prevalencia Violencia Física General Año"/>
    <x v="0"/>
    <x v="0"/>
    <x v="0"/>
    <x v="0"/>
    <s v="No sufrió violencia física general en los últimos 12 meses"/>
    <n v="270107"/>
    <s v="Atenciones médicas"/>
    <n v="270107006"/>
    <s v="Violencia Física"/>
    <n v="0"/>
    <n v="0"/>
    <n v="26263.461160079216"/>
  </r>
  <r>
    <n v="13"/>
    <n v="13602"/>
    <s v="Metropolitana"/>
    <s v="El Monte"/>
    <n v="2"/>
    <s v="Prevalencia Violencia Física General Vida (año o vida)"/>
    <x v="1"/>
    <x v="1"/>
    <x v="0"/>
    <x v="0"/>
    <s v="No sufrió violencia física antes ni durante los últimos doce meses"/>
    <n v="270107"/>
    <s v="Atenciones médicas"/>
    <n v="270107006"/>
    <s v="Violencia Física"/>
    <n v="0"/>
    <n v="0"/>
    <n v="23986.87863580737"/>
  </r>
  <r>
    <n v="13"/>
    <n v="13602"/>
    <s v="Metropolitana"/>
    <s v="El Monte"/>
    <n v="2"/>
    <s v="Prevalencia Violencia Física General Vida (año o vida)"/>
    <x v="1"/>
    <x v="1"/>
    <x v="0"/>
    <x v="0"/>
    <s v="Sufrió violencia física antes o durante los últimos doce meses"/>
    <n v="270107"/>
    <s v="Atenciones médicas"/>
    <n v="270107006"/>
    <s v="Violencia Física"/>
    <n v="0"/>
    <n v="0"/>
    <n v="2276.5825242718452"/>
  </r>
  <r>
    <n v="13"/>
    <n v="13602"/>
    <s v="Metropolitana"/>
    <s v="El Monte"/>
    <n v="3"/>
    <s v="Prevalencia Violencia Física Grave Año"/>
    <x v="0"/>
    <x v="0"/>
    <x v="0"/>
    <x v="0"/>
    <s v="No sufrió violencia física grave en los últimos 12 meses"/>
    <n v="270107"/>
    <s v="Atenciones médicas"/>
    <n v="270107006"/>
    <s v="Violencia Física"/>
    <n v="0"/>
    <n v="0"/>
    <n v="26263.461160079216"/>
  </r>
  <r>
    <n v="13"/>
    <n v="13602"/>
    <s v="Metropolitana"/>
    <s v="El Monte"/>
    <n v="4"/>
    <s v="Prevalencia Violencia Física Leve Año"/>
    <x v="0"/>
    <x v="0"/>
    <x v="0"/>
    <x v="0"/>
    <s v="No sufrió violencia física leve en los últimos 12 meses"/>
    <n v="270107"/>
    <s v="Atenciones médicas"/>
    <n v="270107006"/>
    <s v="Violencia Física"/>
    <n v="0"/>
    <n v="0"/>
    <n v="26263.461160079216"/>
  </r>
  <r>
    <n v="13"/>
    <n v="13602"/>
    <s v="Metropolitana"/>
    <s v="El Monte"/>
    <n v="7"/>
    <s v="Prevalencia Violencia Sexual General Vida (año o vida) general"/>
    <x v="1"/>
    <x v="1"/>
    <x v="1"/>
    <x v="1"/>
    <s v="No sufrió violencia sexual antes ni durante los últimos doce meses"/>
    <n v="270107"/>
    <s v="Atenciones médicas"/>
    <n v="270107005"/>
    <s v="Otra violencia"/>
    <n v="0"/>
    <n v="0"/>
    <n v="22508.861160079214"/>
  </r>
  <r>
    <n v="13"/>
    <n v="13602"/>
    <s v="Metropolitana"/>
    <s v="El Monte"/>
    <n v="7"/>
    <s v="Prevalencia Violencia Sexual General Vida (año o vida) general"/>
    <x v="1"/>
    <x v="1"/>
    <x v="1"/>
    <x v="1"/>
    <s v="Sufrió violencia sexual antes o durante los últimos doce meses"/>
    <n v="270107"/>
    <s v="Atenciones médicas"/>
    <n v="270107005"/>
    <s v="Otra violencia"/>
    <n v="0"/>
    <n v="0"/>
    <n v="3754.6"/>
  </r>
  <r>
    <n v="13"/>
    <n v="13603"/>
    <s v="Metropolitana"/>
    <s v="Isla de Maipo"/>
    <n v="1"/>
    <s v="Prevalencia Violencia Física General Año"/>
    <x v="0"/>
    <x v="0"/>
    <x v="0"/>
    <x v="0"/>
    <s v="No sufrió violencia física general en los últimos 12 meses"/>
    <n v="270107"/>
    <s v="Atenciones médicas"/>
    <n v="270107006"/>
    <s v="Violencia Física"/>
    <n v="0"/>
    <n v="21777.011461850139"/>
    <n v="23727.505644418405"/>
  </r>
  <r>
    <n v="13"/>
    <n v="13603"/>
    <s v="Metropolitana"/>
    <s v="Isla de Maipo"/>
    <n v="2"/>
    <s v="Prevalencia Violencia Física General Vida (año o vida)"/>
    <x v="1"/>
    <x v="1"/>
    <x v="0"/>
    <x v="0"/>
    <s v="No sufrió violencia física antes ni durante los últimos doce meses"/>
    <n v="270107"/>
    <s v="Atenciones médicas"/>
    <n v="270107006"/>
    <s v="Violencia Física"/>
    <n v="0"/>
    <n v="15926.419957042848"/>
    <n v="20905.235056183112"/>
  </r>
  <r>
    <n v="13"/>
    <n v="13603"/>
    <s v="Metropolitana"/>
    <s v="Isla de Maipo"/>
    <n v="2"/>
    <s v="Prevalencia Violencia Física General Vida (año o vida)"/>
    <x v="1"/>
    <x v="1"/>
    <x v="0"/>
    <x v="0"/>
    <s v="Sufrió violencia física antes o durante los últimos doce meses"/>
    <n v="270107"/>
    <s v="Atenciones médicas"/>
    <n v="270107006"/>
    <s v="Violencia Física"/>
    <n v="0"/>
    <n v="5850.5915048072893"/>
    <n v="2822.2705882352939"/>
  </r>
  <r>
    <n v="13"/>
    <n v="13603"/>
    <s v="Metropolitana"/>
    <s v="Isla de Maipo"/>
    <n v="3"/>
    <s v="Prevalencia Violencia Física Grave Año"/>
    <x v="0"/>
    <x v="0"/>
    <x v="0"/>
    <x v="0"/>
    <s v="No sufrió violencia física grave en los últimos 12 meses"/>
    <n v="270107"/>
    <s v="Atenciones médicas"/>
    <n v="270107006"/>
    <s v="Violencia Física"/>
    <n v="0"/>
    <n v="21777.011461850139"/>
    <n v="23727.505644418405"/>
  </r>
  <r>
    <n v="13"/>
    <n v="13603"/>
    <s v="Metropolitana"/>
    <s v="Isla de Maipo"/>
    <n v="4"/>
    <s v="Prevalencia Violencia Física Leve Año"/>
    <x v="0"/>
    <x v="0"/>
    <x v="0"/>
    <x v="0"/>
    <s v="No sufrió violencia física leve en los últimos 12 meses"/>
    <n v="270107"/>
    <s v="Atenciones médicas"/>
    <n v="270107006"/>
    <s v="Violencia Física"/>
    <n v="0"/>
    <n v="21777.011461850139"/>
    <n v="23727.505644418405"/>
  </r>
  <r>
    <n v="13"/>
    <n v="13603"/>
    <s v="Metropolitana"/>
    <s v="Isla de Maipo"/>
    <n v="7"/>
    <s v="Prevalencia Violencia Sexual General Vida (año o vida) general"/>
    <x v="1"/>
    <x v="1"/>
    <x v="1"/>
    <x v="1"/>
    <s v="No sufrió violencia sexual antes ni durante los últimos doce meses"/>
    <n v="270107"/>
    <s v="Atenciones médicas"/>
    <n v="270107005"/>
    <s v="Otra violencia"/>
    <n v="0"/>
    <n v="15926.419957042848"/>
    <n v="20905.235056183112"/>
  </r>
  <r>
    <n v="13"/>
    <n v="13603"/>
    <s v="Metropolitana"/>
    <s v="Isla de Maipo"/>
    <n v="7"/>
    <s v="Prevalencia Violencia Sexual General Vida (año o vida) general"/>
    <x v="1"/>
    <x v="1"/>
    <x v="1"/>
    <x v="1"/>
    <s v="Sufrió violencia sexual antes o durante los últimos doce meses"/>
    <n v="270107"/>
    <s v="Atenciones médicas"/>
    <n v="270107005"/>
    <s v="Otra violencia"/>
    <n v="0"/>
    <n v="5850.5915048072893"/>
    <n v="2822.2705882352939"/>
  </r>
  <r>
    <n v="13"/>
    <n v="13604"/>
    <s v="Metropolitana"/>
    <s v="Padre Hurtado"/>
    <n v="1"/>
    <s v="Prevalencia Violencia Física General Año"/>
    <x v="0"/>
    <x v="0"/>
    <x v="0"/>
    <x v="0"/>
    <s v="No sufrió violencia física general en los últimos 12 meses"/>
    <n v="270107"/>
    <s v="Atenciones médicas"/>
    <n v="270107006"/>
    <s v="Violencia Física"/>
    <n v="11632"/>
    <n v="9041.3756195525602"/>
    <n v="0"/>
  </r>
  <r>
    <n v="13"/>
    <n v="13604"/>
    <s v="Metropolitana"/>
    <s v="Padre Hurtado"/>
    <n v="1"/>
    <s v="Prevalencia Violencia Física General Año"/>
    <x v="0"/>
    <x v="0"/>
    <x v="0"/>
    <x v="0"/>
    <s v="Sufrió violencia física general en los últimos 12 meses"/>
    <n v="270107"/>
    <s v="Atenciones médicas"/>
    <n v="270107006"/>
    <s v="Violencia Física"/>
    <n v="0"/>
    <n v="3638.0666666666698"/>
    <n v="0"/>
  </r>
  <r>
    <n v="13"/>
    <n v="13604"/>
    <s v="Metropolitana"/>
    <s v="Padre Hurtado"/>
    <n v="2"/>
    <s v="Prevalencia Violencia Física General Vida (año o vida)"/>
    <x v="1"/>
    <x v="1"/>
    <x v="0"/>
    <x v="0"/>
    <s v="No sufrió violencia física antes ni durante los últimos doce meses"/>
    <n v="270107"/>
    <s v="Atenciones médicas"/>
    <n v="270107006"/>
    <s v="Violencia Física"/>
    <n v="11632"/>
    <n v="5403.30895288589"/>
    <n v="0"/>
  </r>
  <r>
    <n v="13"/>
    <n v="13604"/>
    <s v="Metropolitana"/>
    <s v="Padre Hurtado"/>
    <n v="2"/>
    <s v="Prevalencia Violencia Física General Vida (año o vida)"/>
    <x v="1"/>
    <x v="1"/>
    <x v="0"/>
    <x v="0"/>
    <s v="Sufrió violencia física antes o durante los últimos doce meses"/>
    <n v="270107"/>
    <s v="Atenciones médicas"/>
    <n v="270107006"/>
    <s v="Violencia Física"/>
    <n v="0"/>
    <n v="7276.1333333333396"/>
    <n v="0"/>
  </r>
  <r>
    <n v="13"/>
    <n v="13604"/>
    <s v="Metropolitana"/>
    <s v="Padre Hurtado"/>
    <n v="3"/>
    <s v="Prevalencia Violencia Física Grave Año"/>
    <x v="0"/>
    <x v="0"/>
    <x v="0"/>
    <x v="0"/>
    <s v="No sufrió violencia física grave en los últimos 12 meses"/>
    <n v="270107"/>
    <s v="Atenciones médicas"/>
    <n v="270107006"/>
    <s v="Violencia Física"/>
    <n v="11632"/>
    <n v="12679.44228621923"/>
    <n v="0"/>
  </r>
  <r>
    <n v="13"/>
    <n v="13604"/>
    <s v="Metropolitana"/>
    <s v="Padre Hurtado"/>
    <n v="4"/>
    <s v="Prevalencia Violencia Física Leve Año"/>
    <x v="0"/>
    <x v="0"/>
    <x v="0"/>
    <x v="0"/>
    <s v="No sufrió violencia física leve en los últimos 12 meses"/>
    <n v="270107"/>
    <s v="Atenciones médicas"/>
    <n v="270107006"/>
    <s v="Violencia Física"/>
    <n v="11632"/>
    <n v="9041.3756195525602"/>
    <n v="0"/>
  </r>
  <r>
    <n v="13"/>
    <n v="13604"/>
    <s v="Metropolitana"/>
    <s v="Padre Hurtado"/>
    <n v="4"/>
    <s v="Prevalencia Violencia Física Leve Año"/>
    <x v="0"/>
    <x v="0"/>
    <x v="0"/>
    <x v="0"/>
    <s v="Sufrió violencia física leve en los últimos 12 meses"/>
    <n v="270107"/>
    <s v="Atenciones médicas"/>
    <n v="270107006"/>
    <s v="Violencia Física"/>
    <n v="0"/>
    <n v="3638.0666666666698"/>
    <n v="0"/>
  </r>
  <r>
    <n v="13"/>
    <n v="13604"/>
    <s v="Metropolitana"/>
    <s v="Padre Hurtado"/>
    <n v="7"/>
    <s v="Prevalencia Violencia Sexual General Vida (año o vida) general"/>
    <x v="1"/>
    <x v="1"/>
    <x v="1"/>
    <x v="1"/>
    <s v="Sin Datos"/>
    <n v="270107"/>
    <s v="Atenciones médicas"/>
    <n v="270107005"/>
    <s v="Otra violencia"/>
    <n v="0"/>
    <n v="7276.1333333333396"/>
    <n v="0"/>
  </r>
  <r>
    <n v="13"/>
    <n v="13604"/>
    <s v="Metropolitana"/>
    <s v="Padre Hurtado"/>
    <n v="7"/>
    <s v="Prevalencia Violencia Sexual General Vida (año o vida) general"/>
    <x v="1"/>
    <x v="1"/>
    <x v="1"/>
    <x v="1"/>
    <s v="No sufrió violencia sexual antes ni durante los últimos doce meses"/>
    <n v="270107"/>
    <s v="Atenciones médicas"/>
    <n v="270107005"/>
    <s v="Otra violencia"/>
    <n v="11632"/>
    <n v="5403.30895288589"/>
    <n v="0"/>
  </r>
  <r>
    <n v="13"/>
    <n v="13605"/>
    <s v="Metropolitana"/>
    <s v="Peñaflor"/>
    <n v="1"/>
    <s v="Prevalencia Violencia Física General Año"/>
    <x v="0"/>
    <x v="0"/>
    <x v="0"/>
    <x v="0"/>
    <s v="No sufrió violencia física general en los últimos 12 meses"/>
    <n v="270107"/>
    <s v="Atenciones médicas"/>
    <n v="270107006"/>
    <s v="Violencia Física"/>
    <n v="21599"/>
    <n v="40621.305648708869"/>
    <n v="38442.522397665154"/>
  </r>
  <r>
    <n v="13"/>
    <n v="13605"/>
    <s v="Metropolitana"/>
    <s v="Peñaflor"/>
    <n v="1"/>
    <s v="Prevalencia Violencia Física General Año"/>
    <x v="0"/>
    <x v="0"/>
    <x v="0"/>
    <x v="0"/>
    <s v="Sufrió violencia física general en los últimos 12 meses"/>
    <n v="270107"/>
    <s v="Atenciones médicas"/>
    <n v="270107006"/>
    <s v="Violencia Física"/>
    <n v="0"/>
    <n v="1593.9547325102899"/>
    <n v="0"/>
  </r>
  <r>
    <n v="13"/>
    <n v="13605"/>
    <s v="Metropolitana"/>
    <s v="Peñaflor"/>
    <n v="2"/>
    <s v="Prevalencia Violencia Física General Vida (año o vida)"/>
    <x v="1"/>
    <x v="1"/>
    <x v="0"/>
    <x v="0"/>
    <s v="No sufrió violencia física antes ni durante los últimos doce meses"/>
    <n v="270107"/>
    <s v="Atenciones médicas"/>
    <n v="270107006"/>
    <s v="Violencia Física"/>
    <n v="19358"/>
    <n v="26789.697134013357"/>
    <n v="31368.799341897397"/>
  </r>
  <r>
    <n v="13"/>
    <n v="13605"/>
    <s v="Metropolitana"/>
    <s v="Peñaflor"/>
    <n v="2"/>
    <s v="Prevalencia Violencia Física General Vida (año o vida)"/>
    <x v="1"/>
    <x v="1"/>
    <x v="0"/>
    <x v="0"/>
    <s v="Sufrió violencia física antes o durante los últimos doce meses"/>
    <n v="270107"/>
    <s v="Atenciones médicas"/>
    <n v="270107006"/>
    <s v="Violencia Física"/>
    <n v="2241"/>
    <n v="15425.563247205799"/>
    <n v="7073.7230557677613"/>
  </r>
  <r>
    <n v="13"/>
    <n v="13605"/>
    <s v="Metropolitana"/>
    <s v="Peñaflor"/>
    <n v="3"/>
    <s v="Prevalencia Violencia Física Grave Año"/>
    <x v="0"/>
    <x v="0"/>
    <x v="0"/>
    <x v="0"/>
    <s v="No sufrió violencia física grave en los últimos 12 meses"/>
    <n v="270107"/>
    <s v="Atenciones médicas"/>
    <n v="270107006"/>
    <s v="Violencia Física"/>
    <n v="21599"/>
    <n v="42215.260381219159"/>
    <n v="38442.522397665154"/>
  </r>
  <r>
    <n v="13"/>
    <n v="13605"/>
    <s v="Metropolitana"/>
    <s v="Peñaflor"/>
    <n v="4"/>
    <s v="Prevalencia Violencia Física Leve Año"/>
    <x v="0"/>
    <x v="0"/>
    <x v="0"/>
    <x v="0"/>
    <s v="No sufrió violencia física leve en los últimos 12 meses"/>
    <n v="270107"/>
    <s v="Atenciones médicas"/>
    <n v="270107006"/>
    <s v="Violencia Física"/>
    <n v="21599"/>
    <n v="40621.305648708869"/>
    <n v="38442.522397665154"/>
  </r>
  <r>
    <n v="13"/>
    <n v="13605"/>
    <s v="Metropolitana"/>
    <s v="Peñaflor"/>
    <n v="4"/>
    <s v="Prevalencia Violencia Física Leve Año"/>
    <x v="0"/>
    <x v="0"/>
    <x v="0"/>
    <x v="0"/>
    <s v="Sufrió violencia física leve en los últimos 12 meses"/>
    <n v="270107"/>
    <s v="Atenciones médicas"/>
    <n v="270107006"/>
    <s v="Violencia Física"/>
    <n v="0"/>
    <n v="1593.9547325102899"/>
    <n v="0"/>
  </r>
  <r>
    <n v="13"/>
    <n v="13605"/>
    <s v="Metropolitana"/>
    <s v="Peñaflor"/>
    <n v="7"/>
    <s v="Prevalencia Violencia Sexual General Vida (año o vida) general"/>
    <x v="1"/>
    <x v="1"/>
    <x v="1"/>
    <x v="1"/>
    <s v="Sin Datos"/>
    <n v="270107"/>
    <s v="Atenciones médicas"/>
    <n v="270107005"/>
    <s v="Otra violencia"/>
    <n v="2241"/>
    <n v="7138.0082084461101"/>
    <n v="0"/>
  </r>
  <r>
    <n v="13"/>
    <n v="13605"/>
    <s v="Metropolitana"/>
    <s v="Peñaflor"/>
    <n v="7"/>
    <s v="Prevalencia Violencia Sexual General Vida (año o vida) general"/>
    <x v="1"/>
    <x v="1"/>
    <x v="1"/>
    <x v="1"/>
    <s v="No sufrió violencia sexual antes ni durante los últimos doce meses"/>
    <n v="270107"/>
    <s v="Atenciones médicas"/>
    <n v="270107005"/>
    <s v="Otra violencia"/>
    <n v="19358"/>
    <n v="32305.225434805136"/>
    <n v="34815.20169157513"/>
  </r>
  <r>
    <n v="13"/>
    <n v="13605"/>
    <s v="Metropolitana"/>
    <s v="Peñaflor"/>
    <n v="7"/>
    <s v="Prevalencia Violencia Sexual General Vida (año o vida) general"/>
    <x v="1"/>
    <x v="1"/>
    <x v="1"/>
    <x v="1"/>
    <s v="Sufrió violencia sexual antes o durante los últimos doce meses"/>
    <n v="270107"/>
    <s v="Atenciones médicas"/>
    <n v="270107005"/>
    <s v="Otra violencia"/>
    <n v="0"/>
    <n v="2772.0267379679099"/>
    <n v="3627.3207060900272"/>
  </r>
  <r>
    <n v="14"/>
    <n v="14101"/>
    <s v="Los Ríos"/>
    <s v="Valdivia"/>
    <n v="1"/>
    <s v="Prevalencia Violencia Física General Año"/>
    <x v="0"/>
    <x v="0"/>
    <x v="0"/>
    <x v="0"/>
    <s v="No sufrió violencia física general en los últimos 12 meses"/>
    <n v="270107"/>
    <s v="Atenciones médicas"/>
    <n v="270107006"/>
    <s v="Violencia Física"/>
    <n v="41058"/>
    <n v="53095.236859604745"/>
    <n v="56564.495885003569"/>
  </r>
  <r>
    <n v="14"/>
    <n v="14101"/>
    <s v="Los Ríos"/>
    <s v="Valdivia"/>
    <n v="1"/>
    <s v="Prevalencia Violencia Física General Año"/>
    <x v="0"/>
    <x v="0"/>
    <x v="0"/>
    <x v="0"/>
    <s v="Sufrió violencia física general en los últimos 12 meses"/>
    <n v="270107"/>
    <s v="Atenciones médicas"/>
    <n v="270107006"/>
    <s v="Violencia Física"/>
    <n v="4576"/>
    <n v="992.53133954990597"/>
    <n v="1278.7885764639909"/>
  </r>
  <r>
    <n v="14"/>
    <n v="14101"/>
    <s v="Los Ríos"/>
    <s v="Valdivia"/>
    <n v="2"/>
    <s v="Prevalencia Violencia Física General Vida (año o vida)"/>
    <x v="1"/>
    <x v="1"/>
    <x v="0"/>
    <x v="0"/>
    <s v="No sufrió violencia física antes ni durante los últimos doce meses"/>
    <n v="270107"/>
    <s v="Atenciones médicas"/>
    <n v="270107006"/>
    <s v="Violencia Física"/>
    <n v="38153"/>
    <n v="50427.944654565064"/>
    <n v="47777.98278879276"/>
  </r>
  <r>
    <n v="14"/>
    <n v="14101"/>
    <s v="Los Ríos"/>
    <s v="Valdivia"/>
    <n v="2"/>
    <s v="Prevalencia Violencia Física General Vida (año o vida)"/>
    <x v="1"/>
    <x v="1"/>
    <x v="0"/>
    <x v="0"/>
    <s v="Sufrió violencia física antes o durante los últimos doce meses"/>
    <n v="270107"/>
    <s v="Atenciones médicas"/>
    <n v="270107006"/>
    <s v="Violencia Física"/>
    <n v="7481"/>
    <n v="3659.8235445896071"/>
    <n v="10065.301672674836"/>
  </r>
  <r>
    <n v="14"/>
    <n v="14101"/>
    <s v="Los Ríos"/>
    <s v="Valdivia"/>
    <n v="3"/>
    <s v="Prevalencia Violencia Física Grave Año"/>
    <x v="0"/>
    <x v="0"/>
    <x v="0"/>
    <x v="0"/>
    <s v="No sufrió violencia física grave en los últimos 12 meses"/>
    <n v="270107"/>
    <s v="Atenciones médicas"/>
    <n v="270107006"/>
    <s v="Violencia Física"/>
    <n v="43656"/>
    <n v="53483.537429923876"/>
    <n v="57150.577463950947"/>
  </r>
  <r>
    <n v="14"/>
    <n v="14101"/>
    <s v="Los Ríos"/>
    <s v="Valdivia"/>
    <n v="3"/>
    <s v="Prevalencia Violencia Física Grave Año"/>
    <x v="0"/>
    <x v="0"/>
    <x v="0"/>
    <x v="0"/>
    <s v="Sufrió violencia física grave en los últimos 12 meses"/>
    <n v="270107"/>
    <s v="Atenciones médicas"/>
    <n v="270107006"/>
    <s v="Violencia Física"/>
    <n v="1978"/>
    <n v="604.23076923076997"/>
    <n v="692.70699751662255"/>
  </r>
  <r>
    <n v="14"/>
    <n v="14101"/>
    <s v="Los Ríos"/>
    <s v="Valdivia"/>
    <n v="4"/>
    <s v="Prevalencia Violencia Física Leve Año"/>
    <x v="0"/>
    <x v="0"/>
    <x v="0"/>
    <x v="0"/>
    <s v="No sufrió violencia física leve en los últimos 12 meses"/>
    <n v="270107"/>
    <s v="Atenciones médicas"/>
    <n v="270107006"/>
    <s v="Violencia Física"/>
    <n v="41058"/>
    <n v="53397.352244220128"/>
    <n v="56564.495885003569"/>
  </r>
  <r>
    <n v="14"/>
    <n v="14101"/>
    <s v="Los Ríos"/>
    <s v="Valdivia"/>
    <n v="4"/>
    <s v="Prevalencia Violencia Física Leve Año"/>
    <x v="0"/>
    <x v="0"/>
    <x v="0"/>
    <x v="0"/>
    <s v="Sufrió violencia física leve en los últimos 12 meses"/>
    <n v="270107"/>
    <s v="Atenciones médicas"/>
    <n v="270107006"/>
    <s v="Violencia Física"/>
    <n v="4576"/>
    <n v="690.41595493452098"/>
    <n v="1278.7885764639909"/>
  </r>
  <r>
    <n v="14"/>
    <n v="14101"/>
    <s v="Los Ríos"/>
    <s v="Valdivia"/>
    <n v="7"/>
    <s v="Prevalencia Violencia Sexual General Vida (año o vida) general"/>
    <x v="1"/>
    <x v="1"/>
    <x v="1"/>
    <x v="1"/>
    <s v="Sin Datos"/>
    <n v="270107"/>
    <s v="Atenciones médicas"/>
    <n v="270107005"/>
    <s v="Otra violencia"/>
    <n v="10800"/>
    <n v="16344.703648529281"/>
    <n v="277.88157894736838"/>
  </r>
  <r>
    <n v="14"/>
    <n v="14101"/>
    <s v="Los Ríos"/>
    <s v="Valdivia"/>
    <n v="7"/>
    <s v="Prevalencia Violencia Sexual General Vida (año o vida) general"/>
    <x v="1"/>
    <x v="1"/>
    <x v="1"/>
    <x v="1"/>
    <s v="No sufrió violencia sexual antes ni durante los últimos doce meses"/>
    <n v="270107"/>
    <s v="Atenciones médicas"/>
    <n v="270107005"/>
    <s v="Otra violencia"/>
    <n v="33555"/>
    <n v="36243.844703838469"/>
    <n v="49436.179009853389"/>
  </r>
  <r>
    <n v="14"/>
    <n v="14101"/>
    <s v="Los Ríos"/>
    <s v="Valdivia"/>
    <n v="7"/>
    <s v="Prevalencia Violencia Sexual General Vida (año o vida) general"/>
    <x v="1"/>
    <x v="1"/>
    <x v="1"/>
    <x v="1"/>
    <s v="Sufrió violencia sexual antes o durante los últimos doce meses"/>
    <n v="270107"/>
    <s v="Atenciones médicas"/>
    <n v="270107005"/>
    <s v="Otra violencia"/>
    <n v="1279"/>
    <n v="1499.2198467869189"/>
    <n v="8129.2238726668247"/>
  </r>
  <r>
    <n v="14"/>
    <n v="14103"/>
    <s v="Los Ríos"/>
    <s v="Lanco"/>
    <n v="1"/>
    <s v="Prevalencia Violencia Física General Año"/>
    <x v="0"/>
    <x v="0"/>
    <x v="0"/>
    <x v="0"/>
    <s v="No sufrió violencia física general en los últimos 12 meses"/>
    <n v="270107"/>
    <s v="Atenciones médicas"/>
    <n v="270107006"/>
    <s v="Violencia Física"/>
    <n v="0"/>
    <n v="2946.2430102410544"/>
    <n v="0"/>
  </r>
  <r>
    <n v="14"/>
    <n v="14103"/>
    <s v="Los Ríos"/>
    <s v="Lanco"/>
    <n v="1"/>
    <s v="Prevalencia Violencia Física General Año"/>
    <x v="0"/>
    <x v="0"/>
    <x v="0"/>
    <x v="0"/>
    <s v="Sufrió violencia física general en los últimos 12 meses"/>
    <n v="270107"/>
    <s v="Atenciones médicas"/>
    <n v="270107006"/>
    <s v="Violencia Física"/>
    <n v="0"/>
    <n v="310.52702702702697"/>
    <n v="0"/>
  </r>
  <r>
    <n v="14"/>
    <n v="14103"/>
    <s v="Los Ríos"/>
    <s v="Lanco"/>
    <n v="2"/>
    <s v="Prevalencia Violencia Física General Vida (año o vida)"/>
    <x v="1"/>
    <x v="1"/>
    <x v="0"/>
    <x v="0"/>
    <s v="No sufrió violencia física antes ni durante los últimos doce meses"/>
    <n v="270107"/>
    <s v="Atenciones médicas"/>
    <n v="270107006"/>
    <s v="Violencia Física"/>
    <n v="0"/>
    <n v="2453.3425692641213"/>
    <n v="0"/>
  </r>
  <r>
    <n v="14"/>
    <n v="14103"/>
    <s v="Los Ríos"/>
    <s v="Lanco"/>
    <n v="2"/>
    <s v="Prevalencia Violencia Física General Vida (año o vida)"/>
    <x v="1"/>
    <x v="1"/>
    <x v="0"/>
    <x v="0"/>
    <s v="Sufrió violencia física antes o durante los últimos doce meses"/>
    <n v="270107"/>
    <s v="Atenciones médicas"/>
    <n v="270107006"/>
    <s v="Violencia Física"/>
    <n v="0"/>
    <n v="803.42746800396003"/>
    <n v="0"/>
  </r>
  <r>
    <n v="14"/>
    <n v="14103"/>
    <s v="Los Ríos"/>
    <s v="Lanco"/>
    <n v="3"/>
    <s v="Prevalencia Violencia Física Grave Año"/>
    <x v="0"/>
    <x v="0"/>
    <x v="0"/>
    <x v="0"/>
    <s v="No sufrió violencia física grave en los últimos 12 meses"/>
    <n v="270107"/>
    <s v="Atenciones médicas"/>
    <n v="270107006"/>
    <s v="Violencia Física"/>
    <n v="0"/>
    <n v="3256.7700372680815"/>
    <n v="0"/>
  </r>
  <r>
    <n v="14"/>
    <n v="14103"/>
    <s v="Los Ríos"/>
    <s v="Lanco"/>
    <n v="4"/>
    <s v="Prevalencia Violencia Física Leve Año"/>
    <x v="0"/>
    <x v="0"/>
    <x v="0"/>
    <x v="0"/>
    <s v="No sufrió violencia física leve en los últimos 12 meses"/>
    <n v="270107"/>
    <s v="Atenciones médicas"/>
    <n v="270107006"/>
    <s v="Violencia Física"/>
    <n v="0"/>
    <n v="2946.2430102410544"/>
    <n v="0"/>
  </r>
  <r>
    <n v="14"/>
    <n v="14103"/>
    <s v="Los Ríos"/>
    <s v="Lanco"/>
    <n v="4"/>
    <s v="Prevalencia Violencia Física Leve Año"/>
    <x v="0"/>
    <x v="0"/>
    <x v="0"/>
    <x v="0"/>
    <s v="Sufrió violencia física leve en los últimos 12 meses"/>
    <n v="270107"/>
    <s v="Atenciones médicas"/>
    <n v="270107006"/>
    <s v="Violencia Física"/>
    <n v="0"/>
    <n v="310.52702702702697"/>
    <n v="0"/>
  </r>
  <r>
    <n v="14"/>
    <n v="14103"/>
    <s v="Los Ríos"/>
    <s v="Lanco"/>
    <n v="7"/>
    <s v="Prevalencia Violencia Sexual General Vida (año o vida) general"/>
    <x v="1"/>
    <x v="1"/>
    <x v="1"/>
    <x v="1"/>
    <s v="Sin Datos"/>
    <n v="270107"/>
    <s v="Atenciones médicas"/>
    <n v="270107005"/>
    <s v="Otra violencia"/>
    <n v="0"/>
    <n v="302.11538461538498"/>
    <n v="0"/>
  </r>
  <r>
    <n v="14"/>
    <n v="14103"/>
    <s v="Los Ríos"/>
    <s v="Lanco"/>
    <n v="7"/>
    <s v="Prevalencia Violencia Sexual General Vida (año o vida) general"/>
    <x v="1"/>
    <x v="1"/>
    <x v="1"/>
    <x v="1"/>
    <s v="No sufrió violencia sexual antes ni durante los últimos doce meses"/>
    <n v="270107"/>
    <s v="Atenciones médicas"/>
    <n v="270107005"/>
    <s v="Otra violencia"/>
    <n v="0"/>
    <n v="2954.6546526526963"/>
    <n v="0"/>
  </r>
  <r>
    <n v="14"/>
    <n v="14104"/>
    <s v="Los Ríos"/>
    <s v="Los Lagos"/>
    <n v="1"/>
    <s v="Prevalencia Violencia Física General Año"/>
    <x v="0"/>
    <x v="0"/>
    <x v="0"/>
    <x v="0"/>
    <s v="No sufrió violencia física general en los últimos 12 meses"/>
    <n v="270107"/>
    <s v="Atenciones médicas"/>
    <n v="270107006"/>
    <s v="Violencia Física"/>
    <n v="0"/>
    <n v="1063.8367211147061"/>
    <n v="0"/>
  </r>
  <r>
    <n v="14"/>
    <n v="14104"/>
    <s v="Los Ríos"/>
    <s v="Los Lagos"/>
    <n v="2"/>
    <s v="Prevalencia Violencia Física General Vida (año o vida)"/>
    <x v="1"/>
    <x v="1"/>
    <x v="0"/>
    <x v="0"/>
    <s v="No sufrió violencia física antes ni durante los últimos doce meses"/>
    <n v="270107"/>
    <s v="Atenciones médicas"/>
    <n v="270107006"/>
    <s v="Violencia Física"/>
    <n v="0"/>
    <n v="1063.8367211147061"/>
    <n v="0"/>
  </r>
  <r>
    <n v="14"/>
    <n v="14104"/>
    <s v="Los Ríos"/>
    <s v="Los Lagos"/>
    <n v="3"/>
    <s v="Prevalencia Violencia Física Grave Año"/>
    <x v="0"/>
    <x v="0"/>
    <x v="0"/>
    <x v="0"/>
    <s v="No sufrió violencia física grave en los últimos 12 meses"/>
    <n v="270107"/>
    <s v="Atenciones médicas"/>
    <n v="270107006"/>
    <s v="Violencia Física"/>
    <n v="0"/>
    <n v="1063.8367211147061"/>
    <n v="0"/>
  </r>
  <r>
    <n v="14"/>
    <n v="14104"/>
    <s v="Los Ríos"/>
    <s v="Los Lagos"/>
    <n v="4"/>
    <s v="Prevalencia Violencia Física Leve Año"/>
    <x v="0"/>
    <x v="0"/>
    <x v="0"/>
    <x v="0"/>
    <s v="No sufrió violencia física leve en los últimos 12 meses"/>
    <n v="270107"/>
    <s v="Atenciones médicas"/>
    <n v="270107006"/>
    <s v="Violencia Física"/>
    <n v="0"/>
    <n v="1063.8367211147061"/>
    <n v="0"/>
  </r>
  <r>
    <n v="14"/>
    <n v="14104"/>
    <s v="Los Ríos"/>
    <s v="Los Lagos"/>
    <n v="7"/>
    <s v="Prevalencia Violencia Sexual General Vida (año o vida) general"/>
    <x v="1"/>
    <x v="1"/>
    <x v="1"/>
    <x v="1"/>
    <s v="No sufrió violencia sexual antes ni durante los últimos doce meses"/>
    <n v="270107"/>
    <s v="Atenciones médicas"/>
    <n v="270107005"/>
    <s v="Otra violencia"/>
    <n v="0"/>
    <n v="1063.8367211147061"/>
    <n v="0"/>
  </r>
  <r>
    <n v="14"/>
    <n v="14105"/>
    <s v="Los Ríos"/>
    <s v="Máfil"/>
    <n v="1"/>
    <s v="Prevalencia Violencia Física General Año"/>
    <x v="0"/>
    <x v="0"/>
    <x v="0"/>
    <x v="0"/>
    <s v="No sufrió violencia física general en los últimos 12 meses"/>
    <n v="270107"/>
    <s v="Atenciones médicas"/>
    <n v="270107006"/>
    <s v="Violencia Física"/>
    <n v="0"/>
    <n v="836.45966122822608"/>
    <n v="0"/>
  </r>
  <r>
    <n v="14"/>
    <n v="14105"/>
    <s v="Los Ríos"/>
    <s v="Máfil"/>
    <n v="2"/>
    <s v="Prevalencia Violencia Física General Vida (año o vida)"/>
    <x v="1"/>
    <x v="1"/>
    <x v="0"/>
    <x v="0"/>
    <s v="No sufrió violencia física antes ni durante los últimos doce meses"/>
    <n v="270107"/>
    <s v="Atenciones médicas"/>
    <n v="270107006"/>
    <s v="Violencia Física"/>
    <n v="0"/>
    <n v="836.45966122822608"/>
    <n v="0"/>
  </r>
  <r>
    <n v="14"/>
    <n v="14105"/>
    <s v="Los Ríos"/>
    <s v="Máfil"/>
    <n v="3"/>
    <s v="Prevalencia Violencia Física Grave Año"/>
    <x v="0"/>
    <x v="0"/>
    <x v="0"/>
    <x v="0"/>
    <s v="No sufrió violencia física grave en los últimos 12 meses"/>
    <n v="270107"/>
    <s v="Atenciones médicas"/>
    <n v="270107006"/>
    <s v="Violencia Física"/>
    <n v="0"/>
    <n v="836.45966122822608"/>
    <n v="0"/>
  </r>
  <r>
    <n v="14"/>
    <n v="14105"/>
    <s v="Los Ríos"/>
    <s v="Máfil"/>
    <n v="4"/>
    <s v="Prevalencia Violencia Física Leve Año"/>
    <x v="0"/>
    <x v="0"/>
    <x v="0"/>
    <x v="0"/>
    <s v="No sufrió violencia física leve en los últimos 12 meses"/>
    <n v="270107"/>
    <s v="Atenciones médicas"/>
    <n v="270107006"/>
    <s v="Violencia Física"/>
    <n v="0"/>
    <n v="836.45966122822608"/>
    <n v="0"/>
  </r>
  <r>
    <n v="14"/>
    <n v="14105"/>
    <s v="Los Ríos"/>
    <s v="Máfil"/>
    <n v="7"/>
    <s v="Prevalencia Violencia Sexual General Vida (año o vida) general"/>
    <x v="1"/>
    <x v="1"/>
    <x v="1"/>
    <x v="1"/>
    <s v="No sufrió violencia sexual antes ni durante los últimos doce meses"/>
    <n v="270107"/>
    <s v="Atenciones médicas"/>
    <n v="270107005"/>
    <s v="Otra violencia"/>
    <n v="0"/>
    <n v="836.45966122822608"/>
    <n v="0"/>
  </r>
  <r>
    <n v="14"/>
    <n v="14106"/>
    <s v="Los Ríos"/>
    <s v="Mariquina"/>
    <n v="1"/>
    <s v="Prevalencia Violencia Física General Año"/>
    <x v="0"/>
    <x v="0"/>
    <x v="0"/>
    <x v="0"/>
    <s v="No sufrió violencia física general en los últimos 12 meses"/>
    <n v="270107"/>
    <s v="Atenciones médicas"/>
    <n v="270107006"/>
    <s v="Violencia Física"/>
    <n v="0"/>
    <n v="7281.7466960199445"/>
    <n v="0"/>
  </r>
  <r>
    <n v="14"/>
    <n v="14106"/>
    <s v="Los Ríos"/>
    <s v="Mariquina"/>
    <n v="2"/>
    <s v="Prevalencia Violencia Física General Vida (año o vida)"/>
    <x v="1"/>
    <x v="1"/>
    <x v="0"/>
    <x v="0"/>
    <s v="No sufrió violencia física antes ni durante los últimos doce meses"/>
    <n v="270107"/>
    <s v="Atenciones médicas"/>
    <n v="270107006"/>
    <s v="Violencia Física"/>
    <n v="0"/>
    <n v="6403.5809032870802"/>
    <n v="0"/>
  </r>
  <r>
    <n v="14"/>
    <n v="14106"/>
    <s v="Los Ríos"/>
    <s v="Mariquina"/>
    <n v="2"/>
    <s v="Prevalencia Violencia Física General Vida (año o vida)"/>
    <x v="1"/>
    <x v="1"/>
    <x v="0"/>
    <x v="0"/>
    <s v="Sufrió violencia física antes o durante los últimos doce meses"/>
    <n v="270107"/>
    <s v="Atenciones médicas"/>
    <n v="270107006"/>
    <s v="Violencia Física"/>
    <n v="0"/>
    <n v="878.16579273286504"/>
    <n v="0"/>
  </r>
  <r>
    <n v="14"/>
    <n v="14106"/>
    <s v="Los Ríos"/>
    <s v="Mariquina"/>
    <n v="3"/>
    <s v="Prevalencia Violencia Física Grave Año"/>
    <x v="0"/>
    <x v="0"/>
    <x v="0"/>
    <x v="0"/>
    <s v="No sufrió violencia física grave en los últimos 12 meses"/>
    <n v="270107"/>
    <s v="Atenciones médicas"/>
    <n v="270107006"/>
    <s v="Violencia Física"/>
    <n v="0"/>
    <n v="7281.7466960199445"/>
    <n v="0"/>
  </r>
  <r>
    <n v="14"/>
    <n v="14106"/>
    <s v="Los Ríos"/>
    <s v="Mariquina"/>
    <n v="4"/>
    <s v="Prevalencia Violencia Física Leve Año"/>
    <x v="0"/>
    <x v="0"/>
    <x v="0"/>
    <x v="0"/>
    <s v="No sufrió violencia física leve en los últimos 12 meses"/>
    <n v="270107"/>
    <s v="Atenciones médicas"/>
    <n v="270107006"/>
    <s v="Violencia Física"/>
    <n v="0"/>
    <n v="7281.7466960199445"/>
    <n v="0"/>
  </r>
  <r>
    <n v="14"/>
    <n v="14106"/>
    <s v="Los Ríos"/>
    <s v="Mariquina"/>
    <n v="7"/>
    <s v="Prevalencia Violencia Sexual General Vida (año o vida) general"/>
    <x v="1"/>
    <x v="1"/>
    <x v="1"/>
    <x v="1"/>
    <s v="Sin Datos"/>
    <n v="270107"/>
    <s v="Atenciones médicas"/>
    <n v="270107005"/>
    <s v="Otra violencia"/>
    <n v="0"/>
    <n v="1272.9345247793099"/>
    <n v="0"/>
  </r>
  <r>
    <n v="14"/>
    <n v="14106"/>
    <s v="Los Ríos"/>
    <s v="Mariquina"/>
    <n v="7"/>
    <s v="Prevalencia Violencia Sexual General Vida (año o vida) general"/>
    <x v="1"/>
    <x v="1"/>
    <x v="1"/>
    <x v="1"/>
    <s v="No sufrió violencia sexual antes ni durante los últimos doce meses"/>
    <n v="270107"/>
    <s v="Atenciones médicas"/>
    <n v="270107005"/>
    <s v="Otra violencia"/>
    <n v="0"/>
    <n v="5698.2851442136089"/>
    <n v="0"/>
  </r>
  <r>
    <n v="14"/>
    <n v="14106"/>
    <s v="Los Ríos"/>
    <s v="Mariquina"/>
    <n v="7"/>
    <s v="Prevalencia Violencia Sexual General Vida (año o vida) general"/>
    <x v="1"/>
    <x v="1"/>
    <x v="1"/>
    <x v="1"/>
    <s v="Sufrió violencia sexual antes o durante los últimos doce meses"/>
    <n v="270107"/>
    <s v="Atenciones médicas"/>
    <n v="270107005"/>
    <s v="Otra violencia"/>
    <n v="0"/>
    <n v="310.52702702702697"/>
    <n v="0"/>
  </r>
  <r>
    <n v="14"/>
    <n v="14107"/>
    <s v="Los Ríos"/>
    <s v="Paillaco"/>
    <n v="1"/>
    <s v="Prevalencia Violencia Física General Año"/>
    <x v="0"/>
    <x v="0"/>
    <x v="0"/>
    <x v="0"/>
    <s v="No sufrió violencia física general en los últimos 12 meses"/>
    <n v="270107"/>
    <s v="Atenciones médicas"/>
    <n v="270107006"/>
    <s v="Violencia Física"/>
    <n v="0"/>
    <n v="1888.8495213680862"/>
    <n v="0"/>
  </r>
  <r>
    <n v="14"/>
    <n v="14107"/>
    <s v="Los Ríos"/>
    <s v="Paillaco"/>
    <n v="2"/>
    <s v="Prevalencia Violencia Física General Vida (año o vida)"/>
    <x v="1"/>
    <x v="1"/>
    <x v="0"/>
    <x v="0"/>
    <s v="No sufrió violencia física antes ni durante los últimos doce meses"/>
    <n v="270107"/>
    <s v="Atenciones médicas"/>
    <n v="270107006"/>
    <s v="Violencia Física"/>
    <n v="0"/>
    <n v="1888.8495213680862"/>
    <n v="0"/>
  </r>
  <r>
    <n v="14"/>
    <n v="14107"/>
    <s v="Los Ríos"/>
    <s v="Paillaco"/>
    <n v="3"/>
    <s v="Prevalencia Violencia Física Grave Año"/>
    <x v="0"/>
    <x v="0"/>
    <x v="0"/>
    <x v="0"/>
    <s v="No sufrió violencia física grave en los últimos 12 meses"/>
    <n v="270107"/>
    <s v="Atenciones médicas"/>
    <n v="270107006"/>
    <s v="Violencia Física"/>
    <n v="0"/>
    <n v="1888.8495213680862"/>
    <n v="0"/>
  </r>
  <r>
    <n v="14"/>
    <n v="14107"/>
    <s v="Los Ríos"/>
    <s v="Paillaco"/>
    <n v="4"/>
    <s v="Prevalencia Violencia Física Leve Año"/>
    <x v="0"/>
    <x v="0"/>
    <x v="0"/>
    <x v="0"/>
    <s v="No sufrió violencia física leve en los últimos 12 meses"/>
    <n v="270107"/>
    <s v="Atenciones médicas"/>
    <n v="270107006"/>
    <s v="Violencia Física"/>
    <n v="0"/>
    <n v="1888.8495213680862"/>
    <n v="0"/>
  </r>
  <r>
    <n v="14"/>
    <n v="14107"/>
    <s v="Los Ríos"/>
    <s v="Paillaco"/>
    <n v="7"/>
    <s v="Prevalencia Violencia Sexual General Vida (año o vida) general"/>
    <x v="1"/>
    <x v="1"/>
    <x v="1"/>
    <x v="1"/>
    <s v="Sin Datos"/>
    <n v="270107"/>
    <s v="Atenciones médicas"/>
    <n v="270107005"/>
    <s v="Otra violencia"/>
    <n v="0"/>
    <n v="1052.38986013986"/>
    <n v="0"/>
  </r>
  <r>
    <n v="14"/>
    <n v="14107"/>
    <s v="Los Ríos"/>
    <s v="Paillaco"/>
    <n v="7"/>
    <s v="Prevalencia Violencia Sexual General Vida (año o vida) general"/>
    <x v="1"/>
    <x v="1"/>
    <x v="1"/>
    <x v="1"/>
    <s v="No sufrió violencia sexual antes ni durante los últimos doce meses"/>
    <n v="270107"/>
    <s v="Atenciones médicas"/>
    <n v="270107005"/>
    <s v="Otra violencia"/>
    <n v="0"/>
    <n v="836.45966122822608"/>
    <n v="0"/>
  </r>
  <r>
    <n v="14"/>
    <n v="14108"/>
    <s v="Los Ríos"/>
    <s v="Panguipulli"/>
    <n v="1"/>
    <s v="Prevalencia Violencia Física General Año"/>
    <x v="0"/>
    <x v="0"/>
    <x v="0"/>
    <x v="0"/>
    <s v="No sufrió violencia física general en los últimos 12 meses"/>
    <n v="270107"/>
    <s v="Atenciones médicas"/>
    <n v="270107006"/>
    <s v="Violencia Física"/>
    <n v="5135"/>
    <n v="6039.5960335078898"/>
    <n v="12495.313328526798"/>
  </r>
  <r>
    <n v="14"/>
    <n v="14108"/>
    <s v="Los Ríos"/>
    <s v="Panguipulli"/>
    <n v="1"/>
    <s v="Prevalencia Violencia Física General Año"/>
    <x v="0"/>
    <x v="0"/>
    <x v="0"/>
    <x v="0"/>
    <s v="Sufrió violencia física general en los últimos 12 meses"/>
    <n v="270107"/>
    <s v="Atenciones médicas"/>
    <n v="270107006"/>
    <s v="Violencia Física"/>
    <n v="51"/>
    <n v="302.11538461538498"/>
    <n v="277.88157894736838"/>
  </r>
  <r>
    <n v="14"/>
    <n v="14108"/>
    <s v="Los Ríos"/>
    <s v="Panguipulli"/>
    <n v="2"/>
    <s v="Prevalencia Violencia Física General Vida (año o vida)"/>
    <x v="1"/>
    <x v="1"/>
    <x v="0"/>
    <x v="0"/>
    <s v="No sufrió violencia física antes ni durante los últimos doce meses"/>
    <n v="270107"/>
    <s v="Atenciones médicas"/>
    <n v="270107006"/>
    <s v="Violencia Física"/>
    <n v="4353"/>
    <n v="5770.7751379855017"/>
    <n v="12495.313328526798"/>
  </r>
  <r>
    <n v="14"/>
    <n v="14108"/>
    <s v="Los Ríos"/>
    <s v="Panguipulli"/>
    <n v="2"/>
    <s v="Prevalencia Violencia Física General Vida (año o vida)"/>
    <x v="1"/>
    <x v="1"/>
    <x v="0"/>
    <x v="0"/>
    <s v="Sufrió violencia física antes o durante los últimos doce meses"/>
    <n v="270107"/>
    <s v="Atenciones médicas"/>
    <n v="270107006"/>
    <s v="Violencia Física"/>
    <n v="833"/>
    <n v="570.936280137773"/>
    <n v="277.88157894736838"/>
  </r>
  <r>
    <n v="14"/>
    <n v="14108"/>
    <s v="Los Ríos"/>
    <s v="Panguipulli"/>
    <n v="3"/>
    <s v="Prevalencia Violencia Física Grave Año"/>
    <x v="0"/>
    <x v="0"/>
    <x v="0"/>
    <x v="0"/>
    <s v="No sufrió violencia física grave en los últimos 12 meses"/>
    <n v="270107"/>
    <s v="Atenciones médicas"/>
    <n v="270107006"/>
    <s v="Violencia Física"/>
    <n v="5186"/>
    <n v="6039.5960335078898"/>
    <n v="12773.194907474166"/>
  </r>
  <r>
    <n v="14"/>
    <n v="14108"/>
    <s v="Los Ríos"/>
    <s v="Panguipulli"/>
    <n v="3"/>
    <s v="Prevalencia Violencia Física Grave Año"/>
    <x v="0"/>
    <x v="0"/>
    <x v="0"/>
    <x v="0"/>
    <s v="Sufrió violencia física grave en los últimos 12 meses"/>
    <n v="270107"/>
    <s v="Atenciones médicas"/>
    <n v="270107006"/>
    <s v="Violencia Física"/>
    <n v="0"/>
    <n v="302.11538461538498"/>
    <n v="0"/>
  </r>
  <r>
    <n v="14"/>
    <n v="14108"/>
    <s v="Los Ríos"/>
    <s v="Panguipulli"/>
    <n v="4"/>
    <s v="Prevalencia Violencia Física Leve Año"/>
    <x v="0"/>
    <x v="0"/>
    <x v="0"/>
    <x v="0"/>
    <s v="No sufrió violencia física leve en los últimos 12 meses"/>
    <n v="270107"/>
    <s v="Atenciones médicas"/>
    <n v="270107006"/>
    <s v="Violencia Física"/>
    <n v="5135"/>
    <n v="6039.5960335078898"/>
    <n v="12495.313328526798"/>
  </r>
  <r>
    <n v="14"/>
    <n v="14108"/>
    <s v="Los Ríos"/>
    <s v="Panguipulli"/>
    <n v="4"/>
    <s v="Prevalencia Violencia Física Leve Año"/>
    <x v="0"/>
    <x v="0"/>
    <x v="0"/>
    <x v="0"/>
    <s v="Sufrió violencia física leve en los últimos 12 meses"/>
    <n v="270107"/>
    <s v="Atenciones médicas"/>
    <n v="270107006"/>
    <s v="Violencia Física"/>
    <n v="51"/>
    <n v="302.11538461538498"/>
    <n v="277.88157894736838"/>
  </r>
  <r>
    <n v="14"/>
    <n v="14108"/>
    <s v="Los Ríos"/>
    <s v="Panguipulli"/>
    <n v="7"/>
    <s v="Prevalencia Violencia Sexual General Vida (año o vida) general"/>
    <x v="1"/>
    <x v="1"/>
    <x v="1"/>
    <x v="1"/>
    <s v="Sin Datos"/>
    <n v="270107"/>
    <s v="Atenciones médicas"/>
    <n v="270107005"/>
    <s v="Otra violencia"/>
    <n v="2101"/>
    <n v="2772.3354444116649"/>
    <n v="167.45555555555561"/>
  </r>
  <r>
    <n v="14"/>
    <n v="14108"/>
    <s v="Los Ríos"/>
    <s v="Panguipulli"/>
    <n v="7"/>
    <s v="Prevalencia Violencia Sexual General Vida (año o vida) general"/>
    <x v="1"/>
    <x v="1"/>
    <x v="1"/>
    <x v="1"/>
    <s v="No sufrió violencia sexual antes ni durante los últimos doce meses"/>
    <n v="270107"/>
    <s v="Atenciones médicas"/>
    <n v="270107005"/>
    <s v="Otra violencia"/>
    <n v="3034"/>
    <n v="3300.5550781892234"/>
    <n v="12358.369488904911"/>
  </r>
  <r>
    <n v="14"/>
    <n v="14108"/>
    <s v="Los Ríos"/>
    <s v="Panguipulli"/>
    <n v="7"/>
    <s v="Prevalencia Violencia Sexual General Vida (año o vida) general"/>
    <x v="1"/>
    <x v="1"/>
    <x v="1"/>
    <x v="1"/>
    <s v="Sufrió violencia sexual antes o durante los últimos doce meses"/>
    <n v="270107"/>
    <s v="Atenciones médicas"/>
    <n v="270107005"/>
    <s v="Otra violencia"/>
    <n v="51"/>
    <n v="268.82089552238801"/>
    <n v="247.36986301369859"/>
  </r>
  <r>
    <n v="14"/>
    <n v="14201"/>
    <s v="Los Ríos"/>
    <s v="La Unión"/>
    <n v="1"/>
    <s v="Prevalencia Violencia Física General Año"/>
    <x v="0"/>
    <x v="0"/>
    <x v="0"/>
    <x v="0"/>
    <s v="No sufrió violencia física general en los últimos 12 meses"/>
    <n v="270107"/>
    <s v="Atenciones médicas"/>
    <n v="270107006"/>
    <s v="Violencia Física"/>
    <n v="7980"/>
    <n v="8410.782782597078"/>
    <n v="13110.164480293197"/>
  </r>
  <r>
    <n v="14"/>
    <n v="14201"/>
    <s v="Los Ríos"/>
    <s v="La Unión"/>
    <n v="1"/>
    <s v="Prevalencia Violencia Física General Año"/>
    <x v="0"/>
    <x v="0"/>
    <x v="0"/>
    <x v="0"/>
    <s v="Sufrió violencia física general en los últimos 12 meses"/>
    <n v="270107"/>
    <s v="Atenciones médicas"/>
    <n v="270107006"/>
    <s v="Violencia Física"/>
    <n v="515"/>
    <n v="224.07954545454501"/>
    <n v="255.21333333333331"/>
  </r>
  <r>
    <n v="14"/>
    <n v="14201"/>
    <s v="Los Ríos"/>
    <s v="La Unión"/>
    <n v="2"/>
    <s v="Prevalencia Violencia Física General Vida (año o vida)"/>
    <x v="1"/>
    <x v="1"/>
    <x v="0"/>
    <x v="0"/>
    <s v="No sufrió violencia física antes ni durante los últimos doce meses"/>
    <n v="270107"/>
    <s v="Atenciones médicas"/>
    <n v="270107006"/>
    <s v="Violencia Física"/>
    <n v="6992"/>
    <n v="7884.5878525271473"/>
    <n v="11743.834655731793"/>
  </r>
  <r>
    <n v="14"/>
    <n v="14201"/>
    <s v="Los Ríos"/>
    <s v="La Unión"/>
    <n v="2"/>
    <s v="Prevalencia Violencia Física General Vida (año o vida)"/>
    <x v="1"/>
    <x v="1"/>
    <x v="0"/>
    <x v="0"/>
    <s v="Sufrió violencia física antes o durante los últimos doce meses"/>
    <n v="270107"/>
    <s v="Atenciones médicas"/>
    <n v="270107006"/>
    <s v="Violencia Física"/>
    <n v="1503"/>
    <n v="750.27447552447506"/>
    <n v="1621.5431578947366"/>
  </r>
  <r>
    <n v="14"/>
    <n v="14201"/>
    <s v="Los Ríos"/>
    <s v="La Unión"/>
    <n v="3"/>
    <s v="Prevalencia Violencia Física Grave Año"/>
    <x v="0"/>
    <x v="0"/>
    <x v="0"/>
    <x v="0"/>
    <s v="No sufrió violencia física grave en los últimos 12 meses"/>
    <n v="270107"/>
    <s v="Atenciones médicas"/>
    <n v="270107006"/>
    <s v="Violencia Física"/>
    <n v="8348"/>
    <n v="8634.8623280516222"/>
    <n v="13110.164480293197"/>
  </r>
  <r>
    <n v="14"/>
    <n v="14201"/>
    <s v="Los Ríos"/>
    <s v="La Unión"/>
    <n v="3"/>
    <s v="Prevalencia Violencia Física Grave Año"/>
    <x v="0"/>
    <x v="0"/>
    <x v="0"/>
    <x v="0"/>
    <s v="Sufrió violencia física grave en los últimos 12 meses"/>
    <n v="270107"/>
    <s v="Atenciones médicas"/>
    <n v="270107006"/>
    <s v="Violencia Física"/>
    <n v="147"/>
    <n v="0"/>
    <n v="255.21333333333331"/>
  </r>
  <r>
    <n v="14"/>
    <n v="14201"/>
    <s v="Los Ríos"/>
    <s v="La Unión"/>
    <n v="4"/>
    <s v="Prevalencia Violencia Física Leve Año"/>
    <x v="0"/>
    <x v="0"/>
    <x v="0"/>
    <x v="0"/>
    <s v="No sufrió violencia física leve en los últimos 12 meses"/>
    <n v="270107"/>
    <s v="Atenciones médicas"/>
    <n v="270107006"/>
    <s v="Violencia Física"/>
    <n v="7980"/>
    <n v="8410.782782597078"/>
    <n v="13365.37781362653"/>
  </r>
  <r>
    <n v="14"/>
    <n v="14201"/>
    <s v="Los Ríos"/>
    <s v="La Unión"/>
    <n v="4"/>
    <s v="Prevalencia Violencia Física Leve Año"/>
    <x v="0"/>
    <x v="0"/>
    <x v="0"/>
    <x v="0"/>
    <s v="Sufrió violencia física leve en los últimos 12 meses"/>
    <n v="270107"/>
    <s v="Atenciones médicas"/>
    <n v="270107006"/>
    <s v="Violencia Física"/>
    <n v="515"/>
    <n v="224.07954545454501"/>
    <n v="0"/>
  </r>
  <r>
    <n v="14"/>
    <n v="14201"/>
    <s v="Los Ríos"/>
    <s v="La Unión"/>
    <n v="7"/>
    <s v="Prevalencia Violencia Sexual General Vida (año o vida) general"/>
    <x v="1"/>
    <x v="1"/>
    <x v="1"/>
    <x v="1"/>
    <s v="Sin Datos"/>
    <n v="270107"/>
    <s v="Atenciones médicas"/>
    <n v="270107005"/>
    <s v="Otra violencia"/>
    <n v="2754"/>
    <n v="3065.7768907466771"/>
    <n v="0"/>
  </r>
  <r>
    <n v="14"/>
    <n v="14201"/>
    <s v="Los Ríos"/>
    <s v="La Unión"/>
    <n v="7"/>
    <s v="Prevalencia Violencia Sexual General Vida (año o vida) general"/>
    <x v="1"/>
    <x v="1"/>
    <x v="1"/>
    <x v="1"/>
    <s v="No sufrió violencia sexual antes ni durante los últimos doce meses"/>
    <n v="270107"/>
    <s v="Atenciones médicas"/>
    <n v="270107005"/>
    <s v="Otra violencia"/>
    <n v="5545"/>
    <n v="5569.085437304946"/>
    <n v="12272.670172835053"/>
  </r>
  <r>
    <n v="14"/>
    <n v="14201"/>
    <s v="Los Ríos"/>
    <s v="La Unión"/>
    <n v="7"/>
    <s v="Prevalencia Violencia Sexual General Vida (año o vida) general"/>
    <x v="1"/>
    <x v="1"/>
    <x v="1"/>
    <x v="1"/>
    <s v="Sufrió violencia sexual antes o durante los últimos doce meses"/>
    <n v="270107"/>
    <s v="Atenciones médicas"/>
    <n v="270107005"/>
    <s v="Otra violencia"/>
    <n v="196"/>
    <n v="0"/>
    <n v="1092.7076407914765"/>
  </r>
  <r>
    <n v="14"/>
    <n v="14202"/>
    <s v="Los Ríos"/>
    <s v="Futrono"/>
    <n v="1"/>
    <s v="Prevalencia Violencia Física General Año"/>
    <x v="0"/>
    <x v="0"/>
    <x v="0"/>
    <x v="0"/>
    <s v="No sufrió violencia física general en los últimos 12 meses"/>
    <n v="270107"/>
    <s v="Atenciones médicas"/>
    <n v="270107006"/>
    <s v="Violencia Física"/>
    <n v="0"/>
    <n v="7546.296644706541"/>
    <n v="4914.9239149242958"/>
  </r>
  <r>
    <n v="14"/>
    <n v="14202"/>
    <s v="Los Ríos"/>
    <s v="Futrono"/>
    <n v="1"/>
    <s v="Prevalencia Violencia Física General Año"/>
    <x v="0"/>
    <x v="0"/>
    <x v="0"/>
    <x v="0"/>
    <s v="Sufrió violencia física general en los últimos 12 meses"/>
    <n v="270107"/>
    <s v="Atenciones médicas"/>
    <n v="270107006"/>
    <s v="Violencia Física"/>
    <n v="0"/>
    <n v="302.11538461538498"/>
    <n v="0"/>
  </r>
  <r>
    <n v="14"/>
    <n v="14202"/>
    <s v="Los Ríos"/>
    <s v="Futrono"/>
    <n v="2"/>
    <s v="Prevalencia Violencia Física General Vida (año o vida)"/>
    <x v="1"/>
    <x v="1"/>
    <x v="0"/>
    <x v="0"/>
    <s v="No sufrió violencia física antes ni durante los últimos doce meses"/>
    <n v="270107"/>
    <s v="Atenciones médicas"/>
    <n v="270107006"/>
    <s v="Violencia Física"/>
    <n v="0"/>
    <n v="7546.296644706541"/>
    <n v="3689.1220051269725"/>
  </r>
  <r>
    <n v="14"/>
    <n v="14202"/>
    <s v="Los Ríos"/>
    <s v="Futrono"/>
    <n v="2"/>
    <s v="Prevalencia Violencia Física General Vida (año o vida)"/>
    <x v="1"/>
    <x v="1"/>
    <x v="0"/>
    <x v="0"/>
    <s v="Sufrió violencia física antes o durante los últimos doce meses"/>
    <n v="270107"/>
    <s v="Atenciones médicas"/>
    <n v="270107006"/>
    <s v="Violencia Física"/>
    <n v="0"/>
    <n v="302.11538461538498"/>
    <n v="1225.8019097973242"/>
  </r>
  <r>
    <n v="14"/>
    <n v="14202"/>
    <s v="Los Ríos"/>
    <s v="Futrono"/>
    <n v="3"/>
    <s v="Prevalencia Violencia Física Grave Año"/>
    <x v="0"/>
    <x v="0"/>
    <x v="0"/>
    <x v="0"/>
    <s v="No sufrió violencia física grave en los últimos 12 meses"/>
    <n v="270107"/>
    <s v="Atenciones médicas"/>
    <n v="270107006"/>
    <s v="Violencia Física"/>
    <n v="0"/>
    <n v="7546.296644706541"/>
    <n v="4914.9239149242958"/>
  </r>
  <r>
    <n v="14"/>
    <n v="14202"/>
    <s v="Los Ríos"/>
    <s v="Futrono"/>
    <n v="3"/>
    <s v="Prevalencia Violencia Física Grave Año"/>
    <x v="0"/>
    <x v="0"/>
    <x v="0"/>
    <x v="0"/>
    <s v="Sufrió violencia física grave en los últimos 12 meses"/>
    <n v="270107"/>
    <s v="Atenciones médicas"/>
    <n v="270107006"/>
    <s v="Violencia Física"/>
    <n v="0"/>
    <n v="302.11538461538498"/>
    <n v="0"/>
  </r>
  <r>
    <n v="14"/>
    <n v="14202"/>
    <s v="Los Ríos"/>
    <s v="Futrono"/>
    <n v="4"/>
    <s v="Prevalencia Violencia Física Leve Año"/>
    <x v="0"/>
    <x v="0"/>
    <x v="0"/>
    <x v="0"/>
    <s v="No sufrió violencia física leve en los últimos 12 meses"/>
    <n v="270107"/>
    <s v="Atenciones médicas"/>
    <n v="270107006"/>
    <s v="Violencia Física"/>
    <n v="0"/>
    <n v="7546.296644706541"/>
    <n v="4914.9239149242958"/>
  </r>
  <r>
    <n v="14"/>
    <n v="14202"/>
    <s v="Los Ríos"/>
    <s v="Futrono"/>
    <n v="4"/>
    <s v="Prevalencia Violencia Física Leve Año"/>
    <x v="0"/>
    <x v="0"/>
    <x v="0"/>
    <x v="0"/>
    <s v="Sufrió violencia física leve en los últimos 12 meses"/>
    <n v="270107"/>
    <s v="Atenciones médicas"/>
    <n v="270107006"/>
    <s v="Violencia Física"/>
    <n v="0"/>
    <n v="302.11538461538498"/>
    <n v="0"/>
  </r>
  <r>
    <n v="14"/>
    <n v="14202"/>
    <s v="Los Ríos"/>
    <s v="Futrono"/>
    <n v="7"/>
    <s v="Prevalencia Violencia Sexual General Vida (año o vida) general"/>
    <x v="1"/>
    <x v="1"/>
    <x v="1"/>
    <x v="1"/>
    <s v="Sin Datos"/>
    <n v="270107"/>
    <s v="Atenciones médicas"/>
    <n v="270107005"/>
    <s v="Otra violencia"/>
    <n v="0"/>
    <n v="2423.4560938496584"/>
    <n v="0"/>
  </r>
  <r>
    <n v="14"/>
    <n v="14202"/>
    <s v="Los Ríos"/>
    <s v="Futrono"/>
    <n v="7"/>
    <s v="Prevalencia Violencia Sexual General Vida (año o vida) general"/>
    <x v="1"/>
    <x v="1"/>
    <x v="1"/>
    <x v="1"/>
    <s v="No sufrió violencia sexual antes ni durante los últimos doce meses"/>
    <n v="270107"/>
    <s v="Atenciones médicas"/>
    <n v="270107005"/>
    <s v="Otra violencia"/>
    <n v="0"/>
    <n v="5424.9559354722696"/>
    <n v="4389.6724729632297"/>
  </r>
  <r>
    <n v="14"/>
    <n v="14202"/>
    <s v="Los Ríos"/>
    <s v="Futrono"/>
    <n v="7"/>
    <s v="Prevalencia Violencia Sexual General Vida (año o vida) general"/>
    <x v="1"/>
    <x v="1"/>
    <x v="1"/>
    <x v="1"/>
    <s v="Sufrió violencia sexual antes o durante los últimos doce meses"/>
    <n v="270107"/>
    <s v="Atenciones médicas"/>
    <n v="270107005"/>
    <s v="Otra violencia"/>
    <n v="0"/>
    <n v="0"/>
    <n v="525.25144196106703"/>
  </r>
  <r>
    <n v="14"/>
    <n v="14203"/>
    <s v="Los Ríos"/>
    <s v="Lago Ranco"/>
    <n v="1"/>
    <s v="Prevalencia Violencia Física General Año"/>
    <x v="0"/>
    <x v="0"/>
    <x v="0"/>
    <x v="0"/>
    <s v="No sufrió violencia física general en los últimos 12 meses"/>
    <n v="270107"/>
    <s v="Atenciones médicas"/>
    <n v="270107006"/>
    <s v="Violencia Física"/>
    <n v="0"/>
    <n v="690.41595493452098"/>
    <n v="0"/>
  </r>
  <r>
    <n v="14"/>
    <n v="14203"/>
    <s v="Los Ríos"/>
    <s v="Lago Ranco"/>
    <n v="1"/>
    <s v="Prevalencia Violencia Física General Año"/>
    <x v="0"/>
    <x v="0"/>
    <x v="0"/>
    <x v="0"/>
    <s v="Sufrió violencia física general en los últimos 12 meses"/>
    <n v="270107"/>
    <s v="Atenciones médicas"/>
    <n v="270107006"/>
    <s v="Violencia Física"/>
    <n v="0"/>
    <n v="224.07954545454501"/>
    <n v="0"/>
  </r>
  <r>
    <n v="14"/>
    <n v="14203"/>
    <s v="Los Ríos"/>
    <s v="Lago Ranco"/>
    <n v="2"/>
    <s v="Prevalencia Violencia Física General Vida (año o vida)"/>
    <x v="1"/>
    <x v="1"/>
    <x v="0"/>
    <x v="0"/>
    <s v="No sufrió violencia física antes ni durante los últimos doce meses"/>
    <n v="270107"/>
    <s v="Atenciones médicas"/>
    <n v="270107006"/>
    <s v="Violencia Física"/>
    <n v="0"/>
    <n v="690.41595493452098"/>
    <n v="0"/>
  </r>
  <r>
    <n v="14"/>
    <n v="14203"/>
    <s v="Los Ríos"/>
    <s v="Lago Ranco"/>
    <n v="2"/>
    <s v="Prevalencia Violencia Física General Vida (año o vida)"/>
    <x v="1"/>
    <x v="1"/>
    <x v="0"/>
    <x v="0"/>
    <s v="Sufrió violencia física antes o durante los últimos doce meses"/>
    <n v="270107"/>
    <s v="Atenciones médicas"/>
    <n v="270107006"/>
    <s v="Violencia Física"/>
    <n v="0"/>
    <n v="224.07954545454501"/>
    <n v="0"/>
  </r>
  <r>
    <n v="14"/>
    <n v="14203"/>
    <s v="Los Ríos"/>
    <s v="Lago Ranco"/>
    <n v="3"/>
    <s v="Prevalencia Violencia Física Grave Año"/>
    <x v="0"/>
    <x v="0"/>
    <x v="0"/>
    <x v="0"/>
    <s v="No sufrió violencia física grave en los últimos 12 meses"/>
    <n v="270107"/>
    <s v="Atenciones médicas"/>
    <n v="270107006"/>
    <s v="Violencia Física"/>
    <n v="0"/>
    <n v="690.41595493452098"/>
    <n v="0"/>
  </r>
  <r>
    <n v="14"/>
    <n v="14203"/>
    <s v="Los Ríos"/>
    <s v="Lago Ranco"/>
    <n v="3"/>
    <s v="Prevalencia Violencia Física Grave Año"/>
    <x v="0"/>
    <x v="0"/>
    <x v="0"/>
    <x v="0"/>
    <s v="Sufrió violencia física grave en los últimos 12 meses"/>
    <n v="270107"/>
    <s v="Atenciones médicas"/>
    <n v="270107006"/>
    <s v="Violencia Física"/>
    <n v="0"/>
    <n v="224.07954545454501"/>
    <n v="0"/>
  </r>
  <r>
    <n v="14"/>
    <n v="14203"/>
    <s v="Los Ríos"/>
    <s v="Lago Ranco"/>
    <n v="4"/>
    <s v="Prevalencia Violencia Física Leve Año"/>
    <x v="0"/>
    <x v="0"/>
    <x v="0"/>
    <x v="0"/>
    <s v="No sufrió violencia física leve en los últimos 12 meses"/>
    <n v="270107"/>
    <s v="Atenciones médicas"/>
    <n v="270107006"/>
    <s v="Violencia Física"/>
    <n v="0"/>
    <n v="914.49550038906602"/>
    <n v="0"/>
  </r>
  <r>
    <n v="14"/>
    <n v="14203"/>
    <s v="Los Ríos"/>
    <s v="Lago Ranco"/>
    <n v="7"/>
    <s v="Prevalencia Violencia Sexual General Vida (año o vida) general"/>
    <x v="1"/>
    <x v="1"/>
    <x v="1"/>
    <x v="1"/>
    <s v="Sin Datos"/>
    <n v="270107"/>
    <s v="Atenciones médicas"/>
    <n v="270107005"/>
    <s v="Otra violencia"/>
    <n v="0"/>
    <n v="268.82089552238801"/>
    <n v="0"/>
  </r>
  <r>
    <n v="14"/>
    <n v="14203"/>
    <s v="Los Ríos"/>
    <s v="Lago Ranco"/>
    <n v="7"/>
    <s v="Prevalencia Violencia Sexual General Vida (año o vida) general"/>
    <x v="1"/>
    <x v="1"/>
    <x v="1"/>
    <x v="1"/>
    <s v="No sufrió violencia sexual antes ni durante los últimos doce meses"/>
    <n v="270107"/>
    <s v="Atenciones médicas"/>
    <n v="270107005"/>
    <s v="Otra violencia"/>
    <n v="0"/>
    <n v="645.67460486667801"/>
    <n v="0"/>
  </r>
  <r>
    <n v="14"/>
    <n v="14204"/>
    <s v="Los Ríos"/>
    <s v="Río Bueno"/>
    <n v="1"/>
    <s v="Prevalencia Violencia Física General Año"/>
    <x v="0"/>
    <x v="0"/>
    <x v="0"/>
    <x v="0"/>
    <s v="No sufrió violencia física general en los últimos 12 meses"/>
    <n v="270107"/>
    <s v="Atenciones médicas"/>
    <n v="270107006"/>
    <s v="Violencia Física"/>
    <n v="5047"/>
    <n v="6127.1915464969652"/>
    <n v="9047.1934839381556"/>
  </r>
  <r>
    <n v="14"/>
    <n v="14204"/>
    <s v="Los Ríos"/>
    <s v="Río Bueno"/>
    <n v="1"/>
    <s v="Prevalencia Violencia Física General Año"/>
    <x v="0"/>
    <x v="0"/>
    <x v="0"/>
    <x v="0"/>
    <s v="Sufrió violencia física general en los últimos 12 meses"/>
    <n v="270107"/>
    <s v="Atenciones médicas"/>
    <n v="270107006"/>
    <s v="Violencia Física"/>
    <n v="160"/>
    <n v="781.89634146341496"/>
    <n v="723.02541856925416"/>
  </r>
  <r>
    <n v="14"/>
    <n v="14204"/>
    <s v="Los Ríos"/>
    <s v="Río Bueno"/>
    <n v="2"/>
    <s v="Prevalencia Violencia Física General Vida (año o vida)"/>
    <x v="1"/>
    <x v="1"/>
    <x v="0"/>
    <x v="0"/>
    <s v="No sufrió violencia física antes ni durante los últimos doce meses"/>
    <n v="270107"/>
    <s v="Atenciones médicas"/>
    <n v="270107006"/>
    <s v="Violencia Física"/>
    <n v="4931"/>
    <n v="5514.5491348545547"/>
    <n v="7714.959450452614"/>
  </r>
  <r>
    <n v="14"/>
    <n v="14204"/>
    <s v="Los Ríos"/>
    <s v="Río Bueno"/>
    <n v="2"/>
    <s v="Prevalencia Violencia Física General Vida (año o vida)"/>
    <x v="1"/>
    <x v="1"/>
    <x v="0"/>
    <x v="0"/>
    <s v="Sufrió violencia física antes o durante los últimos doce meses"/>
    <n v="270107"/>
    <s v="Atenciones médicas"/>
    <n v="270107006"/>
    <s v="Violencia Física"/>
    <n v="276"/>
    <n v="1394.5387531058268"/>
    <n v="2055.2594520547941"/>
  </r>
  <r>
    <n v="14"/>
    <n v="14204"/>
    <s v="Los Ríos"/>
    <s v="Río Bueno"/>
    <n v="3"/>
    <s v="Prevalencia Violencia Física Grave Año"/>
    <x v="0"/>
    <x v="0"/>
    <x v="0"/>
    <x v="0"/>
    <s v="No sufrió violencia física grave en los últimos 12 meses"/>
    <n v="270107"/>
    <s v="Atenciones médicas"/>
    <n v="270107006"/>
    <s v="Violencia Física"/>
    <n v="5114"/>
    <n v="6909.0878879603806"/>
    <n v="9462.0189025074087"/>
  </r>
  <r>
    <n v="14"/>
    <n v="14204"/>
    <s v="Los Ríos"/>
    <s v="Río Bueno"/>
    <n v="3"/>
    <s v="Prevalencia Violencia Física Grave Año"/>
    <x v="0"/>
    <x v="0"/>
    <x v="0"/>
    <x v="0"/>
    <s v="Sufrió violencia física grave en los últimos 12 meses"/>
    <n v="270107"/>
    <s v="Atenciones médicas"/>
    <n v="270107006"/>
    <s v="Violencia Física"/>
    <n v="93"/>
    <n v="0"/>
    <n v="308.2"/>
  </r>
  <r>
    <n v="14"/>
    <n v="14204"/>
    <s v="Los Ríos"/>
    <s v="Río Bueno"/>
    <n v="4"/>
    <s v="Prevalencia Violencia Física Leve Año"/>
    <x v="0"/>
    <x v="0"/>
    <x v="0"/>
    <x v="0"/>
    <s v="No sufrió violencia física leve en los últimos 12 meses"/>
    <n v="270107"/>
    <s v="Atenciones médicas"/>
    <n v="270107006"/>
    <s v="Violencia Física"/>
    <n v="5047"/>
    <n v="6127.1915464969652"/>
    <n v="9355.3934839381545"/>
  </r>
  <r>
    <n v="14"/>
    <n v="14204"/>
    <s v="Los Ríos"/>
    <s v="Río Bueno"/>
    <n v="4"/>
    <s v="Prevalencia Violencia Física Leve Año"/>
    <x v="0"/>
    <x v="0"/>
    <x v="0"/>
    <x v="0"/>
    <s v="Sufrió violencia física leve en los últimos 12 meses"/>
    <n v="270107"/>
    <s v="Atenciones médicas"/>
    <n v="270107006"/>
    <s v="Violencia Física"/>
    <n v="160"/>
    <n v="781.89634146341496"/>
    <n v="414.82541856925423"/>
  </r>
  <r>
    <n v="14"/>
    <n v="14204"/>
    <s v="Los Ríos"/>
    <s v="Río Bueno"/>
    <n v="7"/>
    <s v="Prevalencia Violencia Sexual General Vida (año o vida) general"/>
    <x v="1"/>
    <x v="1"/>
    <x v="1"/>
    <x v="1"/>
    <s v="Sin Datos"/>
    <n v="270107"/>
    <s v="Atenciones médicas"/>
    <n v="270107005"/>
    <s v="Otra violencia"/>
    <n v="1417"/>
    <n v="2652.5934737461862"/>
    <n v="0"/>
  </r>
  <r>
    <n v="14"/>
    <n v="14204"/>
    <s v="Los Ríos"/>
    <s v="Río Bueno"/>
    <n v="7"/>
    <s v="Prevalencia Violencia Sexual General Vida (año o vida) general"/>
    <x v="1"/>
    <x v="1"/>
    <x v="1"/>
    <x v="1"/>
    <s v="No sufrió violencia sexual antes ni durante los últimos doce meses"/>
    <n v="270107"/>
    <s v="Atenciones médicas"/>
    <n v="270107005"/>
    <s v="Otra violencia"/>
    <n v="3751"/>
    <n v="4256.4944142141976"/>
    <n v="7904.8899567411663"/>
  </r>
  <r>
    <n v="14"/>
    <n v="14204"/>
    <s v="Los Ríos"/>
    <s v="Río Bueno"/>
    <n v="7"/>
    <s v="Prevalencia Violencia Sexual General Vida (año o vida) general"/>
    <x v="1"/>
    <x v="1"/>
    <x v="1"/>
    <x v="1"/>
    <s v="Sufrió violencia sexual antes o durante los últimos doce meses"/>
    <n v="270107"/>
    <s v="Atenciones médicas"/>
    <n v="270107005"/>
    <s v="Otra violencia"/>
    <n v="39"/>
    <n v="0"/>
    <n v="1865.3289457662422"/>
  </r>
  <r>
    <n v="15"/>
    <n v="15101"/>
    <s v="Arica y Parinacota"/>
    <s v="Arica"/>
    <n v="1"/>
    <s v="Prevalencia Violencia Física General Año"/>
    <x v="0"/>
    <x v="0"/>
    <x v="0"/>
    <x v="0"/>
    <s v="No sufrió violencia física general en los últimos 12 meses"/>
    <n v="270107"/>
    <s v="Atenciones médicas"/>
    <n v="270107006"/>
    <s v="Violencia Física"/>
    <n v="54771"/>
    <n v="74792.262273477972"/>
    <n v="67992.040224159151"/>
  </r>
  <r>
    <n v="15"/>
    <n v="15101"/>
    <s v="Arica y Parinacota"/>
    <s v="Arica"/>
    <n v="1"/>
    <s v="Prevalencia Violencia Física General Año"/>
    <x v="0"/>
    <x v="0"/>
    <x v="0"/>
    <x v="0"/>
    <s v="Sufrió violencia física general en los últimos 12 meses"/>
    <n v="270107"/>
    <s v="Atenciones médicas"/>
    <n v="270107006"/>
    <s v="Violencia Física"/>
    <n v="5943"/>
    <n v="2288.4307501773819"/>
    <n v="3476.9597758405989"/>
  </r>
  <r>
    <n v="15"/>
    <n v="15101"/>
    <s v="Arica y Parinacota"/>
    <s v="Arica"/>
    <n v="2"/>
    <s v="Prevalencia Violencia Física General Vida (año o vida)"/>
    <x v="1"/>
    <x v="1"/>
    <x v="0"/>
    <x v="0"/>
    <s v="Sin Datos"/>
    <n v="270107"/>
    <s v="Atenciones médicas"/>
    <n v="270107006"/>
    <s v="Violencia Física"/>
    <n v="0"/>
    <n v="591.73820667507403"/>
    <n v="0"/>
  </r>
  <r>
    <n v="15"/>
    <n v="15101"/>
    <s v="Arica y Parinacota"/>
    <s v="Arica"/>
    <n v="2"/>
    <s v="Prevalencia Violencia Física General Vida (año o vida)"/>
    <x v="1"/>
    <x v="1"/>
    <x v="0"/>
    <x v="0"/>
    <s v="No sufrió violencia física antes ni durante los últimos doce meses"/>
    <n v="270107"/>
    <s v="Atenciones médicas"/>
    <n v="270107006"/>
    <s v="Violencia Física"/>
    <n v="45816"/>
    <n v="71600.69560186287"/>
    <n v="60472.288631447635"/>
  </r>
  <r>
    <n v="15"/>
    <n v="15101"/>
    <s v="Arica y Parinacota"/>
    <s v="Arica"/>
    <n v="2"/>
    <s v="Prevalencia Violencia Física General Vida (año o vida)"/>
    <x v="1"/>
    <x v="1"/>
    <x v="0"/>
    <x v="0"/>
    <s v="Sufrió violencia física antes o durante los últimos doce meses"/>
    <n v="270107"/>
    <s v="Atenciones médicas"/>
    <n v="270107006"/>
    <s v="Violencia Física"/>
    <n v="14898"/>
    <n v="4888.2592151173958"/>
    <n v="10996.711368552136"/>
  </r>
  <r>
    <n v="15"/>
    <n v="15101"/>
    <s v="Arica y Parinacota"/>
    <s v="Arica"/>
    <n v="3"/>
    <s v="Prevalencia Violencia Física Grave Año"/>
    <x v="0"/>
    <x v="0"/>
    <x v="0"/>
    <x v="0"/>
    <s v="No sufrió violencia física grave en los últimos 12 meses"/>
    <n v="270107"/>
    <s v="Atenciones médicas"/>
    <n v="270107006"/>
    <s v="Violencia Física"/>
    <n v="57935"/>
    <n v="75974.748161387179"/>
    <n v="70457.950016385716"/>
  </r>
  <r>
    <n v="15"/>
    <n v="15101"/>
    <s v="Arica y Parinacota"/>
    <s v="Arica"/>
    <n v="3"/>
    <s v="Prevalencia Violencia Física Grave Año"/>
    <x v="0"/>
    <x v="0"/>
    <x v="0"/>
    <x v="0"/>
    <s v="Sufrió violencia física grave en los últimos 12 meses"/>
    <n v="270107"/>
    <s v="Atenciones médicas"/>
    <n v="270107006"/>
    <s v="Violencia Física"/>
    <n v="2779"/>
    <n v="1105.944862268178"/>
    <n v="1011.0499836140789"/>
  </r>
  <r>
    <n v="15"/>
    <n v="15101"/>
    <s v="Arica y Parinacota"/>
    <s v="Arica"/>
    <n v="4"/>
    <s v="Prevalencia Violencia Física Leve Año"/>
    <x v="0"/>
    <x v="0"/>
    <x v="0"/>
    <x v="0"/>
    <s v="No sufrió violencia física leve en los últimos 12 meses"/>
    <n v="270107"/>
    <s v="Atenciones médicas"/>
    <n v="270107006"/>
    <s v="Violencia Física"/>
    <n v="55032"/>
    <n v="74792.262273477972"/>
    <n v="68200.342855738098"/>
  </r>
  <r>
    <n v="15"/>
    <n v="15101"/>
    <s v="Arica y Parinacota"/>
    <s v="Arica"/>
    <n v="4"/>
    <s v="Prevalencia Violencia Física Leve Año"/>
    <x v="0"/>
    <x v="0"/>
    <x v="0"/>
    <x v="0"/>
    <s v="Sufrió violencia física leve en los últimos 12 meses"/>
    <n v="270107"/>
    <s v="Atenciones médicas"/>
    <n v="270107006"/>
    <s v="Violencia Física"/>
    <n v="5682"/>
    <n v="2288.4307501773819"/>
    <n v="3268.6571442616519"/>
  </r>
  <r>
    <n v="15"/>
    <n v="15101"/>
    <s v="Arica y Parinacota"/>
    <s v="Arica"/>
    <n v="7"/>
    <s v="Prevalencia Violencia Sexual General Vida (año o vida) general"/>
    <x v="1"/>
    <x v="1"/>
    <x v="1"/>
    <x v="1"/>
    <s v="Sin Datos"/>
    <n v="270107"/>
    <s v="Atenciones médicas"/>
    <n v="270107005"/>
    <s v="Otra violencia"/>
    <n v="18851"/>
    <n v="29462.070206115488"/>
    <n v="551.98710717163578"/>
  </r>
  <r>
    <n v="15"/>
    <n v="15101"/>
    <s v="Arica y Parinacota"/>
    <s v="Arica"/>
    <n v="7"/>
    <s v="Prevalencia Violencia Sexual General Vida (año o vida) general"/>
    <x v="1"/>
    <x v="1"/>
    <x v="1"/>
    <x v="1"/>
    <s v="No sufrió violencia sexual antes ni durante los últimos doce meses"/>
    <n v="270107"/>
    <s v="Atenciones médicas"/>
    <n v="270107005"/>
    <s v="Otra violencia"/>
    <n v="37433"/>
    <n v="46284.225636505747"/>
    <n v="62428.408164236818"/>
  </r>
  <r>
    <n v="15"/>
    <n v="15101"/>
    <s v="Arica y Parinacota"/>
    <s v="Arica"/>
    <n v="7"/>
    <s v="Prevalencia Violencia Sexual General Vida (año o vida) general"/>
    <x v="1"/>
    <x v="1"/>
    <x v="1"/>
    <x v="1"/>
    <s v="Sufrió violencia sexual antes o durante los últimos doce meses"/>
    <n v="270107"/>
    <s v="Atenciones médicas"/>
    <n v="270107005"/>
    <s v="Otra violencia"/>
    <n v="4430"/>
    <n v="1334.397181034049"/>
    <n v="8488.60472859131"/>
  </r>
  <r>
    <n v="15"/>
    <n v="15201"/>
    <s v="Arica y Parinacota"/>
    <s v="Putre"/>
    <n v="1"/>
    <s v="Prevalencia Violencia Física General Año"/>
    <x v="0"/>
    <x v="0"/>
    <x v="0"/>
    <x v="0"/>
    <s v="No sufrió violencia física general en los últimos 12 meses"/>
    <n v="270107"/>
    <s v="Atenciones médicas"/>
    <n v="270107006"/>
    <s v="Violencia Física"/>
    <n v="0"/>
    <n v="761.30697634457795"/>
    <n v="0"/>
  </r>
  <r>
    <n v="15"/>
    <n v="15201"/>
    <s v="Arica y Parinacota"/>
    <s v="Putre"/>
    <n v="2"/>
    <s v="Prevalencia Violencia Física General Vida (año o vida)"/>
    <x v="1"/>
    <x v="1"/>
    <x v="0"/>
    <x v="0"/>
    <s v="No sufrió violencia física antes ni durante los últimos doce meses"/>
    <n v="270107"/>
    <s v="Atenciones médicas"/>
    <n v="270107006"/>
    <s v="Violencia Física"/>
    <n v="0"/>
    <n v="761.30697634457795"/>
    <n v="0"/>
  </r>
  <r>
    <n v="15"/>
    <n v="15201"/>
    <s v="Arica y Parinacota"/>
    <s v="Putre"/>
    <n v="3"/>
    <s v="Prevalencia Violencia Física Grave Año"/>
    <x v="0"/>
    <x v="0"/>
    <x v="0"/>
    <x v="0"/>
    <s v="No sufrió violencia física grave en los últimos 12 meses"/>
    <n v="270107"/>
    <s v="Atenciones médicas"/>
    <n v="270107006"/>
    <s v="Violencia Física"/>
    <n v="0"/>
    <n v="761.30697634457795"/>
    <n v="0"/>
  </r>
  <r>
    <n v="15"/>
    <n v="15201"/>
    <s v="Arica y Parinacota"/>
    <s v="Putre"/>
    <n v="4"/>
    <s v="Prevalencia Violencia Física Leve Año"/>
    <x v="0"/>
    <x v="0"/>
    <x v="0"/>
    <x v="0"/>
    <s v="No sufrió violencia física leve en los últimos 12 meses"/>
    <n v="270107"/>
    <s v="Atenciones médicas"/>
    <n v="270107006"/>
    <s v="Violencia Física"/>
    <n v="0"/>
    <n v="761.30697634457795"/>
    <n v="0"/>
  </r>
  <r>
    <n v="15"/>
    <n v="15201"/>
    <s v="Arica y Parinacota"/>
    <s v="Putre"/>
    <n v="7"/>
    <s v="Prevalencia Violencia Sexual General Vida (año o vida) general"/>
    <x v="1"/>
    <x v="1"/>
    <x v="1"/>
    <x v="1"/>
    <s v="Sin Datos"/>
    <n v="270107"/>
    <s v="Atenciones médicas"/>
    <n v="270107005"/>
    <s v="Otra violencia"/>
    <n v="0"/>
    <n v="107.490196078431"/>
    <n v="0"/>
  </r>
  <r>
    <n v="15"/>
    <n v="15201"/>
    <s v="Arica y Parinacota"/>
    <s v="Putre"/>
    <n v="7"/>
    <s v="Prevalencia Violencia Sexual General Vida (año o vida) general"/>
    <x v="1"/>
    <x v="1"/>
    <x v="1"/>
    <x v="1"/>
    <s v="No sufrió violencia sexual antes ni durante los últimos doce meses"/>
    <n v="270107"/>
    <s v="Atenciones médicas"/>
    <n v="270107005"/>
    <s v="Otra violencia"/>
    <n v="0"/>
    <n v="653.81678026614702"/>
    <n v="0"/>
  </r>
  <r>
    <n v="16"/>
    <n v="16101"/>
    <s v="Ñuble"/>
    <s v="Chillán"/>
    <n v="1"/>
    <s v="Prevalencia Violencia Física General Año"/>
    <x v="0"/>
    <x v="0"/>
    <x v="0"/>
    <x v="0"/>
    <s v="No sufrió violencia física general en los últimos 12 meses"/>
    <n v="270107"/>
    <s v="Atenciones médicas"/>
    <n v="270107006"/>
    <s v="Violencia Física"/>
    <n v="0"/>
    <n v="0"/>
    <n v="62983.27868018666"/>
  </r>
  <r>
    <n v="16"/>
    <n v="16101"/>
    <s v="Ñuble"/>
    <s v="Chillán"/>
    <n v="1"/>
    <s v="Prevalencia Violencia Física General Año"/>
    <x v="0"/>
    <x v="0"/>
    <x v="0"/>
    <x v="0"/>
    <s v="Sufrió violencia física general en los últimos 12 meses"/>
    <n v="270107"/>
    <s v="Atenciones médicas"/>
    <n v="270107006"/>
    <s v="Violencia Física"/>
    <n v="0"/>
    <n v="0"/>
    <n v="3747.0794720746821"/>
  </r>
  <r>
    <n v="16"/>
    <n v="16101"/>
    <s v="Ñuble"/>
    <s v="Chillán"/>
    <n v="2"/>
    <s v="Prevalencia Violencia Física General Vida (año o vida)"/>
    <x v="1"/>
    <x v="1"/>
    <x v="0"/>
    <x v="0"/>
    <s v="No sufrió violencia física antes ni durante los últimos doce meses"/>
    <n v="270107"/>
    <s v="Atenciones médicas"/>
    <n v="270107006"/>
    <s v="Violencia Física"/>
    <n v="0"/>
    <n v="0"/>
    <n v="58498.550967326526"/>
  </r>
  <r>
    <n v="16"/>
    <n v="16101"/>
    <s v="Ñuble"/>
    <s v="Chillán"/>
    <n v="2"/>
    <s v="Prevalencia Violencia Física General Vida (año o vida)"/>
    <x v="1"/>
    <x v="1"/>
    <x v="0"/>
    <x v="0"/>
    <s v="Sufrió violencia física antes o durante los últimos doce meses"/>
    <n v="270107"/>
    <s v="Atenciones médicas"/>
    <n v="270107006"/>
    <s v="Violencia Física"/>
    <n v="0"/>
    <n v="0"/>
    <n v="8231.8071849348107"/>
  </r>
  <r>
    <n v="16"/>
    <n v="16101"/>
    <s v="Ñuble"/>
    <s v="Chillán"/>
    <n v="3"/>
    <s v="Prevalencia Violencia Física Grave Año"/>
    <x v="0"/>
    <x v="0"/>
    <x v="0"/>
    <x v="0"/>
    <s v="No sufrió violencia física grave en los últimos 12 meses"/>
    <n v="270107"/>
    <s v="Atenciones médicas"/>
    <n v="270107006"/>
    <s v="Violencia Física"/>
    <n v="0"/>
    <n v="0"/>
    <n v="65129.308855625248"/>
  </r>
  <r>
    <n v="16"/>
    <n v="16101"/>
    <s v="Ñuble"/>
    <s v="Chillán"/>
    <n v="3"/>
    <s v="Prevalencia Violencia Física Grave Año"/>
    <x v="0"/>
    <x v="0"/>
    <x v="0"/>
    <x v="0"/>
    <s v="Sufrió violencia física grave en los últimos 12 meses"/>
    <n v="270107"/>
    <s v="Atenciones médicas"/>
    <n v="270107006"/>
    <s v="Violencia Física"/>
    <n v="0"/>
    <n v="0"/>
    <n v="1601.0492966360857"/>
  </r>
  <r>
    <n v="16"/>
    <n v="16101"/>
    <s v="Ñuble"/>
    <s v="Chillán"/>
    <n v="4"/>
    <s v="Prevalencia Violencia Física Leve Año"/>
    <x v="0"/>
    <x v="0"/>
    <x v="0"/>
    <x v="0"/>
    <s v="No sufrió violencia física leve en los últimos 12 meses"/>
    <n v="270107"/>
    <s v="Atenciones médicas"/>
    <n v="270107006"/>
    <s v="Violencia Física"/>
    <n v="0"/>
    <n v="0"/>
    <n v="63692.838680186658"/>
  </r>
  <r>
    <n v="16"/>
    <n v="16101"/>
    <s v="Ñuble"/>
    <s v="Chillán"/>
    <n v="4"/>
    <s v="Prevalencia Violencia Física Leve Año"/>
    <x v="0"/>
    <x v="0"/>
    <x v="0"/>
    <x v="0"/>
    <s v="Sufrió violencia física leve en los últimos 12 meses"/>
    <n v="270107"/>
    <s v="Atenciones médicas"/>
    <n v="270107006"/>
    <s v="Violencia Física"/>
    <n v="0"/>
    <n v="0"/>
    <n v="3037.5194720746822"/>
  </r>
  <r>
    <n v="16"/>
    <n v="16101"/>
    <s v="Ñuble"/>
    <s v="Chillán"/>
    <n v="7"/>
    <s v="Prevalencia Violencia Sexual General Vida (año o vida) general"/>
    <x v="1"/>
    <x v="1"/>
    <x v="1"/>
    <x v="1"/>
    <s v="No sufrió violencia sexual antes ni durante los últimos doce meses"/>
    <n v="270107"/>
    <s v="Atenciones médicas"/>
    <n v="270107005"/>
    <s v="Otra violencia"/>
    <n v="0"/>
    <n v="0"/>
    <n v="61240.069039111484"/>
  </r>
  <r>
    <n v="16"/>
    <n v="16101"/>
    <s v="Ñuble"/>
    <s v="Chillán"/>
    <n v="7"/>
    <s v="Prevalencia Violencia Sexual General Vida (año o vida) general"/>
    <x v="1"/>
    <x v="1"/>
    <x v="1"/>
    <x v="1"/>
    <s v="Sufrió violencia sexual antes o durante los últimos doce meses"/>
    <n v="270107"/>
    <s v="Atenciones médicas"/>
    <n v="270107005"/>
    <s v="Otra violencia"/>
    <n v="0"/>
    <n v="0"/>
    <n v="5490.2891131498473"/>
  </r>
  <r>
    <n v="16"/>
    <n v="16102"/>
    <s v="Ñuble"/>
    <s v="Bulnes"/>
    <n v="1"/>
    <s v="Prevalencia Violencia Física General Año"/>
    <x v="0"/>
    <x v="0"/>
    <x v="0"/>
    <x v="0"/>
    <s v="No sufrió violencia física general en los últimos 12 meses"/>
    <n v="270107"/>
    <s v="Atenciones médicas"/>
    <n v="270107006"/>
    <s v="Violencia Física"/>
    <n v="0"/>
    <n v="0"/>
    <n v="9326.5996394656358"/>
  </r>
  <r>
    <n v="16"/>
    <n v="16102"/>
    <s v="Ñuble"/>
    <s v="Bulnes"/>
    <n v="2"/>
    <s v="Prevalencia Violencia Física General Vida (año o vida)"/>
    <x v="1"/>
    <x v="1"/>
    <x v="0"/>
    <x v="0"/>
    <s v="No sufrió violencia física antes ni durante los últimos doce meses"/>
    <n v="270107"/>
    <s v="Atenciones médicas"/>
    <n v="270107006"/>
    <s v="Violencia Física"/>
    <n v="0"/>
    <n v="0"/>
    <n v="8924.0436761628844"/>
  </r>
  <r>
    <n v="16"/>
    <n v="16102"/>
    <s v="Ñuble"/>
    <s v="Bulnes"/>
    <n v="2"/>
    <s v="Prevalencia Violencia Física General Vida (año o vida)"/>
    <x v="1"/>
    <x v="1"/>
    <x v="0"/>
    <x v="0"/>
    <s v="Sufrió violencia física antes o durante los últimos doce meses"/>
    <n v="270107"/>
    <s v="Atenciones médicas"/>
    <n v="270107006"/>
    <s v="Violencia Física"/>
    <n v="0"/>
    <n v="0"/>
    <n v="402.55596330275228"/>
  </r>
  <r>
    <n v="16"/>
    <n v="16102"/>
    <s v="Ñuble"/>
    <s v="Bulnes"/>
    <n v="3"/>
    <s v="Prevalencia Violencia Física Grave Año"/>
    <x v="0"/>
    <x v="0"/>
    <x v="0"/>
    <x v="0"/>
    <s v="No sufrió violencia física grave en los últimos 12 meses"/>
    <n v="270107"/>
    <s v="Atenciones médicas"/>
    <n v="270107006"/>
    <s v="Violencia Física"/>
    <n v="0"/>
    <n v="0"/>
    <n v="9326.5996394656358"/>
  </r>
  <r>
    <n v="16"/>
    <n v="16102"/>
    <s v="Ñuble"/>
    <s v="Bulnes"/>
    <n v="4"/>
    <s v="Prevalencia Violencia Física Leve Año"/>
    <x v="0"/>
    <x v="0"/>
    <x v="0"/>
    <x v="0"/>
    <s v="No sufrió violencia física leve en los últimos 12 meses"/>
    <n v="270107"/>
    <s v="Atenciones médicas"/>
    <n v="270107006"/>
    <s v="Violencia Física"/>
    <n v="0"/>
    <n v="0"/>
    <n v="9326.5996394656358"/>
  </r>
  <r>
    <n v="16"/>
    <n v="16102"/>
    <s v="Ñuble"/>
    <s v="Bulnes"/>
    <n v="7"/>
    <s v="Prevalencia Violencia Sexual General Vida (año o vida) general"/>
    <x v="1"/>
    <x v="1"/>
    <x v="1"/>
    <x v="1"/>
    <s v="No sufrió violencia sexual antes ni durante los últimos doce meses"/>
    <n v="270107"/>
    <s v="Atenciones médicas"/>
    <n v="270107005"/>
    <s v="Otra violencia"/>
    <n v="0"/>
    <n v="0"/>
    <n v="9097.443676162884"/>
  </r>
  <r>
    <n v="16"/>
    <n v="16102"/>
    <s v="Ñuble"/>
    <s v="Bulnes"/>
    <n v="7"/>
    <s v="Prevalencia Violencia Sexual General Vida (año o vida) general"/>
    <x v="1"/>
    <x v="1"/>
    <x v="1"/>
    <x v="1"/>
    <s v="Sufrió violencia sexual antes o durante los últimos doce meses"/>
    <n v="270107"/>
    <s v="Atenciones médicas"/>
    <n v="270107005"/>
    <s v="Otra violencia"/>
    <n v="0"/>
    <n v="0"/>
    <n v="229.1559633027523"/>
  </r>
  <r>
    <n v="16"/>
    <n v="16103"/>
    <s v="Ñuble"/>
    <s v="Chillán Viejo"/>
    <n v="1"/>
    <s v="Prevalencia Violencia Física General Año"/>
    <x v="0"/>
    <x v="0"/>
    <x v="0"/>
    <x v="0"/>
    <s v="No sufrió violencia física general en los últimos 12 meses"/>
    <n v="270107"/>
    <s v="Atenciones médicas"/>
    <n v="270107006"/>
    <s v="Violencia Física"/>
    <n v="0"/>
    <n v="0"/>
    <n v="9086.9364719137284"/>
  </r>
  <r>
    <n v="16"/>
    <n v="16103"/>
    <s v="Ñuble"/>
    <s v="Chillán Viejo"/>
    <n v="2"/>
    <s v="Prevalencia Violencia Física General Vida (año o vida)"/>
    <x v="1"/>
    <x v="1"/>
    <x v="0"/>
    <x v="0"/>
    <s v="No sufrió violencia física antes ni durante los últimos doce meses"/>
    <n v="270107"/>
    <s v="Atenciones médicas"/>
    <n v="270107006"/>
    <s v="Violencia Física"/>
    <n v="0"/>
    <n v="0"/>
    <n v="8139.2996298084636"/>
  </r>
  <r>
    <n v="16"/>
    <n v="16103"/>
    <s v="Ñuble"/>
    <s v="Chillán Viejo"/>
    <n v="2"/>
    <s v="Prevalencia Violencia Física General Vida (año o vida)"/>
    <x v="1"/>
    <x v="1"/>
    <x v="0"/>
    <x v="0"/>
    <s v="Sufrió violencia física antes o durante los últimos doce meses"/>
    <n v="270107"/>
    <s v="Atenciones médicas"/>
    <n v="270107006"/>
    <s v="Violencia Física"/>
    <n v="0"/>
    <n v="0"/>
    <n v="947.63684210526321"/>
  </r>
  <r>
    <n v="16"/>
    <n v="16103"/>
    <s v="Ñuble"/>
    <s v="Chillán Viejo"/>
    <n v="3"/>
    <s v="Prevalencia Violencia Física Grave Año"/>
    <x v="0"/>
    <x v="0"/>
    <x v="0"/>
    <x v="0"/>
    <s v="No sufrió violencia física grave en los últimos 12 meses"/>
    <n v="270107"/>
    <s v="Atenciones médicas"/>
    <n v="270107006"/>
    <s v="Violencia Física"/>
    <n v="0"/>
    <n v="0"/>
    <n v="9086.9364719137284"/>
  </r>
  <r>
    <n v="16"/>
    <n v="16103"/>
    <s v="Ñuble"/>
    <s v="Chillán Viejo"/>
    <n v="4"/>
    <s v="Prevalencia Violencia Física Leve Año"/>
    <x v="0"/>
    <x v="0"/>
    <x v="0"/>
    <x v="0"/>
    <s v="No sufrió violencia física leve en los últimos 12 meses"/>
    <n v="270107"/>
    <s v="Atenciones médicas"/>
    <n v="270107006"/>
    <s v="Violencia Física"/>
    <n v="0"/>
    <n v="0"/>
    <n v="9086.9364719137284"/>
  </r>
  <r>
    <n v="16"/>
    <n v="16103"/>
    <s v="Ñuble"/>
    <s v="Chillán Viejo"/>
    <n v="7"/>
    <s v="Prevalencia Violencia Sexual General Vida (año o vida) general"/>
    <x v="1"/>
    <x v="1"/>
    <x v="1"/>
    <x v="1"/>
    <s v="No sufrió violencia sexual antes ni durante los últimos doce meses"/>
    <n v="270107"/>
    <s v="Atenciones médicas"/>
    <n v="270107005"/>
    <s v="Otra violencia"/>
    <n v="0"/>
    <n v="0"/>
    <n v="8470.4662964751315"/>
  </r>
  <r>
    <n v="16"/>
    <n v="16103"/>
    <s v="Ñuble"/>
    <s v="Chillán Viejo"/>
    <n v="7"/>
    <s v="Prevalencia Violencia Sexual General Vida (año o vida) general"/>
    <x v="1"/>
    <x v="1"/>
    <x v="1"/>
    <x v="1"/>
    <s v="Sufrió violencia sexual antes o durante los últimos doce meses"/>
    <n v="270107"/>
    <s v="Atenciones médicas"/>
    <n v="270107005"/>
    <s v="Otra violencia"/>
    <n v="0"/>
    <n v="0"/>
    <n v="616.47017543859647"/>
  </r>
  <r>
    <n v="16"/>
    <n v="16104"/>
    <s v="Ñuble"/>
    <s v="El Carmen"/>
    <n v="1"/>
    <s v="Prevalencia Violencia Física General Año"/>
    <x v="0"/>
    <x v="0"/>
    <x v="0"/>
    <x v="0"/>
    <s v="No sufrió violencia física general en los últimos 12 meses"/>
    <n v="270107"/>
    <s v="Atenciones médicas"/>
    <n v="270107006"/>
    <s v="Violencia Física"/>
    <n v="0"/>
    <n v="0"/>
    <n v="3021.0678899082573"/>
  </r>
  <r>
    <n v="16"/>
    <n v="16104"/>
    <s v="Ñuble"/>
    <s v="El Carmen"/>
    <n v="1"/>
    <s v="Prevalencia Violencia Física General Año"/>
    <x v="0"/>
    <x v="0"/>
    <x v="0"/>
    <x v="0"/>
    <s v="Sufrió violencia física general en los últimos 12 meses"/>
    <n v="270107"/>
    <s v="Atenciones médicas"/>
    <n v="270107006"/>
    <s v="Violencia Física"/>
    <n v="0"/>
    <n v="0"/>
    <n v="709.56"/>
  </r>
  <r>
    <n v="16"/>
    <n v="16104"/>
    <s v="Ñuble"/>
    <s v="El Carmen"/>
    <n v="2"/>
    <s v="Prevalencia Violencia Física General Vida (año o vida)"/>
    <x v="1"/>
    <x v="1"/>
    <x v="0"/>
    <x v="0"/>
    <s v="No sufrió violencia física antes ni durante los últimos doce meses"/>
    <n v="270107"/>
    <s v="Atenciones médicas"/>
    <n v="270107006"/>
    <s v="Violencia Física"/>
    <n v="0"/>
    <n v="0"/>
    <n v="3021.0678899082573"/>
  </r>
  <r>
    <n v="16"/>
    <n v="16104"/>
    <s v="Ñuble"/>
    <s v="El Carmen"/>
    <n v="2"/>
    <s v="Prevalencia Violencia Física General Vida (año o vida)"/>
    <x v="1"/>
    <x v="1"/>
    <x v="0"/>
    <x v="0"/>
    <s v="Sufrió violencia física antes o durante los últimos doce meses"/>
    <n v="270107"/>
    <s v="Atenciones médicas"/>
    <n v="270107006"/>
    <s v="Violencia Física"/>
    <n v="0"/>
    <n v="0"/>
    <n v="709.56"/>
  </r>
  <r>
    <n v="16"/>
    <n v="16104"/>
    <s v="Ñuble"/>
    <s v="El Carmen"/>
    <n v="3"/>
    <s v="Prevalencia Violencia Física Grave Año"/>
    <x v="0"/>
    <x v="0"/>
    <x v="0"/>
    <x v="0"/>
    <s v="No sufrió violencia física grave en los últimos 12 meses"/>
    <n v="270107"/>
    <s v="Atenciones médicas"/>
    <n v="270107006"/>
    <s v="Violencia Física"/>
    <n v="0"/>
    <n v="0"/>
    <n v="3021.0678899082573"/>
  </r>
  <r>
    <n v="16"/>
    <n v="16104"/>
    <s v="Ñuble"/>
    <s v="El Carmen"/>
    <n v="3"/>
    <s v="Prevalencia Violencia Física Grave Año"/>
    <x v="0"/>
    <x v="0"/>
    <x v="0"/>
    <x v="0"/>
    <s v="Sufrió violencia física grave en los últimos 12 meses"/>
    <n v="270107"/>
    <s v="Atenciones médicas"/>
    <n v="270107006"/>
    <s v="Violencia Física"/>
    <n v="0"/>
    <n v="0"/>
    <n v="709.56"/>
  </r>
  <r>
    <n v="16"/>
    <n v="16104"/>
    <s v="Ñuble"/>
    <s v="El Carmen"/>
    <n v="4"/>
    <s v="Prevalencia Violencia Física Leve Año"/>
    <x v="0"/>
    <x v="0"/>
    <x v="0"/>
    <x v="0"/>
    <s v="No sufrió violencia física leve en los últimos 12 meses"/>
    <n v="270107"/>
    <s v="Atenciones médicas"/>
    <n v="270107006"/>
    <s v="Violencia Física"/>
    <n v="0"/>
    <n v="0"/>
    <n v="3021.0678899082573"/>
  </r>
  <r>
    <n v="16"/>
    <n v="16104"/>
    <s v="Ñuble"/>
    <s v="El Carmen"/>
    <n v="4"/>
    <s v="Prevalencia Violencia Física Leve Año"/>
    <x v="0"/>
    <x v="0"/>
    <x v="0"/>
    <x v="0"/>
    <s v="Sufrió violencia física leve en los últimos 12 meses"/>
    <n v="270107"/>
    <s v="Atenciones médicas"/>
    <n v="270107006"/>
    <s v="Violencia Física"/>
    <n v="0"/>
    <n v="0"/>
    <n v="709.56"/>
  </r>
  <r>
    <n v="16"/>
    <n v="16104"/>
    <s v="Ñuble"/>
    <s v="El Carmen"/>
    <n v="7"/>
    <s v="Prevalencia Violencia Sexual General Vida (año o vida) general"/>
    <x v="1"/>
    <x v="1"/>
    <x v="1"/>
    <x v="1"/>
    <s v="No sufrió violencia sexual antes ni durante los últimos doce meses"/>
    <n v="270107"/>
    <s v="Atenciones médicas"/>
    <n v="270107005"/>
    <s v="Otra violencia"/>
    <n v="0"/>
    <n v="0"/>
    <n v="3328.0719266055048"/>
  </r>
  <r>
    <n v="16"/>
    <n v="16104"/>
    <s v="Ñuble"/>
    <s v="El Carmen"/>
    <n v="7"/>
    <s v="Prevalencia Violencia Sexual General Vida (año o vida) general"/>
    <x v="1"/>
    <x v="1"/>
    <x v="1"/>
    <x v="1"/>
    <s v="Sufrió violencia sexual antes o durante los últimos doce meses"/>
    <n v="270107"/>
    <s v="Atenciones médicas"/>
    <n v="270107005"/>
    <s v="Otra violencia"/>
    <n v="0"/>
    <n v="0"/>
    <n v="402.55596330275228"/>
  </r>
  <r>
    <n v="16"/>
    <n v="16105"/>
    <s v="Ñuble"/>
    <s v="Pemuco"/>
    <n v="1"/>
    <s v="Prevalencia Violencia Física General Año"/>
    <x v="0"/>
    <x v="0"/>
    <x v="0"/>
    <x v="0"/>
    <s v="No sufrió violencia física general en los últimos 12 meses"/>
    <n v="270107"/>
    <s v="Atenciones médicas"/>
    <n v="270107006"/>
    <s v="Violencia Física"/>
    <n v="0"/>
    <n v="0"/>
    <n v="1462.0963141799452"/>
  </r>
  <r>
    <n v="16"/>
    <n v="16105"/>
    <s v="Ñuble"/>
    <s v="Pemuco"/>
    <n v="2"/>
    <s v="Prevalencia Violencia Física General Vida (año o vida)"/>
    <x v="1"/>
    <x v="1"/>
    <x v="0"/>
    <x v="0"/>
    <s v="No sufrió violencia física antes ni durante los últimos doce meses"/>
    <n v="270107"/>
    <s v="Atenciones médicas"/>
    <n v="270107006"/>
    <s v="Violencia Física"/>
    <n v="0"/>
    <n v="0"/>
    <n v="1462.0963141799452"/>
  </r>
  <r>
    <n v="16"/>
    <n v="16105"/>
    <s v="Ñuble"/>
    <s v="Pemuco"/>
    <n v="3"/>
    <s v="Prevalencia Violencia Física Grave Año"/>
    <x v="0"/>
    <x v="0"/>
    <x v="0"/>
    <x v="0"/>
    <s v="No sufrió violencia física grave en los últimos 12 meses"/>
    <n v="270107"/>
    <s v="Atenciones médicas"/>
    <n v="270107006"/>
    <s v="Violencia Física"/>
    <n v="0"/>
    <n v="0"/>
    <n v="1462.0963141799452"/>
  </r>
  <r>
    <n v="16"/>
    <n v="16105"/>
    <s v="Ñuble"/>
    <s v="Pemuco"/>
    <n v="4"/>
    <s v="Prevalencia Violencia Física Leve Año"/>
    <x v="0"/>
    <x v="0"/>
    <x v="0"/>
    <x v="0"/>
    <s v="No sufrió violencia física leve en los últimos 12 meses"/>
    <n v="270107"/>
    <s v="Atenciones médicas"/>
    <n v="270107006"/>
    <s v="Violencia Física"/>
    <n v="0"/>
    <n v="0"/>
    <n v="1462.0963141799452"/>
  </r>
  <r>
    <n v="16"/>
    <n v="16105"/>
    <s v="Ñuble"/>
    <s v="Pemuco"/>
    <n v="7"/>
    <s v="Prevalencia Violencia Sexual General Vida (año o vida) general"/>
    <x v="1"/>
    <x v="1"/>
    <x v="1"/>
    <x v="1"/>
    <s v="No sufrió violencia sexual antes ni durante los últimos doce meses"/>
    <n v="270107"/>
    <s v="Atenciones médicas"/>
    <n v="270107005"/>
    <s v="Otra violencia"/>
    <n v="0"/>
    <n v="0"/>
    <n v="1462.0963141799452"/>
  </r>
  <r>
    <n v="16"/>
    <n v="16106"/>
    <s v="Ñuble"/>
    <s v="Pinto"/>
    <n v="1"/>
    <s v="Prevalencia Violencia Física General Año"/>
    <x v="0"/>
    <x v="0"/>
    <x v="0"/>
    <x v="0"/>
    <s v="No sufrió violencia física general en los últimos 12 meses"/>
    <n v="270107"/>
    <s v="Atenciones médicas"/>
    <n v="270107006"/>
    <s v="Violencia Física"/>
    <n v="0"/>
    <n v="0"/>
    <n v="3077.3154353774344"/>
  </r>
  <r>
    <n v="16"/>
    <n v="16106"/>
    <s v="Ñuble"/>
    <s v="Pinto"/>
    <n v="2"/>
    <s v="Prevalencia Violencia Física General Vida (año o vida)"/>
    <x v="1"/>
    <x v="1"/>
    <x v="0"/>
    <x v="0"/>
    <s v="No sufrió violencia física antes ni durante los últimos doce meses"/>
    <n v="270107"/>
    <s v="Atenciones médicas"/>
    <n v="270107006"/>
    <s v="Violencia Física"/>
    <n v="0"/>
    <n v="0"/>
    <n v="3077.3154353774344"/>
  </r>
  <r>
    <n v="16"/>
    <n v="16106"/>
    <s v="Ñuble"/>
    <s v="Pinto"/>
    <n v="3"/>
    <s v="Prevalencia Violencia Física Grave Año"/>
    <x v="0"/>
    <x v="0"/>
    <x v="0"/>
    <x v="0"/>
    <s v="No sufrió violencia física grave en los últimos 12 meses"/>
    <n v="270107"/>
    <s v="Atenciones médicas"/>
    <n v="270107006"/>
    <s v="Violencia Física"/>
    <n v="0"/>
    <n v="0"/>
    <n v="3077.3154353774344"/>
  </r>
  <r>
    <n v="16"/>
    <n v="16106"/>
    <s v="Ñuble"/>
    <s v="Pinto"/>
    <n v="4"/>
    <s v="Prevalencia Violencia Física Leve Año"/>
    <x v="0"/>
    <x v="0"/>
    <x v="0"/>
    <x v="0"/>
    <s v="No sufrió violencia física leve en los últimos 12 meses"/>
    <n v="270107"/>
    <s v="Atenciones médicas"/>
    <n v="270107006"/>
    <s v="Violencia Física"/>
    <n v="0"/>
    <n v="0"/>
    <n v="3077.3154353774344"/>
  </r>
  <r>
    <n v="16"/>
    <n v="16106"/>
    <s v="Ñuble"/>
    <s v="Pinto"/>
    <n v="7"/>
    <s v="Prevalencia Violencia Sexual General Vida (año o vida) general"/>
    <x v="1"/>
    <x v="1"/>
    <x v="1"/>
    <x v="1"/>
    <s v="No sufrió violencia sexual antes ni durante los últimos doce meses"/>
    <n v="270107"/>
    <s v="Atenciones médicas"/>
    <n v="270107005"/>
    <s v="Otra violencia"/>
    <n v="0"/>
    <n v="0"/>
    <n v="3077.3154353774344"/>
  </r>
  <r>
    <n v="16"/>
    <n v="16108"/>
    <s v="Ñuble"/>
    <s v="San Ignacio"/>
    <n v="1"/>
    <s v="Prevalencia Violencia Física General Año"/>
    <x v="0"/>
    <x v="0"/>
    <x v="0"/>
    <x v="0"/>
    <s v="No sufrió violencia física general en los últimos 12 meses"/>
    <n v="270107"/>
    <s v="Atenciones médicas"/>
    <n v="270107006"/>
    <s v="Violencia Física"/>
    <n v="0"/>
    <n v="0"/>
    <n v="6416.0984162240475"/>
  </r>
  <r>
    <n v="16"/>
    <n v="16108"/>
    <s v="Ñuble"/>
    <s v="San Ignacio"/>
    <n v="2"/>
    <s v="Prevalencia Violencia Física General Vida (año o vida)"/>
    <x v="1"/>
    <x v="1"/>
    <x v="0"/>
    <x v="0"/>
    <s v="No sufrió violencia física antes ni durante los últimos doce meses"/>
    <n v="270107"/>
    <s v="Atenciones médicas"/>
    <n v="270107006"/>
    <s v="Violencia Física"/>
    <n v="0"/>
    <n v="0"/>
    <n v="6416.0984162240475"/>
  </r>
  <r>
    <n v="16"/>
    <n v="16108"/>
    <s v="Ñuble"/>
    <s v="San Ignacio"/>
    <n v="3"/>
    <s v="Prevalencia Violencia Física Grave Año"/>
    <x v="0"/>
    <x v="0"/>
    <x v="0"/>
    <x v="0"/>
    <s v="No sufrió violencia física grave en los últimos 12 meses"/>
    <n v="270107"/>
    <s v="Atenciones médicas"/>
    <n v="270107006"/>
    <s v="Violencia Física"/>
    <n v="0"/>
    <n v="0"/>
    <n v="6416.0984162240475"/>
  </r>
  <r>
    <n v="16"/>
    <n v="16108"/>
    <s v="Ñuble"/>
    <s v="San Ignacio"/>
    <n v="4"/>
    <s v="Prevalencia Violencia Física Leve Año"/>
    <x v="0"/>
    <x v="0"/>
    <x v="0"/>
    <x v="0"/>
    <s v="No sufrió violencia física leve en los últimos 12 meses"/>
    <n v="270107"/>
    <s v="Atenciones médicas"/>
    <n v="270107006"/>
    <s v="Violencia Física"/>
    <n v="0"/>
    <n v="0"/>
    <n v="6416.0984162240475"/>
  </r>
  <r>
    <n v="16"/>
    <n v="16108"/>
    <s v="Ñuble"/>
    <s v="San Ignacio"/>
    <n v="7"/>
    <s v="Prevalencia Violencia Sexual General Vida (año o vida) general"/>
    <x v="1"/>
    <x v="1"/>
    <x v="1"/>
    <x v="1"/>
    <s v="No sufrió violencia sexual antes ni durante los últimos doce meses"/>
    <n v="270107"/>
    <s v="Atenciones médicas"/>
    <n v="270107005"/>
    <s v="Otra violencia"/>
    <n v="0"/>
    <n v="0"/>
    <n v="6186.9424529212938"/>
  </r>
  <r>
    <n v="16"/>
    <n v="16108"/>
    <s v="Ñuble"/>
    <s v="San Ignacio"/>
    <n v="7"/>
    <s v="Prevalencia Violencia Sexual General Vida (año o vida) general"/>
    <x v="1"/>
    <x v="1"/>
    <x v="1"/>
    <x v="1"/>
    <s v="Sufrió violencia sexual antes o durante los últimos doce meses"/>
    <n v="270107"/>
    <s v="Atenciones médicas"/>
    <n v="270107005"/>
    <s v="Otra violencia"/>
    <n v="0"/>
    <n v="0"/>
    <n v="229.1559633027523"/>
  </r>
  <r>
    <n v="16"/>
    <n v="16203"/>
    <s v="Ñuble"/>
    <s v="Coelemu"/>
    <n v="1"/>
    <s v="Prevalencia Violencia Física General Año"/>
    <x v="0"/>
    <x v="0"/>
    <x v="0"/>
    <x v="0"/>
    <s v="No sufrió violencia física general en los últimos 12 meses"/>
    <n v="270107"/>
    <s v="Atenciones médicas"/>
    <n v="270107006"/>
    <s v="Violencia Física"/>
    <n v="0"/>
    <n v="0"/>
    <n v="2406.1612232415901"/>
  </r>
  <r>
    <n v="16"/>
    <n v="16203"/>
    <s v="Ñuble"/>
    <s v="Coelemu"/>
    <n v="1"/>
    <s v="Prevalencia Violencia Física General Año"/>
    <x v="0"/>
    <x v="0"/>
    <x v="0"/>
    <x v="0"/>
    <s v="Sufrió violencia física general en los últimos 12 meses"/>
    <n v="270107"/>
    <s v="Atenciones médicas"/>
    <n v="270107006"/>
    <s v="Violencia Física"/>
    <n v="0"/>
    <n v="0"/>
    <n v="560.32262996941904"/>
  </r>
  <r>
    <n v="16"/>
    <n v="16203"/>
    <s v="Ñuble"/>
    <s v="Coelemu"/>
    <n v="2"/>
    <s v="Prevalencia Violencia Física General Vida (año o vida)"/>
    <x v="1"/>
    <x v="1"/>
    <x v="0"/>
    <x v="0"/>
    <s v="No sufrió violencia física antes ni durante los últimos doce meses"/>
    <n v="270107"/>
    <s v="Atenciones médicas"/>
    <n v="270107006"/>
    <s v="Violencia Física"/>
    <n v="0"/>
    <n v="0"/>
    <n v="1947.8492966360857"/>
  </r>
  <r>
    <n v="16"/>
    <n v="16203"/>
    <s v="Ñuble"/>
    <s v="Coelemu"/>
    <n v="2"/>
    <s v="Prevalencia Violencia Física General Vida (año o vida)"/>
    <x v="1"/>
    <x v="1"/>
    <x v="0"/>
    <x v="0"/>
    <s v="Sufrió violencia física antes o durante los últimos doce meses"/>
    <n v="270107"/>
    <s v="Atenciones médicas"/>
    <n v="270107006"/>
    <s v="Violencia Física"/>
    <n v="0"/>
    <n v="0"/>
    <n v="1018.6345565749236"/>
  </r>
  <r>
    <n v="16"/>
    <n v="16203"/>
    <s v="Ñuble"/>
    <s v="Coelemu"/>
    <n v="3"/>
    <s v="Prevalencia Violencia Física Grave Año"/>
    <x v="0"/>
    <x v="0"/>
    <x v="0"/>
    <x v="0"/>
    <s v="No sufrió violencia física grave en los últimos 12 meses"/>
    <n v="270107"/>
    <s v="Atenciones médicas"/>
    <n v="270107006"/>
    <s v="Violencia Física"/>
    <n v="0"/>
    <n v="0"/>
    <n v="2635.3171865443428"/>
  </r>
  <r>
    <n v="16"/>
    <n v="16203"/>
    <s v="Ñuble"/>
    <s v="Coelemu"/>
    <n v="3"/>
    <s v="Prevalencia Violencia Física Grave Año"/>
    <x v="0"/>
    <x v="0"/>
    <x v="0"/>
    <x v="0"/>
    <s v="Sufrió violencia física grave en los últimos 12 meses"/>
    <n v="270107"/>
    <s v="Atenciones médicas"/>
    <n v="270107006"/>
    <s v="Violencia Física"/>
    <n v="0"/>
    <n v="0"/>
    <n v="331.16666666666669"/>
  </r>
  <r>
    <n v="16"/>
    <n v="16203"/>
    <s v="Ñuble"/>
    <s v="Coelemu"/>
    <n v="4"/>
    <s v="Prevalencia Violencia Física Leve Año"/>
    <x v="0"/>
    <x v="0"/>
    <x v="0"/>
    <x v="0"/>
    <s v="No sufrió violencia física leve en los últimos 12 meses"/>
    <n v="270107"/>
    <s v="Atenciones médicas"/>
    <n v="270107006"/>
    <s v="Violencia Física"/>
    <n v="0"/>
    <n v="0"/>
    <n v="2737.327889908257"/>
  </r>
  <r>
    <n v="16"/>
    <n v="16203"/>
    <s v="Ñuble"/>
    <s v="Coelemu"/>
    <n v="4"/>
    <s v="Prevalencia Violencia Física Leve Año"/>
    <x v="0"/>
    <x v="0"/>
    <x v="0"/>
    <x v="0"/>
    <s v="Sufrió violencia física leve en los últimos 12 meses"/>
    <n v="270107"/>
    <s v="Atenciones médicas"/>
    <n v="270107006"/>
    <s v="Violencia Física"/>
    <n v="0"/>
    <n v="0"/>
    <n v="229.1559633027523"/>
  </r>
  <r>
    <n v="16"/>
    <n v="16203"/>
    <s v="Ñuble"/>
    <s v="Coelemu"/>
    <n v="7"/>
    <s v="Prevalencia Violencia Sexual General Vida (año o vida) general"/>
    <x v="1"/>
    <x v="1"/>
    <x v="1"/>
    <x v="1"/>
    <s v="No sufrió violencia sexual antes ni durante los últimos doce meses"/>
    <n v="270107"/>
    <s v="Atenciones médicas"/>
    <n v="270107005"/>
    <s v="Otra violencia"/>
    <n v="0"/>
    <n v="0"/>
    <n v="2074.9945565749235"/>
  </r>
  <r>
    <n v="16"/>
    <n v="16203"/>
    <s v="Ñuble"/>
    <s v="Coelemu"/>
    <n v="7"/>
    <s v="Prevalencia Violencia Sexual General Vida (año o vida) general"/>
    <x v="1"/>
    <x v="1"/>
    <x v="1"/>
    <x v="1"/>
    <s v="Sufrió violencia sexual antes o durante los últimos doce meses"/>
    <n v="270107"/>
    <s v="Atenciones médicas"/>
    <n v="270107005"/>
    <s v="Otra violencia"/>
    <n v="0"/>
    <n v="0"/>
    <n v="891.48929663608578"/>
  </r>
  <r>
    <n v="16"/>
    <n v="16301"/>
    <s v="Ñuble"/>
    <s v="San Carlos"/>
    <n v="1"/>
    <s v="Prevalencia Violencia Física General Año"/>
    <x v="0"/>
    <x v="0"/>
    <x v="0"/>
    <x v="0"/>
    <s v="No sufrió violencia física general en los últimos 12 meses"/>
    <n v="270107"/>
    <s v="Atenciones médicas"/>
    <n v="270107006"/>
    <s v="Violencia Física"/>
    <n v="0"/>
    <n v="0"/>
    <n v="10355.707345887646"/>
  </r>
  <r>
    <n v="16"/>
    <n v="16301"/>
    <s v="Ñuble"/>
    <s v="San Carlos"/>
    <n v="1"/>
    <s v="Prevalencia Violencia Física General Año"/>
    <x v="0"/>
    <x v="0"/>
    <x v="0"/>
    <x v="0"/>
    <s v="Sufrió violencia física general en los últimos 12 meses"/>
    <n v="270107"/>
    <s v="Atenciones médicas"/>
    <n v="270107006"/>
    <s v="Violencia Física"/>
    <n v="0"/>
    <n v="0"/>
    <n v="672.22613874134879"/>
  </r>
  <r>
    <n v="16"/>
    <n v="16301"/>
    <s v="Ñuble"/>
    <s v="San Carlos"/>
    <n v="2"/>
    <s v="Prevalencia Violencia Física General Vida (año o vida)"/>
    <x v="1"/>
    <x v="1"/>
    <x v="0"/>
    <x v="0"/>
    <s v="No sufrió violencia física antes ni durante los últimos doce meses"/>
    <n v="270107"/>
    <s v="Atenciones médicas"/>
    <n v="270107006"/>
    <s v="Violencia Física"/>
    <n v="0"/>
    <n v="0"/>
    <n v="8746.2287526154796"/>
  </r>
  <r>
    <n v="16"/>
    <n v="16301"/>
    <s v="Ñuble"/>
    <s v="San Carlos"/>
    <n v="2"/>
    <s v="Prevalencia Violencia Física General Vida (año o vida)"/>
    <x v="1"/>
    <x v="1"/>
    <x v="0"/>
    <x v="0"/>
    <s v="Sufrió violencia física antes o durante los últimos doce meses"/>
    <n v="270107"/>
    <s v="Atenciones médicas"/>
    <n v="270107006"/>
    <s v="Violencia Física"/>
    <n v="0"/>
    <n v="0"/>
    <n v="2281.7047320135202"/>
  </r>
  <r>
    <n v="16"/>
    <n v="16301"/>
    <s v="Ñuble"/>
    <s v="San Carlos"/>
    <n v="3"/>
    <s v="Prevalencia Violencia Física Grave Año"/>
    <x v="0"/>
    <x v="0"/>
    <x v="0"/>
    <x v="0"/>
    <s v="No sufrió violencia física grave en los últimos 12 meses"/>
    <n v="270107"/>
    <s v="Atenciones médicas"/>
    <n v="270107006"/>
    <s v="Violencia Física"/>
    <n v="0"/>
    <n v="0"/>
    <n v="10584.863309190398"/>
  </r>
  <r>
    <n v="16"/>
    <n v="16301"/>
    <s v="Ñuble"/>
    <s v="San Carlos"/>
    <n v="3"/>
    <s v="Prevalencia Violencia Física Grave Año"/>
    <x v="0"/>
    <x v="0"/>
    <x v="0"/>
    <x v="0"/>
    <s v="Sufrió violencia física grave en los últimos 12 meses"/>
    <n v="270107"/>
    <s v="Atenciones médicas"/>
    <n v="270107006"/>
    <s v="Violencia Física"/>
    <n v="0"/>
    <n v="0"/>
    <n v="443.07017543859649"/>
  </r>
  <r>
    <n v="16"/>
    <n v="16301"/>
    <s v="Ñuble"/>
    <s v="San Carlos"/>
    <n v="4"/>
    <s v="Prevalencia Violencia Física Leve Año"/>
    <x v="0"/>
    <x v="0"/>
    <x v="0"/>
    <x v="0"/>
    <s v="No sufrió violencia física leve en los últimos 12 meses"/>
    <n v="270107"/>
    <s v="Atenciones médicas"/>
    <n v="270107006"/>
    <s v="Violencia Física"/>
    <n v="0"/>
    <n v="0"/>
    <n v="10355.707345887646"/>
  </r>
  <r>
    <n v="16"/>
    <n v="16301"/>
    <s v="Ñuble"/>
    <s v="San Carlos"/>
    <n v="4"/>
    <s v="Prevalencia Violencia Física Leve Año"/>
    <x v="0"/>
    <x v="0"/>
    <x v="0"/>
    <x v="0"/>
    <s v="Sufrió violencia física leve en los últimos 12 meses"/>
    <n v="270107"/>
    <s v="Atenciones médicas"/>
    <n v="270107006"/>
    <s v="Violencia Física"/>
    <n v="0"/>
    <n v="0"/>
    <n v="672.22613874134879"/>
  </r>
  <r>
    <n v="16"/>
    <n v="16301"/>
    <s v="Ñuble"/>
    <s v="San Carlos"/>
    <n v="7"/>
    <s v="Prevalencia Violencia Sexual General Vida (año o vida) general"/>
    <x v="1"/>
    <x v="1"/>
    <x v="1"/>
    <x v="1"/>
    <s v="No sufrió violencia sexual antes ni durante los últimos doce meses"/>
    <n v="270107"/>
    <s v="Atenciones médicas"/>
    <n v="270107005"/>
    <s v="Otra violencia"/>
    <n v="0"/>
    <n v="0"/>
    <n v="9591.4633091903997"/>
  </r>
  <r>
    <n v="16"/>
    <n v="16301"/>
    <s v="Ñuble"/>
    <s v="San Carlos"/>
    <n v="7"/>
    <s v="Prevalencia Violencia Sexual General Vida (año o vida) general"/>
    <x v="1"/>
    <x v="1"/>
    <x v="1"/>
    <x v="1"/>
    <s v="Sufrió violencia sexual antes o durante los últimos doce meses"/>
    <n v="270107"/>
    <s v="Atenciones médicas"/>
    <n v="270107005"/>
    <s v="Otra violencia"/>
    <n v="0"/>
    <n v="0"/>
    <n v="1436.4701754385965"/>
  </r>
  <r>
    <n v="16"/>
    <n v="16302"/>
    <s v="Ñuble"/>
    <s v="Coihueco"/>
    <n v="1"/>
    <s v="Prevalencia Violencia Física General Año"/>
    <x v="0"/>
    <x v="0"/>
    <x v="0"/>
    <x v="0"/>
    <s v="No sufrió violencia física general en los últimos 12 meses"/>
    <n v="270107"/>
    <s v="Atenciones médicas"/>
    <n v="270107006"/>
    <s v="Violencia Física"/>
    <n v="0"/>
    <n v="0"/>
    <n v="5341.4433252856907"/>
  </r>
  <r>
    <n v="16"/>
    <n v="16302"/>
    <s v="Ñuble"/>
    <s v="Coihueco"/>
    <n v="2"/>
    <s v="Prevalencia Violencia Física General Vida (año o vida)"/>
    <x v="1"/>
    <x v="1"/>
    <x v="0"/>
    <x v="0"/>
    <s v="No sufrió violencia física antes ni durante los últimos doce meses"/>
    <n v="270107"/>
    <s v="Atenciones médicas"/>
    <n v="270107006"/>
    <s v="Violencia Física"/>
    <n v="0"/>
    <n v="0"/>
    <n v="5341.4433252856907"/>
  </r>
  <r>
    <n v="16"/>
    <n v="16302"/>
    <s v="Ñuble"/>
    <s v="Coihueco"/>
    <n v="3"/>
    <s v="Prevalencia Violencia Física Grave Año"/>
    <x v="0"/>
    <x v="0"/>
    <x v="0"/>
    <x v="0"/>
    <s v="No sufrió violencia física grave en los últimos 12 meses"/>
    <n v="270107"/>
    <s v="Atenciones médicas"/>
    <n v="270107006"/>
    <s v="Violencia Física"/>
    <n v="0"/>
    <n v="0"/>
    <n v="5341.4433252856907"/>
  </r>
  <r>
    <n v="16"/>
    <n v="16302"/>
    <s v="Ñuble"/>
    <s v="Coihueco"/>
    <n v="4"/>
    <s v="Prevalencia Violencia Física Leve Año"/>
    <x v="0"/>
    <x v="0"/>
    <x v="0"/>
    <x v="0"/>
    <s v="No sufrió violencia física leve en los últimos 12 meses"/>
    <n v="270107"/>
    <s v="Atenciones médicas"/>
    <n v="270107006"/>
    <s v="Violencia Física"/>
    <n v="0"/>
    <n v="0"/>
    <n v="5341.4433252856907"/>
  </r>
  <r>
    <n v="16"/>
    <n v="16302"/>
    <s v="Ñuble"/>
    <s v="Coihueco"/>
    <n v="7"/>
    <s v="Prevalencia Violencia Sexual General Vida (año o vida) general"/>
    <x v="1"/>
    <x v="1"/>
    <x v="1"/>
    <x v="1"/>
    <s v="Sin Datos"/>
    <n v="270107"/>
    <s v="Atenciones médicas"/>
    <n v="270107005"/>
    <s v="Otra violencia"/>
    <n v="0"/>
    <n v="0"/>
    <n v="331.16666666666669"/>
  </r>
  <r>
    <n v="16"/>
    <n v="16302"/>
    <s v="Ñuble"/>
    <s v="Coihueco"/>
    <n v="7"/>
    <s v="Prevalencia Violencia Sexual General Vida (año o vida) general"/>
    <x v="1"/>
    <x v="1"/>
    <x v="1"/>
    <x v="1"/>
    <s v="No sufrió violencia sexual antes ni durante los últimos doce meses"/>
    <n v="270107"/>
    <s v="Atenciones médicas"/>
    <n v="270107005"/>
    <s v="Otra violencia"/>
    <n v="0"/>
    <n v="0"/>
    <n v="5010.2766586190255"/>
  </r>
  <r>
    <n v="16"/>
    <n v="16305"/>
    <s v="Ñuble"/>
    <s v="San Nicolás"/>
    <n v="1"/>
    <s v="Prevalencia Violencia Física General Año"/>
    <x v="0"/>
    <x v="0"/>
    <x v="0"/>
    <x v="0"/>
    <s v="No sufrió violencia física general en los últimos 12 meses"/>
    <n v="270107"/>
    <s v="Atenciones médicas"/>
    <n v="270107006"/>
    <s v="Violencia Física"/>
    <n v="0"/>
    <n v="0"/>
    <n v="1564.1070175438595"/>
  </r>
  <r>
    <n v="16"/>
    <n v="16305"/>
    <s v="Ñuble"/>
    <s v="San Nicolás"/>
    <n v="2"/>
    <s v="Prevalencia Violencia Física General Vida (año o vida)"/>
    <x v="1"/>
    <x v="1"/>
    <x v="0"/>
    <x v="0"/>
    <s v="No sufrió violencia física antes ni durante los últimos doce meses"/>
    <n v="270107"/>
    <s v="Atenciones médicas"/>
    <n v="270107006"/>
    <s v="Violencia Física"/>
    <n v="0"/>
    <n v="0"/>
    <n v="1564.1070175438595"/>
  </r>
  <r>
    <n v="16"/>
    <n v="16305"/>
    <s v="Ñuble"/>
    <s v="San Nicolás"/>
    <n v="3"/>
    <s v="Prevalencia Violencia Física Grave Año"/>
    <x v="0"/>
    <x v="0"/>
    <x v="0"/>
    <x v="0"/>
    <s v="No sufrió violencia física grave en los últimos 12 meses"/>
    <n v="270107"/>
    <s v="Atenciones médicas"/>
    <n v="270107006"/>
    <s v="Violencia Física"/>
    <n v="0"/>
    <n v="0"/>
    <n v="1564.1070175438595"/>
  </r>
  <r>
    <n v="16"/>
    <n v="16305"/>
    <s v="Ñuble"/>
    <s v="San Nicolás"/>
    <n v="4"/>
    <s v="Prevalencia Violencia Física Leve Año"/>
    <x v="0"/>
    <x v="0"/>
    <x v="0"/>
    <x v="0"/>
    <s v="No sufrió violencia física leve en los últimos 12 meses"/>
    <n v="270107"/>
    <s v="Atenciones médicas"/>
    <n v="270107006"/>
    <s v="Violencia Física"/>
    <n v="0"/>
    <n v="0"/>
    <n v="1564.1070175438595"/>
  </r>
  <r>
    <n v="16"/>
    <n v="16305"/>
    <s v="Ñuble"/>
    <s v="San Nicolás"/>
    <n v="7"/>
    <s v="Prevalencia Violencia Sexual General Vida (año o vida) general"/>
    <x v="1"/>
    <x v="1"/>
    <x v="1"/>
    <x v="1"/>
    <s v="Sin Datos"/>
    <n v="270107"/>
    <s v="Atenciones médicas"/>
    <n v="270107005"/>
    <s v="Otra violencia"/>
    <n v="0"/>
    <n v="0"/>
    <n v="173.4"/>
  </r>
  <r>
    <n v="16"/>
    <n v="16305"/>
    <s v="Ñuble"/>
    <s v="San Nicolás"/>
    <n v="7"/>
    <s v="Prevalencia Violencia Sexual General Vida (año o vida) general"/>
    <x v="1"/>
    <x v="1"/>
    <x v="1"/>
    <x v="1"/>
    <s v="No sufrió violencia sexual antes ni durante los últimos doce meses"/>
    <n v="270107"/>
    <s v="Atenciones médicas"/>
    <n v="270107005"/>
    <s v="Otra violencia"/>
    <n v="0"/>
    <n v="0"/>
    <n v="1390.7070175438598"/>
  </r>
  <r>
    <n v="1"/>
    <n v="1101"/>
    <s v="Tarapacá"/>
    <s v="Iquique"/>
    <n v="5"/>
    <s v="Prevalencia violencia Psicológica, Física o Sexual Año"/>
    <x v="0"/>
    <x v="0"/>
    <x v="2"/>
    <x v="2"/>
    <s v="No sufrió violencia en los últimos 12 meses"/>
    <n v="270107"/>
    <s v="Atenciones médicas"/>
    <n v="270107007"/>
    <s v="Violencia Intrafamiliar"/>
    <n v="65056"/>
    <n v="60251.28048497808"/>
    <n v="42416.244858934544"/>
  </r>
  <r>
    <n v="1"/>
    <n v="1101"/>
    <s v="Tarapacá"/>
    <s v="Iquique"/>
    <n v="5"/>
    <s v="Prevalencia violencia Psicológica, Física o Sexual Año"/>
    <x v="0"/>
    <x v="0"/>
    <x v="2"/>
    <x v="2"/>
    <s v="Sufrió violencia en los últimos 12 meses"/>
    <n v="270107"/>
    <s v="Atenciones médicas"/>
    <n v="270107007"/>
    <s v="Violencia Intrafamiliar"/>
    <n v="6417"/>
    <n v="9429.9796957825019"/>
    <n v="15132.93976455447"/>
  </r>
  <r>
    <n v="1"/>
    <n v="1101"/>
    <s v="Tarapacá"/>
    <s v="Iquique"/>
    <n v="6"/>
    <s v="Prevalencia violencia Psicológica, Física o Sexual Vida"/>
    <x v="1"/>
    <x v="1"/>
    <x v="2"/>
    <x v="2"/>
    <s v="No sufrió violencia antes ni durante los últimos 12 meses"/>
    <n v="270107"/>
    <s v="Atenciones médicas"/>
    <n v="270107007"/>
    <s v="Violencia Intrafamiliar"/>
    <n v="62821"/>
    <n v="51887.557266448362"/>
    <n v="29682.031403336096"/>
  </r>
  <r>
    <n v="1"/>
    <n v="1101"/>
    <s v="Tarapacá"/>
    <s v="Iquique"/>
    <n v="6"/>
    <s v="Prevalencia violencia Psicológica, Física o Sexual Vida"/>
    <x v="1"/>
    <x v="1"/>
    <x v="2"/>
    <x v="2"/>
    <s v="Sufrió violencia antes o durente los últimos 12 meses"/>
    <n v="270107"/>
    <s v="Atenciones médicas"/>
    <n v="270107007"/>
    <s v="Violencia Intrafamiliar"/>
    <n v="8652"/>
    <n v="17793.702914312216"/>
    <n v="27867.153220152937"/>
  </r>
  <r>
    <n v="1"/>
    <n v="1107"/>
    <s v="Tarapacá"/>
    <s v="Alto Hospicio"/>
    <n v="5"/>
    <s v="Prevalencia violencia Psicológica, Física o Sexual Año"/>
    <x v="0"/>
    <x v="0"/>
    <x v="2"/>
    <x v="2"/>
    <s v="No sufrió violencia en los últimos 12 meses"/>
    <n v="270107"/>
    <s v="Atenciones médicas"/>
    <n v="270107007"/>
    <s v="Violencia Intrafamiliar"/>
    <n v="0"/>
    <n v="22897.188360329408"/>
    <n v="31227.244171776827"/>
  </r>
  <r>
    <n v="1"/>
    <n v="1107"/>
    <s v="Tarapacá"/>
    <s v="Alto Hospicio"/>
    <n v="5"/>
    <s v="Prevalencia violencia Psicológica, Física o Sexual Año"/>
    <x v="0"/>
    <x v="0"/>
    <x v="2"/>
    <x v="2"/>
    <s v="Sufrió violencia en los últimos 12 meses"/>
    <n v="270107"/>
    <s v="Atenciones médicas"/>
    <n v="270107007"/>
    <s v="Violencia Intrafamiliar"/>
    <n v="0"/>
    <n v="7454.9427153407823"/>
    <n v="10864.007941302649"/>
  </r>
  <r>
    <n v="1"/>
    <n v="1107"/>
    <s v="Tarapacá"/>
    <s v="Alto Hospicio"/>
    <n v="6"/>
    <s v="Prevalencia violencia Psicológica, Física o Sexual Vida"/>
    <x v="1"/>
    <x v="1"/>
    <x v="2"/>
    <x v="2"/>
    <s v="No sufrió violencia antes ni durante los últimos 12 meses"/>
    <n v="270107"/>
    <s v="Atenciones médicas"/>
    <n v="270107007"/>
    <s v="Violencia Intrafamiliar"/>
    <n v="0"/>
    <n v="18789.448648053029"/>
    <n v="22823.833105710761"/>
  </r>
  <r>
    <n v="1"/>
    <n v="1107"/>
    <s v="Tarapacá"/>
    <s v="Alto Hospicio"/>
    <n v="6"/>
    <s v="Prevalencia violencia Psicológica, Física o Sexual Vida"/>
    <x v="1"/>
    <x v="1"/>
    <x v="2"/>
    <x v="2"/>
    <s v="Sufrió violencia antes o durente los últimos 12 meses"/>
    <n v="270107"/>
    <s v="Atenciones médicas"/>
    <n v="270107007"/>
    <s v="Violencia Intrafamiliar"/>
    <n v="0"/>
    <n v="11562.682427617176"/>
    <n v="19267.419007368713"/>
  </r>
  <r>
    <n v="1"/>
    <n v="1401"/>
    <s v="Tarapacá"/>
    <s v="Pozo Almonte"/>
    <n v="5"/>
    <s v="Prevalencia violencia Psicológica, Física o Sexual Año"/>
    <x v="0"/>
    <x v="0"/>
    <x v="2"/>
    <x v="2"/>
    <s v="No sufrió violencia en los últimos 12 meses"/>
    <n v="270107"/>
    <s v="Atenciones médicas"/>
    <n v="270107007"/>
    <s v="Violencia Intrafamiliar"/>
    <n v="0"/>
    <n v="4756.3745136898542"/>
    <n v="6088.3660574860569"/>
  </r>
  <r>
    <n v="1"/>
    <n v="1401"/>
    <s v="Tarapacá"/>
    <s v="Pozo Almonte"/>
    <n v="5"/>
    <s v="Prevalencia violencia Psicológica, Física o Sexual Año"/>
    <x v="0"/>
    <x v="0"/>
    <x v="2"/>
    <x v="2"/>
    <s v="Sufrió violencia en los últimos 12 meses"/>
    <n v="270107"/>
    <s v="Atenciones médicas"/>
    <n v="270107007"/>
    <s v="Violencia Intrafamiliar"/>
    <n v="0"/>
    <n v="1870.1617853351911"/>
    <n v="2664.1972059454411"/>
  </r>
  <r>
    <n v="1"/>
    <n v="1401"/>
    <s v="Tarapacá"/>
    <s v="Pozo Almonte"/>
    <n v="6"/>
    <s v="Prevalencia violencia Psicológica, Física o Sexual Vida"/>
    <x v="1"/>
    <x v="1"/>
    <x v="2"/>
    <x v="2"/>
    <s v="No sufrió violencia antes ni durante los últimos 12 meses"/>
    <n v="270107"/>
    <s v="Atenciones médicas"/>
    <n v="270107007"/>
    <s v="Violencia Intrafamiliar"/>
    <n v="0"/>
    <n v="4135.8098078075018"/>
    <n v="4281.2806520806516"/>
  </r>
  <r>
    <n v="1"/>
    <n v="1401"/>
    <s v="Tarapacá"/>
    <s v="Pozo Almonte"/>
    <n v="6"/>
    <s v="Prevalencia violencia Psicológica, Física o Sexual Vida"/>
    <x v="1"/>
    <x v="1"/>
    <x v="2"/>
    <x v="2"/>
    <s v="Sufrió violencia antes o durente los últimos 12 meses"/>
    <n v="270107"/>
    <s v="Atenciones médicas"/>
    <n v="270107007"/>
    <s v="Violencia Intrafamiliar"/>
    <n v="0"/>
    <n v="2490.7264912175428"/>
    <n v="4471.2826113508472"/>
  </r>
  <r>
    <n v="1"/>
    <n v="1405"/>
    <s v="Tarapacá"/>
    <s v="Pica"/>
    <n v="5"/>
    <s v="Prevalencia violencia Psicológica, Física o Sexual Año"/>
    <x v="0"/>
    <x v="0"/>
    <x v="2"/>
    <x v="2"/>
    <s v="No sufrió violencia en los últimos 12 meses"/>
    <n v="270107"/>
    <s v="Atenciones médicas"/>
    <n v="270107007"/>
    <s v="Violencia Intrafamiliar"/>
    <n v="0"/>
    <n v="2734.8514912175433"/>
    <n v="0"/>
  </r>
  <r>
    <n v="1"/>
    <n v="1405"/>
    <s v="Tarapacá"/>
    <s v="Pica"/>
    <n v="5"/>
    <s v="Prevalencia violencia Psicológica, Física o Sexual Año"/>
    <x v="0"/>
    <x v="0"/>
    <x v="2"/>
    <x v="2"/>
    <s v="Sufrió violencia en los últimos 12 meses"/>
    <n v="270107"/>
    <s v="Atenciones médicas"/>
    <n v="270107007"/>
    <s v="Violencia Intrafamiliar"/>
    <n v="0"/>
    <n v="632.22095332671302"/>
    <n v="0"/>
  </r>
  <r>
    <n v="1"/>
    <n v="1405"/>
    <s v="Tarapacá"/>
    <s v="Pica"/>
    <n v="6"/>
    <s v="Prevalencia violencia Psicológica, Física o Sexual Vida"/>
    <x v="1"/>
    <x v="1"/>
    <x v="2"/>
    <x v="2"/>
    <s v="No sufrió violencia antes ni durante los últimos 12 meses"/>
    <n v="270107"/>
    <s v="Atenciones médicas"/>
    <n v="270107007"/>
    <s v="Violencia Intrafamiliar"/>
    <n v="0"/>
    <n v="2120.1217698553137"/>
    <n v="0"/>
  </r>
  <r>
    <n v="1"/>
    <n v="1405"/>
    <s v="Tarapacá"/>
    <s v="Pica"/>
    <n v="6"/>
    <s v="Prevalencia violencia Psicológica, Física o Sexual Vida"/>
    <x v="1"/>
    <x v="1"/>
    <x v="2"/>
    <x v="2"/>
    <s v="Sufrió violencia antes o durente los últimos 12 meses"/>
    <n v="270107"/>
    <s v="Atenciones médicas"/>
    <n v="270107007"/>
    <s v="Violencia Intrafamiliar"/>
    <n v="0"/>
    <n v="1246.9506746889419"/>
    <n v="0"/>
  </r>
  <r>
    <n v="2"/>
    <n v="2101"/>
    <s v="Antofagasta"/>
    <s v="Antofagasta"/>
    <n v="5"/>
    <s v="Prevalencia violencia Psicológica, Física o Sexual Año"/>
    <x v="0"/>
    <x v="0"/>
    <x v="2"/>
    <x v="2"/>
    <s v="No sufrió violencia en los últimos 12 meses"/>
    <n v="270107"/>
    <s v="Atenciones médicas"/>
    <n v="270107007"/>
    <s v="Violencia Intrafamiliar"/>
    <n v="81183"/>
    <n v="110754.00270579933"/>
    <n v="90580.462207948469"/>
  </r>
  <r>
    <n v="2"/>
    <n v="2101"/>
    <s v="Antofagasta"/>
    <s v="Antofagasta"/>
    <n v="5"/>
    <s v="Prevalencia violencia Psicológica, Física o Sexual Año"/>
    <x v="0"/>
    <x v="0"/>
    <x v="2"/>
    <x v="2"/>
    <s v="Sufrió violencia en los últimos 12 meses"/>
    <n v="270107"/>
    <s v="Atenciones médicas"/>
    <n v="270107007"/>
    <s v="Violencia Intrafamiliar"/>
    <n v="14557"/>
    <n v="30099.073787434514"/>
    <n v="33813.374635737564"/>
  </r>
  <r>
    <n v="2"/>
    <n v="2101"/>
    <s v="Antofagasta"/>
    <s v="Antofagasta"/>
    <n v="6"/>
    <s v="Prevalencia violencia Psicológica, Física o Sexual Vida"/>
    <x v="1"/>
    <x v="1"/>
    <x v="2"/>
    <x v="2"/>
    <s v="No sufrió violencia antes ni durante los últimos 12 meses"/>
    <n v="270107"/>
    <s v="Atenciones médicas"/>
    <n v="270107007"/>
    <s v="Violencia Intrafamiliar"/>
    <n v="74884"/>
    <n v="78048.901250860494"/>
    <n v="76245.728412901488"/>
  </r>
  <r>
    <n v="2"/>
    <n v="2101"/>
    <s v="Antofagasta"/>
    <s v="Antofagasta"/>
    <n v="6"/>
    <s v="Prevalencia violencia Psicológica, Física o Sexual Vida"/>
    <x v="1"/>
    <x v="1"/>
    <x v="2"/>
    <x v="2"/>
    <s v="Sufrió violencia antes o durente los últimos 12 meses"/>
    <n v="270107"/>
    <s v="Atenciones médicas"/>
    <n v="270107007"/>
    <s v="Violencia Intrafamiliar"/>
    <n v="20856"/>
    <n v="62804.175242373058"/>
    <n v="48148.108430784581"/>
  </r>
  <r>
    <n v="2"/>
    <n v="2104"/>
    <s v="Antofagasta"/>
    <s v="Taltal"/>
    <n v="5"/>
    <s v="Prevalencia violencia Psicológica, Física o Sexual Año"/>
    <x v="0"/>
    <x v="0"/>
    <x v="2"/>
    <x v="2"/>
    <s v="No sufrió violencia en los últimos 12 meses"/>
    <n v="270107"/>
    <s v="Atenciones médicas"/>
    <n v="270107007"/>
    <s v="Violencia Intrafamiliar"/>
    <n v="0"/>
    <n v="6793.0333618513205"/>
    <n v="0"/>
  </r>
  <r>
    <n v="2"/>
    <n v="2104"/>
    <s v="Antofagasta"/>
    <s v="Taltal"/>
    <n v="5"/>
    <s v="Prevalencia violencia Psicológica, Física o Sexual Año"/>
    <x v="0"/>
    <x v="0"/>
    <x v="2"/>
    <x v="2"/>
    <s v="Sufrió violencia en los últimos 12 meses"/>
    <n v="270107"/>
    <s v="Atenciones médicas"/>
    <n v="270107007"/>
    <s v="Violencia Intrafamiliar"/>
    <n v="0"/>
    <n v="1958.052058709515"/>
    <n v="0"/>
  </r>
  <r>
    <n v="2"/>
    <n v="2104"/>
    <s v="Antofagasta"/>
    <s v="Taltal"/>
    <n v="6"/>
    <s v="Prevalencia violencia Psicológica, Física o Sexual Vida"/>
    <x v="1"/>
    <x v="1"/>
    <x v="2"/>
    <x v="2"/>
    <s v="No sufrió violencia antes ni durante los últimos 12 meses"/>
    <n v="270107"/>
    <s v="Atenciones médicas"/>
    <n v="270107007"/>
    <s v="Violencia Intrafamiliar"/>
    <n v="0"/>
    <n v="3958.2313031418048"/>
    <n v="0"/>
  </r>
  <r>
    <n v="2"/>
    <n v="2104"/>
    <s v="Antofagasta"/>
    <s v="Taltal"/>
    <n v="6"/>
    <s v="Prevalencia violencia Psicológica, Física o Sexual Vida"/>
    <x v="1"/>
    <x v="1"/>
    <x v="2"/>
    <x v="2"/>
    <s v="Sufrió violencia antes o durente los últimos 12 meses"/>
    <n v="270107"/>
    <s v="Atenciones médicas"/>
    <n v="270107007"/>
    <s v="Violencia Intrafamiliar"/>
    <n v="0"/>
    <n v="4792.8541174190304"/>
    <n v="0"/>
  </r>
  <r>
    <n v="2"/>
    <n v="2201"/>
    <s v="Antofagasta"/>
    <s v="Calama"/>
    <n v="5"/>
    <s v="Prevalencia violencia Psicológica, Física o Sexual Año"/>
    <x v="0"/>
    <x v="0"/>
    <x v="2"/>
    <x v="2"/>
    <s v="No sufrió violencia en los últimos 12 meses"/>
    <n v="270107"/>
    <s v="Atenciones médicas"/>
    <n v="270107007"/>
    <s v="Violencia Intrafamiliar"/>
    <n v="37248"/>
    <n v="35388.250118879572"/>
    <n v="45493.454207821953"/>
  </r>
  <r>
    <n v="2"/>
    <n v="2201"/>
    <s v="Antofagasta"/>
    <s v="Calama"/>
    <n v="5"/>
    <s v="Prevalencia violencia Psicológica, Física o Sexual Año"/>
    <x v="0"/>
    <x v="0"/>
    <x v="2"/>
    <x v="2"/>
    <s v="Sufrió violencia en los últimos 12 meses"/>
    <n v="270107"/>
    <s v="Atenciones médicas"/>
    <n v="270107007"/>
    <s v="Violencia Intrafamiliar"/>
    <n v="6848"/>
    <n v="7421.6751164191328"/>
    <n v="9462.6701280213601"/>
  </r>
  <r>
    <n v="2"/>
    <n v="2201"/>
    <s v="Antofagasta"/>
    <s v="Calama"/>
    <n v="6"/>
    <s v="Prevalencia violencia Psicológica, Física o Sexual Vida"/>
    <x v="1"/>
    <x v="1"/>
    <x v="2"/>
    <x v="2"/>
    <s v="No sufrió violencia antes ni durante los últimos 12 meses"/>
    <n v="270107"/>
    <s v="Atenciones médicas"/>
    <n v="270107007"/>
    <s v="Violencia Intrafamiliar"/>
    <n v="33626"/>
    <n v="22488.341879525906"/>
    <n v="41599.166475142418"/>
  </r>
  <r>
    <n v="2"/>
    <n v="2201"/>
    <s v="Antofagasta"/>
    <s v="Calama"/>
    <n v="6"/>
    <s v="Prevalencia violencia Psicológica, Física o Sexual Vida"/>
    <x v="1"/>
    <x v="1"/>
    <x v="2"/>
    <x v="2"/>
    <s v="Sufrió violencia antes o durente los últimos 12 meses"/>
    <n v="270107"/>
    <s v="Atenciones médicas"/>
    <n v="270107007"/>
    <s v="Violencia Intrafamiliar"/>
    <n v="10470"/>
    <n v="20321.583355772767"/>
    <n v="13356.957860700893"/>
  </r>
  <r>
    <n v="2"/>
    <n v="2301"/>
    <s v="Antofagasta"/>
    <s v="Tocopilla"/>
    <n v="5"/>
    <s v="Prevalencia violencia Psicológica, Física o Sexual Año"/>
    <x v="0"/>
    <x v="0"/>
    <x v="2"/>
    <x v="2"/>
    <s v="No sufrió violencia en los últimos 12 meses"/>
    <n v="270107"/>
    <s v="Atenciones médicas"/>
    <n v="270107007"/>
    <s v="Violencia Intrafamiliar"/>
    <n v="0"/>
    <n v="9615.8355493857598"/>
    <n v="14817.865430226488"/>
  </r>
  <r>
    <n v="2"/>
    <n v="2301"/>
    <s v="Antofagasta"/>
    <s v="Tocopilla"/>
    <n v="5"/>
    <s v="Prevalencia violencia Psicológica, Física o Sexual Año"/>
    <x v="0"/>
    <x v="0"/>
    <x v="2"/>
    <x v="2"/>
    <s v="Sufrió violencia en los últimos 12 meses"/>
    <n v="270107"/>
    <s v="Atenciones médicas"/>
    <n v="270107007"/>
    <s v="Violencia Intrafamiliar"/>
    <n v="0"/>
    <n v="861.27986284867006"/>
    <n v="6265.1733902441692"/>
  </r>
  <r>
    <n v="2"/>
    <n v="2301"/>
    <s v="Antofagasta"/>
    <s v="Tocopilla"/>
    <n v="6"/>
    <s v="Prevalencia violencia Psicológica, Física o Sexual Vida"/>
    <x v="1"/>
    <x v="1"/>
    <x v="2"/>
    <x v="2"/>
    <s v="No sufrió violencia antes ni durante los últimos 12 meses"/>
    <n v="270107"/>
    <s v="Atenciones médicas"/>
    <n v="270107007"/>
    <s v="Violencia Intrafamiliar"/>
    <n v="0"/>
    <n v="4913.0451046974258"/>
    <n v="13583.688959638252"/>
  </r>
  <r>
    <n v="2"/>
    <n v="2301"/>
    <s v="Antofagasta"/>
    <s v="Tocopilla"/>
    <n v="6"/>
    <s v="Prevalencia violencia Psicológica, Física o Sexual Vida"/>
    <x v="1"/>
    <x v="1"/>
    <x v="2"/>
    <x v="2"/>
    <s v="Sufrió violencia antes o durente los últimos 12 meses"/>
    <n v="270107"/>
    <s v="Atenciones médicas"/>
    <n v="270107007"/>
    <s v="Violencia Intrafamiliar"/>
    <n v="0"/>
    <n v="5564.0703075370038"/>
    <n v="7499.3498608324053"/>
  </r>
  <r>
    <n v="2"/>
    <n v="2302"/>
    <s v="Antofagasta"/>
    <s v="María Elena"/>
    <n v="5"/>
    <s v="Prevalencia violencia Psicológica, Física o Sexual Año"/>
    <x v="0"/>
    <x v="0"/>
    <x v="2"/>
    <x v="2"/>
    <s v="No sufrió violencia en los últimos 12 meses"/>
    <n v="270107"/>
    <s v="Atenciones médicas"/>
    <n v="270107007"/>
    <s v="Violencia Intrafamiliar"/>
    <n v="0"/>
    <n v="1878.7974386724391"/>
    <n v="0"/>
  </r>
  <r>
    <n v="2"/>
    <n v="2302"/>
    <s v="Antofagasta"/>
    <s v="María Elena"/>
    <n v="6"/>
    <s v="Prevalencia violencia Psicológica, Física o Sexual Vida"/>
    <x v="1"/>
    <x v="1"/>
    <x v="2"/>
    <x v="2"/>
    <s v="No sufrió violencia antes ni durante los últimos 12 meses"/>
    <n v="270107"/>
    <s v="Atenciones médicas"/>
    <n v="270107007"/>
    <s v="Violencia Intrafamiliar"/>
    <n v="0"/>
    <n v="1878.7974386724391"/>
    <n v="0"/>
  </r>
  <r>
    <n v="3"/>
    <n v="3101"/>
    <s v="Atacama"/>
    <s v="Copiapó"/>
    <n v="5"/>
    <s v="Prevalencia violencia Psicológica, Física o Sexual Año"/>
    <x v="0"/>
    <x v="0"/>
    <x v="2"/>
    <x v="2"/>
    <s v="No sufrió violencia en los últimos 12 meses"/>
    <n v="270107"/>
    <s v="Atenciones médicas"/>
    <n v="270107007"/>
    <s v="Violencia Intrafamiliar"/>
    <n v="35665"/>
    <n v="53078.839897508107"/>
    <n v="38996.21637111692"/>
  </r>
  <r>
    <n v="3"/>
    <n v="3101"/>
    <s v="Atacama"/>
    <s v="Copiapó"/>
    <n v="5"/>
    <s v="Prevalencia violencia Psicológica, Física o Sexual Año"/>
    <x v="0"/>
    <x v="0"/>
    <x v="2"/>
    <x v="2"/>
    <s v="Sufrió violencia en los últimos 12 meses"/>
    <n v="270107"/>
    <s v="Atenciones médicas"/>
    <n v="270107007"/>
    <s v="Violencia Intrafamiliar"/>
    <n v="5773"/>
    <n v="5945.8312295436481"/>
    <n v="11622.014335202261"/>
  </r>
  <r>
    <n v="3"/>
    <n v="3101"/>
    <s v="Atacama"/>
    <s v="Copiapó"/>
    <n v="5"/>
    <s v="Prevalencia violencia Psicológica, Física o Sexual Año"/>
    <x v="0"/>
    <x v="0"/>
    <x v="2"/>
    <x v="2"/>
    <s v="Sin Datos"/>
    <n v="270107"/>
    <s v="Atenciones médicas"/>
    <n v="270107007"/>
    <s v="Violencia Intrafamiliar"/>
    <n v="107"/>
    <n v="0"/>
    <n v="0"/>
  </r>
  <r>
    <n v="3"/>
    <n v="3101"/>
    <s v="Atacama"/>
    <s v="Copiapó"/>
    <n v="6"/>
    <s v="Prevalencia violencia Psicológica, Física o Sexual Vida"/>
    <x v="1"/>
    <x v="1"/>
    <x v="2"/>
    <x v="2"/>
    <s v="No sufrió violencia antes ni durante los últimos 12 meses"/>
    <n v="270107"/>
    <s v="Atenciones médicas"/>
    <n v="270107007"/>
    <s v="Violencia Intrafamiliar"/>
    <n v="27394"/>
    <n v="49402.59251796321"/>
    <n v="31665.662447106086"/>
  </r>
  <r>
    <n v="3"/>
    <n v="3101"/>
    <s v="Atacama"/>
    <s v="Copiapó"/>
    <n v="6"/>
    <s v="Prevalencia violencia Psicológica, Física o Sexual Vida"/>
    <x v="1"/>
    <x v="1"/>
    <x v="2"/>
    <x v="2"/>
    <s v="Sufrió violencia antes o durente los últimos 12 meses"/>
    <n v="270107"/>
    <s v="Atenciones médicas"/>
    <n v="270107007"/>
    <s v="Violencia Intrafamiliar"/>
    <n v="14151"/>
    <n v="9622.0786090884976"/>
    <n v="18952.568259213018"/>
  </r>
  <r>
    <n v="3"/>
    <n v="3102"/>
    <s v="Atacama"/>
    <s v="Caldera"/>
    <n v="5"/>
    <s v="Prevalencia violencia Psicológica, Física o Sexual Año"/>
    <x v="0"/>
    <x v="0"/>
    <x v="2"/>
    <x v="2"/>
    <s v="No sufrió violencia en los últimos 12 meses"/>
    <n v="270107"/>
    <s v="Atenciones médicas"/>
    <n v="270107007"/>
    <s v="Violencia Intrafamiliar"/>
    <n v="0"/>
    <n v="8299.4523104558575"/>
    <n v="4429.3842607662082"/>
  </r>
  <r>
    <n v="3"/>
    <n v="3102"/>
    <s v="Atacama"/>
    <s v="Caldera"/>
    <n v="5"/>
    <s v="Prevalencia violencia Psicológica, Física o Sexual Año"/>
    <x v="0"/>
    <x v="0"/>
    <x v="2"/>
    <x v="2"/>
    <s v="Sufrió violencia en los últimos 12 meses"/>
    <n v="270107"/>
    <s v="Atenciones médicas"/>
    <n v="270107007"/>
    <s v="Violencia Intrafamiliar"/>
    <n v="0"/>
    <n v="2065.4103865378602"/>
    <n v="1339.856758832565"/>
  </r>
  <r>
    <n v="3"/>
    <n v="3102"/>
    <s v="Atacama"/>
    <s v="Caldera"/>
    <n v="6"/>
    <s v="Prevalencia violencia Psicológica, Física o Sexual Vida"/>
    <x v="1"/>
    <x v="1"/>
    <x v="2"/>
    <x v="2"/>
    <s v="No sufrió violencia antes ni durante los últimos 12 meses"/>
    <n v="270107"/>
    <s v="Atenciones médicas"/>
    <n v="270107007"/>
    <s v="Violencia Intrafamiliar"/>
    <n v="0"/>
    <n v="6038.4131360392103"/>
    <n v="3311.183964518676"/>
  </r>
  <r>
    <n v="3"/>
    <n v="3102"/>
    <s v="Atacama"/>
    <s v="Caldera"/>
    <n v="6"/>
    <s v="Prevalencia violencia Psicológica, Física o Sexual Vida"/>
    <x v="1"/>
    <x v="1"/>
    <x v="2"/>
    <x v="2"/>
    <s v="Sufrió violencia antes o durente los últimos 12 meses"/>
    <n v="270107"/>
    <s v="Atenciones médicas"/>
    <n v="270107007"/>
    <s v="Violencia Intrafamiliar"/>
    <n v="0"/>
    <n v="4326.4495609545065"/>
    <n v="2458.0570550800971"/>
  </r>
  <r>
    <n v="3"/>
    <n v="3103"/>
    <s v="Atacama"/>
    <s v="Tierra Amarilla"/>
    <n v="5"/>
    <s v="Prevalencia violencia Psicológica, Física o Sexual Año"/>
    <x v="0"/>
    <x v="0"/>
    <x v="2"/>
    <x v="2"/>
    <s v="No sufrió violencia en los últimos 12 meses"/>
    <n v="270107"/>
    <s v="Atenciones médicas"/>
    <n v="270107007"/>
    <s v="Violencia Intrafamiliar"/>
    <n v="0"/>
    <n v="916.24666666666701"/>
    <n v="6055.214893019107"/>
  </r>
  <r>
    <n v="3"/>
    <n v="3103"/>
    <s v="Atacama"/>
    <s v="Tierra Amarilla"/>
    <n v="5"/>
    <s v="Prevalencia violencia Psicológica, Física o Sexual Año"/>
    <x v="0"/>
    <x v="0"/>
    <x v="2"/>
    <x v="2"/>
    <s v="Sufrió violencia en los últimos 12 meses"/>
    <n v="270107"/>
    <s v="Atenciones médicas"/>
    <n v="270107007"/>
    <s v="Violencia Intrafamiliar"/>
    <n v="0"/>
    <n v="142.309278350515"/>
    <n v="2096.1112489459601"/>
  </r>
  <r>
    <n v="3"/>
    <n v="3103"/>
    <s v="Atacama"/>
    <s v="Tierra Amarilla"/>
    <n v="6"/>
    <s v="Prevalencia violencia Psicológica, Física o Sexual Vida"/>
    <x v="1"/>
    <x v="1"/>
    <x v="2"/>
    <x v="2"/>
    <s v="No sufrió violencia antes ni durante los últimos 12 meses"/>
    <n v="270107"/>
    <s v="Atenciones médicas"/>
    <n v="270107007"/>
    <s v="Violencia Intrafamiliar"/>
    <n v="0"/>
    <n v="916.24666666666701"/>
    <n v="3724.097930104911"/>
  </r>
  <r>
    <n v="3"/>
    <n v="3103"/>
    <s v="Atacama"/>
    <s v="Tierra Amarilla"/>
    <n v="6"/>
    <s v="Prevalencia violencia Psicológica, Física o Sexual Vida"/>
    <x v="1"/>
    <x v="1"/>
    <x v="2"/>
    <x v="2"/>
    <s v="Sufrió violencia antes o durente los últimos 12 meses"/>
    <n v="270107"/>
    <s v="Atenciones médicas"/>
    <n v="270107007"/>
    <s v="Violencia Intrafamiliar"/>
    <n v="0"/>
    <n v="142.309278350515"/>
    <n v="4427.2282118601588"/>
  </r>
  <r>
    <n v="3"/>
    <n v="3201"/>
    <s v="Atacama"/>
    <s v="Chañaral"/>
    <n v="5"/>
    <s v="Prevalencia violencia Psicológica, Física o Sexual Año"/>
    <x v="0"/>
    <x v="0"/>
    <x v="2"/>
    <x v="2"/>
    <s v="No sufrió violencia en los últimos 12 meses"/>
    <n v="270107"/>
    <s v="Atenciones médicas"/>
    <n v="270107007"/>
    <s v="Violencia Intrafamiliar"/>
    <n v="0"/>
    <n v="3843.6108867421231"/>
    <n v="6320.0169983424903"/>
  </r>
  <r>
    <n v="3"/>
    <n v="3201"/>
    <s v="Atacama"/>
    <s v="Chañaral"/>
    <n v="5"/>
    <s v="Prevalencia violencia Psicológica, Física o Sexual Año"/>
    <x v="0"/>
    <x v="0"/>
    <x v="2"/>
    <x v="2"/>
    <s v="Sufrió violencia en los últimos 12 meses"/>
    <n v="270107"/>
    <s v="Atenciones médicas"/>
    <n v="270107007"/>
    <s v="Violencia Intrafamiliar"/>
    <n v="0"/>
    <n v="419.09132963256599"/>
    <n v="547.59779133972688"/>
  </r>
  <r>
    <n v="3"/>
    <n v="3201"/>
    <s v="Atacama"/>
    <s v="Chañaral"/>
    <n v="6"/>
    <s v="Prevalencia violencia Psicológica, Física o Sexual Vida"/>
    <x v="1"/>
    <x v="1"/>
    <x v="2"/>
    <x v="2"/>
    <s v="No sufrió violencia antes ni durante los últimos 12 meses"/>
    <n v="270107"/>
    <s v="Atenciones médicas"/>
    <n v="270107007"/>
    <s v="Violencia Intrafamiliar"/>
    <n v="0"/>
    <n v="3608.9442200754561"/>
    <n v="4251.7818611315506"/>
  </r>
  <r>
    <n v="3"/>
    <n v="3201"/>
    <s v="Atacama"/>
    <s v="Chañaral"/>
    <n v="6"/>
    <s v="Prevalencia violencia Psicológica, Física o Sexual Vida"/>
    <x v="1"/>
    <x v="1"/>
    <x v="2"/>
    <x v="2"/>
    <s v="Sufrió violencia antes o durente los últimos 12 meses"/>
    <n v="270107"/>
    <s v="Atenciones médicas"/>
    <n v="270107007"/>
    <s v="Violencia Intrafamiliar"/>
    <n v="0"/>
    <n v="653.7579962992329"/>
    <n v="2615.8329285506707"/>
  </r>
  <r>
    <n v="3"/>
    <n v="3301"/>
    <s v="Atacama"/>
    <s v="Vallenar"/>
    <n v="5"/>
    <s v="Prevalencia violencia Psicológica, Física o Sexual Año"/>
    <x v="0"/>
    <x v="0"/>
    <x v="2"/>
    <x v="2"/>
    <s v="No sufrió violencia en los últimos 12 meses"/>
    <n v="270107"/>
    <s v="Atenciones médicas"/>
    <n v="270107007"/>
    <s v="Violencia Intrafamiliar"/>
    <n v="11449"/>
    <n v="15649.281212962287"/>
    <n v="13099.716737523258"/>
  </r>
  <r>
    <n v="3"/>
    <n v="3301"/>
    <s v="Atacama"/>
    <s v="Vallenar"/>
    <n v="5"/>
    <s v="Prevalencia violencia Psicológica, Física o Sexual Año"/>
    <x v="0"/>
    <x v="0"/>
    <x v="2"/>
    <x v="2"/>
    <s v="Sufrió violencia en los últimos 12 meses"/>
    <n v="270107"/>
    <s v="Atenciones médicas"/>
    <n v="270107007"/>
    <s v="Violencia Intrafamiliar"/>
    <n v="3249"/>
    <n v="3091.960212673921"/>
    <n v="3724.8706049115381"/>
  </r>
  <r>
    <n v="3"/>
    <n v="3301"/>
    <s v="Atacama"/>
    <s v="Vallenar"/>
    <n v="6"/>
    <s v="Prevalencia violencia Psicológica, Física o Sexual Vida"/>
    <x v="1"/>
    <x v="1"/>
    <x v="2"/>
    <x v="2"/>
    <s v="No sufrió violencia antes ni durante los últimos 12 meses"/>
    <n v="270107"/>
    <s v="Atenciones médicas"/>
    <n v="270107007"/>
    <s v="Violencia Intrafamiliar"/>
    <n v="9729"/>
    <n v="15076.676480066317"/>
    <n v="10982.756823915264"/>
  </r>
  <r>
    <n v="3"/>
    <n v="3301"/>
    <s v="Atacama"/>
    <s v="Vallenar"/>
    <n v="6"/>
    <s v="Prevalencia violencia Psicológica, Física o Sexual Vida"/>
    <x v="1"/>
    <x v="1"/>
    <x v="2"/>
    <x v="2"/>
    <s v="Sufrió violencia antes o durente los últimos 12 meses"/>
    <n v="270107"/>
    <s v="Atenciones médicas"/>
    <n v="270107007"/>
    <s v="Violencia Intrafamiliar"/>
    <n v="4969"/>
    <n v="3664.5649455698895"/>
    <n v="5841.8305185195259"/>
  </r>
  <r>
    <n v="3"/>
    <n v="3303"/>
    <s v="Atacama"/>
    <s v="Freirina"/>
    <n v="5"/>
    <s v="Prevalencia violencia Psicológica, Física o Sexual Año"/>
    <x v="0"/>
    <x v="0"/>
    <x v="2"/>
    <x v="2"/>
    <s v="No sufrió violencia en los últimos 12 meses"/>
    <n v="270107"/>
    <s v="Atenciones médicas"/>
    <n v="270107007"/>
    <s v="Violencia Intrafamiliar"/>
    <n v="0"/>
    <n v="2418.9131380818471"/>
    <n v="0"/>
  </r>
  <r>
    <n v="3"/>
    <n v="3303"/>
    <s v="Atacama"/>
    <s v="Freirina"/>
    <n v="5"/>
    <s v="Prevalencia violencia Psicológica, Física o Sexual Año"/>
    <x v="0"/>
    <x v="0"/>
    <x v="2"/>
    <x v="2"/>
    <s v="Sufrió violencia en los últimos 12 meses"/>
    <n v="270107"/>
    <s v="Atenciones médicas"/>
    <n v="270107007"/>
    <s v="Violencia Intrafamiliar"/>
    <n v="0"/>
    <n v="215.147727272727"/>
    <n v="0"/>
  </r>
  <r>
    <n v="3"/>
    <n v="3303"/>
    <s v="Atacama"/>
    <s v="Freirina"/>
    <n v="6"/>
    <s v="Prevalencia violencia Psicológica, Física o Sexual Vida"/>
    <x v="1"/>
    <x v="1"/>
    <x v="2"/>
    <x v="2"/>
    <s v="No sufrió violencia antes ni durante los últimos 12 meses"/>
    <n v="270107"/>
    <s v="Atenciones médicas"/>
    <n v="270107007"/>
    <s v="Violencia Intrafamiliar"/>
    <n v="0"/>
    <n v="2418.9131380818471"/>
    <n v="0"/>
  </r>
  <r>
    <n v="3"/>
    <n v="3303"/>
    <s v="Atacama"/>
    <s v="Freirina"/>
    <n v="6"/>
    <s v="Prevalencia violencia Psicológica, Física o Sexual Vida"/>
    <x v="1"/>
    <x v="1"/>
    <x v="2"/>
    <x v="2"/>
    <s v="Sufrió violencia antes o durente los últimos 12 meses"/>
    <n v="270107"/>
    <s v="Atenciones médicas"/>
    <n v="270107007"/>
    <s v="Violencia Intrafamiliar"/>
    <n v="0"/>
    <n v="215.147727272727"/>
    <n v="0"/>
  </r>
  <r>
    <n v="3"/>
    <n v="3304"/>
    <s v="Atacama"/>
    <s v="Huasco"/>
    <n v="5"/>
    <s v="Prevalencia violencia Psicológica, Física o Sexual Año"/>
    <x v="0"/>
    <x v="0"/>
    <x v="2"/>
    <x v="2"/>
    <s v="No sufrió violencia en los últimos 12 meses"/>
    <n v="270107"/>
    <s v="Atenciones médicas"/>
    <n v="270107007"/>
    <s v="Violencia Intrafamiliar"/>
    <n v="0"/>
    <n v="868.90572357195992"/>
    <n v="0"/>
  </r>
  <r>
    <n v="3"/>
    <n v="3304"/>
    <s v="Atacama"/>
    <s v="Huasco"/>
    <n v="6"/>
    <s v="Prevalencia violencia Psicológica, Física o Sexual Vida"/>
    <x v="1"/>
    <x v="1"/>
    <x v="2"/>
    <x v="2"/>
    <s v="No sufrió violencia antes ni durante los últimos 12 meses"/>
    <n v="270107"/>
    <s v="Atenciones médicas"/>
    <n v="270107007"/>
    <s v="Violencia Intrafamiliar"/>
    <n v="0"/>
    <n v="868.90572357195992"/>
    <n v="0"/>
  </r>
  <r>
    <n v="4"/>
    <n v="4101"/>
    <s v="Coquimbo"/>
    <s v="La Serena"/>
    <n v="5"/>
    <s v="Prevalencia violencia Psicológica, Física o Sexual Año"/>
    <x v="0"/>
    <x v="0"/>
    <x v="2"/>
    <x v="2"/>
    <s v="No sufrió violencia en los últimos 12 meses"/>
    <n v="270107"/>
    <s v="Atenciones médicas"/>
    <n v="270107007"/>
    <s v="Violencia Intrafamiliar"/>
    <n v="46162"/>
    <n v="56740.502846491901"/>
    <n v="58350.821112569924"/>
  </r>
  <r>
    <n v="4"/>
    <n v="4101"/>
    <s v="Coquimbo"/>
    <s v="La Serena"/>
    <n v="5"/>
    <s v="Prevalencia violencia Psicológica, Física o Sexual Año"/>
    <x v="0"/>
    <x v="0"/>
    <x v="2"/>
    <x v="2"/>
    <s v="Sufrió violencia en los últimos 12 meses"/>
    <n v="270107"/>
    <s v="Atenciones médicas"/>
    <n v="270107007"/>
    <s v="Violencia Intrafamiliar"/>
    <n v="5260"/>
    <n v="17399.20422988465"/>
    <n v="17443.031002946173"/>
  </r>
  <r>
    <n v="4"/>
    <n v="4101"/>
    <s v="Coquimbo"/>
    <s v="La Serena"/>
    <n v="6"/>
    <s v="Prevalencia violencia Psicológica, Física o Sexual Vida"/>
    <x v="1"/>
    <x v="1"/>
    <x v="2"/>
    <x v="2"/>
    <s v="No sufrió violencia antes ni durante los últimos 12 meses"/>
    <n v="270107"/>
    <s v="Atenciones médicas"/>
    <n v="270107007"/>
    <s v="Violencia Intrafamiliar"/>
    <n v="40246"/>
    <n v="49574.362268883451"/>
    <n v="42922.237726761625"/>
  </r>
  <r>
    <n v="4"/>
    <n v="4101"/>
    <s v="Coquimbo"/>
    <s v="La Serena"/>
    <n v="6"/>
    <s v="Prevalencia violencia Psicológica, Física o Sexual Vida"/>
    <x v="1"/>
    <x v="1"/>
    <x v="2"/>
    <x v="2"/>
    <s v="Sufrió violencia antes o durente los últimos 12 meses"/>
    <n v="270107"/>
    <s v="Atenciones médicas"/>
    <n v="270107007"/>
    <s v="Violencia Intrafamiliar"/>
    <n v="11176"/>
    <n v="24565.344807493108"/>
    <n v="32871.614388754584"/>
  </r>
  <r>
    <n v="4"/>
    <n v="4102"/>
    <s v="Coquimbo"/>
    <s v="Coquimbo"/>
    <n v="5"/>
    <s v="Prevalencia violencia Psicológica, Física o Sexual Año"/>
    <x v="0"/>
    <x v="0"/>
    <x v="2"/>
    <x v="2"/>
    <s v="No sufrió violencia en los últimos 12 meses"/>
    <n v="270107"/>
    <s v="Atenciones médicas"/>
    <n v="270107007"/>
    <s v="Violencia Intrafamiliar"/>
    <n v="45955"/>
    <n v="53868.006683930522"/>
    <n v="48888.73770030561"/>
  </r>
  <r>
    <n v="4"/>
    <n v="4102"/>
    <s v="Coquimbo"/>
    <s v="Coquimbo"/>
    <n v="5"/>
    <s v="Prevalencia violencia Psicológica, Física o Sexual Año"/>
    <x v="0"/>
    <x v="0"/>
    <x v="2"/>
    <x v="2"/>
    <s v="Sufrió violencia en los últimos 12 meses"/>
    <n v="270107"/>
    <s v="Atenciones médicas"/>
    <n v="270107007"/>
    <s v="Violencia Intrafamiliar"/>
    <n v="6944"/>
    <n v="18985.381243409003"/>
    <n v="23070.118910928737"/>
  </r>
  <r>
    <n v="4"/>
    <n v="4102"/>
    <s v="Coquimbo"/>
    <s v="Coquimbo"/>
    <n v="6"/>
    <s v="Prevalencia violencia Psicológica, Física o Sexual Vida"/>
    <x v="1"/>
    <x v="1"/>
    <x v="2"/>
    <x v="2"/>
    <s v="No sufrió violencia antes ni durante los últimos 12 meses"/>
    <n v="270107"/>
    <s v="Atenciones médicas"/>
    <n v="270107007"/>
    <s v="Violencia Intrafamiliar"/>
    <n v="31621"/>
    <n v="52358.420354816597"/>
    <n v="37948.150546488047"/>
  </r>
  <r>
    <n v="4"/>
    <n v="4102"/>
    <s v="Coquimbo"/>
    <s v="Coquimbo"/>
    <n v="6"/>
    <s v="Prevalencia violencia Psicológica, Física o Sexual Vida"/>
    <x v="1"/>
    <x v="1"/>
    <x v="2"/>
    <x v="2"/>
    <s v="Sufrió violencia antes o durente los últimos 12 meses"/>
    <n v="270107"/>
    <s v="Atenciones médicas"/>
    <n v="270107007"/>
    <s v="Violencia Intrafamiliar"/>
    <n v="21278"/>
    <n v="20494.967572522928"/>
    <n v="34010.706064746351"/>
  </r>
  <r>
    <n v="4"/>
    <n v="4103"/>
    <s v="Coquimbo"/>
    <s v="Andacollo"/>
    <n v="5"/>
    <s v="Prevalencia violencia Psicológica, Física o Sexual Año"/>
    <x v="0"/>
    <x v="0"/>
    <x v="2"/>
    <x v="2"/>
    <s v="No sufrió violencia en los últimos 12 meses"/>
    <n v="270107"/>
    <s v="Atenciones médicas"/>
    <n v="270107007"/>
    <s v="Violencia Intrafamiliar"/>
    <n v="0"/>
    <n v="4229.6282245708908"/>
    <n v="4276.1983642154555"/>
  </r>
  <r>
    <n v="4"/>
    <n v="4103"/>
    <s v="Coquimbo"/>
    <s v="Andacollo"/>
    <n v="5"/>
    <s v="Prevalencia violencia Psicológica, Física o Sexual Año"/>
    <x v="0"/>
    <x v="0"/>
    <x v="2"/>
    <x v="2"/>
    <s v="Sufrió violencia en los últimos 12 meses"/>
    <n v="270107"/>
    <s v="Atenciones médicas"/>
    <n v="270107007"/>
    <s v="Violencia Intrafamiliar"/>
    <n v="0"/>
    <n v="0"/>
    <n v="863.84108527131787"/>
  </r>
  <r>
    <n v="4"/>
    <n v="4103"/>
    <s v="Coquimbo"/>
    <s v="Andacollo"/>
    <n v="6"/>
    <s v="Prevalencia violencia Psicológica, Física o Sexual Vida"/>
    <x v="1"/>
    <x v="1"/>
    <x v="2"/>
    <x v="2"/>
    <s v="No sufrió violencia antes ni durante los últimos 12 meses"/>
    <n v="270107"/>
    <s v="Atenciones médicas"/>
    <n v="270107007"/>
    <s v="Violencia Intrafamiliar"/>
    <n v="0"/>
    <n v="4229.6282245708908"/>
    <n v="3632.0362020532939"/>
  </r>
  <r>
    <n v="4"/>
    <n v="4103"/>
    <s v="Coquimbo"/>
    <s v="Andacollo"/>
    <n v="6"/>
    <s v="Prevalencia violencia Psicológica, Física o Sexual Vida"/>
    <x v="1"/>
    <x v="1"/>
    <x v="2"/>
    <x v="2"/>
    <s v="Sufrió violencia antes o durente los últimos 12 meses"/>
    <n v="270107"/>
    <s v="Atenciones médicas"/>
    <n v="270107007"/>
    <s v="Violencia Intrafamiliar"/>
    <n v="0"/>
    <n v="0"/>
    <n v="1508.0032474334801"/>
  </r>
  <r>
    <n v="4"/>
    <n v="4106"/>
    <s v="Coquimbo"/>
    <s v="Vicuña"/>
    <n v="5"/>
    <s v="Prevalencia violencia Psicológica, Física o Sexual Año"/>
    <x v="0"/>
    <x v="0"/>
    <x v="2"/>
    <x v="2"/>
    <s v="No sufrió violencia en los últimos 12 meses"/>
    <n v="270107"/>
    <s v="Atenciones médicas"/>
    <n v="270107007"/>
    <s v="Violencia Intrafamiliar"/>
    <n v="0"/>
    <n v="2069.9215579042238"/>
    <n v="11338.446839623639"/>
  </r>
  <r>
    <n v="4"/>
    <n v="4106"/>
    <s v="Coquimbo"/>
    <s v="Vicuña"/>
    <n v="5"/>
    <s v="Prevalencia violencia Psicológica, Física o Sexual Año"/>
    <x v="0"/>
    <x v="0"/>
    <x v="2"/>
    <x v="2"/>
    <s v="Sufrió violencia en los últimos 12 meses"/>
    <n v="270107"/>
    <s v="Atenciones médicas"/>
    <n v="270107007"/>
    <s v="Violencia Intrafamiliar"/>
    <n v="0"/>
    <n v="0"/>
    <n v="4317.5071846638111"/>
  </r>
  <r>
    <n v="4"/>
    <n v="4106"/>
    <s v="Coquimbo"/>
    <s v="Vicuña"/>
    <n v="6"/>
    <s v="Prevalencia violencia Psicológica, Física o Sexual Vida"/>
    <x v="1"/>
    <x v="1"/>
    <x v="2"/>
    <x v="2"/>
    <s v="No sufrió violencia antes ni durante los últimos 12 meses"/>
    <n v="270107"/>
    <s v="Atenciones médicas"/>
    <n v="270107007"/>
    <s v="Violencia Intrafamiliar"/>
    <n v="0"/>
    <n v="2069.9215579042238"/>
    <n v="6933.7248674628891"/>
  </r>
  <r>
    <n v="4"/>
    <n v="4106"/>
    <s v="Coquimbo"/>
    <s v="Vicuña"/>
    <n v="6"/>
    <s v="Prevalencia violencia Psicológica, Física o Sexual Vida"/>
    <x v="1"/>
    <x v="1"/>
    <x v="2"/>
    <x v="2"/>
    <s v="Sufrió violencia antes o durente los últimos 12 meses"/>
    <n v="270107"/>
    <s v="Atenciones médicas"/>
    <n v="270107007"/>
    <s v="Violencia Intrafamiliar"/>
    <n v="0"/>
    <n v="0"/>
    <n v="8722.2291568245619"/>
  </r>
  <r>
    <n v="4"/>
    <n v="4201"/>
    <s v="Coquimbo"/>
    <s v="Illapel"/>
    <n v="5"/>
    <s v="Prevalencia violencia Psicológica, Física o Sexual Año"/>
    <x v="0"/>
    <x v="0"/>
    <x v="2"/>
    <x v="2"/>
    <s v="No sufrió violencia en los últimos 12 meses"/>
    <n v="270107"/>
    <s v="Atenciones médicas"/>
    <n v="270107007"/>
    <s v="Violencia Intrafamiliar"/>
    <n v="0"/>
    <n v="9885.8050019604761"/>
    <n v="0"/>
  </r>
  <r>
    <n v="4"/>
    <n v="4201"/>
    <s v="Coquimbo"/>
    <s v="Illapel"/>
    <n v="5"/>
    <s v="Prevalencia violencia Psicológica, Física o Sexual Año"/>
    <x v="0"/>
    <x v="0"/>
    <x v="2"/>
    <x v="2"/>
    <s v="Sufrió violencia en los últimos 12 meses"/>
    <n v="270107"/>
    <s v="Atenciones médicas"/>
    <n v="270107007"/>
    <s v="Violencia Intrafamiliar"/>
    <n v="0"/>
    <n v="1030.046329113924"/>
    <n v="0"/>
  </r>
  <r>
    <n v="4"/>
    <n v="4201"/>
    <s v="Coquimbo"/>
    <s v="Illapel"/>
    <n v="6"/>
    <s v="Prevalencia violencia Psicológica, Física o Sexual Vida"/>
    <x v="1"/>
    <x v="1"/>
    <x v="2"/>
    <x v="2"/>
    <s v="No sufrió violencia antes ni durante los últimos 12 meses"/>
    <n v="270107"/>
    <s v="Atenciones médicas"/>
    <n v="270107007"/>
    <s v="Violencia Intrafamiliar"/>
    <n v="0"/>
    <n v="9885.8050019604761"/>
    <n v="0"/>
  </r>
  <r>
    <n v="4"/>
    <n v="4201"/>
    <s v="Coquimbo"/>
    <s v="Illapel"/>
    <n v="6"/>
    <s v="Prevalencia violencia Psicológica, Física o Sexual Vida"/>
    <x v="1"/>
    <x v="1"/>
    <x v="2"/>
    <x v="2"/>
    <s v="Sufrió violencia antes o durente los últimos 12 meses"/>
    <n v="270107"/>
    <s v="Atenciones médicas"/>
    <n v="270107007"/>
    <s v="Violencia Intrafamiliar"/>
    <n v="0"/>
    <n v="1030.046329113924"/>
    <n v="0"/>
  </r>
  <r>
    <n v="4"/>
    <n v="4202"/>
    <s v="Coquimbo"/>
    <s v="Canela"/>
    <n v="5"/>
    <s v="Prevalencia violencia Psicológica, Física o Sexual Año"/>
    <x v="0"/>
    <x v="0"/>
    <x v="2"/>
    <x v="2"/>
    <s v="No sufrió violencia en los últimos 12 meses"/>
    <n v="270107"/>
    <s v="Atenciones médicas"/>
    <n v="270107007"/>
    <s v="Violencia Intrafamiliar"/>
    <n v="0"/>
    <n v="1796.264466019418"/>
    <n v="0"/>
  </r>
  <r>
    <n v="4"/>
    <n v="4202"/>
    <s v="Coquimbo"/>
    <s v="Canela"/>
    <n v="6"/>
    <s v="Prevalencia violencia Psicológica, Física o Sexual Vida"/>
    <x v="1"/>
    <x v="1"/>
    <x v="2"/>
    <x v="2"/>
    <s v="No sufrió violencia antes ni durante los últimos 12 meses"/>
    <n v="270107"/>
    <s v="Atenciones médicas"/>
    <n v="270107007"/>
    <s v="Violencia Intrafamiliar"/>
    <n v="0"/>
    <n v="1796.264466019418"/>
    <n v="0"/>
  </r>
  <r>
    <n v="4"/>
    <n v="4203"/>
    <s v="Coquimbo"/>
    <s v="Los Vilos"/>
    <n v="5"/>
    <s v="Prevalencia violencia Psicológica, Física o Sexual Año"/>
    <x v="0"/>
    <x v="0"/>
    <x v="2"/>
    <x v="2"/>
    <s v="No sufrió violencia en los últimos 12 meses"/>
    <n v="270107"/>
    <s v="Atenciones médicas"/>
    <n v="270107007"/>
    <s v="Violencia Intrafamiliar"/>
    <n v="0"/>
    <n v="13716.515075990334"/>
    <n v="0"/>
  </r>
  <r>
    <n v="4"/>
    <n v="4203"/>
    <s v="Coquimbo"/>
    <s v="Los Vilos"/>
    <n v="5"/>
    <s v="Prevalencia violencia Psicológica, Física o Sexual Año"/>
    <x v="0"/>
    <x v="0"/>
    <x v="2"/>
    <x v="2"/>
    <s v="Sufrió violencia en los últimos 12 meses"/>
    <n v="270107"/>
    <s v="Atenciones médicas"/>
    <n v="270107007"/>
    <s v="Violencia Intrafamiliar"/>
    <n v="0"/>
    <n v="4409.7542857142898"/>
    <n v="0"/>
  </r>
  <r>
    <n v="4"/>
    <n v="4203"/>
    <s v="Coquimbo"/>
    <s v="Los Vilos"/>
    <n v="6"/>
    <s v="Prevalencia violencia Psicológica, Física o Sexual Vida"/>
    <x v="1"/>
    <x v="1"/>
    <x v="2"/>
    <x v="2"/>
    <s v="No sufrió violencia antes ni durante los últimos 12 meses"/>
    <n v="270107"/>
    <s v="Atenciones médicas"/>
    <n v="270107007"/>
    <s v="Violencia Intrafamiliar"/>
    <n v="0"/>
    <n v="13716.515075990334"/>
    <n v="0"/>
  </r>
  <r>
    <n v="4"/>
    <n v="4203"/>
    <s v="Coquimbo"/>
    <s v="Los Vilos"/>
    <n v="6"/>
    <s v="Prevalencia violencia Psicológica, Física o Sexual Vida"/>
    <x v="1"/>
    <x v="1"/>
    <x v="2"/>
    <x v="2"/>
    <s v="Sufrió violencia antes o durente los últimos 12 meses"/>
    <n v="270107"/>
    <s v="Atenciones médicas"/>
    <n v="270107007"/>
    <s v="Violencia Intrafamiliar"/>
    <n v="0"/>
    <n v="4409.7542857142898"/>
    <n v="0"/>
  </r>
  <r>
    <n v="4"/>
    <n v="4301"/>
    <s v="Coquimbo"/>
    <s v="Ovalle"/>
    <n v="5"/>
    <s v="Prevalencia violencia Psicológica, Física o Sexual Año"/>
    <x v="0"/>
    <x v="0"/>
    <x v="2"/>
    <x v="2"/>
    <s v="No sufrió violencia en los últimos 12 meses"/>
    <n v="270107"/>
    <s v="Atenciones médicas"/>
    <n v="270107007"/>
    <s v="Violencia Intrafamiliar"/>
    <n v="21302"/>
    <n v="20773.521349801325"/>
    <n v="22112.617524927351"/>
  </r>
  <r>
    <n v="4"/>
    <n v="4301"/>
    <s v="Coquimbo"/>
    <s v="Ovalle"/>
    <n v="5"/>
    <s v="Prevalencia violencia Psicológica, Física o Sexual Año"/>
    <x v="0"/>
    <x v="0"/>
    <x v="2"/>
    <x v="2"/>
    <s v="Sufrió violencia en los últimos 12 meses"/>
    <n v="270107"/>
    <s v="Atenciones médicas"/>
    <n v="270107007"/>
    <s v="Violencia Intrafamiliar"/>
    <n v="3815"/>
    <n v="7783.1236615811376"/>
    <n v="15830.125929575286"/>
  </r>
  <r>
    <n v="4"/>
    <n v="4301"/>
    <s v="Coquimbo"/>
    <s v="Ovalle"/>
    <n v="6"/>
    <s v="Prevalencia violencia Psicológica, Física o Sexual Vida"/>
    <x v="1"/>
    <x v="1"/>
    <x v="2"/>
    <x v="2"/>
    <s v="No sufrió violencia antes ni durante los últimos 12 meses"/>
    <n v="270107"/>
    <s v="Atenciones médicas"/>
    <n v="270107007"/>
    <s v="Violencia Intrafamiliar"/>
    <n v="17423"/>
    <n v="13752.017526524927"/>
    <n v="16900.237895108938"/>
  </r>
  <r>
    <n v="4"/>
    <n v="4301"/>
    <s v="Coquimbo"/>
    <s v="Ovalle"/>
    <n v="6"/>
    <s v="Prevalencia violencia Psicológica, Física o Sexual Vida"/>
    <x v="1"/>
    <x v="1"/>
    <x v="2"/>
    <x v="2"/>
    <s v="Sufrió violencia antes o durente los últimos 12 meses"/>
    <n v="270107"/>
    <s v="Atenciones médicas"/>
    <n v="270107007"/>
    <s v="Violencia Intrafamiliar"/>
    <n v="7694"/>
    <n v="14804.627484857529"/>
    <n v="21042.5055593937"/>
  </r>
  <r>
    <n v="4"/>
    <n v="4302"/>
    <s v="Coquimbo"/>
    <s v="Combarbalá"/>
    <n v="5"/>
    <s v="Prevalencia violencia Psicológica, Física o Sexual Año"/>
    <x v="0"/>
    <x v="0"/>
    <x v="2"/>
    <x v="2"/>
    <s v="No sufrió violencia en los últimos 12 meses"/>
    <n v="270107"/>
    <s v="Atenciones médicas"/>
    <n v="270107007"/>
    <s v="Violencia Intrafamiliar"/>
    <n v="0"/>
    <n v="1519.4152287903"/>
    <n v="0"/>
  </r>
  <r>
    <n v="4"/>
    <n v="4302"/>
    <s v="Coquimbo"/>
    <s v="Combarbalá"/>
    <n v="5"/>
    <s v="Prevalencia violencia Psicológica, Física o Sexual Año"/>
    <x v="0"/>
    <x v="0"/>
    <x v="2"/>
    <x v="2"/>
    <s v="Sufrió violencia en los últimos 12 meses"/>
    <n v="270107"/>
    <s v="Atenciones médicas"/>
    <n v="270107007"/>
    <s v="Violencia Intrafamiliar"/>
    <n v="0"/>
    <n v="418.59223300970899"/>
    <n v="0"/>
  </r>
  <r>
    <n v="4"/>
    <n v="4302"/>
    <s v="Coquimbo"/>
    <s v="Combarbalá"/>
    <n v="6"/>
    <s v="Prevalencia violencia Psicológica, Física o Sexual Vida"/>
    <x v="1"/>
    <x v="1"/>
    <x v="2"/>
    <x v="2"/>
    <s v="No sufrió violencia antes ni durante los últimos 12 meses"/>
    <n v="270107"/>
    <s v="Atenciones médicas"/>
    <n v="270107007"/>
    <s v="Violencia Intrafamiliar"/>
    <n v="0"/>
    <n v="1519.4152287903"/>
    <n v="0"/>
  </r>
  <r>
    <n v="4"/>
    <n v="4302"/>
    <s v="Coquimbo"/>
    <s v="Combarbalá"/>
    <n v="6"/>
    <s v="Prevalencia violencia Psicológica, Física o Sexual Vida"/>
    <x v="1"/>
    <x v="1"/>
    <x v="2"/>
    <x v="2"/>
    <s v="Sufrió violencia antes o durente los últimos 12 meses"/>
    <n v="270107"/>
    <s v="Atenciones médicas"/>
    <n v="270107007"/>
    <s v="Violencia Intrafamiliar"/>
    <n v="0"/>
    <n v="418.59223300970899"/>
    <n v="0"/>
  </r>
  <r>
    <n v="4"/>
    <n v="4303"/>
    <s v="Coquimbo"/>
    <s v="Monte Patria"/>
    <n v="5"/>
    <s v="Prevalencia violencia Psicológica, Física o Sexual Año"/>
    <x v="0"/>
    <x v="0"/>
    <x v="2"/>
    <x v="2"/>
    <s v="No sufrió violencia en los últimos 12 meses"/>
    <n v="270107"/>
    <s v="Atenciones médicas"/>
    <n v="270107007"/>
    <s v="Violencia Intrafamiliar"/>
    <n v="0"/>
    <n v="6065.3175818278651"/>
    <n v="8494.7222687102931"/>
  </r>
  <r>
    <n v="4"/>
    <n v="4303"/>
    <s v="Coquimbo"/>
    <s v="Monte Patria"/>
    <n v="5"/>
    <s v="Prevalencia violencia Psicológica, Física o Sexual Año"/>
    <x v="0"/>
    <x v="0"/>
    <x v="2"/>
    <x v="2"/>
    <s v="Sufrió violencia en los últimos 12 meses"/>
    <n v="270107"/>
    <s v="Atenciones médicas"/>
    <n v="270107007"/>
    <s v="Violencia Intrafamiliar"/>
    <n v="0"/>
    <n v="0"/>
    <n v="2632.8320762623089"/>
  </r>
  <r>
    <n v="4"/>
    <n v="4303"/>
    <s v="Coquimbo"/>
    <s v="Monte Patria"/>
    <n v="6"/>
    <s v="Prevalencia violencia Psicológica, Física o Sexual Vida"/>
    <x v="1"/>
    <x v="1"/>
    <x v="2"/>
    <x v="2"/>
    <s v="No sufrió violencia antes ni durante los últimos 12 meses"/>
    <n v="270107"/>
    <s v="Atenciones médicas"/>
    <n v="270107007"/>
    <s v="Violencia Intrafamiliar"/>
    <n v="0"/>
    <n v="6065.3175818278651"/>
    <n v="8014.0556020436261"/>
  </r>
  <r>
    <n v="4"/>
    <n v="4303"/>
    <s v="Coquimbo"/>
    <s v="Monte Patria"/>
    <n v="6"/>
    <s v="Prevalencia violencia Psicológica, Física o Sexual Vida"/>
    <x v="1"/>
    <x v="1"/>
    <x v="2"/>
    <x v="2"/>
    <s v="Sufrió violencia antes o durente los últimos 12 meses"/>
    <n v="270107"/>
    <s v="Atenciones médicas"/>
    <n v="270107007"/>
    <s v="Violencia Intrafamiliar"/>
    <n v="0"/>
    <n v="0"/>
    <n v="3113.4987429289754"/>
  </r>
  <r>
    <n v="5"/>
    <n v="5101"/>
    <s v="Valparaíso"/>
    <s v="Valparaíso"/>
    <n v="5"/>
    <s v="Prevalencia violencia Psicológica, Física o Sexual Año"/>
    <x v="0"/>
    <x v="0"/>
    <x v="2"/>
    <x v="2"/>
    <s v="No sufrió violencia en los últimos 12 meses"/>
    <n v="270107"/>
    <s v="Atenciones médicas"/>
    <n v="270107007"/>
    <s v="Violencia Intrafamiliar"/>
    <n v="60807"/>
    <n v="39514.182836538457"/>
    <n v="83427.882961190902"/>
  </r>
  <r>
    <n v="5"/>
    <n v="5101"/>
    <s v="Valparaíso"/>
    <s v="Valparaíso"/>
    <n v="5"/>
    <s v="Prevalencia violencia Psicológica, Física o Sexual Año"/>
    <x v="0"/>
    <x v="0"/>
    <x v="2"/>
    <x v="2"/>
    <s v="Sufrió violencia en los últimos 12 meses"/>
    <n v="270107"/>
    <s v="Atenciones médicas"/>
    <n v="270107007"/>
    <s v="Violencia Intrafamiliar"/>
    <n v="33645"/>
    <n v="44903.883509615385"/>
    <n v="48866.425026581615"/>
  </r>
  <r>
    <n v="5"/>
    <n v="5101"/>
    <s v="Valparaíso"/>
    <s v="Valparaíso"/>
    <n v="6"/>
    <s v="Prevalencia violencia Psicológica, Física o Sexual Vida"/>
    <x v="1"/>
    <x v="1"/>
    <x v="2"/>
    <x v="2"/>
    <s v="No sufrió violencia antes ni durante los últimos 12 meses"/>
    <n v="270107"/>
    <s v="Atenciones médicas"/>
    <n v="270107007"/>
    <s v="Violencia Intrafamiliar"/>
    <n v="58717"/>
    <n v="38337.762836538459"/>
    <n v="78107.202534113094"/>
  </r>
  <r>
    <n v="5"/>
    <n v="5101"/>
    <s v="Valparaíso"/>
    <s v="Valparaíso"/>
    <n v="6"/>
    <s v="Prevalencia violencia Psicológica, Física o Sexual Vida"/>
    <x v="1"/>
    <x v="1"/>
    <x v="2"/>
    <x v="2"/>
    <s v="Sufrió violencia antes o durente los últimos 12 meses"/>
    <n v="270107"/>
    <s v="Atenciones médicas"/>
    <n v="270107007"/>
    <s v="Violencia Intrafamiliar"/>
    <n v="35735"/>
    <n v="46080.303509615384"/>
    <n v="54187.105453659431"/>
  </r>
  <r>
    <n v="5"/>
    <n v="5102"/>
    <s v="Valparaíso"/>
    <s v="Casablanca"/>
    <n v="5"/>
    <s v="Prevalencia violencia Psicológica, Física o Sexual Año"/>
    <x v="0"/>
    <x v="0"/>
    <x v="2"/>
    <x v="2"/>
    <s v="No sufrió violencia en los últimos 12 meses"/>
    <n v="270107"/>
    <s v="Atenciones médicas"/>
    <n v="270107007"/>
    <s v="Violencia Intrafamiliar"/>
    <n v="0"/>
    <n v="28062.17603365385"/>
    <n v="0"/>
  </r>
  <r>
    <n v="5"/>
    <n v="5102"/>
    <s v="Valparaíso"/>
    <s v="Casablanca"/>
    <n v="5"/>
    <s v="Prevalencia violencia Psicológica, Física o Sexual Año"/>
    <x v="0"/>
    <x v="0"/>
    <x v="2"/>
    <x v="2"/>
    <s v="Sufrió violencia en los últimos 12 meses"/>
    <n v="270107"/>
    <s v="Atenciones médicas"/>
    <n v="270107007"/>
    <s v="Violencia Intrafamiliar"/>
    <n v="0"/>
    <n v="3360.8717948717999"/>
    <n v="0"/>
  </r>
  <r>
    <n v="5"/>
    <n v="5102"/>
    <s v="Valparaíso"/>
    <s v="Casablanca"/>
    <n v="6"/>
    <s v="Prevalencia violencia Psicológica, Física o Sexual Vida"/>
    <x v="1"/>
    <x v="1"/>
    <x v="2"/>
    <x v="2"/>
    <s v="No sufrió violencia antes ni durante los últimos 12 meses"/>
    <n v="270107"/>
    <s v="Atenciones médicas"/>
    <n v="270107007"/>
    <s v="Violencia Intrafamiliar"/>
    <n v="0"/>
    <n v="26402.74526442308"/>
    <n v="0"/>
  </r>
  <r>
    <n v="5"/>
    <n v="5102"/>
    <s v="Valparaíso"/>
    <s v="Casablanca"/>
    <n v="6"/>
    <s v="Prevalencia violencia Psicológica, Física o Sexual Vida"/>
    <x v="1"/>
    <x v="1"/>
    <x v="2"/>
    <x v="2"/>
    <s v="Sufrió violencia antes o durente los últimos 12 meses"/>
    <n v="270107"/>
    <s v="Atenciones médicas"/>
    <n v="270107007"/>
    <s v="Violencia Intrafamiliar"/>
    <n v="0"/>
    <n v="5020.3025641025697"/>
    <n v="0"/>
  </r>
  <r>
    <n v="5"/>
    <n v="5103"/>
    <s v="Valparaíso"/>
    <s v="Concón"/>
    <n v="5"/>
    <s v="Prevalencia violencia Psicológica, Física o Sexual Año"/>
    <x v="0"/>
    <x v="0"/>
    <x v="2"/>
    <x v="2"/>
    <s v="No sufrió violencia en los últimos 12 meses"/>
    <n v="270107"/>
    <s v="Atenciones médicas"/>
    <n v="270107007"/>
    <s v="Violencia Intrafamiliar"/>
    <n v="0"/>
    <n v="14386.253982371802"/>
    <n v="35593.756897926636"/>
  </r>
  <r>
    <n v="5"/>
    <n v="5103"/>
    <s v="Valparaíso"/>
    <s v="Concón"/>
    <n v="5"/>
    <s v="Prevalencia violencia Psicológica, Física o Sexual Año"/>
    <x v="0"/>
    <x v="0"/>
    <x v="2"/>
    <x v="2"/>
    <s v="Sufrió violencia en los últimos 12 meses"/>
    <n v="270107"/>
    <s v="Atenciones médicas"/>
    <n v="270107007"/>
    <s v="Violencia Intrafamiliar"/>
    <n v="0"/>
    <n v="3360.8717948717999"/>
    <n v="897.57272727272732"/>
  </r>
  <r>
    <n v="5"/>
    <n v="5103"/>
    <s v="Valparaíso"/>
    <s v="Concón"/>
    <n v="6"/>
    <s v="Prevalencia violencia Psicológica, Física o Sexual Vida"/>
    <x v="1"/>
    <x v="1"/>
    <x v="2"/>
    <x v="2"/>
    <s v="No sufrió violencia antes ni durante los últimos 12 meses"/>
    <n v="270107"/>
    <s v="Atenciones médicas"/>
    <n v="270107007"/>
    <s v="Violencia Intrafamiliar"/>
    <n v="0"/>
    <n v="11046.387315705131"/>
    <n v="29375.503743576111"/>
  </r>
  <r>
    <n v="5"/>
    <n v="5103"/>
    <s v="Valparaíso"/>
    <s v="Concón"/>
    <n v="6"/>
    <s v="Prevalencia violencia Psicológica, Física o Sexual Vida"/>
    <x v="1"/>
    <x v="1"/>
    <x v="2"/>
    <x v="2"/>
    <s v="Sufrió violencia antes o durente los últimos 12 meses"/>
    <n v="270107"/>
    <s v="Atenciones médicas"/>
    <n v="270107007"/>
    <s v="Violencia Intrafamiliar"/>
    <n v="0"/>
    <n v="6700.7384615384699"/>
    <n v="7115.825881623251"/>
  </r>
  <r>
    <n v="5"/>
    <n v="5105"/>
    <s v="Valparaíso"/>
    <s v="Puchuncaví"/>
    <n v="5"/>
    <s v="Prevalencia violencia Psicológica, Física o Sexual Año"/>
    <x v="0"/>
    <x v="0"/>
    <x v="2"/>
    <x v="2"/>
    <s v="No sufrió violencia en los últimos 12 meses"/>
    <n v="270107"/>
    <s v="Atenciones médicas"/>
    <n v="270107007"/>
    <s v="Violencia Intrafamiliar"/>
    <n v="0"/>
    <n v="15787.102483974371"/>
    <n v="0"/>
  </r>
  <r>
    <n v="5"/>
    <n v="5105"/>
    <s v="Valparaíso"/>
    <s v="Puchuncaví"/>
    <n v="6"/>
    <s v="Prevalencia violencia Psicológica, Física o Sexual Vida"/>
    <x v="1"/>
    <x v="1"/>
    <x v="2"/>
    <x v="2"/>
    <s v="No sufrió violencia antes ni durante los últimos 12 meses"/>
    <n v="270107"/>
    <s v="Atenciones médicas"/>
    <n v="270107007"/>
    <s v="Violencia Intrafamiliar"/>
    <n v="0"/>
    <n v="14610.682483974371"/>
    <n v="0"/>
  </r>
  <r>
    <n v="5"/>
    <n v="5105"/>
    <s v="Valparaíso"/>
    <s v="Puchuncaví"/>
    <n v="6"/>
    <s v="Prevalencia violencia Psicológica, Física o Sexual Vida"/>
    <x v="1"/>
    <x v="1"/>
    <x v="2"/>
    <x v="2"/>
    <s v="Sufrió violencia antes o durente los últimos 12 meses"/>
    <n v="270107"/>
    <s v="Atenciones médicas"/>
    <n v="270107007"/>
    <s v="Violencia Intrafamiliar"/>
    <n v="0"/>
    <n v="1176.42"/>
    <n v="0"/>
  </r>
  <r>
    <n v="5"/>
    <n v="5107"/>
    <s v="Valparaíso"/>
    <s v="Quintero"/>
    <n v="5"/>
    <s v="Prevalencia violencia Psicológica, Física o Sexual Año"/>
    <x v="0"/>
    <x v="0"/>
    <x v="2"/>
    <x v="2"/>
    <s v="No sufrió violencia en los últimos 12 meses"/>
    <n v="270107"/>
    <s v="Atenciones médicas"/>
    <n v="270107007"/>
    <s v="Violencia Intrafamiliar"/>
    <n v="0"/>
    <n v="14522.579543269241"/>
    <n v="0"/>
  </r>
  <r>
    <n v="5"/>
    <n v="5107"/>
    <s v="Valparaíso"/>
    <s v="Quintero"/>
    <n v="6"/>
    <s v="Prevalencia violencia Psicológica, Física o Sexual Vida"/>
    <x v="1"/>
    <x v="1"/>
    <x v="2"/>
    <x v="2"/>
    <s v="No sufrió violencia antes ni durante los últimos 12 meses"/>
    <n v="270107"/>
    <s v="Atenciones médicas"/>
    <n v="270107007"/>
    <s v="Violencia Intrafamiliar"/>
    <n v="0"/>
    <n v="14522.579543269241"/>
    <n v="0"/>
  </r>
  <r>
    <n v="5"/>
    <n v="5109"/>
    <s v="Valparaíso"/>
    <s v="Viña del Mar"/>
    <n v="5"/>
    <s v="Prevalencia violencia Psicológica, Física o Sexual Año"/>
    <x v="0"/>
    <x v="0"/>
    <x v="2"/>
    <x v="2"/>
    <s v="No sufrió violencia en los últimos 12 meses"/>
    <n v="270107"/>
    <s v="Atenciones médicas"/>
    <n v="270107007"/>
    <s v="Violencia Intrafamiliar"/>
    <n v="89406"/>
    <n v="87432.336850961554"/>
    <n v="71273.104093567279"/>
  </r>
  <r>
    <n v="5"/>
    <n v="5109"/>
    <s v="Valparaíso"/>
    <s v="Viña del Mar"/>
    <n v="5"/>
    <s v="Prevalencia violencia Psicológica, Física o Sexual Año"/>
    <x v="0"/>
    <x v="0"/>
    <x v="2"/>
    <x v="2"/>
    <s v="Sufrió violencia en los últimos 12 meses"/>
    <n v="270107"/>
    <s v="Atenciones médicas"/>
    <n v="270107007"/>
    <s v="Violencia Intrafamiliar"/>
    <n v="12341"/>
    <n v="15233.59689903847"/>
    <n v="32154.506809321276"/>
  </r>
  <r>
    <n v="5"/>
    <n v="5109"/>
    <s v="Valparaíso"/>
    <s v="Viña del Mar"/>
    <n v="6"/>
    <s v="Prevalencia violencia Psicológica, Física o Sexual Vida"/>
    <x v="1"/>
    <x v="1"/>
    <x v="2"/>
    <x v="2"/>
    <s v="No sufrió violencia antes ni durante los últimos 12 meses"/>
    <n v="270107"/>
    <s v="Atenciones médicas"/>
    <n v="270107007"/>
    <s v="Violencia Intrafamiliar"/>
    <n v="73644"/>
    <n v="77862.277956730773"/>
    <n v="50042.76458001064"/>
  </r>
  <r>
    <n v="5"/>
    <n v="5109"/>
    <s v="Valparaíso"/>
    <s v="Viña del Mar"/>
    <n v="6"/>
    <s v="Prevalencia violencia Psicológica, Física o Sexual Vida"/>
    <x v="1"/>
    <x v="1"/>
    <x v="2"/>
    <x v="2"/>
    <s v="Sufrió violencia antes o durente los últimos 12 meses"/>
    <n v="270107"/>
    <s v="Atenciones médicas"/>
    <n v="270107007"/>
    <s v="Violencia Intrafamiliar"/>
    <n v="28103"/>
    <n v="24803.655793269238"/>
    <n v="53384.846322877915"/>
  </r>
  <r>
    <n v="5"/>
    <n v="5301"/>
    <s v="Valparaíso"/>
    <s v="Los Andes"/>
    <n v="5"/>
    <s v="Prevalencia violencia Psicológica, Física o Sexual Año"/>
    <x v="0"/>
    <x v="0"/>
    <x v="2"/>
    <x v="2"/>
    <s v="No sufrió violencia en los últimos 12 meses"/>
    <n v="270107"/>
    <s v="Atenciones médicas"/>
    <n v="270107007"/>
    <s v="Violencia Intrafamiliar"/>
    <n v="15889"/>
    <n v="3597.7648317307703"/>
    <n v="27687.135180754918"/>
  </r>
  <r>
    <n v="5"/>
    <n v="5301"/>
    <s v="Valparaíso"/>
    <s v="Los Andes"/>
    <n v="5"/>
    <s v="Prevalencia violencia Psicológica, Física o Sexual Año"/>
    <x v="0"/>
    <x v="0"/>
    <x v="2"/>
    <x v="2"/>
    <s v="Sufrió violencia en los últimos 12 meses"/>
    <n v="270107"/>
    <s v="Atenciones médicas"/>
    <n v="270107007"/>
    <s v="Violencia Intrafamiliar"/>
    <n v="2716"/>
    <n v="761.9140625"/>
    <n v="0"/>
  </r>
  <r>
    <n v="5"/>
    <n v="5301"/>
    <s v="Valparaíso"/>
    <s v="Los Andes"/>
    <n v="6"/>
    <s v="Prevalencia violencia Psicológica, Física o Sexual Vida"/>
    <x v="1"/>
    <x v="1"/>
    <x v="2"/>
    <x v="2"/>
    <s v="No sufrió violencia antes ni durante los últimos 12 meses"/>
    <n v="270107"/>
    <s v="Atenciones médicas"/>
    <n v="270107007"/>
    <s v="Violencia Intrafamiliar"/>
    <n v="13444"/>
    <n v="0"/>
    <n v="16065.721464646465"/>
  </r>
  <r>
    <n v="5"/>
    <n v="5301"/>
    <s v="Valparaíso"/>
    <s v="Los Andes"/>
    <n v="6"/>
    <s v="Prevalencia violencia Psicológica, Física o Sexual Vida"/>
    <x v="1"/>
    <x v="1"/>
    <x v="2"/>
    <x v="2"/>
    <s v="Sufrió violencia antes o durente los últimos 12 meses"/>
    <n v="270107"/>
    <s v="Atenciones médicas"/>
    <n v="270107007"/>
    <s v="Violencia Intrafamiliar"/>
    <n v="5161"/>
    <n v="4359.6788942307703"/>
    <n v="11621.413716108453"/>
  </r>
  <r>
    <n v="5"/>
    <n v="5302"/>
    <s v="Valparaíso"/>
    <s v="Calle Larga"/>
    <n v="5"/>
    <s v="Prevalencia violencia Psicológica, Física o Sexual Año"/>
    <x v="0"/>
    <x v="0"/>
    <x v="2"/>
    <x v="2"/>
    <s v="No sufrió violencia en los últimos 12 meses"/>
    <n v="270107"/>
    <s v="Atenciones médicas"/>
    <n v="270107007"/>
    <s v="Violencia Intrafamiliar"/>
    <n v="0"/>
    <n v="4948.4007291666694"/>
    <n v="0"/>
  </r>
  <r>
    <n v="5"/>
    <n v="5302"/>
    <s v="Valparaíso"/>
    <s v="Calle Larga"/>
    <n v="5"/>
    <s v="Prevalencia violencia Psicológica, Física o Sexual Año"/>
    <x v="0"/>
    <x v="0"/>
    <x v="2"/>
    <x v="2"/>
    <s v="Sufrió violencia en los últimos 12 meses"/>
    <n v="270107"/>
    <s v="Atenciones médicas"/>
    <n v="270107007"/>
    <s v="Violencia Intrafamiliar"/>
    <n v="0"/>
    <n v="1659.43076923077"/>
    <n v="0"/>
  </r>
  <r>
    <n v="5"/>
    <n v="5302"/>
    <s v="Valparaíso"/>
    <s v="Calle Larga"/>
    <n v="6"/>
    <s v="Prevalencia violencia Psicológica, Física o Sexual Vida"/>
    <x v="1"/>
    <x v="1"/>
    <x v="2"/>
    <x v="2"/>
    <s v="No sufrió violencia antes ni durante los últimos 12 meses"/>
    <n v="270107"/>
    <s v="Atenciones médicas"/>
    <n v="270107007"/>
    <s v="Violencia Intrafamiliar"/>
    <n v="0"/>
    <n v="4948.4007291666694"/>
    <n v="0"/>
  </r>
  <r>
    <n v="5"/>
    <n v="5302"/>
    <s v="Valparaíso"/>
    <s v="Calle Larga"/>
    <n v="6"/>
    <s v="Prevalencia violencia Psicológica, Física o Sexual Vida"/>
    <x v="1"/>
    <x v="1"/>
    <x v="2"/>
    <x v="2"/>
    <s v="Sufrió violencia antes o durente los últimos 12 meses"/>
    <n v="270107"/>
    <s v="Atenciones médicas"/>
    <n v="270107007"/>
    <s v="Violencia Intrafamiliar"/>
    <n v="0"/>
    <n v="1659.43076923077"/>
    <n v="0"/>
  </r>
  <r>
    <n v="5"/>
    <n v="5402"/>
    <s v="Valparaíso"/>
    <s v="Cabildo"/>
    <n v="5"/>
    <s v="Prevalencia violencia Psicológica, Física o Sexual Año"/>
    <x v="0"/>
    <x v="0"/>
    <x v="2"/>
    <x v="2"/>
    <s v="No sufrió violencia en los últimos 12 meses"/>
    <n v="270107"/>
    <s v="Atenciones médicas"/>
    <n v="270107007"/>
    <s v="Violencia Intrafamiliar"/>
    <n v="0"/>
    <n v="16470.823725961553"/>
    <n v="0"/>
  </r>
  <r>
    <n v="5"/>
    <n v="5402"/>
    <s v="Valparaíso"/>
    <s v="Cabildo"/>
    <n v="5"/>
    <s v="Prevalencia violencia Psicológica, Física o Sexual Año"/>
    <x v="0"/>
    <x v="0"/>
    <x v="2"/>
    <x v="2"/>
    <s v="Sufrió violencia en los últimos 12 meses"/>
    <n v="270107"/>
    <s v="Atenciones médicas"/>
    <n v="270107007"/>
    <s v="Violencia Intrafamiliar"/>
    <n v="0"/>
    <n v="1659.43076923077"/>
    <n v="0"/>
  </r>
  <r>
    <n v="5"/>
    <n v="5402"/>
    <s v="Valparaíso"/>
    <s v="Cabildo"/>
    <n v="6"/>
    <s v="Prevalencia violencia Psicológica, Física o Sexual Vida"/>
    <x v="1"/>
    <x v="1"/>
    <x v="2"/>
    <x v="2"/>
    <s v="No sufrió violencia antes ni durante los últimos 12 meses"/>
    <n v="270107"/>
    <s v="Atenciones médicas"/>
    <n v="270107007"/>
    <s v="Violencia Intrafamiliar"/>
    <n v="0"/>
    <n v="16470.823725961553"/>
    <n v="0"/>
  </r>
  <r>
    <n v="5"/>
    <n v="5402"/>
    <s v="Valparaíso"/>
    <s v="Cabildo"/>
    <n v="6"/>
    <s v="Prevalencia violencia Psicológica, Física o Sexual Vida"/>
    <x v="1"/>
    <x v="1"/>
    <x v="2"/>
    <x v="2"/>
    <s v="Sufrió violencia antes o durente los últimos 12 meses"/>
    <n v="270107"/>
    <s v="Atenciones médicas"/>
    <n v="270107007"/>
    <s v="Violencia Intrafamiliar"/>
    <n v="0"/>
    <n v="1659.43076923077"/>
    <n v="0"/>
  </r>
  <r>
    <n v="5"/>
    <n v="5403"/>
    <s v="Valparaíso"/>
    <s v="Papudo"/>
    <n v="5"/>
    <s v="Prevalencia violencia Psicológica, Física o Sexual Año"/>
    <x v="0"/>
    <x v="0"/>
    <x v="2"/>
    <x v="2"/>
    <s v="No sufrió violencia en los últimos 12 meses"/>
    <n v="270107"/>
    <s v="Atenciones médicas"/>
    <n v="270107007"/>
    <s v="Violencia Intrafamiliar"/>
    <n v="0"/>
    <n v="2700.2481250000001"/>
    <n v="0"/>
  </r>
  <r>
    <n v="5"/>
    <n v="5403"/>
    <s v="Valparaíso"/>
    <s v="Papudo"/>
    <n v="5"/>
    <s v="Prevalencia violencia Psicológica, Física o Sexual Año"/>
    <x v="0"/>
    <x v="0"/>
    <x v="2"/>
    <x v="2"/>
    <s v="Sufrió violencia en los últimos 12 meses"/>
    <n v="270107"/>
    <s v="Atenciones médicas"/>
    <n v="270107007"/>
    <s v="Violencia Intrafamiliar"/>
    <n v="0"/>
    <n v="1176.42"/>
    <n v="0"/>
  </r>
  <r>
    <n v="5"/>
    <n v="5403"/>
    <s v="Valparaíso"/>
    <s v="Papudo"/>
    <n v="6"/>
    <s v="Prevalencia violencia Psicológica, Física o Sexual Vida"/>
    <x v="1"/>
    <x v="1"/>
    <x v="2"/>
    <x v="2"/>
    <s v="No sufrió violencia antes ni durante los últimos 12 meses"/>
    <n v="270107"/>
    <s v="Atenciones médicas"/>
    <n v="270107007"/>
    <s v="Violencia Intrafamiliar"/>
    <n v="0"/>
    <n v="2700.2481250000001"/>
    <n v="0"/>
  </r>
  <r>
    <n v="5"/>
    <n v="5403"/>
    <s v="Valparaíso"/>
    <s v="Papudo"/>
    <n v="6"/>
    <s v="Prevalencia violencia Psicológica, Física o Sexual Vida"/>
    <x v="1"/>
    <x v="1"/>
    <x v="2"/>
    <x v="2"/>
    <s v="Sufrió violencia antes o durente los últimos 12 meses"/>
    <n v="270107"/>
    <s v="Atenciones médicas"/>
    <n v="270107007"/>
    <s v="Violencia Intrafamiliar"/>
    <n v="0"/>
    <n v="1176.42"/>
    <n v="0"/>
  </r>
  <r>
    <n v="5"/>
    <n v="5404"/>
    <s v="Valparaíso"/>
    <s v="Petorca"/>
    <n v="5"/>
    <s v="Prevalencia violencia Psicológica, Física o Sexual Año"/>
    <x v="0"/>
    <x v="0"/>
    <x v="2"/>
    <x v="2"/>
    <s v="No sufrió violencia en los últimos 12 meses"/>
    <n v="270107"/>
    <s v="Atenciones médicas"/>
    <n v="270107007"/>
    <s v="Violencia Intrafamiliar"/>
    <n v="0"/>
    <n v="4101.7807291666704"/>
    <n v="0"/>
  </r>
  <r>
    <n v="5"/>
    <n v="5404"/>
    <s v="Valparaíso"/>
    <s v="Petorca"/>
    <n v="5"/>
    <s v="Prevalencia violencia Psicológica, Física o Sexual Año"/>
    <x v="0"/>
    <x v="0"/>
    <x v="2"/>
    <x v="2"/>
    <s v="Sufrió violencia en los últimos 12 meses"/>
    <n v="270107"/>
    <s v="Atenciones médicas"/>
    <n v="270107007"/>
    <s v="Violencia Intrafamiliar"/>
    <n v="0"/>
    <n v="1659.43076923077"/>
    <n v="0"/>
  </r>
  <r>
    <n v="5"/>
    <n v="5404"/>
    <s v="Valparaíso"/>
    <s v="Petorca"/>
    <n v="6"/>
    <s v="Prevalencia violencia Psicológica, Física o Sexual Vida"/>
    <x v="1"/>
    <x v="1"/>
    <x v="2"/>
    <x v="2"/>
    <s v="No sufrió violencia antes ni durante los últimos 12 meses"/>
    <n v="270107"/>
    <s v="Atenciones médicas"/>
    <n v="270107007"/>
    <s v="Violencia Intrafamiliar"/>
    <n v="0"/>
    <n v="4101.7807291666704"/>
    <n v="0"/>
  </r>
  <r>
    <n v="5"/>
    <n v="5404"/>
    <s v="Valparaíso"/>
    <s v="Petorca"/>
    <n v="6"/>
    <s v="Prevalencia violencia Psicológica, Física o Sexual Vida"/>
    <x v="1"/>
    <x v="1"/>
    <x v="2"/>
    <x v="2"/>
    <s v="Sufrió violencia antes o durente los últimos 12 meses"/>
    <n v="270107"/>
    <s v="Atenciones médicas"/>
    <n v="270107007"/>
    <s v="Violencia Intrafamiliar"/>
    <n v="0"/>
    <n v="1659.43076923077"/>
    <n v="0"/>
  </r>
  <r>
    <n v="5"/>
    <n v="5405"/>
    <s v="Valparaíso"/>
    <s v="Zapallar"/>
    <n v="5"/>
    <s v="Prevalencia violencia Psicológica, Física o Sexual Año"/>
    <x v="0"/>
    <x v="0"/>
    <x v="2"/>
    <x v="2"/>
    <s v="No sufrió violencia en los últimos 12 meses"/>
    <n v="270107"/>
    <s v="Atenciones médicas"/>
    <n v="270107007"/>
    <s v="Violencia Intrafamiliar"/>
    <n v="0"/>
    <n v="10589.871121794871"/>
    <n v="0"/>
  </r>
  <r>
    <n v="5"/>
    <n v="5405"/>
    <s v="Valparaíso"/>
    <s v="Zapallar"/>
    <n v="6"/>
    <s v="Prevalencia violencia Psicológica, Física o Sexual Vida"/>
    <x v="1"/>
    <x v="1"/>
    <x v="2"/>
    <x v="2"/>
    <s v="No sufrió violencia antes ni durante los últimos 12 meses"/>
    <n v="270107"/>
    <s v="Atenciones médicas"/>
    <n v="270107007"/>
    <s v="Violencia Intrafamiliar"/>
    <n v="0"/>
    <n v="10589.871121794871"/>
    <n v="0"/>
  </r>
  <r>
    <n v="5"/>
    <n v="5501"/>
    <s v="Valparaíso"/>
    <s v="Quillota"/>
    <n v="5"/>
    <s v="Prevalencia violencia Psicológica, Física o Sexual Año"/>
    <x v="0"/>
    <x v="0"/>
    <x v="2"/>
    <x v="2"/>
    <s v="No sufrió violencia en los últimos 12 meses"/>
    <n v="270107"/>
    <s v="Atenciones médicas"/>
    <n v="270107007"/>
    <s v="Violencia Intrafamiliar"/>
    <n v="21465"/>
    <n v="7932.3561698718004"/>
    <n v="23352.877768917238"/>
  </r>
  <r>
    <n v="5"/>
    <n v="5501"/>
    <s v="Valparaíso"/>
    <s v="Quillota"/>
    <n v="5"/>
    <s v="Prevalencia violencia Psicológica, Física o Sexual Año"/>
    <x v="0"/>
    <x v="0"/>
    <x v="2"/>
    <x v="2"/>
    <s v="Sufrió violencia en los últimos 12 meses"/>
    <n v="270107"/>
    <s v="Atenciones médicas"/>
    <n v="270107007"/>
    <s v="Violencia Intrafamiliar"/>
    <n v="1208"/>
    <n v="0"/>
    <n v="13607.925668970405"/>
  </r>
  <r>
    <n v="5"/>
    <n v="5501"/>
    <s v="Valparaíso"/>
    <s v="Quillota"/>
    <n v="6"/>
    <s v="Prevalencia violencia Psicológica, Física o Sexual Vida"/>
    <x v="1"/>
    <x v="1"/>
    <x v="2"/>
    <x v="2"/>
    <s v="No sufrió violencia antes ni durante los últimos 12 meses"/>
    <n v="270107"/>
    <s v="Atenciones médicas"/>
    <n v="270107007"/>
    <s v="Violencia Intrafamiliar"/>
    <n v="19452"/>
    <n v="5490.0062099359002"/>
    <n v="17134.624614566717"/>
  </r>
  <r>
    <n v="5"/>
    <n v="5501"/>
    <s v="Valparaíso"/>
    <s v="Quillota"/>
    <n v="6"/>
    <s v="Prevalencia violencia Psicológica, Física o Sexual Vida"/>
    <x v="1"/>
    <x v="1"/>
    <x v="2"/>
    <x v="2"/>
    <s v="Sufrió violencia antes o durente los últimos 12 meses"/>
    <n v="270107"/>
    <s v="Atenciones médicas"/>
    <n v="270107007"/>
    <s v="Violencia Intrafamiliar"/>
    <n v="3221"/>
    <n v="2442.3499599359002"/>
    <n v="19826.17882332093"/>
  </r>
  <r>
    <n v="5"/>
    <n v="5502"/>
    <s v="Valparaíso"/>
    <s v="Calera"/>
    <n v="5"/>
    <s v="Prevalencia violencia Psicológica, Física o Sexual Año"/>
    <x v="0"/>
    <x v="0"/>
    <x v="2"/>
    <x v="2"/>
    <s v="No sufrió violencia en los últimos 12 meses"/>
    <n v="270107"/>
    <s v="Atenciones médicas"/>
    <n v="270107007"/>
    <s v="Violencia Intrafamiliar"/>
    <n v="14496"/>
    <n v="8236.3470192307705"/>
    <n v="18217.880090377461"/>
  </r>
  <r>
    <n v="5"/>
    <n v="5502"/>
    <s v="Valparaíso"/>
    <s v="Calera"/>
    <n v="5"/>
    <s v="Prevalencia violencia Psicológica, Física o Sexual Año"/>
    <x v="0"/>
    <x v="0"/>
    <x v="2"/>
    <x v="2"/>
    <s v="Sufrió violencia en los últimos 12 meses"/>
    <n v="270107"/>
    <s v="Atenciones médicas"/>
    <n v="270107007"/>
    <s v="Violencia Intrafamiliar"/>
    <n v="1771"/>
    <n v="0"/>
    <n v="4711.8379629629635"/>
  </r>
  <r>
    <n v="5"/>
    <n v="5502"/>
    <s v="Valparaíso"/>
    <s v="Calera"/>
    <n v="6"/>
    <s v="Prevalencia violencia Psicológica, Física o Sexual Vida"/>
    <x v="1"/>
    <x v="1"/>
    <x v="2"/>
    <x v="2"/>
    <s v="No sufrió violencia antes ni durante los últimos 12 meses"/>
    <n v="270107"/>
    <s v="Atenciones médicas"/>
    <n v="270107007"/>
    <s v="Violencia Intrafamiliar"/>
    <n v="14496"/>
    <n v="8236.3470192307705"/>
    <n v="13617.771672869041"/>
  </r>
  <r>
    <n v="5"/>
    <n v="5502"/>
    <s v="Valparaíso"/>
    <s v="Calera"/>
    <n v="6"/>
    <s v="Prevalencia violencia Psicológica, Física o Sexual Vida"/>
    <x v="1"/>
    <x v="1"/>
    <x v="2"/>
    <x v="2"/>
    <s v="Sufrió violencia antes o durente los últimos 12 meses"/>
    <n v="270107"/>
    <s v="Atenciones médicas"/>
    <n v="270107007"/>
    <s v="Violencia Intrafamiliar"/>
    <n v="1771"/>
    <n v="0"/>
    <n v="9311.9463804713814"/>
  </r>
  <r>
    <n v="5"/>
    <n v="5504"/>
    <s v="Valparaíso"/>
    <s v="La Cruz"/>
    <n v="5"/>
    <s v="Prevalencia violencia Psicológica, Física o Sexual Año"/>
    <x v="0"/>
    <x v="0"/>
    <x v="2"/>
    <x v="2"/>
    <s v="No sufrió violencia en los últimos 12 meses"/>
    <n v="270107"/>
    <s v="Atenciones médicas"/>
    <n v="270107007"/>
    <s v="Violencia Intrafamiliar"/>
    <n v="0"/>
    <n v="6628.8366266025696"/>
    <n v="25271.106813751547"/>
  </r>
  <r>
    <n v="5"/>
    <n v="5504"/>
    <s v="Valparaíso"/>
    <s v="La Cruz"/>
    <n v="5"/>
    <s v="Prevalencia violencia Psicológica, Física o Sexual Año"/>
    <x v="0"/>
    <x v="0"/>
    <x v="2"/>
    <x v="2"/>
    <s v="Sufrió violencia en los últimos 12 meses"/>
    <n v="270107"/>
    <s v="Atenciones médicas"/>
    <n v="270107007"/>
    <s v="Violencia Intrafamiliar"/>
    <n v="0"/>
    <n v="0"/>
    <n v="6216.5739455963139"/>
  </r>
  <r>
    <n v="5"/>
    <n v="5504"/>
    <s v="Valparaíso"/>
    <s v="La Cruz"/>
    <n v="6"/>
    <s v="Prevalencia violencia Psicológica, Física o Sexual Vida"/>
    <x v="1"/>
    <x v="1"/>
    <x v="2"/>
    <x v="2"/>
    <s v="No sufrió violencia antes ni durante los últimos 12 meses"/>
    <n v="270107"/>
    <s v="Atenciones médicas"/>
    <n v="270107007"/>
    <s v="Violencia Intrafamiliar"/>
    <n v="0"/>
    <n v="6628.8366266025696"/>
    <n v="15073.628154350523"/>
  </r>
  <r>
    <n v="5"/>
    <n v="5504"/>
    <s v="Valparaíso"/>
    <s v="La Cruz"/>
    <n v="6"/>
    <s v="Prevalencia violencia Psicológica, Física o Sexual Vida"/>
    <x v="1"/>
    <x v="1"/>
    <x v="2"/>
    <x v="2"/>
    <s v="Sufrió violencia antes o durente los últimos 12 meses"/>
    <n v="270107"/>
    <s v="Atenciones médicas"/>
    <n v="270107007"/>
    <s v="Violencia Intrafamiliar"/>
    <n v="0"/>
    <n v="0"/>
    <n v="16414.052604997341"/>
  </r>
  <r>
    <n v="5"/>
    <n v="5506"/>
    <s v="Valparaíso"/>
    <s v="Nogales"/>
    <n v="5"/>
    <s v="Prevalencia violencia Psicológica, Física o Sexual Año"/>
    <x v="0"/>
    <x v="0"/>
    <x v="2"/>
    <x v="2"/>
    <s v="No sufrió violencia en los últimos 12 meses"/>
    <n v="270107"/>
    <s v="Atenciones médicas"/>
    <n v="270107007"/>
    <s v="Violencia Intrafamiliar"/>
    <n v="0"/>
    <n v="4380.6840224359003"/>
    <n v="0"/>
  </r>
  <r>
    <n v="5"/>
    <n v="5506"/>
    <s v="Valparaíso"/>
    <s v="Nogales"/>
    <n v="6"/>
    <s v="Prevalencia violencia Psicológica, Física o Sexual Vida"/>
    <x v="1"/>
    <x v="1"/>
    <x v="2"/>
    <x v="2"/>
    <s v="No sufrió violencia antes ni durante los últimos 12 meses"/>
    <n v="270107"/>
    <s v="Atenciones médicas"/>
    <n v="270107007"/>
    <s v="Violencia Intrafamiliar"/>
    <n v="0"/>
    <n v="4380.6840224359003"/>
    <n v="0"/>
  </r>
  <r>
    <n v="5"/>
    <n v="5601"/>
    <s v="Valparaíso"/>
    <s v="San Antonio"/>
    <n v="5"/>
    <s v="Prevalencia violencia Psicológica, Física o Sexual Año"/>
    <x v="0"/>
    <x v="0"/>
    <x v="2"/>
    <x v="2"/>
    <s v="No sufrió violencia en los últimos 12 meses"/>
    <n v="270107"/>
    <s v="Atenciones médicas"/>
    <n v="270107007"/>
    <s v="Violencia Intrafamiliar"/>
    <n v="26126"/>
    <n v="29944.808044871803"/>
    <n v="34829.500793017898"/>
  </r>
  <r>
    <n v="5"/>
    <n v="5601"/>
    <s v="Valparaíso"/>
    <s v="San Antonio"/>
    <n v="5"/>
    <s v="Prevalencia violencia Psicológica, Física o Sexual Año"/>
    <x v="0"/>
    <x v="0"/>
    <x v="2"/>
    <x v="2"/>
    <s v="Sufrió violencia en los últimos 12 meses"/>
    <n v="270107"/>
    <s v="Atenciones médicas"/>
    <n v="270107007"/>
    <s v="Violencia Intrafamiliar"/>
    <n v="2170"/>
    <n v="8604.037355769231"/>
    <n v="11205.616959064328"/>
  </r>
  <r>
    <n v="5"/>
    <n v="5601"/>
    <s v="Valparaíso"/>
    <s v="San Antonio"/>
    <n v="6"/>
    <s v="Prevalencia violencia Psicológica, Física o Sexual Vida"/>
    <x v="1"/>
    <x v="1"/>
    <x v="2"/>
    <x v="2"/>
    <s v="No sufrió violencia antes ni durante los últimos 12 meses"/>
    <n v="270107"/>
    <s v="Atenciones médicas"/>
    <n v="270107007"/>
    <s v="Violencia Intrafamiliar"/>
    <n v="21446"/>
    <n v="29944.808044871803"/>
    <n v="26950.964513556613"/>
  </r>
  <r>
    <n v="5"/>
    <n v="5601"/>
    <s v="Valparaíso"/>
    <s v="San Antonio"/>
    <n v="6"/>
    <s v="Prevalencia violencia Psicológica, Física o Sexual Vida"/>
    <x v="1"/>
    <x v="1"/>
    <x v="2"/>
    <x v="2"/>
    <s v="Sufrió violencia antes o durente los últimos 12 meses"/>
    <n v="270107"/>
    <s v="Atenciones médicas"/>
    <n v="270107007"/>
    <s v="Violencia Intrafamiliar"/>
    <n v="6850"/>
    <n v="8604.037355769231"/>
    <n v="19084.153238525607"/>
  </r>
  <r>
    <n v="5"/>
    <n v="5602"/>
    <s v="Valparaíso"/>
    <s v="Algarrobo"/>
    <n v="5"/>
    <s v="Prevalencia violencia Psicológica, Física o Sexual Año"/>
    <x v="0"/>
    <x v="0"/>
    <x v="2"/>
    <x v="2"/>
    <s v="No sufrió violencia en los últimos 12 meses"/>
    <n v="270107"/>
    <s v="Atenciones médicas"/>
    <n v="270107007"/>
    <s v="Violencia Intrafamiliar"/>
    <n v="0"/>
    <n v="5815.0021875000002"/>
    <n v="0"/>
  </r>
  <r>
    <n v="5"/>
    <n v="5602"/>
    <s v="Valparaíso"/>
    <s v="Algarrobo"/>
    <n v="5"/>
    <s v="Prevalencia violencia Psicológica, Física o Sexual Año"/>
    <x v="0"/>
    <x v="0"/>
    <x v="2"/>
    <x v="2"/>
    <s v="Sufrió violencia en los últimos 12 meses"/>
    <n v="270107"/>
    <s v="Atenciones médicas"/>
    <n v="270107007"/>
    <s v="Violencia Intrafamiliar"/>
    <n v="0"/>
    <n v="2442.3499599359002"/>
    <n v="0"/>
  </r>
  <r>
    <n v="5"/>
    <n v="5602"/>
    <s v="Valparaíso"/>
    <s v="Algarrobo"/>
    <n v="6"/>
    <s v="Prevalencia violencia Psicológica, Física o Sexual Vida"/>
    <x v="1"/>
    <x v="1"/>
    <x v="2"/>
    <x v="2"/>
    <s v="No sufrió violencia antes ni durante los últimos 12 meses"/>
    <n v="270107"/>
    <s v="Atenciones médicas"/>
    <n v="270107007"/>
    <s v="Violencia Intrafamiliar"/>
    <n v="0"/>
    <n v="5815.0021875000002"/>
    <n v="0"/>
  </r>
  <r>
    <n v="5"/>
    <n v="5602"/>
    <s v="Valparaíso"/>
    <s v="Algarrobo"/>
    <n v="6"/>
    <s v="Prevalencia violencia Psicológica, Física o Sexual Vida"/>
    <x v="1"/>
    <x v="1"/>
    <x v="2"/>
    <x v="2"/>
    <s v="Sufrió violencia antes o durente los últimos 12 meses"/>
    <n v="270107"/>
    <s v="Atenciones médicas"/>
    <n v="270107007"/>
    <s v="Violencia Intrafamiliar"/>
    <n v="0"/>
    <n v="2442.3499599359002"/>
    <n v="0"/>
  </r>
  <r>
    <n v="5"/>
    <n v="5603"/>
    <s v="Valparaíso"/>
    <s v="Cartagena"/>
    <n v="5"/>
    <s v="Prevalencia violencia Psicológica, Física o Sexual Año"/>
    <x v="0"/>
    <x v="0"/>
    <x v="2"/>
    <x v="2"/>
    <s v="No sufrió violencia en los últimos 12 meses"/>
    <n v="270107"/>
    <s v="Atenciones médicas"/>
    <n v="270107007"/>
    <s v="Violencia Intrafamiliar"/>
    <n v="0"/>
    <n v="12984.721378205131"/>
    <n v="0"/>
  </r>
  <r>
    <n v="5"/>
    <n v="5603"/>
    <s v="Valparaíso"/>
    <s v="Cartagena"/>
    <n v="5"/>
    <s v="Prevalencia violencia Psicológica, Física o Sexual Año"/>
    <x v="0"/>
    <x v="0"/>
    <x v="2"/>
    <x v="2"/>
    <s v="Sufrió violencia en los últimos 12 meses"/>
    <n v="270107"/>
    <s v="Atenciones médicas"/>
    <n v="270107007"/>
    <s v="Violencia Intrafamiliar"/>
    <n v="0"/>
    <n v="3360.8717948717999"/>
    <n v="0"/>
  </r>
  <r>
    <n v="5"/>
    <n v="5603"/>
    <s v="Valparaíso"/>
    <s v="Cartagena"/>
    <n v="6"/>
    <s v="Prevalencia violencia Psicológica, Física o Sexual Vida"/>
    <x v="1"/>
    <x v="1"/>
    <x v="2"/>
    <x v="2"/>
    <s v="No sufrió violencia antes ni durante los últimos 12 meses"/>
    <n v="270107"/>
    <s v="Atenciones médicas"/>
    <n v="270107007"/>
    <s v="Violencia Intrafamiliar"/>
    <n v="0"/>
    <n v="12984.721378205131"/>
    <n v="0"/>
  </r>
  <r>
    <n v="5"/>
    <n v="5603"/>
    <s v="Valparaíso"/>
    <s v="Cartagena"/>
    <n v="6"/>
    <s v="Prevalencia violencia Psicológica, Física o Sexual Vida"/>
    <x v="1"/>
    <x v="1"/>
    <x v="2"/>
    <x v="2"/>
    <s v="Sufrió violencia antes o durente los últimos 12 meses"/>
    <n v="270107"/>
    <s v="Atenciones médicas"/>
    <n v="270107007"/>
    <s v="Violencia Intrafamiliar"/>
    <n v="0"/>
    <n v="3360.8717948717999"/>
    <n v="0"/>
  </r>
  <r>
    <n v="5"/>
    <n v="5604"/>
    <s v="Valparaíso"/>
    <s v="El Quisco"/>
    <n v="5"/>
    <s v="Prevalencia violencia Psicológica, Física o Sexual Año"/>
    <x v="0"/>
    <x v="0"/>
    <x v="2"/>
    <x v="2"/>
    <s v="No sufrió violencia en los últimos 12 meses"/>
    <n v="270107"/>
    <s v="Atenciones médicas"/>
    <n v="270107007"/>
    <s v="Violencia Intrafamiliar"/>
    <n v="0"/>
    <n v="3945.1729567307702"/>
    <n v="0"/>
  </r>
  <r>
    <n v="5"/>
    <n v="5604"/>
    <s v="Valparaíso"/>
    <s v="El Quisco"/>
    <n v="6"/>
    <s v="Prevalencia violencia Psicológica, Física o Sexual Vida"/>
    <x v="1"/>
    <x v="1"/>
    <x v="2"/>
    <x v="2"/>
    <s v="No sufrió violencia antes ni durante los últimos 12 meses"/>
    <n v="270107"/>
    <s v="Atenciones médicas"/>
    <n v="270107007"/>
    <s v="Violencia Intrafamiliar"/>
    <n v="0"/>
    <n v="3945.1729567307702"/>
    <n v="0"/>
  </r>
  <r>
    <n v="5"/>
    <n v="5605"/>
    <s v="Valparaíso"/>
    <s v="El Tabo"/>
    <n v="5"/>
    <s v="Prevalencia violencia Psicológica, Física o Sexual Año"/>
    <x v="0"/>
    <x v="0"/>
    <x v="2"/>
    <x v="2"/>
    <s v="No sufrió violencia en los últimos 12 meses"/>
    <n v="270107"/>
    <s v="Atenciones médicas"/>
    <n v="270107007"/>
    <s v="Violencia Intrafamiliar"/>
    <n v="0"/>
    <n v="8604.037355769231"/>
    <n v="0"/>
  </r>
  <r>
    <n v="5"/>
    <n v="5605"/>
    <s v="Valparaíso"/>
    <s v="El Tabo"/>
    <n v="5"/>
    <s v="Prevalencia violencia Psicológica, Física o Sexual Año"/>
    <x v="0"/>
    <x v="0"/>
    <x v="2"/>
    <x v="2"/>
    <s v="Sufrió violencia en los últimos 12 meses"/>
    <n v="270107"/>
    <s v="Atenciones médicas"/>
    <n v="270107007"/>
    <s v="Violencia Intrafamiliar"/>
    <n v="0"/>
    <n v="2352.84"/>
    <n v="0"/>
  </r>
  <r>
    <n v="5"/>
    <n v="5605"/>
    <s v="Valparaíso"/>
    <s v="El Tabo"/>
    <n v="6"/>
    <s v="Prevalencia violencia Psicológica, Física o Sexual Vida"/>
    <x v="1"/>
    <x v="1"/>
    <x v="2"/>
    <x v="2"/>
    <s v="No sufrió violencia antes ni durante los últimos 12 meses"/>
    <n v="270107"/>
    <s v="Atenciones médicas"/>
    <n v="270107007"/>
    <s v="Violencia Intrafamiliar"/>
    <n v="0"/>
    <n v="8604.037355769231"/>
    <n v="0"/>
  </r>
  <r>
    <n v="5"/>
    <n v="5605"/>
    <s v="Valparaíso"/>
    <s v="El Tabo"/>
    <n v="6"/>
    <s v="Prevalencia violencia Psicológica, Física o Sexual Vida"/>
    <x v="1"/>
    <x v="1"/>
    <x v="2"/>
    <x v="2"/>
    <s v="Sufrió violencia antes o durente los últimos 12 meses"/>
    <n v="270107"/>
    <s v="Atenciones médicas"/>
    <n v="270107007"/>
    <s v="Violencia Intrafamiliar"/>
    <n v="0"/>
    <n v="2352.84"/>
    <n v="0"/>
  </r>
  <r>
    <n v="5"/>
    <n v="5606"/>
    <s v="Valparaíso"/>
    <s v="Santo Domingo"/>
    <n v="5"/>
    <s v="Prevalencia violencia Psicológica, Física o Sexual Año"/>
    <x v="0"/>
    <x v="0"/>
    <x v="2"/>
    <x v="2"/>
    <s v="No sufrió violencia en los últimos 12 meses"/>
    <n v="270107"/>
    <s v="Atenciones médicas"/>
    <n v="270107007"/>
    <s v="Violencia Intrafamiliar"/>
    <n v="0"/>
    <n v="4223.3533333333307"/>
    <n v="0"/>
  </r>
  <r>
    <n v="5"/>
    <n v="5606"/>
    <s v="Valparaíso"/>
    <s v="Santo Domingo"/>
    <n v="5"/>
    <s v="Prevalencia violencia Psicológica, Física o Sexual Año"/>
    <x v="0"/>
    <x v="0"/>
    <x v="2"/>
    <x v="2"/>
    <s v="Sufrió violencia en los últimos 12 meses"/>
    <n v="270107"/>
    <s v="Atenciones médicas"/>
    <n v="270107007"/>
    <s v="Violencia Intrafamiliar"/>
    <n v="0"/>
    <n v="2856.8558974359003"/>
    <n v="0"/>
  </r>
  <r>
    <n v="5"/>
    <n v="5606"/>
    <s v="Valparaíso"/>
    <s v="Santo Domingo"/>
    <n v="6"/>
    <s v="Prevalencia violencia Psicológica, Física o Sexual Vida"/>
    <x v="1"/>
    <x v="1"/>
    <x v="2"/>
    <x v="2"/>
    <s v="No sufrió violencia antes ni durante los últimos 12 meses"/>
    <n v="270107"/>
    <s v="Atenciones médicas"/>
    <n v="270107007"/>
    <s v="Violencia Intrafamiliar"/>
    <n v="0"/>
    <n v="4223.3533333333307"/>
    <n v="0"/>
  </r>
  <r>
    <n v="5"/>
    <n v="5606"/>
    <s v="Valparaíso"/>
    <s v="Santo Domingo"/>
    <n v="6"/>
    <s v="Prevalencia violencia Psicológica, Física o Sexual Vida"/>
    <x v="1"/>
    <x v="1"/>
    <x v="2"/>
    <x v="2"/>
    <s v="Sufrió violencia antes o durente los últimos 12 meses"/>
    <n v="270107"/>
    <s v="Atenciones médicas"/>
    <n v="270107007"/>
    <s v="Violencia Intrafamiliar"/>
    <n v="0"/>
    <n v="2856.8558974359003"/>
    <n v="0"/>
  </r>
  <r>
    <n v="5"/>
    <n v="5701"/>
    <s v="Valparaíso"/>
    <s v="San Felipe"/>
    <n v="5"/>
    <s v="Prevalencia violencia Psicológica, Física o Sexual Año"/>
    <x v="0"/>
    <x v="0"/>
    <x v="2"/>
    <x v="2"/>
    <s v="No sufrió violencia en los últimos 12 meses"/>
    <n v="270107"/>
    <s v="Atenciones médicas"/>
    <n v="270107007"/>
    <s v="Violencia Intrafamiliar"/>
    <n v="14799"/>
    <n v="26805.509583333343"/>
    <n v="41830.121278575229"/>
  </r>
  <r>
    <n v="5"/>
    <n v="5701"/>
    <s v="Valparaíso"/>
    <s v="San Felipe"/>
    <n v="5"/>
    <s v="Prevalencia violencia Psicológica, Física o Sexual Año"/>
    <x v="0"/>
    <x v="0"/>
    <x v="2"/>
    <x v="2"/>
    <s v="Sufrió violencia en los últimos 12 meses"/>
    <n v="270107"/>
    <s v="Atenciones médicas"/>
    <n v="270107007"/>
    <s v="Violencia Intrafamiliar"/>
    <n v="4797"/>
    <n v="14228.923293269232"/>
    <n v="8123.4489455963139"/>
  </r>
  <r>
    <n v="5"/>
    <n v="5701"/>
    <s v="Valparaíso"/>
    <s v="San Felipe"/>
    <n v="6"/>
    <s v="Prevalencia violencia Psicológica, Física o Sexual Vida"/>
    <x v="1"/>
    <x v="1"/>
    <x v="2"/>
    <x v="2"/>
    <s v="No sufrió violencia antes ni durante los últimos 12 meses"/>
    <n v="270107"/>
    <s v="Atenciones médicas"/>
    <n v="270107007"/>
    <s v="Violencia Intrafamiliar"/>
    <n v="14799"/>
    <n v="22010.319623397445"/>
    <n v="38593.831804891022"/>
  </r>
  <r>
    <n v="5"/>
    <n v="5701"/>
    <s v="Valparaíso"/>
    <s v="San Felipe"/>
    <n v="6"/>
    <s v="Prevalencia violencia Psicológica, Física o Sexual Vida"/>
    <x v="1"/>
    <x v="1"/>
    <x v="2"/>
    <x v="2"/>
    <s v="Sufrió violencia antes o durente los últimos 12 meses"/>
    <n v="270107"/>
    <s v="Atenciones médicas"/>
    <n v="270107007"/>
    <s v="Violencia Intrafamiliar"/>
    <n v="4797"/>
    <n v="19024.113253205131"/>
    <n v="11359.738419280524"/>
  </r>
  <r>
    <n v="5"/>
    <n v="5703"/>
    <s v="Valparaíso"/>
    <s v="Llaillay"/>
    <n v="5"/>
    <s v="Prevalencia violencia Psicológica, Física o Sexual Año"/>
    <x v="0"/>
    <x v="0"/>
    <x v="2"/>
    <x v="2"/>
    <s v="No sufrió violencia en los últimos 12 meses"/>
    <n v="270107"/>
    <s v="Atenciones médicas"/>
    <n v="270107007"/>
    <s v="Violencia Intrafamiliar"/>
    <n v="0"/>
    <n v="13892.148205128211"/>
    <n v="0"/>
  </r>
  <r>
    <n v="5"/>
    <n v="5703"/>
    <s v="Valparaíso"/>
    <s v="Llaillay"/>
    <n v="5"/>
    <s v="Prevalencia violencia Psicológica, Física o Sexual Año"/>
    <x v="0"/>
    <x v="0"/>
    <x v="2"/>
    <x v="2"/>
    <s v="Sufrió violencia en los últimos 12 meses"/>
    <n v="270107"/>
    <s v="Atenciones médicas"/>
    <n v="270107007"/>
    <s v="Violencia Intrafamiliar"/>
    <n v="0"/>
    <n v="9201.6456410256415"/>
    <n v="0"/>
  </r>
  <r>
    <n v="5"/>
    <n v="5703"/>
    <s v="Valparaíso"/>
    <s v="Llaillay"/>
    <n v="6"/>
    <s v="Prevalencia violencia Psicológica, Física o Sexual Vida"/>
    <x v="1"/>
    <x v="1"/>
    <x v="2"/>
    <x v="2"/>
    <s v="Sin Datos"/>
    <n v="270107"/>
    <s v="Atenciones médicas"/>
    <n v="270107007"/>
    <s v="Violencia Intrafamiliar"/>
    <n v="0"/>
    <n v="1659.43076923077"/>
    <n v="0"/>
  </r>
  <r>
    <n v="5"/>
    <n v="5703"/>
    <s v="Valparaíso"/>
    <s v="Llaillay"/>
    <n v="6"/>
    <s v="Prevalencia violencia Psicológica, Física o Sexual Vida"/>
    <x v="1"/>
    <x v="1"/>
    <x v="2"/>
    <x v="2"/>
    <s v="No sufrió violencia antes ni durante los últimos 12 meses"/>
    <n v="270107"/>
    <s v="Atenciones médicas"/>
    <n v="270107007"/>
    <s v="Violencia Intrafamiliar"/>
    <n v="0"/>
    <n v="10552.281538461541"/>
    <n v="0"/>
  </r>
  <r>
    <n v="5"/>
    <n v="5703"/>
    <s v="Valparaíso"/>
    <s v="Llaillay"/>
    <n v="6"/>
    <s v="Prevalencia violencia Psicológica, Física o Sexual Vida"/>
    <x v="1"/>
    <x v="1"/>
    <x v="2"/>
    <x v="2"/>
    <s v="Sufrió violencia antes o durente los últimos 12 meses"/>
    <n v="270107"/>
    <s v="Atenciones médicas"/>
    <n v="270107007"/>
    <s v="Violencia Intrafamiliar"/>
    <n v="0"/>
    <n v="10882.081538461542"/>
    <n v="0"/>
  </r>
  <r>
    <n v="5"/>
    <n v="5706"/>
    <s v="Valparaíso"/>
    <s v="Santa María"/>
    <n v="5"/>
    <s v="Prevalencia violencia Psicológica, Física o Sexual Año"/>
    <x v="0"/>
    <x v="0"/>
    <x v="2"/>
    <x v="2"/>
    <s v="No sufrió violencia en los últimos 12 meses"/>
    <n v="270107"/>
    <s v="Atenciones médicas"/>
    <n v="270107007"/>
    <s v="Violencia Intrafamiliar"/>
    <n v="0"/>
    <n v="4380.6840224359003"/>
    <n v="0"/>
  </r>
  <r>
    <n v="5"/>
    <n v="5706"/>
    <s v="Valparaíso"/>
    <s v="Santa María"/>
    <n v="6"/>
    <s v="Prevalencia violencia Psicológica, Física o Sexual Vida"/>
    <x v="1"/>
    <x v="1"/>
    <x v="2"/>
    <x v="2"/>
    <s v="No sufrió violencia antes ni durante los últimos 12 meses"/>
    <n v="270107"/>
    <s v="Atenciones médicas"/>
    <n v="270107007"/>
    <s v="Violencia Intrafamiliar"/>
    <n v="0"/>
    <n v="1938.3340625000001"/>
    <n v="0"/>
  </r>
  <r>
    <n v="5"/>
    <n v="5706"/>
    <s v="Valparaíso"/>
    <s v="Santa María"/>
    <n v="6"/>
    <s v="Prevalencia violencia Psicológica, Física o Sexual Vida"/>
    <x v="1"/>
    <x v="1"/>
    <x v="2"/>
    <x v="2"/>
    <s v="Sufrió violencia antes o durente los últimos 12 meses"/>
    <n v="270107"/>
    <s v="Atenciones médicas"/>
    <n v="270107007"/>
    <s v="Violencia Intrafamiliar"/>
    <n v="0"/>
    <n v="2442.3499599359002"/>
    <n v="0"/>
  </r>
  <r>
    <n v="5"/>
    <n v="5801"/>
    <s v="Valparaíso"/>
    <s v="Quilpué"/>
    <n v="5"/>
    <s v="Prevalencia violencia Psicológica, Física o Sexual Año"/>
    <x v="0"/>
    <x v="0"/>
    <x v="2"/>
    <x v="2"/>
    <s v="No sufrió violencia en los últimos 12 meses"/>
    <n v="270107"/>
    <s v="Atenciones médicas"/>
    <n v="270107007"/>
    <s v="Violencia Intrafamiliar"/>
    <n v="31500"/>
    <n v="46270.843245192307"/>
    <n v="29820.034675704414"/>
  </r>
  <r>
    <n v="5"/>
    <n v="5801"/>
    <s v="Valparaíso"/>
    <s v="Quilpué"/>
    <n v="5"/>
    <s v="Prevalencia violencia Psicológica, Física o Sexual Año"/>
    <x v="0"/>
    <x v="0"/>
    <x v="2"/>
    <x v="2"/>
    <s v="Sufrió violencia en los últimos 12 meses"/>
    <n v="270107"/>
    <s v="Atenciones médicas"/>
    <n v="270107007"/>
    <s v="Violencia Intrafamiliar"/>
    <n v="12960"/>
    <n v="6349.9333333333398"/>
    <n v="6505.304208754209"/>
  </r>
  <r>
    <n v="5"/>
    <n v="5801"/>
    <s v="Valparaíso"/>
    <s v="Quilpué"/>
    <n v="6"/>
    <s v="Prevalencia violencia Psicológica, Física o Sexual Vida"/>
    <x v="1"/>
    <x v="1"/>
    <x v="2"/>
    <x v="2"/>
    <s v="No sufrió violencia antes ni durante los últimos 12 meses"/>
    <n v="270107"/>
    <s v="Atenciones médicas"/>
    <n v="270107007"/>
    <s v="Violencia Intrafamiliar"/>
    <n v="22141"/>
    <n v="44332.509182692309"/>
    <n v="28024.889221158959"/>
  </r>
  <r>
    <n v="5"/>
    <n v="5801"/>
    <s v="Valparaíso"/>
    <s v="Quilpué"/>
    <n v="6"/>
    <s v="Prevalencia violencia Psicológica, Física o Sexual Vida"/>
    <x v="1"/>
    <x v="1"/>
    <x v="2"/>
    <x v="2"/>
    <s v="Sufrió violencia antes o durente los últimos 12 meses"/>
    <n v="270107"/>
    <s v="Atenciones médicas"/>
    <n v="270107007"/>
    <s v="Violencia Intrafamiliar"/>
    <n v="22319"/>
    <n v="8288.2673958333398"/>
    <n v="8300.4496632996634"/>
  </r>
  <r>
    <n v="5"/>
    <n v="5802"/>
    <s v="Valparaíso"/>
    <s v="Limache"/>
    <n v="5"/>
    <s v="Prevalencia violencia Psicológica, Física o Sexual Año"/>
    <x v="0"/>
    <x v="0"/>
    <x v="2"/>
    <x v="2"/>
    <s v="No sufrió violencia en los últimos 12 meses"/>
    <n v="270107"/>
    <s v="Atenciones médicas"/>
    <n v="270107007"/>
    <s v="Violencia Intrafamiliar"/>
    <n v="9327"/>
    <n v="7890.3459134615405"/>
    <n v="11692.801515151516"/>
  </r>
  <r>
    <n v="5"/>
    <n v="5802"/>
    <s v="Valparaíso"/>
    <s v="Limache"/>
    <n v="5"/>
    <s v="Prevalencia violencia Psicológica, Física o Sexual Año"/>
    <x v="0"/>
    <x v="0"/>
    <x v="2"/>
    <x v="2"/>
    <s v="Sufrió violencia en los últimos 12 meses"/>
    <n v="270107"/>
    <s v="Atenciones médicas"/>
    <n v="270107007"/>
    <s v="Violencia Intrafamiliar"/>
    <n v="2284"/>
    <n v="0"/>
    <n v="3525.019736842105"/>
  </r>
  <r>
    <n v="5"/>
    <n v="5802"/>
    <s v="Valparaíso"/>
    <s v="Limache"/>
    <n v="6"/>
    <s v="Prevalencia violencia Psicológica, Física o Sexual Vida"/>
    <x v="1"/>
    <x v="1"/>
    <x v="2"/>
    <x v="2"/>
    <s v="No sufrió violencia antes ni durante los últimos 12 meses"/>
    <n v="270107"/>
    <s v="Atenciones médicas"/>
    <n v="270107007"/>
    <s v="Violencia Intrafamiliar"/>
    <n v="9327"/>
    <n v="7890.3459134615405"/>
    <n v="8300.4496632996634"/>
  </r>
  <r>
    <n v="5"/>
    <n v="5802"/>
    <s v="Valparaíso"/>
    <s v="Limache"/>
    <n v="6"/>
    <s v="Prevalencia violencia Psicológica, Física o Sexual Vida"/>
    <x v="1"/>
    <x v="1"/>
    <x v="2"/>
    <x v="2"/>
    <s v="Sufrió violencia antes o durente los últimos 12 meses"/>
    <n v="270107"/>
    <s v="Atenciones médicas"/>
    <n v="270107007"/>
    <s v="Violencia Intrafamiliar"/>
    <n v="2284"/>
    <n v="0"/>
    <n v="6917.3715886939572"/>
  </r>
  <r>
    <n v="5"/>
    <n v="5803"/>
    <s v="Valparaíso"/>
    <s v="Olmué"/>
    <n v="5"/>
    <s v="Prevalencia violencia Psicológica, Física o Sexual Año"/>
    <x v="0"/>
    <x v="0"/>
    <x v="2"/>
    <x v="2"/>
    <s v="No sufrió violencia en los últimos 12 meses"/>
    <n v="270107"/>
    <s v="Atenciones médicas"/>
    <n v="270107007"/>
    <s v="Violencia Intrafamiliar"/>
    <n v="0"/>
    <n v="6161.6873958333308"/>
    <n v="0"/>
  </r>
  <r>
    <n v="5"/>
    <n v="5803"/>
    <s v="Valparaíso"/>
    <s v="Olmué"/>
    <n v="6"/>
    <s v="Prevalencia violencia Psicológica, Física o Sexual Vida"/>
    <x v="1"/>
    <x v="1"/>
    <x v="2"/>
    <x v="2"/>
    <s v="No sufrió violencia antes ni durante los últimos 12 meses"/>
    <n v="270107"/>
    <s v="Atenciones médicas"/>
    <n v="270107007"/>
    <s v="Violencia Intrafamiliar"/>
    <n v="0"/>
    <n v="6161.6873958333308"/>
    <n v="0"/>
  </r>
  <r>
    <n v="5"/>
    <n v="5804"/>
    <s v="Valparaíso"/>
    <s v="Villa Alemana"/>
    <n v="5"/>
    <s v="Prevalencia violencia Psicológica, Física o Sexual Año"/>
    <x v="0"/>
    <x v="0"/>
    <x v="2"/>
    <x v="2"/>
    <s v="No sufrió violencia en los últimos 12 meses"/>
    <n v="270107"/>
    <s v="Atenciones médicas"/>
    <n v="270107007"/>
    <s v="Violencia Intrafamiliar"/>
    <n v="28896"/>
    <n v="21722.529879807709"/>
    <n v="41655.565940102788"/>
  </r>
  <r>
    <n v="5"/>
    <n v="5804"/>
    <s v="Valparaíso"/>
    <s v="Villa Alemana"/>
    <n v="5"/>
    <s v="Prevalencia violencia Psicológica, Física o Sexual Año"/>
    <x v="0"/>
    <x v="0"/>
    <x v="2"/>
    <x v="2"/>
    <s v="Sufrió violencia en los últimos 12 meses"/>
    <n v="270107"/>
    <s v="Atenciones médicas"/>
    <n v="270107007"/>
    <s v="Violencia Intrafamiliar"/>
    <n v="4050"/>
    <n v="5557.1040224359003"/>
    <n v="0"/>
  </r>
  <r>
    <n v="5"/>
    <n v="5804"/>
    <s v="Valparaíso"/>
    <s v="Villa Alemana"/>
    <n v="6"/>
    <s v="Prevalencia violencia Psicológica, Física o Sexual Vida"/>
    <x v="1"/>
    <x v="1"/>
    <x v="2"/>
    <x v="2"/>
    <s v="No sufrió violencia antes ni durante los últimos 12 meses"/>
    <n v="270107"/>
    <s v="Atenciones médicas"/>
    <n v="270107007"/>
    <s v="Violencia Intrafamiliar"/>
    <n v="20078"/>
    <n v="20063.099110576939"/>
    <n v="36335.400748715219"/>
  </r>
  <r>
    <n v="5"/>
    <n v="5804"/>
    <s v="Valparaíso"/>
    <s v="Villa Alemana"/>
    <n v="6"/>
    <s v="Prevalencia violencia Psicológica, Física o Sexual Vida"/>
    <x v="1"/>
    <x v="1"/>
    <x v="2"/>
    <x v="2"/>
    <s v="Sufrió violencia antes o durente los últimos 12 meses"/>
    <n v="270107"/>
    <s v="Atenciones médicas"/>
    <n v="270107007"/>
    <s v="Violencia Intrafamiliar"/>
    <n v="12868"/>
    <n v="7216.5347916666706"/>
    <n v="5320.1651913875594"/>
  </r>
  <r>
    <n v="6"/>
    <n v="6101"/>
    <s v="O'Higgins"/>
    <s v="Rancagua"/>
    <n v="5"/>
    <s v="Prevalencia violencia Psicológica, Física o Sexual Año"/>
    <x v="0"/>
    <x v="0"/>
    <x v="2"/>
    <x v="2"/>
    <s v="No sufrió violencia en los últimos 12 meses"/>
    <n v="270107"/>
    <s v="Atenciones médicas"/>
    <n v="270107007"/>
    <s v="Violencia Intrafamiliar"/>
    <n v="64427"/>
    <n v="52767.496003677268"/>
    <n v="67639.504381846607"/>
  </r>
  <r>
    <n v="6"/>
    <n v="6101"/>
    <s v="O'Higgins"/>
    <s v="Rancagua"/>
    <n v="5"/>
    <s v="Prevalencia violencia Psicológica, Física o Sexual Año"/>
    <x v="0"/>
    <x v="0"/>
    <x v="2"/>
    <x v="2"/>
    <s v="Sufrió violencia en los últimos 12 meses"/>
    <n v="270107"/>
    <s v="Atenciones médicas"/>
    <n v="270107007"/>
    <s v="Violencia Intrafamiliar"/>
    <n v="6730"/>
    <n v="22378.554275072871"/>
    <n v="25076.705557744288"/>
  </r>
  <r>
    <n v="6"/>
    <n v="6101"/>
    <s v="O'Higgins"/>
    <s v="Rancagua"/>
    <n v="6"/>
    <s v="Prevalencia violencia Psicológica, Física o Sexual Vida"/>
    <x v="1"/>
    <x v="1"/>
    <x v="2"/>
    <x v="2"/>
    <s v="No sufrió violencia antes ni durante los últimos 12 meses"/>
    <n v="270107"/>
    <s v="Atenciones médicas"/>
    <n v="270107007"/>
    <s v="Violencia Intrafamiliar"/>
    <n v="48871"/>
    <n v="27569.384886085056"/>
    <n v="43001.093657047168"/>
  </r>
  <r>
    <n v="6"/>
    <n v="6101"/>
    <s v="O'Higgins"/>
    <s v="Rancagua"/>
    <n v="6"/>
    <s v="Prevalencia violencia Psicológica, Física o Sexual Vida"/>
    <x v="1"/>
    <x v="1"/>
    <x v="2"/>
    <x v="2"/>
    <s v="Sufrió violencia antes o durente los últimos 12 meses"/>
    <n v="270107"/>
    <s v="Atenciones médicas"/>
    <n v="270107007"/>
    <s v="Violencia Intrafamiliar"/>
    <n v="22286"/>
    <n v="47576.665392665091"/>
    <n v="49715.11628254375"/>
  </r>
  <r>
    <n v="6"/>
    <n v="6102"/>
    <s v="O'Higgins"/>
    <s v="Codegua"/>
    <n v="5"/>
    <s v="Prevalencia violencia Psicológica, Física o Sexual Año"/>
    <x v="0"/>
    <x v="0"/>
    <x v="2"/>
    <x v="2"/>
    <s v="No sufrió violencia en los últimos 12 meses"/>
    <n v="270107"/>
    <s v="Atenciones médicas"/>
    <n v="270107007"/>
    <s v="Violencia Intrafamiliar"/>
    <n v="0"/>
    <n v="1968.3341620421747"/>
    <n v="2421.6553749849527"/>
  </r>
  <r>
    <n v="6"/>
    <n v="6102"/>
    <s v="O'Higgins"/>
    <s v="Codegua"/>
    <n v="5"/>
    <s v="Prevalencia violencia Psicológica, Física o Sexual Año"/>
    <x v="0"/>
    <x v="0"/>
    <x v="2"/>
    <x v="2"/>
    <s v="Sufrió violencia en los últimos 12 meses"/>
    <n v="270107"/>
    <s v="Atenciones médicas"/>
    <n v="270107007"/>
    <s v="Violencia Intrafamiliar"/>
    <n v="0"/>
    <n v="0"/>
    <n v="324.45299145299151"/>
  </r>
  <r>
    <n v="6"/>
    <n v="6102"/>
    <s v="O'Higgins"/>
    <s v="Codegua"/>
    <n v="6"/>
    <s v="Prevalencia violencia Psicológica, Física o Sexual Vida"/>
    <x v="1"/>
    <x v="1"/>
    <x v="2"/>
    <x v="2"/>
    <s v="No sufrió violencia antes ni durante los últimos 12 meses"/>
    <n v="270107"/>
    <s v="Atenciones médicas"/>
    <n v="270107007"/>
    <s v="Violencia Intrafamiliar"/>
    <n v="0"/>
    <n v="452.50943396226398"/>
    <n v="2421.6553749849527"/>
  </r>
  <r>
    <n v="6"/>
    <n v="6102"/>
    <s v="O'Higgins"/>
    <s v="Codegua"/>
    <n v="6"/>
    <s v="Prevalencia violencia Psicológica, Física o Sexual Vida"/>
    <x v="1"/>
    <x v="1"/>
    <x v="2"/>
    <x v="2"/>
    <s v="Sufrió violencia antes o durente los últimos 12 meses"/>
    <n v="270107"/>
    <s v="Atenciones médicas"/>
    <n v="270107007"/>
    <s v="Violencia Intrafamiliar"/>
    <n v="0"/>
    <n v="1515.824728079911"/>
    <n v="324.45299145299151"/>
  </r>
  <r>
    <n v="6"/>
    <n v="6103"/>
    <s v="O'Higgins"/>
    <s v="Coinco"/>
    <n v="5"/>
    <s v="Prevalencia violencia Psicológica, Física o Sexual Año"/>
    <x v="0"/>
    <x v="0"/>
    <x v="2"/>
    <x v="2"/>
    <s v="No sufrió violencia en los últimos 12 meses"/>
    <n v="270107"/>
    <s v="Atenciones médicas"/>
    <n v="270107007"/>
    <s v="Violencia Intrafamiliar"/>
    <n v="0"/>
    <n v="693.98529411764696"/>
    <n v="0"/>
  </r>
  <r>
    <n v="6"/>
    <n v="6103"/>
    <s v="O'Higgins"/>
    <s v="Coinco"/>
    <n v="5"/>
    <s v="Prevalencia violencia Psicológica, Física o Sexual Año"/>
    <x v="0"/>
    <x v="0"/>
    <x v="2"/>
    <x v="2"/>
    <s v="Sufrió violencia en los últimos 12 meses"/>
    <n v="270107"/>
    <s v="Atenciones médicas"/>
    <n v="270107007"/>
    <s v="Violencia Intrafamiliar"/>
    <n v="0"/>
    <n v="2144.7918875242399"/>
    <n v="0"/>
  </r>
  <r>
    <n v="6"/>
    <n v="6103"/>
    <s v="O'Higgins"/>
    <s v="Coinco"/>
    <n v="6"/>
    <s v="Prevalencia violencia Psicológica, Física o Sexual Vida"/>
    <x v="1"/>
    <x v="1"/>
    <x v="2"/>
    <x v="2"/>
    <s v="No sufrió violencia antes ni durante los últimos 12 meses"/>
    <n v="270107"/>
    <s v="Atenciones médicas"/>
    <n v="270107007"/>
    <s v="Violencia Intrafamiliar"/>
    <n v="0"/>
    <n v="693.98529411764696"/>
    <n v="0"/>
  </r>
  <r>
    <n v="6"/>
    <n v="6103"/>
    <s v="O'Higgins"/>
    <s v="Coinco"/>
    <n v="6"/>
    <s v="Prevalencia violencia Psicológica, Física o Sexual Vida"/>
    <x v="1"/>
    <x v="1"/>
    <x v="2"/>
    <x v="2"/>
    <s v="Sufrió violencia antes o durente los últimos 12 meses"/>
    <n v="270107"/>
    <s v="Atenciones médicas"/>
    <n v="270107007"/>
    <s v="Violencia Intrafamiliar"/>
    <n v="0"/>
    <n v="2144.7918875242399"/>
    <n v="0"/>
  </r>
  <r>
    <n v="6"/>
    <n v="6104"/>
    <s v="O'Higgins"/>
    <s v="Coltauco"/>
    <n v="5"/>
    <s v="Prevalencia violencia Psicológica, Física o Sexual Año"/>
    <x v="0"/>
    <x v="0"/>
    <x v="2"/>
    <x v="2"/>
    <s v="No sufrió violencia en los últimos 12 meses"/>
    <n v="270107"/>
    <s v="Atenciones médicas"/>
    <n v="270107007"/>
    <s v="Violencia Intrafamiliar"/>
    <n v="0"/>
    <n v="2808.3085936261286"/>
    <n v="0"/>
  </r>
  <r>
    <n v="6"/>
    <n v="6104"/>
    <s v="O'Higgins"/>
    <s v="Coltauco"/>
    <n v="6"/>
    <s v="Prevalencia violencia Psicológica, Física o Sexual Vida"/>
    <x v="1"/>
    <x v="1"/>
    <x v="2"/>
    <x v="2"/>
    <s v="No sufrió violencia antes ni durante los últimos 12 meses"/>
    <n v="270107"/>
    <s v="Atenciones médicas"/>
    <n v="270107007"/>
    <s v="Violencia Intrafamiliar"/>
    <n v="0"/>
    <n v="2808.3085936261286"/>
    <n v="0"/>
  </r>
  <r>
    <n v="6"/>
    <n v="6105"/>
    <s v="O'Higgins"/>
    <s v="Doñihue"/>
    <n v="5"/>
    <s v="Prevalencia violencia Psicológica, Física o Sexual Año"/>
    <x v="0"/>
    <x v="0"/>
    <x v="2"/>
    <x v="2"/>
    <s v="No sufrió violencia en los últimos 12 meses"/>
    <n v="270107"/>
    <s v="Atenciones médicas"/>
    <n v="270107007"/>
    <s v="Violencia Intrafamiliar"/>
    <n v="0"/>
    <n v="2723.2829338585939"/>
    <n v="0"/>
  </r>
  <r>
    <n v="6"/>
    <n v="6105"/>
    <s v="O'Higgins"/>
    <s v="Doñihue"/>
    <n v="5"/>
    <s v="Prevalencia violencia Psicológica, Física o Sexual Año"/>
    <x v="0"/>
    <x v="0"/>
    <x v="2"/>
    <x v="2"/>
    <s v="Sufrió violencia en los últimos 12 meses"/>
    <n v="270107"/>
    <s v="Atenciones médicas"/>
    <n v="270107007"/>
    <s v="Violencia Intrafamiliar"/>
    <n v="0"/>
    <n v="1337.1585714285709"/>
    <n v="0"/>
  </r>
  <r>
    <n v="6"/>
    <n v="6105"/>
    <s v="O'Higgins"/>
    <s v="Doñihue"/>
    <n v="6"/>
    <s v="Prevalencia violencia Psicológica, Física o Sexual Vida"/>
    <x v="1"/>
    <x v="1"/>
    <x v="2"/>
    <x v="2"/>
    <s v="No sufrió violencia antes ni durante los últimos 12 meses"/>
    <n v="270107"/>
    <s v="Atenciones médicas"/>
    <n v="270107007"/>
    <s v="Violencia Intrafamiliar"/>
    <n v="0"/>
    <n v="2240.304911880572"/>
    <n v="0"/>
  </r>
  <r>
    <n v="6"/>
    <n v="6105"/>
    <s v="O'Higgins"/>
    <s v="Doñihue"/>
    <n v="6"/>
    <s v="Prevalencia violencia Psicológica, Física o Sexual Vida"/>
    <x v="1"/>
    <x v="1"/>
    <x v="2"/>
    <x v="2"/>
    <s v="Sufrió violencia antes o durente los últimos 12 meses"/>
    <n v="270107"/>
    <s v="Atenciones médicas"/>
    <n v="270107007"/>
    <s v="Violencia Intrafamiliar"/>
    <n v="0"/>
    <n v="1820.136593406593"/>
    <n v="0"/>
  </r>
  <r>
    <n v="6"/>
    <n v="6106"/>
    <s v="O'Higgins"/>
    <s v="Graneros"/>
    <n v="5"/>
    <s v="Prevalencia violencia Psicológica, Física o Sexual Año"/>
    <x v="0"/>
    <x v="0"/>
    <x v="2"/>
    <x v="2"/>
    <s v="No sufrió violencia en los últimos 12 meses"/>
    <n v="270107"/>
    <s v="Atenciones médicas"/>
    <n v="270107007"/>
    <s v="Violencia Intrafamiliar"/>
    <n v="0"/>
    <n v="4271.44877742679"/>
    <n v="10798.009570789149"/>
  </r>
  <r>
    <n v="6"/>
    <n v="6106"/>
    <s v="O'Higgins"/>
    <s v="Graneros"/>
    <n v="5"/>
    <s v="Prevalencia violencia Psicológica, Física o Sexual Año"/>
    <x v="0"/>
    <x v="0"/>
    <x v="2"/>
    <x v="2"/>
    <s v="Sufrió violencia en los últimos 12 meses"/>
    <n v="270107"/>
    <s v="Atenciones médicas"/>
    <n v="270107007"/>
    <s v="Violencia Intrafamiliar"/>
    <n v="0"/>
    <n v="3386.463736263735"/>
    <n v="2803.638604353393"/>
  </r>
  <r>
    <n v="6"/>
    <n v="6106"/>
    <s v="O'Higgins"/>
    <s v="Graneros"/>
    <n v="6"/>
    <s v="Prevalencia violencia Psicológica, Física o Sexual Vida"/>
    <x v="1"/>
    <x v="1"/>
    <x v="2"/>
    <x v="2"/>
    <s v="No sufrió violencia antes ni durante los últimos 12 meses"/>
    <n v="270107"/>
    <s v="Atenciones médicas"/>
    <n v="270107007"/>
    <s v="Violencia Intrafamiliar"/>
    <n v="0"/>
    <n v="3788.4707554487677"/>
    <n v="8018.5354060649834"/>
  </r>
  <r>
    <n v="6"/>
    <n v="6106"/>
    <s v="O'Higgins"/>
    <s v="Graneros"/>
    <n v="6"/>
    <s v="Prevalencia violencia Psicológica, Física o Sexual Vida"/>
    <x v="1"/>
    <x v="1"/>
    <x v="2"/>
    <x v="2"/>
    <s v="Sufrió violencia antes o durente los últimos 12 meses"/>
    <n v="270107"/>
    <s v="Atenciones médicas"/>
    <n v="270107007"/>
    <s v="Violencia Intrafamiliar"/>
    <n v="0"/>
    <n v="3869.4417582417573"/>
    <n v="5583.1127690775575"/>
  </r>
  <r>
    <n v="6"/>
    <n v="6107"/>
    <s v="O'Higgins"/>
    <s v="Las Cabras"/>
    <n v="5"/>
    <s v="Prevalencia violencia Psicológica, Física o Sexual Año"/>
    <x v="0"/>
    <x v="0"/>
    <x v="2"/>
    <x v="2"/>
    <s v="No sufrió violencia en los últimos 12 meses"/>
    <n v="270107"/>
    <s v="Atenciones médicas"/>
    <n v="270107007"/>
    <s v="Violencia Intrafamiliar"/>
    <n v="0"/>
    <n v="1387.99688990255"/>
    <n v="0"/>
  </r>
  <r>
    <n v="6"/>
    <n v="6107"/>
    <s v="O'Higgins"/>
    <s v="Las Cabras"/>
    <n v="5"/>
    <s v="Prevalencia violencia Psicológica, Física o Sexual Año"/>
    <x v="0"/>
    <x v="0"/>
    <x v="2"/>
    <x v="2"/>
    <s v="Sufrió violencia en los últimos 12 meses"/>
    <n v="270107"/>
    <s v="Atenciones médicas"/>
    <n v="270107007"/>
    <s v="Violencia Intrafamiliar"/>
    <n v="0"/>
    <n v="482.97802197802201"/>
    <n v="0"/>
  </r>
  <r>
    <n v="6"/>
    <n v="6107"/>
    <s v="O'Higgins"/>
    <s v="Las Cabras"/>
    <n v="6"/>
    <s v="Prevalencia violencia Psicológica, Física o Sexual Vida"/>
    <x v="1"/>
    <x v="1"/>
    <x v="2"/>
    <x v="2"/>
    <s v="No sufrió violencia antes ni durante los últimos 12 meses"/>
    <n v="270107"/>
    <s v="Atenciones médicas"/>
    <n v="270107007"/>
    <s v="Violencia Intrafamiliar"/>
    <n v="0"/>
    <n v="1387.99688990255"/>
    <n v="0"/>
  </r>
  <r>
    <n v="6"/>
    <n v="6107"/>
    <s v="O'Higgins"/>
    <s v="Las Cabras"/>
    <n v="6"/>
    <s v="Prevalencia violencia Psicológica, Física o Sexual Vida"/>
    <x v="1"/>
    <x v="1"/>
    <x v="2"/>
    <x v="2"/>
    <s v="Sufrió violencia antes o durente los últimos 12 meses"/>
    <n v="270107"/>
    <s v="Atenciones médicas"/>
    <n v="270107007"/>
    <s v="Violencia Intrafamiliar"/>
    <n v="0"/>
    <n v="482.97802197802201"/>
    <n v="0"/>
  </r>
  <r>
    <n v="6"/>
    <n v="6108"/>
    <s v="O'Higgins"/>
    <s v="Machalí"/>
    <n v="5"/>
    <s v="Prevalencia violencia Psicológica, Física o Sexual Año"/>
    <x v="0"/>
    <x v="0"/>
    <x v="2"/>
    <x v="2"/>
    <s v="No sufrió violencia en los últimos 12 meses"/>
    <n v="270107"/>
    <s v="Atenciones médicas"/>
    <n v="270107007"/>
    <s v="Violencia Intrafamiliar"/>
    <n v="0"/>
    <n v="7290.8172465270563"/>
    <n v="11024.855337229279"/>
  </r>
  <r>
    <n v="6"/>
    <n v="6108"/>
    <s v="O'Higgins"/>
    <s v="Machalí"/>
    <n v="5"/>
    <s v="Prevalencia violencia Psicológica, Física o Sexual Año"/>
    <x v="0"/>
    <x v="0"/>
    <x v="2"/>
    <x v="2"/>
    <s v="Sufrió violencia en los últimos 12 meses"/>
    <n v="270107"/>
    <s v="Atenciones médicas"/>
    <n v="270107007"/>
    <s v="Violencia Intrafamiliar"/>
    <n v="0"/>
    <n v="1718.1655219780221"/>
    <n v="3392.2763414207075"/>
  </r>
  <r>
    <n v="6"/>
    <n v="6108"/>
    <s v="O'Higgins"/>
    <s v="Machalí"/>
    <n v="6"/>
    <s v="Prevalencia violencia Psicológica, Física o Sexual Vida"/>
    <x v="1"/>
    <x v="1"/>
    <x v="2"/>
    <x v="2"/>
    <s v="No sufrió violencia antes ni durante los últimos 12 meses"/>
    <n v="270107"/>
    <s v="Atenciones médicas"/>
    <n v="270107007"/>
    <s v="Violencia Intrafamiliar"/>
    <n v="0"/>
    <n v="6468.9778125647917"/>
    <n v="9976.2432548671968"/>
  </r>
  <r>
    <n v="6"/>
    <n v="6108"/>
    <s v="O'Higgins"/>
    <s v="Machalí"/>
    <n v="6"/>
    <s v="Prevalencia violencia Psicológica, Física o Sexual Vida"/>
    <x v="1"/>
    <x v="1"/>
    <x v="2"/>
    <x v="2"/>
    <s v="Sufrió violencia antes o durente los últimos 12 meses"/>
    <n v="270107"/>
    <s v="Atenciones médicas"/>
    <n v="270107007"/>
    <s v="Violencia Intrafamiliar"/>
    <n v="0"/>
    <n v="2540.004955940286"/>
    <n v="4440.8884237827906"/>
  </r>
  <r>
    <n v="6"/>
    <n v="6110"/>
    <s v="O'Higgins"/>
    <s v="Mostazal"/>
    <n v="5"/>
    <s v="Prevalencia violencia Psicológica, Física o Sexual Año"/>
    <x v="0"/>
    <x v="0"/>
    <x v="2"/>
    <x v="2"/>
    <s v="No sufrió violencia en los últimos 12 meses"/>
    <n v="270107"/>
    <s v="Atenciones médicas"/>
    <n v="270107007"/>
    <s v="Violencia Intrafamiliar"/>
    <n v="0"/>
    <n v="5742.6251012916036"/>
    <n v="7201.6523835319604"/>
  </r>
  <r>
    <n v="6"/>
    <n v="6110"/>
    <s v="O'Higgins"/>
    <s v="Mostazal"/>
    <n v="5"/>
    <s v="Prevalencia violencia Psicológica, Física o Sexual Año"/>
    <x v="0"/>
    <x v="0"/>
    <x v="2"/>
    <x v="2"/>
    <s v="Sufrió violencia en los últimos 12 meses"/>
    <n v="270107"/>
    <s v="Atenciones médicas"/>
    <n v="270107007"/>
    <s v="Violencia Intrafamiliar"/>
    <n v="0"/>
    <n v="452.50943396226398"/>
    <n v="3196.9031342679232"/>
  </r>
  <r>
    <n v="6"/>
    <n v="6110"/>
    <s v="O'Higgins"/>
    <s v="Mostazal"/>
    <n v="6"/>
    <s v="Prevalencia violencia Psicológica, Física o Sexual Vida"/>
    <x v="1"/>
    <x v="1"/>
    <x v="2"/>
    <x v="2"/>
    <s v="No sufrió violencia antes ni durante los últimos 12 meses"/>
    <n v="270107"/>
    <s v="Atenciones médicas"/>
    <n v="270107007"/>
    <s v="Violencia Intrafamiliar"/>
    <n v="0"/>
    <n v="5742.6251012916036"/>
    <n v="4077.2643493439268"/>
  </r>
  <r>
    <n v="6"/>
    <n v="6110"/>
    <s v="O'Higgins"/>
    <s v="Mostazal"/>
    <n v="6"/>
    <s v="Prevalencia violencia Psicológica, Física o Sexual Vida"/>
    <x v="1"/>
    <x v="1"/>
    <x v="2"/>
    <x v="2"/>
    <s v="Sufrió violencia antes o durente los últimos 12 meses"/>
    <n v="270107"/>
    <s v="Atenciones médicas"/>
    <n v="270107007"/>
    <s v="Violencia Intrafamiliar"/>
    <n v="0"/>
    <n v="452.50943396226398"/>
    <n v="6321.2911684559567"/>
  </r>
  <r>
    <n v="6"/>
    <n v="6111"/>
    <s v="O'Higgins"/>
    <s v="Olivar"/>
    <n v="5"/>
    <s v="Prevalencia violencia Psicológica, Física o Sexual Año"/>
    <x v="0"/>
    <x v="0"/>
    <x v="2"/>
    <x v="2"/>
    <s v="No sufrió violencia en los últimos 12 meses"/>
    <n v="270107"/>
    <s v="Atenciones médicas"/>
    <n v="270107007"/>
    <s v="Violencia Intrafamiliar"/>
    <n v="0"/>
    <n v="1629.4727500579329"/>
    <n v="0"/>
  </r>
  <r>
    <n v="6"/>
    <n v="6111"/>
    <s v="O'Higgins"/>
    <s v="Olivar"/>
    <n v="5"/>
    <s v="Prevalencia violencia Psicológica, Física o Sexual Año"/>
    <x v="0"/>
    <x v="0"/>
    <x v="2"/>
    <x v="2"/>
    <s v="Sufrió violencia en los últimos 12 meses"/>
    <n v="270107"/>
    <s v="Atenciones médicas"/>
    <n v="270107007"/>
    <s v="Violencia Intrafamiliar"/>
    <n v="0"/>
    <n v="967.82857142857097"/>
    <n v="0"/>
  </r>
  <r>
    <n v="6"/>
    <n v="6111"/>
    <s v="O'Higgins"/>
    <s v="Olivar"/>
    <n v="6"/>
    <s v="Prevalencia violencia Psicológica, Física o Sexual Vida"/>
    <x v="1"/>
    <x v="1"/>
    <x v="2"/>
    <x v="2"/>
    <s v="No sufrió violencia antes ni durante los últimos 12 meses"/>
    <n v="270107"/>
    <s v="Atenciones médicas"/>
    <n v="270107007"/>
    <s v="Violencia Intrafamiliar"/>
    <n v="0"/>
    <n v="1629.4727500579329"/>
    <n v="0"/>
  </r>
  <r>
    <n v="6"/>
    <n v="6111"/>
    <s v="O'Higgins"/>
    <s v="Olivar"/>
    <n v="6"/>
    <s v="Prevalencia violencia Psicológica, Física o Sexual Vida"/>
    <x v="1"/>
    <x v="1"/>
    <x v="2"/>
    <x v="2"/>
    <s v="Sufrió violencia antes o durente los últimos 12 meses"/>
    <n v="270107"/>
    <s v="Atenciones médicas"/>
    <n v="270107007"/>
    <s v="Violencia Intrafamiliar"/>
    <n v="0"/>
    <n v="967.82857142857097"/>
    <n v="0"/>
  </r>
  <r>
    <n v="6"/>
    <n v="6112"/>
    <s v="O'Higgins"/>
    <s v="Peumo"/>
    <n v="5"/>
    <s v="Prevalencia violencia Psicológica, Física o Sexual Año"/>
    <x v="0"/>
    <x v="0"/>
    <x v="2"/>
    <x v="2"/>
    <s v="No sufrió violencia en los últimos 12 meses"/>
    <n v="270107"/>
    <s v="Atenciones médicas"/>
    <n v="270107007"/>
    <s v="Violencia Intrafamiliar"/>
    <n v="0"/>
    <n v="9502.9732865802343"/>
    <n v="0"/>
  </r>
  <r>
    <n v="6"/>
    <n v="6112"/>
    <s v="O'Higgins"/>
    <s v="Peumo"/>
    <n v="5"/>
    <s v="Prevalencia violencia Psicológica, Física o Sexual Año"/>
    <x v="0"/>
    <x v="0"/>
    <x v="2"/>
    <x v="2"/>
    <s v="Sufrió violencia en los últimos 12 meses"/>
    <n v="270107"/>
    <s v="Atenciones médicas"/>
    <n v="270107007"/>
    <s v="Violencia Intrafamiliar"/>
    <n v="0"/>
    <n v="369.33"/>
    <n v="0"/>
  </r>
  <r>
    <n v="6"/>
    <n v="6112"/>
    <s v="O'Higgins"/>
    <s v="Peumo"/>
    <n v="6"/>
    <s v="Prevalencia violencia Psicológica, Física o Sexual Vida"/>
    <x v="1"/>
    <x v="1"/>
    <x v="2"/>
    <x v="2"/>
    <s v="No sufrió violencia antes ni durante los últimos 12 meses"/>
    <n v="270107"/>
    <s v="Atenciones médicas"/>
    <n v="270107007"/>
    <s v="Violencia Intrafamiliar"/>
    <n v="0"/>
    <n v="7656.3232865802329"/>
    <n v="0"/>
  </r>
  <r>
    <n v="6"/>
    <n v="6112"/>
    <s v="O'Higgins"/>
    <s v="Peumo"/>
    <n v="6"/>
    <s v="Prevalencia violencia Psicológica, Física o Sexual Vida"/>
    <x v="1"/>
    <x v="1"/>
    <x v="2"/>
    <x v="2"/>
    <s v="Sufrió violencia antes o durente los últimos 12 meses"/>
    <n v="270107"/>
    <s v="Atenciones médicas"/>
    <n v="270107007"/>
    <s v="Violencia Intrafamiliar"/>
    <n v="0"/>
    <n v="2215.98"/>
    <n v="0"/>
  </r>
  <r>
    <n v="6"/>
    <n v="6115"/>
    <s v="O'Higgins"/>
    <s v="Rengo"/>
    <n v="5"/>
    <s v="Prevalencia violencia Psicológica, Física o Sexual Año"/>
    <x v="0"/>
    <x v="0"/>
    <x v="2"/>
    <x v="2"/>
    <s v="No sufrió violencia en los últimos 12 meses"/>
    <n v="270107"/>
    <s v="Atenciones médicas"/>
    <n v="270107007"/>
    <s v="Violencia Intrafamiliar"/>
    <n v="10825"/>
    <n v="8090.3881208913162"/>
    <n v="16471.229152303094"/>
  </r>
  <r>
    <n v="6"/>
    <n v="6115"/>
    <s v="O'Higgins"/>
    <s v="Rengo"/>
    <n v="5"/>
    <s v="Prevalencia violencia Psicológica, Física o Sexual Año"/>
    <x v="0"/>
    <x v="0"/>
    <x v="2"/>
    <x v="2"/>
    <s v="Sufrió violencia en los últimos 12 meses"/>
    <n v="270107"/>
    <s v="Atenciones médicas"/>
    <n v="270107007"/>
    <s v="Violencia Intrafamiliar"/>
    <n v="1438"/>
    <n v="4072.7487940139763"/>
    <n v="2151.0290598290599"/>
  </r>
  <r>
    <n v="6"/>
    <n v="6115"/>
    <s v="O'Higgins"/>
    <s v="Rengo"/>
    <n v="6"/>
    <s v="Prevalencia violencia Psicológica, Física o Sexual Vida"/>
    <x v="1"/>
    <x v="1"/>
    <x v="2"/>
    <x v="2"/>
    <s v="No sufrió violencia antes ni durante los últimos 12 meses"/>
    <n v="270107"/>
    <s v="Atenciones médicas"/>
    <n v="270107007"/>
    <s v="Violencia Intrafamiliar"/>
    <n v="7458"/>
    <n v="7238.080098913294"/>
    <n v="13682.597191306344"/>
  </r>
  <r>
    <n v="6"/>
    <n v="6115"/>
    <s v="O'Higgins"/>
    <s v="Rengo"/>
    <n v="6"/>
    <s v="Prevalencia violencia Psicológica, Física o Sexual Vida"/>
    <x v="1"/>
    <x v="1"/>
    <x v="2"/>
    <x v="2"/>
    <s v="Sufrió violencia antes o durente los últimos 12 meses"/>
    <n v="270107"/>
    <s v="Atenciones médicas"/>
    <n v="270107007"/>
    <s v="Violencia Intrafamiliar"/>
    <n v="4805"/>
    <n v="4925.0568159919985"/>
    <n v="4939.6610208258098"/>
  </r>
  <r>
    <n v="6"/>
    <n v="6116"/>
    <s v="O'Higgins"/>
    <s v="Requínoa"/>
    <n v="5"/>
    <s v="Prevalencia violencia Psicológica, Física o Sexual Año"/>
    <x v="0"/>
    <x v="0"/>
    <x v="2"/>
    <x v="2"/>
    <s v="No sufrió violencia en los últimos 12 meses"/>
    <n v="270107"/>
    <s v="Atenciones médicas"/>
    <n v="270107007"/>
    <s v="Violencia Intrafamiliar"/>
    <n v="0"/>
    <n v="8994.7503489712253"/>
    <n v="4807.8650097945874"/>
  </r>
  <r>
    <n v="6"/>
    <n v="6116"/>
    <s v="O'Higgins"/>
    <s v="Requínoa"/>
    <n v="5"/>
    <s v="Prevalencia violencia Psicológica, Física o Sexual Año"/>
    <x v="0"/>
    <x v="0"/>
    <x v="2"/>
    <x v="2"/>
    <s v="Sufrió violencia en los últimos 12 meses"/>
    <n v="270107"/>
    <s v="Atenciones médicas"/>
    <n v="270107007"/>
    <s v="Violencia Intrafamiliar"/>
    <n v="0"/>
    <n v="905.01886792452797"/>
    <n v="1075.5145299145299"/>
  </r>
  <r>
    <n v="6"/>
    <n v="6116"/>
    <s v="O'Higgins"/>
    <s v="Requínoa"/>
    <n v="6"/>
    <s v="Prevalencia violencia Psicológica, Física o Sexual Vida"/>
    <x v="1"/>
    <x v="1"/>
    <x v="2"/>
    <x v="2"/>
    <s v="No sufrió violencia antes ni durante los últimos 12 meses"/>
    <n v="270107"/>
    <s v="Atenciones médicas"/>
    <n v="270107007"/>
    <s v="Violencia Intrafamiliar"/>
    <n v="0"/>
    <n v="8994.7503489712253"/>
    <n v="2403.9325048972937"/>
  </r>
  <r>
    <n v="6"/>
    <n v="6116"/>
    <s v="O'Higgins"/>
    <s v="Requínoa"/>
    <n v="6"/>
    <s v="Prevalencia violencia Psicológica, Física o Sexual Vida"/>
    <x v="1"/>
    <x v="1"/>
    <x v="2"/>
    <x v="2"/>
    <s v="Sufrió violencia antes o durente los últimos 12 meses"/>
    <n v="270107"/>
    <s v="Atenciones médicas"/>
    <n v="270107007"/>
    <s v="Violencia Intrafamiliar"/>
    <n v="0"/>
    <n v="905.01886792452797"/>
    <n v="3479.4470348118239"/>
  </r>
  <r>
    <n v="6"/>
    <n v="6117"/>
    <s v="O'Higgins"/>
    <s v="San Vicente"/>
    <n v="5"/>
    <s v="Prevalencia violencia Psicológica, Física o Sexual Año"/>
    <x v="0"/>
    <x v="0"/>
    <x v="2"/>
    <x v="2"/>
    <s v="No sufrió violencia en los últimos 12 meses"/>
    <n v="270107"/>
    <s v="Atenciones médicas"/>
    <n v="270107007"/>
    <s v="Violencia Intrafamiliar"/>
    <n v="6804"/>
    <n v="5800.7966818614223"/>
    <n v="0"/>
  </r>
  <r>
    <n v="6"/>
    <n v="6117"/>
    <s v="O'Higgins"/>
    <s v="San Vicente"/>
    <n v="5"/>
    <s v="Prevalencia violencia Psicológica, Física o Sexual Año"/>
    <x v="0"/>
    <x v="0"/>
    <x v="2"/>
    <x v="2"/>
    <s v="Sufrió violencia en los últimos 12 meses"/>
    <n v="270107"/>
    <s v="Atenciones médicas"/>
    <n v="270107007"/>
    <s v="Violencia Intrafamiliar"/>
    <n v="535"/>
    <n v="0"/>
    <n v="0"/>
  </r>
  <r>
    <n v="6"/>
    <n v="6117"/>
    <s v="O'Higgins"/>
    <s v="San Vicente"/>
    <n v="6"/>
    <s v="Prevalencia violencia Psicológica, Física o Sexual Vida"/>
    <x v="1"/>
    <x v="1"/>
    <x v="2"/>
    <x v="2"/>
    <s v="No sufrió violencia antes ni durante los últimos 12 meses"/>
    <n v="270107"/>
    <s v="Atenciones médicas"/>
    <n v="270107007"/>
    <s v="Violencia Intrafamiliar"/>
    <n v="5313"/>
    <n v="4412.8260936261286"/>
    <n v="0"/>
  </r>
  <r>
    <n v="6"/>
    <n v="6117"/>
    <s v="O'Higgins"/>
    <s v="San Vicente"/>
    <n v="6"/>
    <s v="Prevalencia violencia Psicológica, Física o Sexual Vida"/>
    <x v="1"/>
    <x v="1"/>
    <x v="2"/>
    <x v="2"/>
    <s v="Sufrió violencia antes o durente los últimos 12 meses"/>
    <n v="270107"/>
    <s v="Atenciones médicas"/>
    <n v="270107007"/>
    <s v="Violencia Intrafamiliar"/>
    <n v="2026"/>
    <n v="1387.9705882352939"/>
    <n v="0"/>
  </r>
  <r>
    <n v="6"/>
    <n v="6201"/>
    <s v="O'Higgins"/>
    <s v="Pichilemu"/>
    <n v="5"/>
    <s v="Prevalencia violencia Psicológica, Física o Sexual Año"/>
    <x v="0"/>
    <x v="0"/>
    <x v="2"/>
    <x v="2"/>
    <s v="No sufrió violencia en los últimos 12 meses"/>
    <n v="270107"/>
    <s v="Atenciones médicas"/>
    <n v="270107007"/>
    <s v="Violencia Intrafamiliar"/>
    <n v="0"/>
    <n v="12234.292360502981"/>
    <n v="0"/>
  </r>
  <r>
    <n v="6"/>
    <n v="6201"/>
    <s v="O'Higgins"/>
    <s v="Pichilemu"/>
    <n v="5"/>
    <s v="Prevalencia violencia Psicológica, Física o Sexual Año"/>
    <x v="0"/>
    <x v="0"/>
    <x v="2"/>
    <x v="2"/>
    <s v="Sufrió violencia en los últimos 12 meses"/>
    <n v="270107"/>
    <s v="Atenciones médicas"/>
    <n v="270107007"/>
    <s v="Violencia Intrafamiliar"/>
    <n v="0"/>
    <n v="7048.3440739227462"/>
    <n v="0"/>
  </r>
  <r>
    <n v="6"/>
    <n v="6201"/>
    <s v="O'Higgins"/>
    <s v="Pichilemu"/>
    <n v="6"/>
    <s v="Prevalencia violencia Psicológica, Física o Sexual Vida"/>
    <x v="1"/>
    <x v="1"/>
    <x v="2"/>
    <x v="2"/>
    <s v="No sufrió violencia antes ni durante los últimos 12 meses"/>
    <n v="270107"/>
    <s v="Atenciones médicas"/>
    <n v="270107007"/>
    <s v="Violencia Intrafamiliar"/>
    <n v="0"/>
    <n v="11381.984338524959"/>
    <n v="0"/>
  </r>
  <r>
    <n v="6"/>
    <n v="6201"/>
    <s v="O'Higgins"/>
    <s v="Pichilemu"/>
    <n v="6"/>
    <s v="Prevalencia violencia Psicológica, Física o Sexual Vida"/>
    <x v="1"/>
    <x v="1"/>
    <x v="2"/>
    <x v="2"/>
    <s v="Sufrió violencia antes o durente los últimos 12 meses"/>
    <n v="270107"/>
    <s v="Atenciones médicas"/>
    <n v="270107007"/>
    <s v="Violencia Intrafamiliar"/>
    <n v="0"/>
    <n v="7900.6520959007685"/>
    <n v="0"/>
  </r>
  <r>
    <n v="6"/>
    <n v="6203"/>
    <s v="O'Higgins"/>
    <s v="Litueche"/>
    <n v="5"/>
    <s v="Prevalencia violencia Psicológica, Física o Sexual Año"/>
    <x v="0"/>
    <x v="0"/>
    <x v="2"/>
    <x v="2"/>
    <s v="No sufrió violencia en los últimos 12 meses"/>
    <n v="270107"/>
    <s v="Atenciones médicas"/>
    <n v="270107007"/>
    <s v="Violencia Intrafamiliar"/>
    <n v="0"/>
    <n v="1176.9633160956689"/>
    <n v="0"/>
  </r>
  <r>
    <n v="6"/>
    <n v="6203"/>
    <s v="O'Higgins"/>
    <s v="Litueche"/>
    <n v="5"/>
    <s v="Prevalencia violencia Psicológica, Física o Sexual Año"/>
    <x v="0"/>
    <x v="0"/>
    <x v="2"/>
    <x v="2"/>
    <s v="Sufrió violencia en los últimos 12 meses"/>
    <n v="270107"/>
    <s v="Atenciones médicas"/>
    <n v="270107007"/>
    <s v="Violencia Intrafamiliar"/>
    <n v="0"/>
    <n v="1063.315294117647"/>
    <n v="0"/>
  </r>
  <r>
    <n v="6"/>
    <n v="6203"/>
    <s v="O'Higgins"/>
    <s v="Litueche"/>
    <n v="6"/>
    <s v="Prevalencia violencia Psicológica, Física o Sexual Vida"/>
    <x v="1"/>
    <x v="1"/>
    <x v="2"/>
    <x v="2"/>
    <s v="No sufrió violencia antes ni durante los últimos 12 meses"/>
    <n v="270107"/>
    <s v="Atenciones médicas"/>
    <n v="270107007"/>
    <s v="Violencia Intrafamiliar"/>
    <n v="0"/>
    <n v="482.97802197802201"/>
    <n v="0"/>
  </r>
  <r>
    <n v="6"/>
    <n v="6203"/>
    <s v="O'Higgins"/>
    <s v="Litueche"/>
    <n v="6"/>
    <s v="Prevalencia violencia Psicológica, Física o Sexual Vida"/>
    <x v="1"/>
    <x v="1"/>
    <x v="2"/>
    <x v="2"/>
    <s v="Sufrió violencia antes o durente los últimos 12 meses"/>
    <n v="270107"/>
    <s v="Atenciones médicas"/>
    <n v="270107007"/>
    <s v="Violencia Intrafamiliar"/>
    <n v="0"/>
    <n v="1757.3005882352941"/>
    <n v="0"/>
  </r>
  <r>
    <n v="6"/>
    <n v="6205"/>
    <s v="O'Higgins"/>
    <s v="Navidad"/>
    <n v="5"/>
    <s v="Prevalencia violencia Psicológica, Física o Sexual Año"/>
    <x v="0"/>
    <x v="0"/>
    <x v="2"/>
    <x v="2"/>
    <s v="No sufrió violencia en los últimos 12 meses"/>
    <n v="270107"/>
    <s v="Atenciones médicas"/>
    <n v="270107007"/>
    <s v="Violencia Intrafamiliar"/>
    <n v="0"/>
    <n v="4443.9513214865037"/>
    <n v="0"/>
  </r>
  <r>
    <n v="6"/>
    <n v="6205"/>
    <s v="O'Higgins"/>
    <s v="Navidad"/>
    <n v="5"/>
    <s v="Prevalencia violencia Psicológica, Física o Sexual Año"/>
    <x v="0"/>
    <x v="0"/>
    <x v="2"/>
    <x v="2"/>
    <s v="Sufrió violencia en los últimos 12 meses"/>
    <n v="270107"/>
    <s v="Atenciones médicas"/>
    <n v="270107007"/>
    <s v="Violencia Intrafamiliar"/>
    <n v="0"/>
    <n v="1789.6680053908349"/>
    <n v="0"/>
  </r>
  <r>
    <n v="6"/>
    <n v="6205"/>
    <s v="O'Higgins"/>
    <s v="Navidad"/>
    <n v="6"/>
    <s v="Prevalencia violencia Psicológica, Física o Sexual Vida"/>
    <x v="1"/>
    <x v="1"/>
    <x v="2"/>
    <x v="2"/>
    <s v="No sufrió violencia antes ni durante los últimos 12 meses"/>
    <n v="270107"/>
    <s v="Atenciones médicas"/>
    <n v="270107007"/>
    <s v="Violencia Intrafamiliar"/>
    <n v="0"/>
    <n v="3380.636027368857"/>
    <n v="0"/>
  </r>
  <r>
    <n v="6"/>
    <n v="6205"/>
    <s v="O'Higgins"/>
    <s v="Navidad"/>
    <n v="6"/>
    <s v="Prevalencia violencia Psicológica, Física o Sexual Vida"/>
    <x v="1"/>
    <x v="1"/>
    <x v="2"/>
    <x v="2"/>
    <s v="Sufrió violencia antes o durente los últimos 12 meses"/>
    <n v="270107"/>
    <s v="Atenciones médicas"/>
    <n v="270107007"/>
    <s v="Violencia Intrafamiliar"/>
    <n v="0"/>
    <n v="2852.9832995084817"/>
    <n v="0"/>
  </r>
  <r>
    <n v="6"/>
    <n v="6301"/>
    <s v="O'Higgins"/>
    <s v="San Fernando"/>
    <n v="5"/>
    <s v="Prevalencia violencia Psicológica, Física o Sexual Año"/>
    <x v="0"/>
    <x v="0"/>
    <x v="2"/>
    <x v="2"/>
    <s v="No sufrió violencia en los últimos 12 meses"/>
    <n v="270107"/>
    <s v="Atenciones médicas"/>
    <n v="270107007"/>
    <s v="Violencia Intrafamiliar"/>
    <n v="15673"/>
    <n v="17200.942319675327"/>
    <n v="28869.127782155261"/>
  </r>
  <r>
    <n v="6"/>
    <n v="6301"/>
    <s v="O'Higgins"/>
    <s v="San Fernando"/>
    <n v="5"/>
    <s v="Prevalencia violencia Psicológica, Física o Sexual Año"/>
    <x v="0"/>
    <x v="0"/>
    <x v="2"/>
    <x v="2"/>
    <s v="Sufrió violencia en los últimos 12 meses"/>
    <n v="270107"/>
    <s v="Atenciones médicas"/>
    <n v="270107007"/>
    <s v="Violencia Intrafamiliar"/>
    <n v="1908"/>
    <n v="1629.4727500579329"/>
    <n v="1772.7711732711732"/>
  </r>
  <r>
    <n v="6"/>
    <n v="6301"/>
    <s v="O'Higgins"/>
    <s v="San Fernando"/>
    <n v="6"/>
    <s v="Prevalencia violencia Psicológica, Física o Sexual Vida"/>
    <x v="1"/>
    <x v="1"/>
    <x v="2"/>
    <x v="2"/>
    <s v="No sufrió violencia antes ni durante los últimos 12 meses"/>
    <n v="270107"/>
    <s v="Atenciones médicas"/>
    <n v="270107007"/>
    <s v="Violencia Intrafamiliar"/>
    <n v="9697"/>
    <n v="14960.663709462011"/>
    <n v="24680.528299790978"/>
  </r>
  <r>
    <n v="6"/>
    <n v="6301"/>
    <s v="O'Higgins"/>
    <s v="San Fernando"/>
    <n v="6"/>
    <s v="Prevalencia violencia Psicológica, Física o Sexual Vida"/>
    <x v="1"/>
    <x v="1"/>
    <x v="2"/>
    <x v="2"/>
    <s v="Sufrió violencia antes o durente los últimos 12 meses"/>
    <n v="270107"/>
    <s v="Atenciones médicas"/>
    <n v="270107007"/>
    <s v="Violencia Intrafamiliar"/>
    <n v="7884"/>
    <n v="3869.7513602712488"/>
    <n v="5961.3706556354446"/>
  </r>
  <r>
    <n v="6"/>
    <n v="6302"/>
    <s v="O'Higgins"/>
    <s v="Chépica"/>
    <n v="5"/>
    <s v="Prevalencia violencia Psicológica, Física o Sexual Año"/>
    <x v="0"/>
    <x v="0"/>
    <x v="2"/>
    <x v="2"/>
    <s v="No sufrió violencia en los últimos 12 meses"/>
    <n v="270107"/>
    <s v="Atenciones médicas"/>
    <n v="270107007"/>
    <s v="Violencia Intrafamiliar"/>
    <n v="0"/>
    <n v="1335.2860439560441"/>
    <n v="8914.5177681473451"/>
  </r>
  <r>
    <n v="6"/>
    <n v="6302"/>
    <s v="O'Higgins"/>
    <s v="Chépica"/>
    <n v="5"/>
    <s v="Prevalencia violencia Psicológica, Física o Sexual Año"/>
    <x v="0"/>
    <x v="0"/>
    <x v="2"/>
    <x v="2"/>
    <s v="Sufrió violencia en los últimos 12 meses"/>
    <n v="270107"/>
    <s v="Atenciones médicas"/>
    <n v="270107007"/>
    <s v="Violencia Intrafamiliar"/>
    <n v="0"/>
    <n v="452.50943396226398"/>
    <n v="997.52341398820272"/>
  </r>
  <r>
    <n v="6"/>
    <n v="6302"/>
    <s v="O'Higgins"/>
    <s v="Chépica"/>
    <n v="6"/>
    <s v="Prevalencia violencia Psicológica, Física o Sexual Vida"/>
    <x v="1"/>
    <x v="1"/>
    <x v="2"/>
    <x v="2"/>
    <s v="No sufrió violencia antes ni durante los últimos 12 meses"/>
    <n v="270107"/>
    <s v="Atenciones médicas"/>
    <n v="270107007"/>
    <s v="Violencia Intrafamiliar"/>
    <n v="0"/>
    <n v="482.97802197802201"/>
    <n v="6832.3002467798233"/>
  </r>
  <r>
    <n v="6"/>
    <n v="6302"/>
    <s v="O'Higgins"/>
    <s v="Chépica"/>
    <n v="6"/>
    <s v="Prevalencia violencia Psicológica, Física o Sexual Vida"/>
    <x v="1"/>
    <x v="1"/>
    <x v="2"/>
    <x v="2"/>
    <s v="Sufrió violencia antes o durente los últimos 12 meses"/>
    <n v="270107"/>
    <s v="Atenciones médicas"/>
    <n v="270107007"/>
    <s v="Violencia Intrafamiliar"/>
    <n v="0"/>
    <n v="1304.817455940286"/>
    <n v="3079.7409353557246"/>
  </r>
  <r>
    <n v="6"/>
    <n v="6303"/>
    <s v="O'Higgins"/>
    <s v="Chimbarongo"/>
    <n v="5"/>
    <s v="Prevalencia violencia Psicológica, Física o Sexual Año"/>
    <x v="0"/>
    <x v="0"/>
    <x v="2"/>
    <x v="2"/>
    <s v="No sufrió violencia en los últimos 12 meses"/>
    <n v="270107"/>
    <s v="Atenciones médicas"/>
    <n v="270107007"/>
    <s v="Violencia Intrafamiliar"/>
    <n v="0"/>
    <n v="6200.6215715444368"/>
    <n v="18797.148760081858"/>
  </r>
  <r>
    <n v="6"/>
    <n v="6303"/>
    <s v="O'Higgins"/>
    <s v="Chimbarongo"/>
    <n v="5"/>
    <s v="Prevalencia violencia Psicológica, Física o Sexual Año"/>
    <x v="0"/>
    <x v="0"/>
    <x v="2"/>
    <x v="2"/>
    <s v="Sufrió violencia en los últimos 12 meses"/>
    <n v="270107"/>
    <s v="Atenciones médicas"/>
    <n v="270107007"/>
    <s v="Violencia Intrafamiliar"/>
    <n v="0"/>
    <n v="935.48745594028605"/>
    <n v="3623.51168127647"/>
  </r>
  <r>
    <n v="6"/>
    <n v="6303"/>
    <s v="O'Higgins"/>
    <s v="Chimbarongo"/>
    <n v="6"/>
    <s v="Prevalencia violencia Psicológica, Física o Sexual Vida"/>
    <x v="1"/>
    <x v="1"/>
    <x v="2"/>
    <x v="2"/>
    <s v="No sufrió violencia antes ni durante los últimos 12 meses"/>
    <n v="270107"/>
    <s v="Atenciones médicas"/>
    <n v="270107007"/>
    <s v="Violencia Intrafamiliar"/>
    <n v="0"/>
    <n v="6200.6215715444368"/>
    <n v="12997.58740219092"/>
  </r>
  <r>
    <n v="6"/>
    <n v="6303"/>
    <s v="O'Higgins"/>
    <s v="Chimbarongo"/>
    <n v="6"/>
    <s v="Prevalencia violencia Psicológica, Física o Sexual Vida"/>
    <x v="1"/>
    <x v="1"/>
    <x v="2"/>
    <x v="2"/>
    <s v="Sufrió violencia antes o durente los últimos 12 meses"/>
    <n v="270107"/>
    <s v="Atenciones médicas"/>
    <n v="270107007"/>
    <s v="Violencia Intrafamiliar"/>
    <n v="0"/>
    <n v="935.48745594028605"/>
    <n v="9423.0730391674042"/>
  </r>
  <r>
    <n v="6"/>
    <n v="6305"/>
    <s v="O'Higgins"/>
    <s v="Nancagua"/>
    <n v="5"/>
    <s v="Prevalencia violencia Psicológica, Física o Sexual Año"/>
    <x v="0"/>
    <x v="0"/>
    <x v="2"/>
    <x v="2"/>
    <s v="No sufrió violencia en los últimos 12 meses"/>
    <n v="270107"/>
    <s v="Atenciones médicas"/>
    <n v="270107007"/>
    <s v="Violencia Intrafamiliar"/>
    <n v="0"/>
    <n v="10086.477878822063"/>
    <n v="2013.4059829059829"/>
  </r>
  <r>
    <n v="6"/>
    <n v="6305"/>
    <s v="O'Higgins"/>
    <s v="Nancagua"/>
    <n v="5"/>
    <s v="Prevalencia violencia Psicológica, Física o Sexual Año"/>
    <x v="0"/>
    <x v="0"/>
    <x v="2"/>
    <x v="2"/>
    <s v="Sufrió violencia en los últimos 12 meses"/>
    <n v="270107"/>
    <s v="Atenciones médicas"/>
    <n v="270107007"/>
    <s v="Violencia Intrafamiliar"/>
    <n v="0"/>
    <n v="1176.9633160956689"/>
    <n v="751.06153846153848"/>
  </r>
  <r>
    <n v="6"/>
    <n v="6305"/>
    <s v="O'Higgins"/>
    <s v="Nancagua"/>
    <n v="6"/>
    <s v="Prevalencia violencia Psicológica, Física o Sexual Vida"/>
    <x v="1"/>
    <x v="1"/>
    <x v="2"/>
    <x v="2"/>
    <s v="No sufrió violencia antes ni durante los últimos 12 meses"/>
    <n v="270107"/>
    <s v="Atenciones médicas"/>
    <n v="270107007"/>
    <s v="Violencia Intrafamiliar"/>
    <n v="0"/>
    <n v="9264.6384448598001"/>
    <n v="2013.4059829059829"/>
  </r>
  <r>
    <n v="6"/>
    <n v="6305"/>
    <s v="O'Higgins"/>
    <s v="Nancagua"/>
    <n v="6"/>
    <s v="Prevalencia violencia Psicológica, Física o Sexual Vida"/>
    <x v="1"/>
    <x v="1"/>
    <x v="2"/>
    <x v="2"/>
    <s v="Sufrió violencia antes o durente los últimos 12 meses"/>
    <n v="270107"/>
    <s v="Atenciones médicas"/>
    <n v="270107007"/>
    <s v="Violencia Intrafamiliar"/>
    <n v="0"/>
    <n v="1998.8027500579328"/>
    <n v="751.06153846153848"/>
  </r>
  <r>
    <n v="6"/>
    <n v="6306"/>
    <s v="O'Higgins"/>
    <s v="Palmilla"/>
    <n v="5"/>
    <s v="Prevalencia violencia Psicológica, Física o Sexual Año"/>
    <x v="0"/>
    <x v="0"/>
    <x v="2"/>
    <x v="2"/>
    <s v="No sufrió violencia en los últimos 12 meses"/>
    <n v="270107"/>
    <s v="Atenciones médicas"/>
    <n v="270107007"/>
    <s v="Violencia Intrafamiliar"/>
    <n v="0"/>
    <n v="1840.4800221975579"/>
    <n v="0"/>
  </r>
  <r>
    <n v="6"/>
    <n v="6306"/>
    <s v="O'Higgins"/>
    <s v="Palmilla"/>
    <n v="5"/>
    <s v="Prevalencia violencia Psicológica, Física o Sexual Año"/>
    <x v="0"/>
    <x v="0"/>
    <x v="2"/>
    <x v="2"/>
    <s v="Sufrió violencia en los últimos 12 meses"/>
    <n v="270107"/>
    <s v="Atenciones médicas"/>
    <n v="270107007"/>
    <s v="Violencia Intrafamiliar"/>
    <n v="0"/>
    <n v="452.50943396226398"/>
    <n v="0"/>
  </r>
  <r>
    <n v="6"/>
    <n v="6306"/>
    <s v="O'Higgins"/>
    <s v="Palmilla"/>
    <n v="6"/>
    <s v="Prevalencia violencia Psicológica, Física o Sexual Vida"/>
    <x v="1"/>
    <x v="1"/>
    <x v="2"/>
    <x v="2"/>
    <s v="No sufrió violencia antes ni durante los últimos 12 meses"/>
    <n v="270107"/>
    <s v="Atenciones médicas"/>
    <n v="270107007"/>
    <s v="Violencia Intrafamiliar"/>
    <n v="0"/>
    <n v="1840.4800221975579"/>
    <n v="0"/>
  </r>
  <r>
    <n v="6"/>
    <n v="6306"/>
    <s v="O'Higgins"/>
    <s v="Palmilla"/>
    <n v="6"/>
    <s v="Prevalencia violencia Psicológica, Física o Sexual Vida"/>
    <x v="1"/>
    <x v="1"/>
    <x v="2"/>
    <x v="2"/>
    <s v="Sufrió violencia antes o durente los últimos 12 meses"/>
    <n v="270107"/>
    <s v="Atenciones médicas"/>
    <n v="270107007"/>
    <s v="Violencia Intrafamiliar"/>
    <n v="0"/>
    <n v="452.50943396226398"/>
    <n v="0"/>
  </r>
  <r>
    <n v="6"/>
    <n v="6308"/>
    <s v="O'Higgins"/>
    <s v="Placilla"/>
    <n v="5"/>
    <s v="Prevalencia violencia Psicológica, Física o Sexual Año"/>
    <x v="0"/>
    <x v="0"/>
    <x v="2"/>
    <x v="2"/>
    <s v="No sufrió violencia en los últimos 12 meses"/>
    <n v="270107"/>
    <s v="Atenciones médicas"/>
    <n v="270107007"/>
    <s v="Violencia Intrafamiliar"/>
    <n v="0"/>
    <n v="0"/>
    <n v="2013.4059829059829"/>
  </r>
  <r>
    <n v="6"/>
    <n v="6308"/>
    <s v="O'Higgins"/>
    <s v="Placilla"/>
    <n v="5"/>
    <s v="Prevalencia violencia Psicológica, Física o Sexual Año"/>
    <x v="0"/>
    <x v="0"/>
    <x v="2"/>
    <x v="2"/>
    <s v="Sufrió violencia en los últimos 12 meses"/>
    <n v="270107"/>
    <s v="Atenciones médicas"/>
    <n v="270107007"/>
    <s v="Violencia Intrafamiliar"/>
    <n v="0"/>
    <n v="0"/>
    <n v="751.06153846153848"/>
  </r>
  <r>
    <n v="6"/>
    <n v="6308"/>
    <s v="O'Higgins"/>
    <s v="Placilla"/>
    <n v="6"/>
    <s v="Prevalencia violencia Psicológica, Física o Sexual Vida"/>
    <x v="1"/>
    <x v="1"/>
    <x v="2"/>
    <x v="2"/>
    <s v="No sufrió violencia antes ni durante los últimos 12 meses"/>
    <n v="270107"/>
    <s v="Atenciones médicas"/>
    <n v="270107007"/>
    <s v="Violencia Intrafamiliar"/>
    <n v="0"/>
    <n v="0"/>
    <n v="2013.4059829059829"/>
  </r>
  <r>
    <n v="6"/>
    <n v="6308"/>
    <s v="O'Higgins"/>
    <s v="Placilla"/>
    <n v="6"/>
    <s v="Prevalencia violencia Psicológica, Física o Sexual Vida"/>
    <x v="1"/>
    <x v="1"/>
    <x v="2"/>
    <x v="2"/>
    <s v="Sufrió violencia antes o durente los últimos 12 meses"/>
    <n v="270107"/>
    <s v="Atenciones médicas"/>
    <n v="270107007"/>
    <s v="Violencia Intrafamiliar"/>
    <n v="0"/>
    <n v="0"/>
    <n v="751.06153846153848"/>
  </r>
  <r>
    <n v="6"/>
    <n v="6310"/>
    <s v="O'Higgins"/>
    <s v="Santa Cruz"/>
    <n v="5"/>
    <s v="Prevalencia violencia Psicológica, Física o Sexual Año"/>
    <x v="0"/>
    <x v="0"/>
    <x v="2"/>
    <x v="2"/>
    <s v="No sufrió violencia en los últimos 12 meses"/>
    <n v="270107"/>
    <s v="Atenciones médicas"/>
    <n v="270107007"/>
    <s v="Violencia Intrafamiliar"/>
    <n v="0"/>
    <n v="7417.6740739227462"/>
    <n v="9740.4699574291099"/>
  </r>
  <r>
    <n v="6"/>
    <n v="6310"/>
    <s v="O'Higgins"/>
    <s v="Santa Cruz"/>
    <n v="5"/>
    <s v="Prevalencia violencia Psicológica, Física o Sexual Año"/>
    <x v="0"/>
    <x v="0"/>
    <x v="2"/>
    <x v="2"/>
    <s v="Sufrió violencia en los últimos 12 meses"/>
    <n v="270107"/>
    <s v="Atenciones médicas"/>
    <n v="270107007"/>
    <s v="Violencia Intrafamiliar"/>
    <n v="0"/>
    <n v="1304.817455940286"/>
    <n v="1006.7029914529915"/>
  </r>
  <r>
    <n v="6"/>
    <n v="6310"/>
    <s v="O'Higgins"/>
    <s v="Santa Cruz"/>
    <n v="6"/>
    <s v="Prevalencia violencia Psicológica, Física o Sexual Vida"/>
    <x v="1"/>
    <x v="1"/>
    <x v="2"/>
    <x v="2"/>
    <s v="No sufrió violencia antes ni durante los últimos 12 meses"/>
    <n v="270107"/>
    <s v="Atenciones médicas"/>
    <n v="270107007"/>
    <s v="Violencia Intrafamiliar"/>
    <n v="0"/>
    <n v="7417.6740739227462"/>
    <n v="7745.4231294527062"/>
  </r>
  <r>
    <n v="6"/>
    <n v="6310"/>
    <s v="O'Higgins"/>
    <s v="Santa Cruz"/>
    <n v="6"/>
    <s v="Prevalencia violencia Psicológica, Física o Sexual Vida"/>
    <x v="1"/>
    <x v="1"/>
    <x v="2"/>
    <x v="2"/>
    <s v="Sufrió violencia antes o durente los últimos 12 meses"/>
    <n v="270107"/>
    <s v="Atenciones médicas"/>
    <n v="270107007"/>
    <s v="Violencia Intrafamiliar"/>
    <n v="0"/>
    <n v="1304.817455940286"/>
    <n v="3001.7498194293971"/>
  </r>
  <r>
    <n v="7"/>
    <n v="7101"/>
    <s v="Maule"/>
    <s v="Talca"/>
    <n v="5"/>
    <s v="Prevalencia violencia Psicológica, Física o Sexual Año"/>
    <x v="0"/>
    <x v="0"/>
    <x v="2"/>
    <x v="2"/>
    <s v="No sufrió violencia en los últimos 12 meses"/>
    <n v="270107"/>
    <s v="Atenciones médicas"/>
    <n v="270107007"/>
    <s v="Violencia Intrafamiliar"/>
    <n v="58385"/>
    <n v="53772.810714683255"/>
    <n v="69637.726896134933"/>
  </r>
  <r>
    <n v="7"/>
    <n v="7101"/>
    <s v="Maule"/>
    <s v="Talca"/>
    <n v="5"/>
    <s v="Prevalencia violencia Psicológica, Física o Sexual Año"/>
    <x v="0"/>
    <x v="0"/>
    <x v="2"/>
    <x v="2"/>
    <s v="Sufrió violencia en los últimos 12 meses"/>
    <n v="270107"/>
    <s v="Atenciones médicas"/>
    <n v="270107007"/>
    <s v="Violencia Intrafamiliar"/>
    <n v="10233"/>
    <n v="6655.4575491723062"/>
    <n v="17221.927143790392"/>
  </r>
  <r>
    <n v="7"/>
    <n v="7101"/>
    <s v="Maule"/>
    <s v="Talca"/>
    <n v="6"/>
    <s v="Prevalencia violencia Psicológica, Física o Sexual Vida"/>
    <x v="1"/>
    <x v="1"/>
    <x v="2"/>
    <x v="2"/>
    <s v="No sufrió violencia antes ni durante los últimos 12 meses"/>
    <n v="270107"/>
    <s v="Atenciones médicas"/>
    <n v="270107007"/>
    <s v="Violencia Intrafamiliar"/>
    <n v="56092"/>
    <n v="52967.331548016591"/>
    <n v="45782.113828033114"/>
  </r>
  <r>
    <n v="7"/>
    <n v="7101"/>
    <s v="Maule"/>
    <s v="Talca"/>
    <n v="6"/>
    <s v="Prevalencia violencia Psicológica, Física o Sexual Vida"/>
    <x v="1"/>
    <x v="1"/>
    <x v="2"/>
    <x v="2"/>
    <s v="Sufrió violencia antes o durente los últimos 12 meses"/>
    <n v="270107"/>
    <s v="Atenciones médicas"/>
    <n v="270107007"/>
    <s v="Violencia Intrafamiliar"/>
    <n v="12526"/>
    <n v="7460.9367158389732"/>
    <n v="41077.540211892141"/>
  </r>
  <r>
    <n v="7"/>
    <n v="7102"/>
    <s v="Maule"/>
    <s v="Constitución"/>
    <n v="5"/>
    <s v="Prevalencia violencia Psicológica, Física o Sexual Año"/>
    <x v="0"/>
    <x v="0"/>
    <x v="2"/>
    <x v="2"/>
    <s v="No sufrió violencia en los últimos 12 meses"/>
    <n v="270107"/>
    <s v="Atenciones médicas"/>
    <n v="270107007"/>
    <s v="Violencia Intrafamiliar"/>
    <n v="11221"/>
    <n v="20109.687652413497"/>
    <n v="7472.2099357795832"/>
  </r>
  <r>
    <n v="7"/>
    <n v="7102"/>
    <s v="Maule"/>
    <s v="Constitución"/>
    <n v="5"/>
    <s v="Prevalencia violencia Psicológica, Física o Sexual Año"/>
    <x v="0"/>
    <x v="0"/>
    <x v="2"/>
    <x v="2"/>
    <s v="Sufrió violencia en los últimos 12 meses"/>
    <n v="270107"/>
    <s v="Atenciones médicas"/>
    <n v="270107007"/>
    <s v="Violencia Intrafamiliar"/>
    <n v="0"/>
    <n v="805.47916666666697"/>
    <n v="2534.313607978881"/>
  </r>
  <r>
    <n v="7"/>
    <n v="7102"/>
    <s v="Maule"/>
    <s v="Constitución"/>
    <n v="5"/>
    <s v="Prevalencia violencia Psicológica, Física o Sexual Año"/>
    <x v="0"/>
    <x v="0"/>
    <x v="2"/>
    <x v="2"/>
    <s v="Sin Datos"/>
    <n v="270107"/>
    <s v="Atenciones médicas"/>
    <n v="270107007"/>
    <s v="Violencia Intrafamiliar"/>
    <n v="804"/>
    <n v="0"/>
    <n v="0"/>
  </r>
  <r>
    <n v="7"/>
    <n v="7102"/>
    <s v="Maule"/>
    <s v="Constitución"/>
    <n v="6"/>
    <s v="Prevalencia violencia Psicológica, Física o Sexual Vida"/>
    <x v="1"/>
    <x v="1"/>
    <x v="2"/>
    <x v="2"/>
    <s v="No sufrió violencia antes ni durante los últimos 12 meses"/>
    <n v="270107"/>
    <s v="Atenciones médicas"/>
    <n v="270107007"/>
    <s v="Violencia Intrafamiliar"/>
    <n v="10717"/>
    <n v="18085.032096857944"/>
    <n v="6748.5699357795838"/>
  </r>
  <r>
    <n v="7"/>
    <n v="7102"/>
    <s v="Maule"/>
    <s v="Constitución"/>
    <n v="6"/>
    <s v="Prevalencia violencia Psicológica, Física o Sexual Vida"/>
    <x v="1"/>
    <x v="1"/>
    <x v="2"/>
    <x v="2"/>
    <s v="Sufrió violencia antes o durente los últimos 12 meses"/>
    <n v="270107"/>
    <s v="Atenciones médicas"/>
    <n v="270107007"/>
    <s v="Violencia Intrafamiliar"/>
    <n v="1308"/>
    <n v="2830.134722222223"/>
    <n v="3257.9536079788813"/>
  </r>
  <r>
    <n v="7"/>
    <n v="7105"/>
    <s v="Maule"/>
    <s v="Maule"/>
    <n v="5"/>
    <s v="Prevalencia violencia Psicológica, Física o Sexual Año"/>
    <x v="0"/>
    <x v="0"/>
    <x v="2"/>
    <x v="2"/>
    <s v="No sufrió violencia en los últimos 12 meses"/>
    <n v="270107"/>
    <s v="Atenciones médicas"/>
    <n v="270107007"/>
    <s v="Violencia Intrafamiliar"/>
    <n v="0"/>
    <n v="18581.462607610632"/>
    <n v="24013.842231596198"/>
  </r>
  <r>
    <n v="7"/>
    <n v="7105"/>
    <s v="Maule"/>
    <s v="Maule"/>
    <n v="5"/>
    <s v="Prevalencia violencia Psicológica, Física o Sexual Año"/>
    <x v="0"/>
    <x v="0"/>
    <x v="2"/>
    <x v="2"/>
    <s v="Sufrió violencia en los últimos 12 meses"/>
    <n v="270107"/>
    <s v="Atenciones médicas"/>
    <n v="270107007"/>
    <s v="Violencia Intrafamiliar"/>
    <n v="0"/>
    <n v="2230.1648263993579"/>
    <n v="6678.9329755081644"/>
  </r>
  <r>
    <n v="7"/>
    <n v="7105"/>
    <s v="Maule"/>
    <s v="Maule"/>
    <n v="6"/>
    <s v="Prevalencia violencia Psicológica, Física o Sexual Vida"/>
    <x v="1"/>
    <x v="1"/>
    <x v="2"/>
    <x v="2"/>
    <s v="No sufrió violencia antes ni durante los últimos 12 meses"/>
    <n v="270107"/>
    <s v="Atenciones médicas"/>
    <n v="270107007"/>
    <s v="Violencia Intrafamiliar"/>
    <n v="0"/>
    <n v="17037.655084078659"/>
    <n v="18945.215015638441"/>
  </r>
  <r>
    <n v="7"/>
    <n v="7105"/>
    <s v="Maule"/>
    <s v="Maule"/>
    <n v="6"/>
    <s v="Prevalencia violencia Psicológica, Física o Sexual Vida"/>
    <x v="1"/>
    <x v="1"/>
    <x v="2"/>
    <x v="2"/>
    <s v="Sufrió violencia antes o durente los últimos 12 meses"/>
    <n v="270107"/>
    <s v="Atenciones médicas"/>
    <n v="270107007"/>
    <s v="Violencia Intrafamiliar"/>
    <n v="0"/>
    <n v="3773.9723499313322"/>
    <n v="11747.560191465929"/>
  </r>
  <r>
    <n v="7"/>
    <n v="7109"/>
    <s v="Maule"/>
    <s v="San Clemente"/>
    <n v="5"/>
    <s v="Prevalencia violencia Psicológica, Física o Sexual Año"/>
    <x v="0"/>
    <x v="0"/>
    <x v="2"/>
    <x v="2"/>
    <s v="No sufrió violencia en los últimos 12 meses"/>
    <n v="270107"/>
    <s v="Atenciones médicas"/>
    <n v="270107007"/>
    <s v="Violencia Intrafamiliar"/>
    <n v="4284"/>
    <n v="18391.559907468163"/>
    <n v="0"/>
  </r>
  <r>
    <n v="7"/>
    <n v="7109"/>
    <s v="Maule"/>
    <s v="San Clemente"/>
    <n v="5"/>
    <s v="Prevalencia violencia Psicológica, Física o Sexual Año"/>
    <x v="0"/>
    <x v="0"/>
    <x v="2"/>
    <x v="2"/>
    <s v="Sufrió violencia en los últimos 12 meses"/>
    <n v="270107"/>
    <s v="Atenciones médicas"/>
    <n v="270107007"/>
    <s v="Violencia Intrafamiliar"/>
    <n v="223"/>
    <n v="2275.6791666666668"/>
    <n v="0"/>
  </r>
  <r>
    <n v="7"/>
    <n v="7109"/>
    <s v="Maule"/>
    <s v="San Clemente"/>
    <n v="6"/>
    <s v="Prevalencia violencia Psicológica, Física o Sexual Vida"/>
    <x v="1"/>
    <x v="1"/>
    <x v="2"/>
    <x v="2"/>
    <s v="No sufrió violencia antes ni durante los últimos 12 meses"/>
    <n v="270107"/>
    <s v="Atenciones médicas"/>
    <n v="270107007"/>
    <s v="Violencia Intrafamiliar"/>
    <n v="3953"/>
    <n v="17656.459907468165"/>
    <n v="0"/>
  </r>
  <r>
    <n v="7"/>
    <n v="7109"/>
    <s v="Maule"/>
    <s v="San Clemente"/>
    <n v="6"/>
    <s v="Prevalencia violencia Psicológica, Física o Sexual Vida"/>
    <x v="1"/>
    <x v="1"/>
    <x v="2"/>
    <x v="2"/>
    <s v="Sufrió violencia antes o durente los últimos 12 meses"/>
    <n v="270107"/>
    <s v="Atenciones médicas"/>
    <n v="270107007"/>
    <s v="Violencia Intrafamiliar"/>
    <n v="554"/>
    <n v="3010.7791666666672"/>
    <n v="0"/>
  </r>
  <r>
    <n v="7"/>
    <n v="7201"/>
    <s v="Maule"/>
    <s v="Cauquenes"/>
    <n v="5"/>
    <s v="Prevalencia violencia Psicológica, Física o Sexual Año"/>
    <x v="0"/>
    <x v="0"/>
    <x v="2"/>
    <x v="2"/>
    <s v="No sufrió violencia en los últimos 12 meses"/>
    <n v="270107"/>
    <s v="Atenciones médicas"/>
    <n v="270107007"/>
    <s v="Violencia Intrafamiliar"/>
    <n v="7566"/>
    <n v="2439.6089124208629"/>
    <n v="8207.7390415628088"/>
  </r>
  <r>
    <n v="7"/>
    <n v="7201"/>
    <s v="Maule"/>
    <s v="Cauquenes"/>
    <n v="5"/>
    <s v="Prevalencia violencia Psicológica, Física o Sexual Año"/>
    <x v="0"/>
    <x v="0"/>
    <x v="2"/>
    <x v="2"/>
    <s v="Sufrió violencia en los últimos 12 meses"/>
    <n v="270107"/>
    <s v="Atenciones médicas"/>
    <n v="270107007"/>
    <s v="Violencia Intrafamiliar"/>
    <n v="2782"/>
    <n v="0"/>
    <n v="7524.1755086406883"/>
  </r>
  <r>
    <n v="7"/>
    <n v="7201"/>
    <s v="Maule"/>
    <s v="Cauquenes"/>
    <n v="6"/>
    <s v="Prevalencia violencia Psicológica, Física o Sexual Vida"/>
    <x v="1"/>
    <x v="1"/>
    <x v="2"/>
    <x v="2"/>
    <s v="No sufrió violencia antes ni durante los últimos 12 meses"/>
    <n v="270107"/>
    <s v="Atenciones médicas"/>
    <n v="270107007"/>
    <s v="Violencia Intrafamiliar"/>
    <n v="6296"/>
    <n v="2439.6089124208629"/>
    <n v="6322.3008764251917"/>
  </r>
  <r>
    <n v="7"/>
    <n v="7201"/>
    <s v="Maule"/>
    <s v="Cauquenes"/>
    <n v="6"/>
    <s v="Prevalencia violencia Psicológica, Física o Sexual Vida"/>
    <x v="1"/>
    <x v="1"/>
    <x v="2"/>
    <x v="2"/>
    <s v="Sufrió violencia antes o durente los últimos 12 meses"/>
    <n v="270107"/>
    <s v="Atenciones médicas"/>
    <n v="270107007"/>
    <s v="Violencia Intrafamiliar"/>
    <n v="4052"/>
    <n v="0"/>
    <n v="9409.6136737783036"/>
  </r>
  <r>
    <n v="7"/>
    <n v="7301"/>
    <s v="Maule"/>
    <s v="Curicó"/>
    <n v="5"/>
    <s v="Prevalencia violencia Psicológica, Física o Sexual Año"/>
    <x v="0"/>
    <x v="0"/>
    <x v="2"/>
    <x v="2"/>
    <s v="No sufrió violencia en los últimos 12 meses"/>
    <n v="270107"/>
    <s v="Atenciones médicas"/>
    <n v="270107007"/>
    <s v="Violencia Intrafamiliar"/>
    <n v="29155"/>
    <n v="24657.114112238207"/>
    <n v="39461.111644375873"/>
  </r>
  <r>
    <n v="7"/>
    <n v="7301"/>
    <s v="Maule"/>
    <s v="Curicó"/>
    <n v="5"/>
    <s v="Prevalencia violencia Psicológica, Física o Sexual Año"/>
    <x v="0"/>
    <x v="0"/>
    <x v="2"/>
    <x v="2"/>
    <s v="Sufrió violencia en los últimos 12 meses"/>
    <n v="270107"/>
    <s v="Atenciones médicas"/>
    <n v="270107007"/>
    <s v="Violencia Intrafamiliar"/>
    <n v="5816"/>
    <n v="7491.7939429922289"/>
    <n v="15197.067448939197"/>
  </r>
  <r>
    <n v="7"/>
    <n v="7301"/>
    <s v="Maule"/>
    <s v="Curicó"/>
    <n v="6"/>
    <s v="Prevalencia violencia Psicológica, Física o Sexual Vida"/>
    <x v="1"/>
    <x v="1"/>
    <x v="2"/>
    <x v="2"/>
    <s v="No sufrió violencia antes ni durante los últimos 12 meses"/>
    <n v="270107"/>
    <s v="Atenciones médicas"/>
    <n v="270107007"/>
    <s v="Violencia Intrafamiliar"/>
    <n v="24522"/>
    <n v="23186.91411223821"/>
    <n v="17458.915166589013"/>
  </r>
  <r>
    <n v="7"/>
    <n v="7301"/>
    <s v="Maule"/>
    <s v="Curicó"/>
    <n v="6"/>
    <s v="Prevalencia violencia Psicológica, Física o Sexual Vida"/>
    <x v="1"/>
    <x v="1"/>
    <x v="2"/>
    <x v="2"/>
    <s v="Sufrió violencia antes o durente los últimos 12 meses"/>
    <n v="270107"/>
    <s v="Atenciones médicas"/>
    <n v="270107007"/>
    <s v="Violencia Intrafamiliar"/>
    <n v="10449"/>
    <n v="8961.9939429922306"/>
    <n v="37199.263926726038"/>
  </r>
  <r>
    <n v="7"/>
    <n v="7304"/>
    <s v="Maule"/>
    <s v="Molina"/>
    <n v="5"/>
    <s v="Prevalencia violencia Psicológica, Física o Sexual Año"/>
    <x v="0"/>
    <x v="0"/>
    <x v="2"/>
    <x v="2"/>
    <s v="No sufrió violencia en los últimos 12 meses"/>
    <n v="270107"/>
    <s v="Atenciones médicas"/>
    <n v="270107007"/>
    <s v="Violencia Intrafamiliar"/>
    <n v="8052"/>
    <n v="11251.014187188795"/>
    <n v="22700.14810601249"/>
  </r>
  <r>
    <n v="7"/>
    <n v="7304"/>
    <s v="Maule"/>
    <s v="Molina"/>
    <n v="5"/>
    <s v="Prevalencia violencia Psicológica, Física o Sexual Año"/>
    <x v="0"/>
    <x v="0"/>
    <x v="2"/>
    <x v="2"/>
    <s v="Sufrió violencia en los últimos 12 meses"/>
    <n v="270107"/>
    <s v="Atenciones médicas"/>
    <n v="270107007"/>
    <s v="Violencia Intrafamiliar"/>
    <n v="1690"/>
    <n v="6315.8645127792888"/>
    <n v="8249.4713447306622"/>
  </r>
  <r>
    <n v="7"/>
    <n v="7304"/>
    <s v="Maule"/>
    <s v="Molina"/>
    <n v="6"/>
    <s v="Prevalencia violencia Psicológica, Física o Sexual Vida"/>
    <x v="1"/>
    <x v="1"/>
    <x v="2"/>
    <x v="2"/>
    <s v="No sufrió violencia antes ni durante los últimos 12 meses"/>
    <n v="270107"/>
    <s v="Atenciones médicas"/>
    <n v="270107007"/>
    <s v="Violencia Intrafamiliar"/>
    <n v="6755"/>
    <n v="11251.014187188795"/>
    <n v="17849.219597244191"/>
  </r>
  <r>
    <n v="7"/>
    <n v="7304"/>
    <s v="Maule"/>
    <s v="Molina"/>
    <n v="6"/>
    <s v="Prevalencia violencia Psicológica, Física o Sexual Vida"/>
    <x v="1"/>
    <x v="1"/>
    <x v="2"/>
    <x v="2"/>
    <s v="Sufrió violencia antes o durente los últimos 12 meses"/>
    <n v="270107"/>
    <s v="Atenciones médicas"/>
    <n v="270107007"/>
    <s v="Violencia Intrafamiliar"/>
    <n v="2987"/>
    <n v="6315.8645127792888"/>
    <n v="13100.399853498962"/>
  </r>
  <r>
    <n v="7"/>
    <n v="7306"/>
    <s v="Maule"/>
    <s v="Romeral"/>
    <n v="5"/>
    <s v="Prevalencia violencia Psicológica, Física o Sexual Año"/>
    <x v="0"/>
    <x v="0"/>
    <x v="2"/>
    <x v="2"/>
    <s v="No sufrió violencia en los últimos 12 meses"/>
    <n v="270107"/>
    <s v="Atenciones médicas"/>
    <n v="270107007"/>
    <s v="Violencia Intrafamiliar"/>
    <n v="0"/>
    <n v="4164.8029483685723"/>
    <n v="0"/>
  </r>
  <r>
    <n v="7"/>
    <n v="7306"/>
    <s v="Maule"/>
    <s v="Romeral"/>
    <n v="5"/>
    <s v="Prevalencia violencia Psicológica, Física o Sexual Año"/>
    <x v="0"/>
    <x v="0"/>
    <x v="2"/>
    <x v="2"/>
    <s v="Sufrió violencia en los últimos 12 meses"/>
    <n v="270107"/>
    <s v="Atenciones médicas"/>
    <n v="270107007"/>
    <s v="Violencia Intrafamiliar"/>
    <n v="0"/>
    <n v="1018.151609553479"/>
    <n v="0"/>
  </r>
  <r>
    <n v="7"/>
    <n v="7306"/>
    <s v="Maule"/>
    <s v="Romeral"/>
    <n v="6"/>
    <s v="Prevalencia violencia Psicológica, Física o Sexual Vida"/>
    <x v="1"/>
    <x v="1"/>
    <x v="2"/>
    <x v="2"/>
    <s v="No sufrió violencia antes ni durante los últimos 12 meses"/>
    <n v="270107"/>
    <s v="Atenciones médicas"/>
    <n v="270107007"/>
    <s v="Violencia Intrafamiliar"/>
    <n v="0"/>
    <n v="3791.4291165928717"/>
    <n v="0"/>
  </r>
  <r>
    <n v="7"/>
    <n v="7306"/>
    <s v="Maule"/>
    <s v="Romeral"/>
    <n v="6"/>
    <s v="Prevalencia violencia Psicológica, Física o Sexual Vida"/>
    <x v="1"/>
    <x v="1"/>
    <x v="2"/>
    <x v="2"/>
    <s v="Sufrió violencia antes o durente los últimos 12 meses"/>
    <n v="270107"/>
    <s v="Atenciones médicas"/>
    <n v="270107007"/>
    <s v="Violencia Intrafamiliar"/>
    <n v="0"/>
    <n v="1391.52544132918"/>
    <n v="0"/>
  </r>
  <r>
    <n v="7"/>
    <n v="7308"/>
    <s v="Maule"/>
    <s v="Teno"/>
    <n v="5"/>
    <s v="Prevalencia violencia Psicológica, Física o Sexual Año"/>
    <x v="0"/>
    <x v="0"/>
    <x v="2"/>
    <x v="2"/>
    <s v="No sufrió violencia en los últimos 12 meses"/>
    <n v="270107"/>
    <s v="Atenciones médicas"/>
    <n v="270107007"/>
    <s v="Violencia Intrafamiliar"/>
    <n v="0"/>
    <n v="2488.3516095534792"/>
    <n v="0"/>
  </r>
  <r>
    <n v="7"/>
    <n v="7308"/>
    <s v="Maule"/>
    <s v="Teno"/>
    <n v="6"/>
    <s v="Prevalencia violencia Psicológica, Física o Sexual Vida"/>
    <x v="1"/>
    <x v="1"/>
    <x v="2"/>
    <x v="2"/>
    <s v="No sufrió violencia antes ni durante los últimos 12 meses"/>
    <n v="270107"/>
    <s v="Atenciones médicas"/>
    <n v="270107007"/>
    <s v="Violencia Intrafamiliar"/>
    <n v="0"/>
    <n v="2488.3516095534792"/>
    <n v="0"/>
  </r>
  <r>
    <n v="7"/>
    <n v="7309"/>
    <s v="Maule"/>
    <s v="Vichuquén"/>
    <n v="5"/>
    <s v="Prevalencia violencia Psicológica, Física o Sexual Año"/>
    <x v="0"/>
    <x v="0"/>
    <x v="2"/>
    <x v="2"/>
    <s v="No sufrió violencia en los últimos 12 meses"/>
    <n v="270107"/>
    <s v="Atenciones médicas"/>
    <n v="270107007"/>
    <s v="Violencia Intrafamiliar"/>
    <n v="0"/>
    <n v="4519.1505141861808"/>
    <n v="0"/>
  </r>
  <r>
    <n v="7"/>
    <n v="7309"/>
    <s v="Maule"/>
    <s v="Vichuquén"/>
    <n v="5"/>
    <s v="Prevalencia violencia Psicológica, Física o Sexual Año"/>
    <x v="0"/>
    <x v="0"/>
    <x v="2"/>
    <x v="2"/>
    <s v="Sufrió violencia en los últimos 12 meses"/>
    <n v="270107"/>
    <s v="Atenciones médicas"/>
    <n v="270107007"/>
    <s v="Violencia Intrafamiliar"/>
    <n v="0"/>
    <n v="899.02974575419603"/>
    <n v="0"/>
  </r>
  <r>
    <n v="7"/>
    <n v="7309"/>
    <s v="Maule"/>
    <s v="Vichuquén"/>
    <n v="6"/>
    <s v="Prevalencia violencia Psicológica, Física o Sexual Vida"/>
    <x v="1"/>
    <x v="1"/>
    <x v="2"/>
    <x v="2"/>
    <s v="No sufrió violencia antes ni durante los últimos 12 meses"/>
    <n v="270107"/>
    <s v="Atenciones médicas"/>
    <n v="270107007"/>
    <s v="Violencia Intrafamiliar"/>
    <n v="0"/>
    <n v="4519.1505141861808"/>
    <n v="0"/>
  </r>
  <r>
    <n v="7"/>
    <n v="7309"/>
    <s v="Maule"/>
    <s v="Vichuquén"/>
    <n v="6"/>
    <s v="Prevalencia violencia Psicológica, Física o Sexual Vida"/>
    <x v="1"/>
    <x v="1"/>
    <x v="2"/>
    <x v="2"/>
    <s v="Sufrió violencia antes o durente los últimos 12 meses"/>
    <n v="270107"/>
    <s v="Atenciones médicas"/>
    <n v="270107007"/>
    <s v="Violencia Intrafamiliar"/>
    <n v="0"/>
    <n v="899.02974575419603"/>
    <n v="0"/>
  </r>
  <r>
    <n v="7"/>
    <n v="7401"/>
    <s v="Maule"/>
    <s v="Linares"/>
    <n v="5"/>
    <s v="Prevalencia violencia Psicológica, Física o Sexual Año"/>
    <x v="0"/>
    <x v="0"/>
    <x v="2"/>
    <x v="2"/>
    <s v="No sufrió violencia en los últimos 12 meses"/>
    <n v="270107"/>
    <s v="Atenciones médicas"/>
    <n v="270107007"/>
    <s v="Violencia Intrafamiliar"/>
    <n v="19366"/>
    <n v="15997.677555019603"/>
    <n v="23406.740702503081"/>
  </r>
  <r>
    <n v="7"/>
    <n v="7401"/>
    <s v="Maule"/>
    <s v="Linares"/>
    <n v="5"/>
    <s v="Prevalencia violencia Psicológica, Física o Sexual Año"/>
    <x v="0"/>
    <x v="0"/>
    <x v="2"/>
    <x v="2"/>
    <s v="Sufrió violencia en los últimos 12 meses"/>
    <n v="270107"/>
    <s v="Atenciones médicas"/>
    <n v="270107007"/>
    <s v="Violencia Intrafamiliar"/>
    <n v="4329"/>
    <n v="2691.374591503265"/>
    <n v="9280.4852457304842"/>
  </r>
  <r>
    <n v="7"/>
    <n v="7401"/>
    <s v="Maule"/>
    <s v="Linares"/>
    <n v="6"/>
    <s v="Prevalencia violencia Psicológica, Física o Sexual Vida"/>
    <x v="1"/>
    <x v="1"/>
    <x v="2"/>
    <x v="2"/>
    <s v="No sufrió violencia antes ni durante los últimos 12 meses"/>
    <n v="270107"/>
    <s v="Atenciones médicas"/>
    <n v="270107007"/>
    <s v="Violencia Intrafamiliar"/>
    <n v="16719"/>
    <n v="15472.021641041109"/>
    <n v="23406.740702503081"/>
  </r>
  <r>
    <n v="7"/>
    <n v="7401"/>
    <s v="Maule"/>
    <s v="Linares"/>
    <n v="6"/>
    <s v="Prevalencia violencia Psicológica, Física o Sexual Vida"/>
    <x v="1"/>
    <x v="1"/>
    <x v="2"/>
    <x v="2"/>
    <s v="Sufrió violencia antes o durente los últimos 12 meses"/>
    <n v="270107"/>
    <s v="Atenciones médicas"/>
    <n v="270107007"/>
    <s v="Violencia Intrafamiliar"/>
    <n v="6976"/>
    <n v="3217.03050548176"/>
    <n v="9280.4852457304842"/>
  </r>
  <r>
    <n v="7"/>
    <n v="7402"/>
    <s v="Maule"/>
    <s v="Colbún"/>
    <n v="5"/>
    <s v="Prevalencia violencia Psicológica, Física o Sexual Año"/>
    <x v="0"/>
    <x v="0"/>
    <x v="2"/>
    <x v="2"/>
    <s v="No sufrió violencia en los últimos 12 meses"/>
    <n v="270107"/>
    <s v="Atenciones médicas"/>
    <n v="270107007"/>
    <s v="Violencia Intrafamiliar"/>
    <n v="0"/>
    <n v="8958.7655861269232"/>
    <n v="0"/>
  </r>
  <r>
    <n v="7"/>
    <n v="7402"/>
    <s v="Maule"/>
    <s v="Colbún"/>
    <n v="5"/>
    <s v="Prevalencia violencia Psicológica, Física o Sexual Año"/>
    <x v="0"/>
    <x v="0"/>
    <x v="2"/>
    <x v="2"/>
    <s v="Sufrió violencia en los últimos 12 meses"/>
    <n v="270107"/>
    <s v="Atenciones médicas"/>
    <n v="270107007"/>
    <s v="Violencia Intrafamiliar"/>
    <n v="0"/>
    <n v="2871.7142473118292"/>
    <n v="0"/>
  </r>
  <r>
    <n v="7"/>
    <n v="7402"/>
    <s v="Maule"/>
    <s v="Colbún"/>
    <n v="6"/>
    <s v="Prevalencia violencia Psicológica, Física o Sexual Vida"/>
    <x v="1"/>
    <x v="1"/>
    <x v="2"/>
    <x v="2"/>
    <s v="No sufrió violencia antes ni durante los últimos 12 meses"/>
    <n v="270107"/>
    <s v="Atenciones médicas"/>
    <n v="270107007"/>
    <s v="Violencia Intrafamiliar"/>
    <n v="0"/>
    <n v="8223.6655861269228"/>
    <n v="0"/>
  </r>
  <r>
    <n v="7"/>
    <n v="7402"/>
    <s v="Maule"/>
    <s v="Colbún"/>
    <n v="6"/>
    <s v="Prevalencia violencia Psicológica, Física o Sexual Vida"/>
    <x v="1"/>
    <x v="1"/>
    <x v="2"/>
    <x v="2"/>
    <s v="Sufrió violencia antes o durente los últimos 12 meses"/>
    <n v="270107"/>
    <s v="Atenciones médicas"/>
    <n v="270107007"/>
    <s v="Violencia Intrafamiliar"/>
    <n v="0"/>
    <n v="3606.8142473118291"/>
    <n v="0"/>
  </r>
  <r>
    <n v="7"/>
    <n v="7403"/>
    <s v="Maule"/>
    <s v="Longaví"/>
    <n v="5"/>
    <s v="Prevalencia violencia Psicológica, Física o Sexual Año"/>
    <x v="0"/>
    <x v="0"/>
    <x v="2"/>
    <x v="2"/>
    <s v="No sufrió violencia en los últimos 12 meses"/>
    <n v="270107"/>
    <s v="Atenciones médicas"/>
    <n v="270107007"/>
    <s v="Violencia Intrafamiliar"/>
    <n v="0"/>
    <n v="1764.8992731048809"/>
    <n v="0"/>
  </r>
  <r>
    <n v="7"/>
    <n v="7403"/>
    <s v="Maule"/>
    <s v="Longaví"/>
    <n v="6"/>
    <s v="Prevalencia violencia Psicológica, Física o Sexual Vida"/>
    <x v="1"/>
    <x v="1"/>
    <x v="2"/>
    <x v="2"/>
    <s v="No sufrió violencia antes ni durante los últimos 12 meses"/>
    <n v="270107"/>
    <s v="Atenciones médicas"/>
    <n v="270107007"/>
    <s v="Violencia Intrafamiliar"/>
    <n v="0"/>
    <n v="1764.8992731048809"/>
    <n v="0"/>
  </r>
  <r>
    <n v="7"/>
    <n v="7404"/>
    <s v="Maule"/>
    <s v="Parral"/>
    <n v="5"/>
    <s v="Prevalencia violencia Psicológica, Física o Sexual Año"/>
    <x v="0"/>
    <x v="0"/>
    <x v="2"/>
    <x v="2"/>
    <s v="No sufrió violencia en los últimos 12 meses"/>
    <n v="270107"/>
    <s v="Atenciones médicas"/>
    <n v="270107007"/>
    <s v="Violencia Intrafamiliar"/>
    <n v="8205"/>
    <n v="12607.292902477042"/>
    <n v="5712.6483584823491"/>
  </r>
  <r>
    <n v="7"/>
    <n v="7404"/>
    <s v="Maule"/>
    <s v="Parral"/>
    <n v="5"/>
    <s v="Prevalencia violencia Psicológica, Física o Sexual Año"/>
    <x v="0"/>
    <x v="0"/>
    <x v="2"/>
    <x v="2"/>
    <s v="Sufrió violencia en los últimos 12 meses"/>
    <n v="270107"/>
    <s v="Atenciones médicas"/>
    <n v="270107007"/>
    <s v="Violencia Intrafamiliar"/>
    <n v="559"/>
    <n v="1696.0896057347682"/>
    <n v="889.37313432835822"/>
  </r>
  <r>
    <n v="7"/>
    <n v="7404"/>
    <s v="Maule"/>
    <s v="Parral"/>
    <n v="6"/>
    <s v="Prevalencia violencia Psicológica, Física o Sexual Vida"/>
    <x v="1"/>
    <x v="1"/>
    <x v="2"/>
    <x v="2"/>
    <s v="No sufrió violencia antes ni durante los últimos 12 meses"/>
    <n v="270107"/>
    <s v="Atenciones médicas"/>
    <n v="270107007"/>
    <s v="Violencia Intrafamiliar"/>
    <n v="7442"/>
    <n v="12081.636988498547"/>
    <n v="2680.0085087682983"/>
  </r>
  <r>
    <n v="7"/>
    <n v="7404"/>
    <s v="Maule"/>
    <s v="Parral"/>
    <n v="6"/>
    <s v="Prevalencia violencia Psicológica, Física o Sexual Vida"/>
    <x v="1"/>
    <x v="1"/>
    <x v="2"/>
    <x v="2"/>
    <s v="Sufrió violencia antes o durente los últimos 12 meses"/>
    <n v="270107"/>
    <s v="Atenciones médicas"/>
    <n v="270107007"/>
    <s v="Violencia Intrafamiliar"/>
    <n v="1322"/>
    <n v="2221.7455197132631"/>
    <n v="3922.0129840424092"/>
  </r>
  <r>
    <n v="7"/>
    <n v="7405"/>
    <s v="Maule"/>
    <s v="Retiro"/>
    <n v="5"/>
    <s v="Prevalencia violencia Psicológica, Física o Sexual Año"/>
    <x v="0"/>
    <x v="0"/>
    <x v="2"/>
    <x v="2"/>
    <s v="No sufrió violencia en los últimos 12 meses"/>
    <n v="270107"/>
    <s v="Atenciones médicas"/>
    <n v="270107007"/>
    <s v="Violencia Intrafamiliar"/>
    <n v="0"/>
    <n v="2197.004607995847"/>
    <n v="0"/>
  </r>
  <r>
    <n v="7"/>
    <n v="7405"/>
    <s v="Maule"/>
    <s v="Retiro"/>
    <n v="6"/>
    <s v="Prevalencia violencia Psicológica, Física o Sexual Vida"/>
    <x v="1"/>
    <x v="1"/>
    <x v="2"/>
    <x v="2"/>
    <s v="No sufrió violencia antes ni durante los últimos 12 meses"/>
    <n v="270107"/>
    <s v="Atenciones médicas"/>
    <n v="270107007"/>
    <s v="Violencia Intrafamiliar"/>
    <n v="0"/>
    <n v="2197.004607995847"/>
    <n v="0"/>
  </r>
  <r>
    <n v="7"/>
    <n v="7406"/>
    <s v="Maule"/>
    <s v="San Javier"/>
    <n v="5"/>
    <s v="Prevalencia violencia Psicológica, Física o Sexual Año"/>
    <x v="0"/>
    <x v="0"/>
    <x v="2"/>
    <x v="2"/>
    <s v="No sufrió violencia en los últimos 12 meses"/>
    <n v="270107"/>
    <s v="Atenciones médicas"/>
    <n v="270107007"/>
    <s v="Violencia Intrafamiliar"/>
    <n v="6405"/>
    <n v="14260.564252853683"/>
    <n v="3067.2745638141705"/>
  </r>
  <r>
    <n v="7"/>
    <n v="7406"/>
    <s v="Maule"/>
    <s v="San Javier"/>
    <n v="5"/>
    <s v="Prevalencia violencia Psicológica, Física o Sexual Año"/>
    <x v="0"/>
    <x v="0"/>
    <x v="2"/>
    <x v="2"/>
    <s v="Sufrió violencia en los últimos 12 meses"/>
    <n v="270107"/>
    <s v="Atenciones médicas"/>
    <n v="270107007"/>
    <s v="Violencia Intrafamiliar"/>
    <n v="1104"/>
    <n v="1170.4336917562732"/>
    <n v="2221.8121100917433"/>
  </r>
  <r>
    <n v="7"/>
    <n v="7406"/>
    <s v="Maule"/>
    <s v="San Javier"/>
    <n v="6"/>
    <s v="Prevalencia violencia Psicológica, Física o Sexual Vida"/>
    <x v="1"/>
    <x v="1"/>
    <x v="2"/>
    <x v="2"/>
    <s v="No sufrió violencia antes ni durante los últimos 12 meses"/>
    <n v="270107"/>
    <s v="Atenciones médicas"/>
    <n v="270107007"/>
    <s v="Violencia Intrafamiliar"/>
    <n v="3915"/>
    <n v="14260.564252853683"/>
    <n v="3067.2745638141705"/>
  </r>
  <r>
    <n v="7"/>
    <n v="7406"/>
    <s v="Maule"/>
    <s v="San Javier"/>
    <n v="6"/>
    <s v="Prevalencia violencia Psicológica, Física o Sexual Vida"/>
    <x v="1"/>
    <x v="1"/>
    <x v="2"/>
    <x v="2"/>
    <s v="Sufrió violencia antes o durente los últimos 12 meses"/>
    <n v="270107"/>
    <s v="Atenciones médicas"/>
    <n v="270107007"/>
    <s v="Violencia Intrafamiliar"/>
    <n v="3594"/>
    <n v="1170.4336917562732"/>
    <n v="2221.8121100917433"/>
  </r>
  <r>
    <n v="8"/>
    <n v="8101"/>
    <s v="Biobío"/>
    <s v="Concepción"/>
    <n v="5"/>
    <s v="Prevalencia violencia Psicológica, Física o Sexual Año"/>
    <x v="0"/>
    <x v="0"/>
    <x v="2"/>
    <x v="2"/>
    <s v="No sufrió violencia en los últimos 12 meses"/>
    <n v="270107"/>
    <s v="Atenciones médicas"/>
    <n v="270107007"/>
    <s v="Violencia Intrafamiliar"/>
    <n v="56740"/>
    <n v="68410.719605186008"/>
    <n v="50467.088112437297"/>
  </r>
  <r>
    <n v="8"/>
    <n v="8101"/>
    <s v="Biobío"/>
    <s v="Concepción"/>
    <n v="5"/>
    <s v="Prevalencia violencia Psicológica, Física o Sexual Año"/>
    <x v="0"/>
    <x v="0"/>
    <x v="2"/>
    <x v="2"/>
    <s v="Sufrió violencia en los últimos 12 meses"/>
    <n v="270107"/>
    <s v="Atenciones médicas"/>
    <n v="270107007"/>
    <s v="Violencia Intrafamiliar"/>
    <n v="20120"/>
    <n v="19418.076145508403"/>
    <n v="16534.354656026684"/>
  </r>
  <r>
    <n v="8"/>
    <n v="8101"/>
    <s v="Biobío"/>
    <s v="Concepción"/>
    <n v="6"/>
    <s v="Prevalencia violencia Psicológica, Física o Sexual Vida"/>
    <x v="1"/>
    <x v="1"/>
    <x v="2"/>
    <x v="2"/>
    <s v="No sufrió violencia antes ni durante los últimos 12 meses"/>
    <n v="270107"/>
    <s v="Atenciones médicas"/>
    <n v="270107007"/>
    <s v="Violencia Intrafamiliar"/>
    <n v="43306"/>
    <n v="53860.619513379403"/>
    <n v="29167.65746566726"/>
  </r>
  <r>
    <n v="8"/>
    <n v="8101"/>
    <s v="Biobío"/>
    <s v="Concepción"/>
    <n v="6"/>
    <s v="Prevalencia violencia Psicológica, Física o Sexual Vida"/>
    <x v="1"/>
    <x v="1"/>
    <x v="2"/>
    <x v="2"/>
    <s v="Sufrió violencia antes o durente los últimos 12 meses"/>
    <n v="270107"/>
    <s v="Atenciones médicas"/>
    <n v="270107007"/>
    <s v="Violencia Intrafamiliar"/>
    <n v="33554"/>
    <n v="33968.17623731502"/>
    <n v="37833.785302796729"/>
  </r>
  <r>
    <n v="8"/>
    <n v="8102"/>
    <s v="Biobío"/>
    <s v="Coronel"/>
    <n v="5"/>
    <s v="Prevalencia violencia Psicológica, Física o Sexual Año"/>
    <x v="0"/>
    <x v="0"/>
    <x v="2"/>
    <x v="2"/>
    <s v="No sufrió violencia en los últimos 12 meses"/>
    <n v="270107"/>
    <s v="Atenciones médicas"/>
    <n v="270107007"/>
    <s v="Violencia Intrafamiliar"/>
    <n v="27739"/>
    <n v="13282.468636055215"/>
    <n v="44440.795592459479"/>
  </r>
  <r>
    <n v="8"/>
    <n v="8102"/>
    <s v="Biobío"/>
    <s v="Coronel"/>
    <n v="5"/>
    <s v="Prevalencia violencia Psicológica, Física o Sexual Año"/>
    <x v="0"/>
    <x v="0"/>
    <x v="2"/>
    <x v="2"/>
    <s v="Sufrió violencia en los últimos 12 meses"/>
    <n v="270107"/>
    <s v="Atenciones médicas"/>
    <n v="270107007"/>
    <s v="Violencia Intrafamiliar"/>
    <n v="3737"/>
    <n v="8639.7462718202241"/>
    <n v="15172.329604111394"/>
  </r>
  <r>
    <n v="8"/>
    <n v="8102"/>
    <s v="Biobío"/>
    <s v="Coronel"/>
    <n v="6"/>
    <s v="Prevalencia violencia Psicológica, Física o Sexual Vida"/>
    <x v="1"/>
    <x v="1"/>
    <x v="2"/>
    <x v="2"/>
    <s v="No sufrió violencia antes ni durante los últimos 12 meses"/>
    <n v="270107"/>
    <s v="Atenciones médicas"/>
    <n v="270107007"/>
    <s v="Violencia Intrafamiliar"/>
    <n v="12120"/>
    <n v="6189.5649268556945"/>
    <n v="34053.932857049112"/>
  </r>
  <r>
    <n v="8"/>
    <n v="8102"/>
    <s v="Biobío"/>
    <s v="Coronel"/>
    <n v="6"/>
    <s v="Prevalencia violencia Psicológica, Física o Sexual Vida"/>
    <x v="1"/>
    <x v="1"/>
    <x v="2"/>
    <x v="2"/>
    <s v="Sufrió violencia antes o durente los últimos 12 meses"/>
    <n v="270107"/>
    <s v="Atenciones médicas"/>
    <n v="270107007"/>
    <s v="Violencia Intrafamiliar"/>
    <n v="19356"/>
    <n v="15732.649981019746"/>
    <n v="25559.192339521767"/>
  </r>
  <r>
    <n v="8"/>
    <n v="8103"/>
    <s v="Biobío"/>
    <s v="Chiguayante"/>
    <n v="5"/>
    <s v="Prevalencia violencia Psicológica, Física o Sexual Año"/>
    <x v="0"/>
    <x v="0"/>
    <x v="2"/>
    <x v="2"/>
    <s v="No sufrió violencia en los últimos 12 meses"/>
    <n v="270107"/>
    <s v="Atenciones médicas"/>
    <n v="270107007"/>
    <s v="Violencia Intrafamiliar"/>
    <n v="22260"/>
    <n v="52796.056404946525"/>
    <n v="21464.799194251304"/>
  </r>
  <r>
    <n v="8"/>
    <n v="8103"/>
    <s v="Biobío"/>
    <s v="Chiguayante"/>
    <n v="5"/>
    <s v="Prevalencia violencia Psicológica, Física o Sexual Año"/>
    <x v="0"/>
    <x v="0"/>
    <x v="2"/>
    <x v="2"/>
    <s v="Sufrió violencia en los últimos 12 meses"/>
    <n v="270107"/>
    <s v="Atenciones médicas"/>
    <n v="270107007"/>
    <s v="Violencia Intrafamiliar"/>
    <n v="6555"/>
    <n v="5689.8114209568021"/>
    <n v="5678.9701426024958"/>
  </r>
  <r>
    <n v="8"/>
    <n v="8103"/>
    <s v="Biobío"/>
    <s v="Chiguayante"/>
    <n v="6"/>
    <s v="Prevalencia violencia Psicológica, Física o Sexual Vida"/>
    <x v="1"/>
    <x v="1"/>
    <x v="2"/>
    <x v="2"/>
    <s v="No sufrió violencia antes ni durante los últimos 12 meses"/>
    <n v="270107"/>
    <s v="Atenciones médicas"/>
    <n v="270107007"/>
    <s v="Violencia Intrafamiliar"/>
    <n v="16310"/>
    <n v="51672.835166008481"/>
    <n v="16213.395974069952"/>
  </r>
  <r>
    <n v="8"/>
    <n v="8103"/>
    <s v="Biobío"/>
    <s v="Chiguayante"/>
    <n v="6"/>
    <s v="Prevalencia violencia Psicológica, Física o Sexual Vida"/>
    <x v="1"/>
    <x v="1"/>
    <x v="2"/>
    <x v="2"/>
    <s v="Sufrió violencia antes o durente los últimos 12 meses"/>
    <n v="270107"/>
    <s v="Atenciones médicas"/>
    <n v="270107007"/>
    <s v="Violencia Intrafamiliar"/>
    <n v="12505"/>
    <n v="6813.0326598948523"/>
    <n v="10930.37336278385"/>
  </r>
  <r>
    <n v="8"/>
    <n v="8105"/>
    <s v="Biobío"/>
    <s v="Hualqui"/>
    <n v="5"/>
    <s v="Prevalencia violencia Psicológica, Física o Sexual Año"/>
    <x v="0"/>
    <x v="0"/>
    <x v="2"/>
    <x v="2"/>
    <s v="No sufrió violencia en los últimos 12 meses"/>
    <n v="270107"/>
    <s v="Atenciones médicas"/>
    <n v="270107007"/>
    <s v="Violencia Intrafamiliar"/>
    <n v="0"/>
    <n v="5334.9832356286115"/>
    <n v="1774.0681818181818"/>
  </r>
  <r>
    <n v="8"/>
    <n v="8105"/>
    <s v="Biobío"/>
    <s v="Hualqui"/>
    <n v="5"/>
    <s v="Prevalencia violencia Psicológica, Física o Sexual Año"/>
    <x v="0"/>
    <x v="0"/>
    <x v="2"/>
    <x v="2"/>
    <s v="Sufrió violencia en los últimos 12 meses"/>
    <n v="270107"/>
    <s v="Atenciones médicas"/>
    <n v="270107007"/>
    <s v="Violencia Intrafamiliar"/>
    <n v="0"/>
    <n v="0"/>
    <n v="4408.4181488801059"/>
  </r>
  <r>
    <n v="8"/>
    <n v="8105"/>
    <s v="Biobío"/>
    <s v="Hualqui"/>
    <n v="6"/>
    <s v="Prevalencia violencia Psicológica, Física o Sexual Vida"/>
    <x v="1"/>
    <x v="1"/>
    <x v="2"/>
    <x v="2"/>
    <s v="No sufrió violencia antes ni durante los últimos 12 meses"/>
    <n v="270107"/>
    <s v="Atenciones médicas"/>
    <n v="270107007"/>
    <s v="Violencia Intrafamiliar"/>
    <n v="0"/>
    <n v="5334.9832356286115"/>
    <n v="1774.0681818181818"/>
  </r>
  <r>
    <n v="8"/>
    <n v="8105"/>
    <s v="Biobío"/>
    <s v="Hualqui"/>
    <n v="6"/>
    <s v="Prevalencia violencia Psicológica, Física o Sexual Vida"/>
    <x v="1"/>
    <x v="1"/>
    <x v="2"/>
    <x v="2"/>
    <s v="Sufrió violencia antes o durente los últimos 12 meses"/>
    <n v="270107"/>
    <s v="Atenciones médicas"/>
    <n v="270107007"/>
    <s v="Violencia Intrafamiliar"/>
    <n v="0"/>
    <n v="0"/>
    <n v="4408.4181488801059"/>
  </r>
  <r>
    <n v="8"/>
    <n v="8106"/>
    <s v="Biobío"/>
    <s v="Lota"/>
    <n v="5"/>
    <s v="Prevalencia violencia Psicológica, Física o Sexual Año"/>
    <x v="0"/>
    <x v="0"/>
    <x v="2"/>
    <x v="2"/>
    <s v="No sufrió violencia en los últimos 12 meses"/>
    <n v="270107"/>
    <s v="Atenciones médicas"/>
    <n v="270107007"/>
    <s v="Violencia Intrafamiliar"/>
    <n v="11240"/>
    <n v="2068.7708333333298"/>
    <n v="12574.067407202743"/>
  </r>
  <r>
    <n v="8"/>
    <n v="8106"/>
    <s v="Biobío"/>
    <s v="Lota"/>
    <n v="5"/>
    <s v="Prevalencia violencia Psicológica, Física o Sexual Año"/>
    <x v="0"/>
    <x v="0"/>
    <x v="2"/>
    <x v="2"/>
    <s v="Sufrió violencia en los últimos 12 meses"/>
    <n v="270107"/>
    <s v="Atenciones médicas"/>
    <n v="270107007"/>
    <s v="Violencia Intrafamiliar"/>
    <n v="5613"/>
    <n v="6174.6732471068699"/>
    <n v="5473.8350383631723"/>
  </r>
  <r>
    <n v="8"/>
    <n v="8106"/>
    <s v="Biobío"/>
    <s v="Lota"/>
    <n v="6"/>
    <s v="Prevalencia violencia Psicológica, Física o Sexual Vida"/>
    <x v="1"/>
    <x v="1"/>
    <x v="2"/>
    <x v="2"/>
    <s v="No sufrió violencia antes ni durante los últimos 12 meses"/>
    <n v="270107"/>
    <s v="Atenciones médicas"/>
    <n v="270107007"/>
    <s v="Violencia Intrafamiliar"/>
    <n v="4319"/>
    <n v="2068.7708333333298"/>
    <n v="9064.0196176635145"/>
  </r>
  <r>
    <n v="8"/>
    <n v="8106"/>
    <s v="Biobío"/>
    <s v="Lota"/>
    <n v="6"/>
    <s v="Prevalencia violencia Psicológica, Física o Sexual Vida"/>
    <x v="1"/>
    <x v="1"/>
    <x v="2"/>
    <x v="2"/>
    <s v="Sufrió violencia antes o durente los últimos 12 meses"/>
    <n v="270107"/>
    <s v="Atenciones médicas"/>
    <n v="270107007"/>
    <s v="Violencia Intrafamiliar"/>
    <n v="12534"/>
    <n v="6174.6732471068699"/>
    <n v="8983.8828279024001"/>
  </r>
  <r>
    <n v="8"/>
    <n v="8107"/>
    <s v="Biobío"/>
    <s v="Penco"/>
    <n v="5"/>
    <s v="Prevalencia violencia Psicológica, Física o Sexual Año"/>
    <x v="0"/>
    <x v="0"/>
    <x v="2"/>
    <x v="2"/>
    <s v="No sufrió violencia en los últimos 12 meses"/>
    <n v="270107"/>
    <s v="Atenciones médicas"/>
    <n v="270107007"/>
    <s v="Violencia Intrafamiliar"/>
    <n v="12523"/>
    <n v="8258.3357601890239"/>
    <n v="21682.136044474104"/>
  </r>
  <r>
    <n v="8"/>
    <n v="8107"/>
    <s v="Biobío"/>
    <s v="Penco"/>
    <n v="5"/>
    <s v="Prevalencia violencia Psicológica, Física o Sexual Año"/>
    <x v="0"/>
    <x v="0"/>
    <x v="2"/>
    <x v="2"/>
    <s v="Sufrió violencia en los últimos 12 meses"/>
    <n v="270107"/>
    <s v="Atenciones médicas"/>
    <n v="270107007"/>
    <s v="Violencia Intrafamiliar"/>
    <n v="3534"/>
    <n v="2600.0187534473221"/>
    <n v="1952.4509803921569"/>
  </r>
  <r>
    <n v="8"/>
    <n v="8107"/>
    <s v="Biobío"/>
    <s v="Penco"/>
    <n v="6"/>
    <s v="Prevalencia violencia Psicológica, Física o Sexual Vida"/>
    <x v="1"/>
    <x v="1"/>
    <x v="2"/>
    <x v="2"/>
    <s v="No sufrió violencia antes ni durante los últimos 12 meses"/>
    <n v="270107"/>
    <s v="Atenciones médicas"/>
    <n v="270107007"/>
    <s v="Violencia Intrafamiliar"/>
    <n v="7140"/>
    <n v="8258.3357601890239"/>
    <n v="10419.575486586426"/>
  </r>
  <r>
    <n v="8"/>
    <n v="8107"/>
    <s v="Biobío"/>
    <s v="Penco"/>
    <n v="6"/>
    <s v="Prevalencia violencia Psicológica, Física o Sexual Vida"/>
    <x v="1"/>
    <x v="1"/>
    <x v="2"/>
    <x v="2"/>
    <s v="Sufrió violencia antes o durente los últimos 12 meses"/>
    <n v="270107"/>
    <s v="Atenciones médicas"/>
    <n v="270107007"/>
    <s v="Violencia Intrafamiliar"/>
    <n v="8917"/>
    <n v="2600.0187534473221"/>
    <n v="13215.01153827983"/>
  </r>
  <r>
    <n v="8"/>
    <n v="8108"/>
    <s v="Biobío"/>
    <s v="San Pedro de la Paz"/>
    <n v="5"/>
    <s v="Prevalencia violencia Psicológica, Física o Sexual Año"/>
    <x v="0"/>
    <x v="0"/>
    <x v="2"/>
    <x v="2"/>
    <s v="No sufrió violencia en los últimos 12 meses"/>
    <n v="270107"/>
    <s v="Atenciones médicas"/>
    <n v="270107007"/>
    <s v="Violencia Intrafamiliar"/>
    <n v="23543"/>
    <n v="27915.593603529753"/>
    <n v="36901.43037836341"/>
  </r>
  <r>
    <n v="8"/>
    <n v="8108"/>
    <s v="Biobío"/>
    <s v="San Pedro de la Paz"/>
    <n v="5"/>
    <s v="Prevalencia violencia Psicológica, Física o Sexual Año"/>
    <x v="0"/>
    <x v="0"/>
    <x v="2"/>
    <x v="2"/>
    <s v="Sufrió violencia en los últimos 12 meses"/>
    <n v="270107"/>
    <s v="Atenciones médicas"/>
    <n v="270107007"/>
    <s v="Violencia Intrafamiliar"/>
    <n v="5003"/>
    <n v="0"/>
    <n v="18269.292104234915"/>
  </r>
  <r>
    <n v="8"/>
    <n v="8108"/>
    <s v="Biobío"/>
    <s v="San Pedro de la Paz"/>
    <n v="6"/>
    <s v="Prevalencia violencia Psicológica, Física o Sexual Vida"/>
    <x v="1"/>
    <x v="1"/>
    <x v="2"/>
    <x v="2"/>
    <s v="No sufrió violencia antes ni durante los últimos 12 meses"/>
    <n v="270107"/>
    <s v="Atenciones médicas"/>
    <n v="270107007"/>
    <s v="Violencia Intrafamiliar"/>
    <n v="18229"/>
    <n v="22360.727911306916"/>
    <n v="31314.745799063072"/>
  </r>
  <r>
    <n v="8"/>
    <n v="8108"/>
    <s v="Biobío"/>
    <s v="San Pedro de la Paz"/>
    <n v="6"/>
    <s v="Prevalencia violencia Psicológica, Física o Sexual Vida"/>
    <x v="1"/>
    <x v="1"/>
    <x v="2"/>
    <x v="2"/>
    <s v="Sufrió violencia antes o durente los últimos 12 meses"/>
    <n v="270107"/>
    <s v="Atenciones médicas"/>
    <n v="270107007"/>
    <s v="Violencia Intrafamiliar"/>
    <n v="10317"/>
    <n v="5554.8656922228338"/>
    <n v="23855.97668353526"/>
  </r>
  <r>
    <n v="8"/>
    <n v="8110"/>
    <s v="Biobío"/>
    <s v="Talcahuano"/>
    <n v="5"/>
    <s v="Prevalencia violencia Psicológica, Física o Sexual Año"/>
    <x v="0"/>
    <x v="0"/>
    <x v="2"/>
    <x v="2"/>
    <s v="No sufrió violencia en los últimos 12 meses"/>
    <n v="270107"/>
    <s v="Atenciones médicas"/>
    <n v="270107007"/>
    <s v="Violencia Intrafamiliar"/>
    <n v="68494"/>
    <n v="23803.334504829261"/>
    <n v="74066.611800545128"/>
  </r>
  <r>
    <n v="8"/>
    <n v="8110"/>
    <s v="Biobío"/>
    <s v="Talcahuano"/>
    <n v="5"/>
    <s v="Prevalencia violencia Psicológica, Física o Sexual Año"/>
    <x v="0"/>
    <x v="0"/>
    <x v="2"/>
    <x v="2"/>
    <s v="Sufrió violencia en los últimos 12 meses"/>
    <n v="270107"/>
    <s v="Atenciones médicas"/>
    <n v="270107007"/>
    <s v="Violencia Intrafamiliar"/>
    <n v="18859"/>
    <n v="1123.22123893805"/>
    <n v="20781.686720275313"/>
  </r>
  <r>
    <n v="8"/>
    <n v="8110"/>
    <s v="Biobío"/>
    <s v="Talcahuano"/>
    <n v="6"/>
    <s v="Prevalencia violencia Psicológica, Física o Sexual Vida"/>
    <x v="1"/>
    <x v="1"/>
    <x v="2"/>
    <x v="2"/>
    <s v="No sufrió violencia antes ni durante los últimos 12 meses"/>
    <n v="270107"/>
    <s v="Atenciones médicas"/>
    <n v="270107007"/>
    <s v="Violencia Intrafamiliar"/>
    <n v="45695"/>
    <n v="16980.322253097682"/>
    <n v="41429.981528166281"/>
  </r>
  <r>
    <n v="8"/>
    <n v="8110"/>
    <s v="Biobío"/>
    <s v="Talcahuano"/>
    <n v="6"/>
    <s v="Prevalencia violencia Psicológica, Física o Sexual Vida"/>
    <x v="1"/>
    <x v="1"/>
    <x v="2"/>
    <x v="2"/>
    <s v="Sufrió violencia antes o durente los últimos 12 meses"/>
    <n v="270107"/>
    <s v="Atenciones médicas"/>
    <n v="270107007"/>
    <s v="Violencia Intrafamiliar"/>
    <n v="41658"/>
    <n v="7946.233490669636"/>
    <n v="53418.316992654189"/>
  </r>
  <r>
    <n v="8"/>
    <n v="8111"/>
    <s v="Biobío"/>
    <s v="Tomé"/>
    <n v="5"/>
    <s v="Prevalencia violencia Psicológica, Física o Sexual Año"/>
    <x v="0"/>
    <x v="0"/>
    <x v="2"/>
    <x v="2"/>
    <s v="No sufrió violencia en los últimos 12 meses"/>
    <n v="270107"/>
    <s v="Atenciones médicas"/>
    <n v="270107007"/>
    <s v="Violencia Intrafamiliar"/>
    <n v="11301"/>
    <n v="15205.062239060875"/>
    <n v="20627.825769019251"/>
  </r>
  <r>
    <n v="8"/>
    <n v="8111"/>
    <s v="Biobío"/>
    <s v="Tomé"/>
    <n v="5"/>
    <s v="Prevalencia violencia Psicológica, Física o Sexual Año"/>
    <x v="0"/>
    <x v="0"/>
    <x v="2"/>
    <x v="2"/>
    <s v="Sufrió violencia en los últimos 12 meses"/>
    <n v="270107"/>
    <s v="Atenciones médicas"/>
    <n v="270107007"/>
    <s v="Violencia Intrafamiliar"/>
    <n v="4770"/>
    <n v="1611.7432432432399"/>
    <n v="0"/>
  </r>
  <r>
    <n v="8"/>
    <n v="8111"/>
    <s v="Biobío"/>
    <s v="Tomé"/>
    <n v="6"/>
    <s v="Prevalencia violencia Psicológica, Física o Sexual Vida"/>
    <x v="1"/>
    <x v="1"/>
    <x v="2"/>
    <x v="2"/>
    <s v="No sufrió violencia antes ni durante los últimos 12 meses"/>
    <n v="270107"/>
    <s v="Atenciones médicas"/>
    <n v="270107007"/>
    <s v="Violencia Intrafamiliar"/>
    <n v="8987"/>
    <n v="12605.043485613554"/>
    <n v="12326.65443289587"/>
  </r>
  <r>
    <n v="8"/>
    <n v="8111"/>
    <s v="Biobío"/>
    <s v="Tomé"/>
    <n v="6"/>
    <s v="Prevalencia violencia Psicológica, Física o Sexual Vida"/>
    <x v="1"/>
    <x v="1"/>
    <x v="2"/>
    <x v="2"/>
    <s v="Sufrió violencia antes o durente los últimos 12 meses"/>
    <n v="270107"/>
    <s v="Atenciones médicas"/>
    <n v="270107007"/>
    <s v="Violencia Intrafamiliar"/>
    <n v="7084"/>
    <n v="4211.7619966905622"/>
    <n v="8301.1713361233833"/>
  </r>
  <r>
    <n v="8"/>
    <n v="8112"/>
    <s v="Biobío"/>
    <s v="Hualpén"/>
    <n v="5"/>
    <s v="Prevalencia violencia Psicológica, Física o Sexual Año"/>
    <x v="0"/>
    <x v="0"/>
    <x v="2"/>
    <x v="2"/>
    <s v="No sufrió violencia en los últimos 12 meses"/>
    <n v="270107"/>
    <s v="Atenciones médicas"/>
    <n v="270107007"/>
    <s v="Violencia Intrafamiliar"/>
    <n v="0"/>
    <n v="43472.272417389649"/>
    <n v="38832.677975688661"/>
  </r>
  <r>
    <n v="8"/>
    <n v="8112"/>
    <s v="Biobío"/>
    <s v="Hualpén"/>
    <n v="5"/>
    <s v="Prevalencia violencia Psicológica, Física o Sexual Año"/>
    <x v="0"/>
    <x v="0"/>
    <x v="2"/>
    <x v="2"/>
    <s v="Sufrió violencia en los últimos 12 meses"/>
    <n v="270107"/>
    <s v="Atenciones médicas"/>
    <n v="270107007"/>
    <s v="Violencia Intrafamiliar"/>
    <n v="0"/>
    <n v="13465.65635214858"/>
    <n v="6450.060528559251"/>
  </r>
  <r>
    <n v="8"/>
    <n v="8112"/>
    <s v="Biobío"/>
    <s v="Hualpén"/>
    <n v="6"/>
    <s v="Prevalencia violencia Psicológica, Física o Sexual Vida"/>
    <x v="1"/>
    <x v="1"/>
    <x v="2"/>
    <x v="2"/>
    <s v="No sufrió violencia antes ni durante los últimos 12 meses"/>
    <n v="270107"/>
    <s v="Atenciones médicas"/>
    <n v="270107007"/>
    <s v="Violencia Intrafamiliar"/>
    <n v="0"/>
    <n v="43472.272417389649"/>
    <n v="24686.583326891901"/>
  </r>
  <r>
    <n v="8"/>
    <n v="8112"/>
    <s v="Biobío"/>
    <s v="Hualpén"/>
    <n v="6"/>
    <s v="Prevalencia violencia Psicológica, Física o Sexual Vida"/>
    <x v="1"/>
    <x v="1"/>
    <x v="2"/>
    <x v="2"/>
    <s v="Sufrió violencia antes o durente los últimos 12 meses"/>
    <n v="270107"/>
    <s v="Atenciones médicas"/>
    <n v="270107007"/>
    <s v="Violencia Intrafamiliar"/>
    <n v="0"/>
    <n v="13465.65635214858"/>
    <n v="20596.155177356013"/>
  </r>
  <r>
    <n v="8"/>
    <n v="8201"/>
    <s v="Biobío"/>
    <s v="Lebu"/>
    <n v="5"/>
    <s v="Prevalencia violencia Psicológica, Física o Sexual Año"/>
    <x v="0"/>
    <x v="0"/>
    <x v="2"/>
    <x v="2"/>
    <s v="No sufrió violencia en los últimos 12 meses"/>
    <n v="270107"/>
    <s v="Atenciones médicas"/>
    <n v="270107007"/>
    <s v="Violencia Intrafamiliar"/>
    <n v="0"/>
    <n v="9409.3912351870531"/>
    <n v="0"/>
  </r>
  <r>
    <n v="8"/>
    <n v="8201"/>
    <s v="Biobío"/>
    <s v="Lebu"/>
    <n v="5"/>
    <s v="Prevalencia violencia Psicológica, Física o Sexual Año"/>
    <x v="0"/>
    <x v="0"/>
    <x v="2"/>
    <x v="2"/>
    <s v="Sufrió violencia en los últimos 12 meses"/>
    <n v="270107"/>
    <s v="Atenciones médicas"/>
    <n v="270107007"/>
    <s v="Violencia Intrafamiliar"/>
    <n v="0"/>
    <n v="2954.8469387755122"/>
    <n v="0"/>
  </r>
  <r>
    <n v="8"/>
    <n v="8201"/>
    <s v="Biobío"/>
    <s v="Lebu"/>
    <n v="6"/>
    <s v="Prevalencia violencia Psicológica, Física o Sexual Vida"/>
    <x v="1"/>
    <x v="1"/>
    <x v="2"/>
    <x v="2"/>
    <s v="No sufrió violencia antes ni durante los últimos 12 meses"/>
    <n v="270107"/>
    <s v="Atenciones médicas"/>
    <n v="270107007"/>
    <s v="Violencia Intrafamiliar"/>
    <n v="0"/>
    <n v="8286.169996249002"/>
    <n v="0"/>
  </r>
  <r>
    <n v="8"/>
    <n v="8201"/>
    <s v="Biobío"/>
    <s v="Lebu"/>
    <n v="6"/>
    <s v="Prevalencia violencia Psicológica, Física o Sexual Vida"/>
    <x v="1"/>
    <x v="1"/>
    <x v="2"/>
    <x v="2"/>
    <s v="Sufrió violencia antes o durente los últimos 12 meses"/>
    <n v="270107"/>
    <s v="Atenciones médicas"/>
    <n v="270107007"/>
    <s v="Violencia Intrafamiliar"/>
    <n v="0"/>
    <n v="4078.0681777135624"/>
    <n v="0"/>
  </r>
  <r>
    <n v="8"/>
    <n v="8202"/>
    <s v="Biobío"/>
    <s v="Arauco"/>
    <n v="5"/>
    <s v="Prevalencia violencia Psicológica, Física o Sexual Año"/>
    <x v="0"/>
    <x v="0"/>
    <x v="2"/>
    <x v="2"/>
    <s v="No sufrió violencia en los últimos 12 meses"/>
    <n v="270107"/>
    <s v="Atenciones médicas"/>
    <n v="270107007"/>
    <s v="Violencia Intrafamiliar"/>
    <n v="7979"/>
    <n v="22062.161604402652"/>
    <n v="0"/>
  </r>
  <r>
    <n v="8"/>
    <n v="8202"/>
    <s v="Biobío"/>
    <s v="Arauco"/>
    <n v="5"/>
    <s v="Prevalencia violencia Psicológica, Física o Sexual Año"/>
    <x v="0"/>
    <x v="0"/>
    <x v="2"/>
    <x v="2"/>
    <s v="Sufrió violencia en los últimos 12 meses"/>
    <n v="270107"/>
    <s v="Atenciones médicas"/>
    <n v="270107007"/>
    <s v="Violencia Intrafamiliar"/>
    <n v="0"/>
    <n v="1966.57142857143"/>
    <n v="0"/>
  </r>
  <r>
    <n v="8"/>
    <n v="8202"/>
    <s v="Biobío"/>
    <s v="Arauco"/>
    <n v="6"/>
    <s v="Prevalencia violencia Psicológica, Física o Sexual Vida"/>
    <x v="1"/>
    <x v="1"/>
    <x v="2"/>
    <x v="2"/>
    <s v="No sufrió violencia antes ni durante los últimos 12 meses"/>
    <n v="270107"/>
    <s v="Atenciones médicas"/>
    <n v="270107007"/>
    <s v="Violencia Intrafamiliar"/>
    <n v="5631"/>
    <n v="22062.161604402652"/>
    <n v="0"/>
  </r>
  <r>
    <n v="8"/>
    <n v="8202"/>
    <s v="Biobío"/>
    <s v="Arauco"/>
    <n v="6"/>
    <s v="Prevalencia violencia Psicológica, Física o Sexual Vida"/>
    <x v="1"/>
    <x v="1"/>
    <x v="2"/>
    <x v="2"/>
    <s v="Sufrió violencia antes o durente los últimos 12 meses"/>
    <n v="270107"/>
    <s v="Atenciones médicas"/>
    <n v="270107007"/>
    <s v="Violencia Intrafamiliar"/>
    <n v="2348"/>
    <n v="1966.57142857143"/>
    <n v="0"/>
  </r>
  <r>
    <n v="8"/>
    <n v="8203"/>
    <s v="Biobío"/>
    <s v="Cañete"/>
    <n v="5"/>
    <s v="Prevalencia violencia Psicológica, Física o Sexual Año"/>
    <x v="0"/>
    <x v="0"/>
    <x v="2"/>
    <x v="2"/>
    <s v="No sufrió violencia en los últimos 12 meses"/>
    <n v="270107"/>
    <s v="Atenciones médicas"/>
    <n v="270107007"/>
    <s v="Violencia Intrafamiliar"/>
    <n v="0"/>
    <n v="11379.622841913602"/>
    <n v="0"/>
  </r>
  <r>
    <n v="8"/>
    <n v="8203"/>
    <s v="Biobío"/>
    <s v="Cañete"/>
    <n v="6"/>
    <s v="Prevalencia violencia Psicológica, Física o Sexual Vida"/>
    <x v="1"/>
    <x v="1"/>
    <x v="2"/>
    <x v="2"/>
    <s v="No sufrió violencia antes ni durante los últimos 12 meses"/>
    <n v="270107"/>
    <s v="Atenciones médicas"/>
    <n v="270107007"/>
    <s v="Violencia Intrafamiliar"/>
    <n v="0"/>
    <n v="8424.775903138092"/>
    <n v="0"/>
  </r>
  <r>
    <n v="8"/>
    <n v="8203"/>
    <s v="Biobío"/>
    <s v="Cañete"/>
    <n v="6"/>
    <s v="Prevalencia violencia Psicológica, Física o Sexual Vida"/>
    <x v="1"/>
    <x v="1"/>
    <x v="2"/>
    <x v="2"/>
    <s v="Sufrió violencia antes o durente los últimos 12 meses"/>
    <n v="270107"/>
    <s v="Atenciones médicas"/>
    <n v="270107007"/>
    <s v="Violencia Intrafamiliar"/>
    <n v="0"/>
    <n v="2954.8469387755122"/>
    <n v="0"/>
  </r>
  <r>
    <n v="8"/>
    <n v="8205"/>
    <s v="Biobío"/>
    <s v="Curanilahue"/>
    <n v="5"/>
    <s v="Prevalencia violencia Psicológica, Física o Sexual Año"/>
    <x v="0"/>
    <x v="0"/>
    <x v="2"/>
    <x v="2"/>
    <s v="No sufrió violencia en los últimos 12 meses"/>
    <n v="270107"/>
    <s v="Atenciones médicas"/>
    <n v="270107007"/>
    <s v="Violencia Intrafamiliar"/>
    <n v="0"/>
    <n v="11128.245971104283"/>
    <n v="0"/>
  </r>
  <r>
    <n v="8"/>
    <n v="8205"/>
    <s v="Biobío"/>
    <s v="Curanilahue"/>
    <n v="6"/>
    <s v="Prevalencia violencia Psicológica, Física o Sexual Vida"/>
    <x v="1"/>
    <x v="1"/>
    <x v="2"/>
    <x v="2"/>
    <s v="No sufrió violencia antes ni durante los últimos 12 meses"/>
    <n v="270107"/>
    <s v="Atenciones médicas"/>
    <n v="270107007"/>
    <s v="Violencia Intrafamiliar"/>
    <n v="0"/>
    <n v="2600.0187534473221"/>
    <n v="0"/>
  </r>
  <r>
    <n v="8"/>
    <n v="8205"/>
    <s v="Biobío"/>
    <s v="Curanilahue"/>
    <n v="6"/>
    <s v="Prevalencia violencia Psicológica, Física o Sexual Vida"/>
    <x v="1"/>
    <x v="1"/>
    <x v="2"/>
    <x v="2"/>
    <s v="Sufrió violencia antes o durente los últimos 12 meses"/>
    <n v="270107"/>
    <s v="Atenciones médicas"/>
    <n v="270107007"/>
    <s v="Violencia Intrafamiliar"/>
    <n v="0"/>
    <n v="8528.2272176569604"/>
    <n v="0"/>
  </r>
  <r>
    <n v="8"/>
    <n v="8206"/>
    <s v="Biobío"/>
    <s v="Los Álamos"/>
    <n v="5"/>
    <s v="Prevalencia violencia Psicológica, Física o Sexual Año"/>
    <x v="0"/>
    <x v="0"/>
    <x v="2"/>
    <x v="2"/>
    <s v="No sufrió violencia en los últimos 12 meses"/>
    <n v="270107"/>
    <s v="Atenciones médicas"/>
    <n v="270107007"/>
    <s v="Violencia Intrafamiliar"/>
    <n v="0"/>
    <n v="10553.02022542452"/>
    <n v="0"/>
  </r>
  <r>
    <n v="8"/>
    <n v="8206"/>
    <s v="Biobío"/>
    <s v="Los Álamos"/>
    <n v="5"/>
    <s v="Prevalencia violencia Psicológica, Física o Sexual Año"/>
    <x v="0"/>
    <x v="0"/>
    <x v="2"/>
    <x v="2"/>
    <s v="Sufrió violencia en los últimos 12 meses"/>
    <n v="270107"/>
    <s v="Atenciones médicas"/>
    <n v="270107007"/>
    <s v="Violencia Intrafamiliar"/>
    <n v="0"/>
    <n v="3089.79266750948"/>
    <n v="0"/>
  </r>
  <r>
    <n v="8"/>
    <n v="8206"/>
    <s v="Biobío"/>
    <s v="Los Álamos"/>
    <n v="6"/>
    <s v="Prevalencia violencia Psicológica, Física o Sexual Vida"/>
    <x v="1"/>
    <x v="1"/>
    <x v="2"/>
    <x v="2"/>
    <s v="No sufrió violencia antes ni durante los últimos 12 meses"/>
    <n v="270107"/>
    <s v="Atenciones médicas"/>
    <n v="270107007"/>
    <s v="Violencia Intrafamiliar"/>
    <n v="0"/>
    <n v="10553.02022542452"/>
    <n v="0"/>
  </r>
  <r>
    <n v="8"/>
    <n v="8206"/>
    <s v="Biobío"/>
    <s v="Los Álamos"/>
    <n v="6"/>
    <s v="Prevalencia violencia Psicológica, Física o Sexual Vida"/>
    <x v="1"/>
    <x v="1"/>
    <x v="2"/>
    <x v="2"/>
    <s v="Sufrió violencia antes o durente los últimos 12 meses"/>
    <n v="270107"/>
    <s v="Atenciones médicas"/>
    <n v="270107007"/>
    <s v="Violencia Intrafamiliar"/>
    <n v="0"/>
    <n v="3089.79266750948"/>
    <n v="0"/>
  </r>
  <r>
    <n v="8"/>
    <n v="8301"/>
    <s v="Biobío"/>
    <s v="Los Angeles"/>
    <n v="5"/>
    <s v="Prevalencia violencia Psicológica, Física o Sexual Año"/>
    <x v="0"/>
    <x v="0"/>
    <x v="2"/>
    <x v="2"/>
    <s v="No sufrió violencia en los últimos 12 meses"/>
    <n v="270107"/>
    <s v="Atenciones médicas"/>
    <n v="270107007"/>
    <s v="Violencia Intrafamiliar"/>
    <n v="36840"/>
    <n v="67609.662254309747"/>
    <n v="38129.205166394349"/>
  </r>
  <r>
    <n v="8"/>
    <n v="8301"/>
    <s v="Biobío"/>
    <s v="Los Angeles"/>
    <n v="5"/>
    <s v="Prevalencia violencia Psicológica, Física o Sexual Año"/>
    <x v="0"/>
    <x v="0"/>
    <x v="2"/>
    <x v="2"/>
    <s v="Sufrió violencia en los últimos 12 meses"/>
    <n v="270107"/>
    <s v="Atenciones médicas"/>
    <n v="270107007"/>
    <s v="Violencia Intrafamiliar"/>
    <n v="5428"/>
    <n v="9269.3780025284395"/>
    <n v="27282.563864894641"/>
  </r>
  <r>
    <n v="8"/>
    <n v="8301"/>
    <s v="Biobío"/>
    <s v="Los Angeles"/>
    <n v="6"/>
    <s v="Prevalencia violencia Psicológica, Física o Sexual Vida"/>
    <x v="1"/>
    <x v="1"/>
    <x v="2"/>
    <x v="2"/>
    <s v="No sufrió violencia antes ni durante los últimos 12 meses"/>
    <n v="270107"/>
    <s v="Atenciones médicas"/>
    <n v="270107007"/>
    <s v="Violencia Intrafamiliar"/>
    <n v="33053"/>
    <n v="65363.219776433652"/>
    <n v="25118.516227244592"/>
  </r>
  <r>
    <n v="8"/>
    <n v="8301"/>
    <s v="Biobío"/>
    <s v="Los Angeles"/>
    <n v="6"/>
    <s v="Prevalencia violencia Psicológica, Física o Sexual Vida"/>
    <x v="1"/>
    <x v="1"/>
    <x v="2"/>
    <x v="2"/>
    <s v="Sufrió violencia antes o durente los últimos 12 meses"/>
    <n v="270107"/>
    <s v="Atenciones médicas"/>
    <n v="270107007"/>
    <s v="Violencia Intrafamiliar"/>
    <n v="9215"/>
    <n v="11515.82048040454"/>
    <n v="40293.252804044394"/>
  </r>
  <r>
    <n v="8"/>
    <n v="8304"/>
    <s v="Biobío"/>
    <s v="Laja"/>
    <n v="5"/>
    <s v="Prevalencia violencia Psicológica, Física o Sexual Año"/>
    <x v="0"/>
    <x v="0"/>
    <x v="2"/>
    <x v="2"/>
    <s v="No sufrió violencia en los últimos 12 meses"/>
    <n v="270107"/>
    <s v="Atenciones médicas"/>
    <n v="270107007"/>
    <s v="Violencia Intrafamiliar"/>
    <n v="0"/>
    <n v="6044.6396062849926"/>
    <n v="0"/>
  </r>
  <r>
    <n v="8"/>
    <n v="8304"/>
    <s v="Biobío"/>
    <s v="Laja"/>
    <n v="6"/>
    <s v="Prevalencia violencia Psicológica, Física o Sexual Vida"/>
    <x v="1"/>
    <x v="1"/>
    <x v="2"/>
    <x v="2"/>
    <s v="No sufrió violencia antes ni durante los últimos 12 meses"/>
    <n v="270107"/>
    <s v="Atenciones médicas"/>
    <n v="270107007"/>
    <s v="Violencia Intrafamiliar"/>
    <n v="0"/>
    <n v="3089.79266750948"/>
    <n v="0"/>
  </r>
  <r>
    <n v="8"/>
    <n v="8304"/>
    <s v="Biobío"/>
    <s v="Laja"/>
    <n v="6"/>
    <s v="Prevalencia violencia Psicológica, Física o Sexual Vida"/>
    <x v="1"/>
    <x v="1"/>
    <x v="2"/>
    <x v="2"/>
    <s v="Sufrió violencia antes o durente los últimos 12 meses"/>
    <n v="270107"/>
    <s v="Atenciones médicas"/>
    <n v="270107007"/>
    <s v="Violencia Intrafamiliar"/>
    <n v="0"/>
    <n v="2954.8469387755122"/>
    <n v="0"/>
  </r>
  <r>
    <n v="8"/>
    <n v="8305"/>
    <s v="Biobío"/>
    <s v="Mulchén"/>
    <n v="5"/>
    <s v="Prevalencia violencia Psicológica, Física o Sexual Año"/>
    <x v="0"/>
    <x v="0"/>
    <x v="2"/>
    <x v="2"/>
    <s v="No sufrió violencia en los últimos 12 meses"/>
    <n v="270107"/>
    <s v="Atenciones médicas"/>
    <n v="270107007"/>
    <s v="Violencia Intrafamiliar"/>
    <n v="0"/>
    <n v="17036.687938898336"/>
    <n v="7583.1845793003431"/>
  </r>
  <r>
    <n v="8"/>
    <n v="8305"/>
    <s v="Biobío"/>
    <s v="Mulchén"/>
    <n v="5"/>
    <s v="Prevalencia violencia Psicológica, Física o Sexual Año"/>
    <x v="0"/>
    <x v="0"/>
    <x v="2"/>
    <x v="2"/>
    <s v="Sufrió violencia en los últimos 12 meses"/>
    <n v="270107"/>
    <s v="Atenciones médicas"/>
    <n v="270107007"/>
    <s v="Violencia Intrafamiliar"/>
    <n v="0"/>
    <n v="0"/>
    <n v="7547.1480097055546"/>
  </r>
  <r>
    <n v="8"/>
    <n v="8305"/>
    <s v="Biobío"/>
    <s v="Mulchén"/>
    <n v="6"/>
    <s v="Prevalencia violencia Psicológica, Física o Sexual Vida"/>
    <x v="1"/>
    <x v="1"/>
    <x v="2"/>
    <x v="2"/>
    <s v="No sufrió violencia antes ni durante los últimos 12 meses"/>
    <n v="270107"/>
    <s v="Atenciones médicas"/>
    <n v="270107007"/>
    <s v="Violencia Intrafamiliar"/>
    <n v="0"/>
    <n v="17036.687938898336"/>
    <n v="3298.9522397891969"/>
  </r>
  <r>
    <n v="8"/>
    <n v="8305"/>
    <s v="Biobío"/>
    <s v="Mulchén"/>
    <n v="6"/>
    <s v="Prevalencia violencia Psicológica, Física o Sexual Vida"/>
    <x v="1"/>
    <x v="1"/>
    <x v="2"/>
    <x v="2"/>
    <s v="Sufrió violencia antes o durente los últimos 12 meses"/>
    <n v="270107"/>
    <s v="Atenciones médicas"/>
    <n v="270107007"/>
    <s v="Violencia Intrafamiliar"/>
    <n v="0"/>
    <n v="0"/>
    <n v="11831.380349216703"/>
  </r>
  <r>
    <n v="8"/>
    <n v="8306"/>
    <s v="Biobío"/>
    <s v="Nacimiento"/>
    <n v="5"/>
    <s v="Prevalencia violencia Psicológica, Física o Sexual Año"/>
    <x v="0"/>
    <x v="0"/>
    <x v="2"/>
    <x v="2"/>
    <s v="No sufrió violencia en los últimos 12 meses"/>
    <n v="270107"/>
    <s v="Atenciones médicas"/>
    <n v="270107007"/>
    <s v="Violencia Intrafamiliar"/>
    <n v="0"/>
    <n v="5657.0650969847338"/>
    <n v="0"/>
  </r>
  <r>
    <n v="8"/>
    <n v="8306"/>
    <s v="Biobío"/>
    <s v="Nacimiento"/>
    <n v="6"/>
    <s v="Prevalencia violencia Psicológica, Física o Sexual Vida"/>
    <x v="1"/>
    <x v="1"/>
    <x v="2"/>
    <x v="2"/>
    <s v="No sufrió violencia antes ni durante los últimos 12 meses"/>
    <n v="270107"/>
    <s v="Atenciones médicas"/>
    <n v="270107007"/>
    <s v="Violencia Intrafamiliar"/>
    <n v="0"/>
    <n v="4668.7895867806519"/>
    <n v="0"/>
  </r>
  <r>
    <n v="8"/>
    <n v="8306"/>
    <s v="Biobío"/>
    <s v="Nacimiento"/>
    <n v="6"/>
    <s v="Prevalencia violencia Psicológica, Física o Sexual Vida"/>
    <x v="1"/>
    <x v="1"/>
    <x v="2"/>
    <x v="2"/>
    <s v="Sufrió violencia antes o durente los últimos 12 meses"/>
    <n v="270107"/>
    <s v="Atenciones médicas"/>
    <n v="270107007"/>
    <s v="Violencia Intrafamiliar"/>
    <n v="0"/>
    <n v="988.27551020408202"/>
    <n v="0"/>
  </r>
  <r>
    <n v="8"/>
    <n v="8307"/>
    <s v="Biobío"/>
    <s v="Negrete"/>
    <n v="5"/>
    <s v="Prevalencia violencia Psicológica, Física o Sexual Año"/>
    <x v="0"/>
    <x v="0"/>
    <x v="2"/>
    <x v="2"/>
    <s v="No sufrió violencia en los últimos 12 meses"/>
    <n v="270107"/>
    <s v="Atenciones médicas"/>
    <n v="270107007"/>
    <s v="Violencia Intrafamiliar"/>
    <n v="0"/>
    <n v="5200.0375068946441"/>
    <n v="0"/>
  </r>
  <r>
    <n v="8"/>
    <n v="8307"/>
    <s v="Biobío"/>
    <s v="Negrete"/>
    <n v="6"/>
    <s v="Prevalencia violencia Psicológica, Física o Sexual Vida"/>
    <x v="1"/>
    <x v="1"/>
    <x v="2"/>
    <x v="2"/>
    <s v="No sufrió violencia antes ni durante los últimos 12 meses"/>
    <n v="270107"/>
    <s v="Atenciones médicas"/>
    <n v="270107007"/>
    <s v="Violencia Intrafamiliar"/>
    <n v="0"/>
    <n v="4211.7619966905622"/>
    <n v="0"/>
  </r>
  <r>
    <n v="8"/>
    <n v="8307"/>
    <s v="Biobío"/>
    <s v="Negrete"/>
    <n v="6"/>
    <s v="Prevalencia violencia Psicológica, Física o Sexual Vida"/>
    <x v="1"/>
    <x v="1"/>
    <x v="2"/>
    <x v="2"/>
    <s v="Sufrió violencia antes o durente los últimos 12 meses"/>
    <n v="270107"/>
    <s v="Atenciones médicas"/>
    <n v="270107007"/>
    <s v="Violencia Intrafamiliar"/>
    <n v="0"/>
    <n v="988.27551020408202"/>
    <n v="0"/>
  </r>
  <r>
    <n v="8"/>
    <n v="8312"/>
    <s v="Biobío"/>
    <s v="Tucapel"/>
    <n v="5"/>
    <s v="Prevalencia violencia Psicológica, Física o Sexual Año"/>
    <x v="0"/>
    <x v="0"/>
    <x v="2"/>
    <x v="2"/>
    <s v="No sufrió violencia en los últimos 12 meses"/>
    <n v="270107"/>
    <s v="Atenciones médicas"/>
    <n v="270107007"/>
    <s v="Violencia Intrafamiliar"/>
    <n v="0"/>
    <n v="3234.7179880801823"/>
    <n v="0"/>
  </r>
  <r>
    <n v="8"/>
    <n v="8312"/>
    <s v="Biobío"/>
    <s v="Tucapel"/>
    <n v="5"/>
    <s v="Prevalencia violencia Psicológica, Física o Sexual Año"/>
    <x v="0"/>
    <x v="0"/>
    <x v="2"/>
    <x v="2"/>
    <s v="Sufrió violencia en los últimos 12 meses"/>
    <n v="270107"/>
    <s v="Atenciones médicas"/>
    <n v="270107007"/>
    <s v="Violencia Intrafamiliar"/>
    <n v="0"/>
    <n v="1611.7432432432399"/>
    <n v="0"/>
  </r>
  <r>
    <n v="8"/>
    <n v="8312"/>
    <s v="Biobío"/>
    <s v="Tucapel"/>
    <n v="6"/>
    <s v="Prevalencia violencia Psicológica, Física o Sexual Vida"/>
    <x v="1"/>
    <x v="1"/>
    <x v="2"/>
    <x v="2"/>
    <s v="No sufrió violencia antes ni durante los últimos 12 meses"/>
    <n v="270107"/>
    <s v="Atenciones médicas"/>
    <n v="270107007"/>
    <s v="Violencia Intrafamiliar"/>
    <n v="0"/>
    <n v="3234.7179880801823"/>
    <n v="0"/>
  </r>
  <r>
    <n v="8"/>
    <n v="8312"/>
    <s v="Biobío"/>
    <s v="Tucapel"/>
    <n v="6"/>
    <s v="Prevalencia violencia Psicológica, Física o Sexual Vida"/>
    <x v="1"/>
    <x v="1"/>
    <x v="2"/>
    <x v="2"/>
    <s v="Sufrió violencia antes o durente los últimos 12 meses"/>
    <n v="270107"/>
    <s v="Atenciones médicas"/>
    <n v="270107007"/>
    <s v="Violencia Intrafamiliar"/>
    <n v="0"/>
    <n v="1611.7432432432399"/>
    <n v="0"/>
  </r>
  <r>
    <n v="8"/>
    <n v="16101"/>
    <s v="Biobío"/>
    <s v="Chillán"/>
    <n v="5"/>
    <s v="Prevalencia violencia Psicológica, Física o Sexual Año"/>
    <x v="0"/>
    <x v="0"/>
    <x v="2"/>
    <x v="2"/>
    <s v="No sufrió violencia en los últimos 12 meses"/>
    <n v="270107"/>
    <s v="Atenciones médicas"/>
    <n v="270107007"/>
    <s v="Violencia Intrafamiliar"/>
    <n v="40526"/>
    <n v="58236.60607187877"/>
    <n v="0"/>
  </r>
  <r>
    <n v="8"/>
    <n v="16101"/>
    <s v="Biobío"/>
    <s v="Chillán"/>
    <n v="5"/>
    <s v="Prevalencia violencia Psicológica, Física o Sexual Año"/>
    <x v="0"/>
    <x v="0"/>
    <x v="2"/>
    <x v="2"/>
    <s v="Sufrió violencia en los últimos 12 meses"/>
    <n v="270107"/>
    <s v="Atenciones médicas"/>
    <n v="270107007"/>
    <s v="Violencia Intrafamiliar"/>
    <n v="12977"/>
    <n v="13448.393675246933"/>
    <n v="0"/>
  </r>
  <r>
    <n v="8"/>
    <n v="16101"/>
    <s v="Biobío"/>
    <s v="Chillán"/>
    <n v="6"/>
    <s v="Prevalencia violencia Psicológica, Física o Sexual Vida"/>
    <x v="1"/>
    <x v="1"/>
    <x v="2"/>
    <x v="2"/>
    <s v="No sufrió violencia antes ni durante los últimos 12 meses"/>
    <n v="270107"/>
    <s v="Atenciones médicas"/>
    <n v="270107007"/>
    <s v="Violencia Intrafamiliar"/>
    <n v="30182"/>
    <n v="49103.425707841277"/>
    <n v="0"/>
  </r>
  <r>
    <n v="8"/>
    <n v="16101"/>
    <s v="Biobío"/>
    <s v="Chillán"/>
    <n v="6"/>
    <s v="Prevalencia violencia Psicológica, Física o Sexual Vida"/>
    <x v="1"/>
    <x v="1"/>
    <x v="2"/>
    <x v="2"/>
    <s v="Sufrió violencia antes o durente los últimos 12 meses"/>
    <n v="270107"/>
    <s v="Atenciones médicas"/>
    <n v="270107007"/>
    <s v="Violencia Intrafamiliar"/>
    <n v="23321"/>
    <n v="22581.574039284438"/>
    <n v="0"/>
  </r>
  <r>
    <n v="8"/>
    <n v="16103"/>
    <s v="Biobío"/>
    <s v="Chillán Viejo"/>
    <n v="5"/>
    <s v="Prevalencia violencia Psicológica, Física o Sexual Año"/>
    <x v="0"/>
    <x v="0"/>
    <x v="2"/>
    <x v="2"/>
    <s v="No sufrió violencia en los últimos 12 meses"/>
    <n v="270107"/>
    <s v="Atenciones médicas"/>
    <n v="270107007"/>
    <s v="Violencia Intrafamiliar"/>
    <n v="0"/>
    <n v="9488.0085493656934"/>
    <n v="0"/>
  </r>
  <r>
    <n v="8"/>
    <n v="16103"/>
    <s v="Biobío"/>
    <s v="Chillán Viejo"/>
    <n v="5"/>
    <s v="Prevalencia violencia Psicológica, Física o Sexual Año"/>
    <x v="0"/>
    <x v="0"/>
    <x v="2"/>
    <x v="2"/>
    <s v="Sufrió violencia en los últimos 12 meses"/>
    <n v="270107"/>
    <s v="Atenciones médicas"/>
    <n v="270107007"/>
    <s v="Violencia Intrafamiliar"/>
    <n v="0"/>
    <n v="2111.4967491421321"/>
    <n v="0"/>
  </r>
  <r>
    <n v="8"/>
    <n v="16103"/>
    <s v="Biobío"/>
    <s v="Chillán Viejo"/>
    <n v="6"/>
    <s v="Prevalencia violencia Psicológica, Física o Sexual Vida"/>
    <x v="1"/>
    <x v="1"/>
    <x v="2"/>
    <x v="2"/>
    <s v="No sufrió violencia antes ni durante los últimos 12 meses"/>
    <n v="270107"/>
    <s v="Atenciones médicas"/>
    <n v="270107007"/>
    <s v="Violencia Intrafamiliar"/>
    <n v="0"/>
    <n v="7521.437120794264"/>
    <n v="0"/>
  </r>
  <r>
    <n v="8"/>
    <n v="16103"/>
    <s v="Biobío"/>
    <s v="Chillán Viejo"/>
    <n v="6"/>
    <s v="Prevalencia violencia Psicológica, Física o Sexual Vida"/>
    <x v="1"/>
    <x v="1"/>
    <x v="2"/>
    <x v="2"/>
    <s v="Sufrió violencia antes o durente los últimos 12 meses"/>
    <n v="270107"/>
    <s v="Atenciones médicas"/>
    <n v="270107007"/>
    <s v="Violencia Intrafamiliar"/>
    <n v="0"/>
    <n v="4078.0681777135624"/>
    <n v="0"/>
  </r>
  <r>
    <n v="8"/>
    <n v="16107"/>
    <s v="Biobío"/>
    <s v="Quillón"/>
    <n v="5"/>
    <s v="Prevalencia violencia Psicológica, Física o Sexual Año"/>
    <x v="0"/>
    <x v="0"/>
    <x v="2"/>
    <x v="2"/>
    <s v="No sufrió violencia en los últimos 12 meses"/>
    <n v="270107"/>
    <s v="Atenciones médicas"/>
    <n v="270107007"/>
    <s v="Violencia Intrafamiliar"/>
    <n v="0"/>
    <n v="11864.484668063673"/>
    <n v="0"/>
  </r>
  <r>
    <n v="8"/>
    <n v="16107"/>
    <s v="Biobío"/>
    <s v="Quillón"/>
    <n v="5"/>
    <s v="Prevalencia violencia Psicológica, Física o Sexual Año"/>
    <x v="0"/>
    <x v="0"/>
    <x v="2"/>
    <x v="2"/>
    <s v="Sufrió violencia en los últimos 12 meses"/>
    <n v="270107"/>
    <s v="Atenciones médicas"/>
    <n v="270107007"/>
    <s v="Violencia Intrafamiliar"/>
    <n v="0"/>
    <n v="1966.57142857143"/>
    <n v="0"/>
  </r>
  <r>
    <n v="8"/>
    <n v="16107"/>
    <s v="Biobío"/>
    <s v="Quillón"/>
    <n v="6"/>
    <s v="Prevalencia violencia Psicológica, Física o Sexual Vida"/>
    <x v="1"/>
    <x v="1"/>
    <x v="2"/>
    <x v="2"/>
    <s v="No sufrió violencia antes ni durante los últimos 12 meses"/>
    <n v="270107"/>
    <s v="Atenciones médicas"/>
    <n v="270107007"/>
    <s v="Violencia Intrafamiliar"/>
    <n v="0"/>
    <n v="11864.484668063673"/>
    <n v="0"/>
  </r>
  <r>
    <n v="8"/>
    <n v="16107"/>
    <s v="Biobío"/>
    <s v="Quillón"/>
    <n v="6"/>
    <s v="Prevalencia violencia Psicológica, Física o Sexual Vida"/>
    <x v="1"/>
    <x v="1"/>
    <x v="2"/>
    <x v="2"/>
    <s v="Sufrió violencia antes o durente los últimos 12 meses"/>
    <n v="270107"/>
    <s v="Atenciones médicas"/>
    <n v="270107007"/>
    <s v="Violencia Intrafamiliar"/>
    <n v="0"/>
    <n v="1966.57142857143"/>
    <n v="0"/>
  </r>
  <r>
    <n v="8"/>
    <n v="16301"/>
    <s v="Biobío"/>
    <s v="San Carlos"/>
    <n v="5"/>
    <s v="Prevalencia violencia Psicológica, Física o Sexual Año"/>
    <x v="0"/>
    <x v="0"/>
    <x v="2"/>
    <x v="2"/>
    <s v="No sufrió violencia en los últimos 12 meses"/>
    <n v="270107"/>
    <s v="Atenciones médicas"/>
    <n v="270107007"/>
    <s v="Violencia Intrafamiliar"/>
    <n v="10154"/>
    <n v="20466.417111987183"/>
    <n v="0"/>
  </r>
  <r>
    <n v="8"/>
    <n v="16301"/>
    <s v="Biobío"/>
    <s v="San Carlos"/>
    <n v="5"/>
    <s v="Prevalencia violencia Psicológica, Física o Sexual Año"/>
    <x v="0"/>
    <x v="0"/>
    <x v="2"/>
    <x v="2"/>
    <s v="Sufrió violencia en los últimos 12 meses"/>
    <n v="270107"/>
    <s v="Atenciones médicas"/>
    <n v="270107007"/>
    <s v="Violencia Intrafamiliar"/>
    <n v="505"/>
    <n v="0"/>
    <n v="0"/>
  </r>
  <r>
    <n v="8"/>
    <n v="16301"/>
    <s v="Biobío"/>
    <s v="San Carlos"/>
    <n v="6"/>
    <s v="Prevalencia violencia Psicológica, Física o Sexual Vida"/>
    <x v="1"/>
    <x v="1"/>
    <x v="2"/>
    <x v="2"/>
    <s v="No sufrió violencia antes ni durante los últimos 12 meses"/>
    <n v="270107"/>
    <s v="Atenciones médicas"/>
    <n v="270107007"/>
    <s v="Violencia Intrafamiliar"/>
    <n v="10154"/>
    <n v="20466.417111987183"/>
    <n v="0"/>
  </r>
  <r>
    <n v="8"/>
    <n v="16301"/>
    <s v="Biobío"/>
    <s v="San Carlos"/>
    <n v="6"/>
    <s v="Prevalencia violencia Psicológica, Física o Sexual Vida"/>
    <x v="1"/>
    <x v="1"/>
    <x v="2"/>
    <x v="2"/>
    <s v="Sufrió violencia antes o durente los últimos 12 meses"/>
    <n v="270107"/>
    <s v="Atenciones médicas"/>
    <n v="270107007"/>
    <s v="Violencia Intrafamiliar"/>
    <n v="505"/>
    <n v="0"/>
    <n v="0"/>
  </r>
  <r>
    <n v="8"/>
    <n v="16305"/>
    <s v="Biobío"/>
    <s v="San Nicolás"/>
    <n v="5"/>
    <s v="Prevalencia violencia Psicológica, Física o Sexual Año"/>
    <x v="0"/>
    <x v="0"/>
    <x v="2"/>
    <x v="2"/>
    <s v="No sufrió violencia en los últimos 12 meses"/>
    <n v="270107"/>
    <s v="Atenciones médicas"/>
    <n v="270107007"/>
    <s v="Violencia Intrafamiliar"/>
    <n v="0"/>
    <n v="2954.8469387755122"/>
    <n v="0"/>
  </r>
  <r>
    <n v="8"/>
    <n v="16305"/>
    <s v="Biobío"/>
    <s v="San Nicolás"/>
    <n v="5"/>
    <s v="Prevalencia violencia Psicológica, Física o Sexual Año"/>
    <x v="0"/>
    <x v="0"/>
    <x v="2"/>
    <x v="2"/>
    <s v="Sufrió violencia en los últimos 12 meses"/>
    <n v="270107"/>
    <s v="Atenciones médicas"/>
    <n v="270107007"/>
    <s v="Violencia Intrafamiliar"/>
    <n v="0"/>
    <n v="3057.0463435374118"/>
    <n v="0"/>
  </r>
  <r>
    <n v="8"/>
    <n v="16305"/>
    <s v="Biobío"/>
    <s v="San Nicolás"/>
    <n v="6"/>
    <s v="Prevalencia violencia Psicológica, Física o Sexual Vida"/>
    <x v="1"/>
    <x v="1"/>
    <x v="2"/>
    <x v="2"/>
    <s v="No sufrió violencia antes ni durante los últimos 12 meses"/>
    <n v="270107"/>
    <s v="Atenciones médicas"/>
    <n v="270107007"/>
    <s v="Violencia Intrafamiliar"/>
    <n v="0"/>
    <n v="2954.8469387755122"/>
    <n v="0"/>
  </r>
  <r>
    <n v="8"/>
    <n v="16305"/>
    <s v="Biobío"/>
    <s v="San Nicolás"/>
    <n v="6"/>
    <s v="Prevalencia violencia Psicológica, Física o Sexual Vida"/>
    <x v="1"/>
    <x v="1"/>
    <x v="2"/>
    <x v="2"/>
    <s v="Sufrió violencia antes o durente los últimos 12 meses"/>
    <n v="270107"/>
    <s v="Atenciones médicas"/>
    <n v="270107007"/>
    <s v="Violencia Intrafamiliar"/>
    <n v="0"/>
    <n v="3057.0463435374118"/>
    <n v="0"/>
  </r>
  <r>
    <n v="9"/>
    <n v="9101"/>
    <s v="Araucanía"/>
    <s v="Temuco"/>
    <n v="5"/>
    <s v="Prevalencia violencia Psicológica, Física o Sexual Año"/>
    <x v="0"/>
    <x v="0"/>
    <x v="2"/>
    <x v="2"/>
    <s v="No sufrió violencia en los últimos 12 meses"/>
    <n v="270107"/>
    <s v="Atenciones médicas"/>
    <n v="270107007"/>
    <s v="Violencia Intrafamiliar"/>
    <n v="71242"/>
    <n v="74754.780552426615"/>
    <n v="93749.503475642501"/>
  </r>
  <r>
    <n v="9"/>
    <n v="9101"/>
    <s v="Araucanía"/>
    <s v="Temuco"/>
    <n v="5"/>
    <s v="Prevalencia violencia Psicológica, Física o Sexual Año"/>
    <x v="0"/>
    <x v="0"/>
    <x v="2"/>
    <x v="2"/>
    <s v="Sufrió violencia en los últimos 12 meses"/>
    <n v="270107"/>
    <s v="Atenciones médicas"/>
    <n v="270107007"/>
    <s v="Violencia Intrafamiliar"/>
    <n v="12733"/>
    <n v="17006.936525004268"/>
    <n v="22373.248497181248"/>
  </r>
  <r>
    <n v="9"/>
    <n v="9101"/>
    <s v="Araucanía"/>
    <s v="Temuco"/>
    <n v="6"/>
    <s v="Prevalencia violencia Psicológica, Física o Sexual Vida"/>
    <x v="1"/>
    <x v="1"/>
    <x v="2"/>
    <x v="2"/>
    <s v="No sufrió violencia antes ni durante los últimos 12 meses"/>
    <n v="270107"/>
    <s v="Atenciones médicas"/>
    <n v="270107007"/>
    <s v="Violencia Intrafamiliar"/>
    <n v="53613"/>
    <n v="64182.758573704348"/>
    <n v="77122.860314758553"/>
  </r>
  <r>
    <n v="9"/>
    <n v="9101"/>
    <s v="Araucanía"/>
    <s v="Temuco"/>
    <n v="6"/>
    <s v="Prevalencia violencia Psicológica, Física o Sexual Vida"/>
    <x v="1"/>
    <x v="1"/>
    <x v="2"/>
    <x v="2"/>
    <s v="Sufrió violencia antes o durente los últimos 12 meses"/>
    <n v="270107"/>
    <s v="Atenciones médicas"/>
    <n v="270107007"/>
    <s v="Violencia Intrafamiliar"/>
    <n v="30362"/>
    <n v="27578.95850372647"/>
    <n v="38999.891658065069"/>
  </r>
  <r>
    <n v="9"/>
    <n v="9102"/>
    <s v="Araucanía"/>
    <s v="Carahue"/>
    <n v="5"/>
    <s v="Prevalencia violencia Psicológica, Física o Sexual Año"/>
    <x v="0"/>
    <x v="0"/>
    <x v="2"/>
    <x v="2"/>
    <s v="No sufrió violencia en los últimos 12 meses"/>
    <n v="270107"/>
    <s v="Atenciones médicas"/>
    <n v="270107007"/>
    <s v="Violencia Intrafamiliar"/>
    <n v="0"/>
    <n v="8216.8820879558534"/>
    <n v="0"/>
  </r>
  <r>
    <n v="9"/>
    <n v="9102"/>
    <s v="Araucanía"/>
    <s v="Carahue"/>
    <n v="5"/>
    <s v="Prevalencia violencia Psicológica, Física o Sexual Año"/>
    <x v="0"/>
    <x v="0"/>
    <x v="2"/>
    <x v="2"/>
    <s v="Sufrió violencia en los últimos 12 meses"/>
    <n v="270107"/>
    <s v="Atenciones médicas"/>
    <n v="270107007"/>
    <s v="Violencia Intrafamiliar"/>
    <n v="0"/>
    <n v="3572.072211412642"/>
    <n v="0"/>
  </r>
  <r>
    <n v="9"/>
    <n v="9102"/>
    <s v="Araucanía"/>
    <s v="Carahue"/>
    <n v="6"/>
    <s v="Prevalencia violencia Psicológica, Física o Sexual Vida"/>
    <x v="1"/>
    <x v="1"/>
    <x v="2"/>
    <x v="2"/>
    <s v="No sufrió violencia antes ni durante los últimos 12 meses"/>
    <n v="270107"/>
    <s v="Atenciones médicas"/>
    <n v="270107007"/>
    <s v="Violencia Intrafamiliar"/>
    <n v="0"/>
    <n v="7709.9654212891874"/>
    <n v="0"/>
  </r>
  <r>
    <n v="9"/>
    <n v="9102"/>
    <s v="Araucanía"/>
    <s v="Carahue"/>
    <n v="6"/>
    <s v="Prevalencia violencia Psicológica, Física o Sexual Vida"/>
    <x v="1"/>
    <x v="1"/>
    <x v="2"/>
    <x v="2"/>
    <s v="Sufrió violencia antes o durente los últimos 12 meses"/>
    <n v="270107"/>
    <s v="Atenciones médicas"/>
    <n v="270107007"/>
    <s v="Violencia Intrafamiliar"/>
    <n v="0"/>
    <n v="4078.988878079309"/>
    <n v="0"/>
  </r>
  <r>
    <n v="9"/>
    <n v="9103"/>
    <s v="Araucanía"/>
    <s v="Cunco"/>
    <n v="5"/>
    <s v="Prevalencia violencia Psicológica, Física o Sexual Año"/>
    <x v="0"/>
    <x v="0"/>
    <x v="2"/>
    <x v="2"/>
    <s v="No sufrió violencia en los últimos 12 meses"/>
    <n v="270107"/>
    <s v="Atenciones médicas"/>
    <n v="270107007"/>
    <s v="Violencia Intrafamiliar"/>
    <n v="0"/>
    <n v="2271.0334249303069"/>
    <n v="0"/>
  </r>
  <r>
    <n v="9"/>
    <n v="9103"/>
    <s v="Araucanía"/>
    <s v="Cunco"/>
    <n v="6"/>
    <s v="Prevalencia violencia Psicológica, Física o Sexual Vida"/>
    <x v="1"/>
    <x v="1"/>
    <x v="2"/>
    <x v="2"/>
    <s v="No sufrió violencia antes ni durante los últimos 12 meses"/>
    <n v="270107"/>
    <s v="Atenciones médicas"/>
    <n v="270107007"/>
    <s v="Violencia Intrafamiliar"/>
    <n v="0"/>
    <n v="1986.153424930307"/>
    <n v="0"/>
  </r>
  <r>
    <n v="9"/>
    <n v="9103"/>
    <s v="Araucanía"/>
    <s v="Cunco"/>
    <n v="6"/>
    <s v="Prevalencia violencia Psicológica, Física o Sexual Vida"/>
    <x v="1"/>
    <x v="1"/>
    <x v="2"/>
    <x v="2"/>
    <s v="Sufrió violencia antes o durente los últimos 12 meses"/>
    <n v="270107"/>
    <s v="Atenciones médicas"/>
    <n v="270107007"/>
    <s v="Violencia Intrafamiliar"/>
    <n v="0"/>
    <n v="284.88"/>
    <n v="0"/>
  </r>
  <r>
    <n v="9"/>
    <n v="9105"/>
    <s v="Araucanía"/>
    <s v="Freire"/>
    <n v="5"/>
    <s v="Prevalencia violencia Psicológica, Física o Sexual Año"/>
    <x v="0"/>
    <x v="0"/>
    <x v="2"/>
    <x v="2"/>
    <s v="No sufrió violencia en los últimos 12 meses"/>
    <n v="270107"/>
    <s v="Atenciones médicas"/>
    <n v="270107007"/>
    <s v="Violencia Intrafamiliar"/>
    <n v="0"/>
    <n v="3769.6236860670201"/>
    <n v="8319.2596659531682"/>
  </r>
  <r>
    <n v="9"/>
    <n v="9105"/>
    <s v="Araucanía"/>
    <s v="Freire"/>
    <n v="5"/>
    <s v="Prevalencia violencia Psicológica, Física o Sexual Año"/>
    <x v="0"/>
    <x v="0"/>
    <x v="2"/>
    <x v="2"/>
    <s v="Sufrió violencia en los últimos 12 meses"/>
    <n v="270107"/>
    <s v="Atenciones médicas"/>
    <n v="270107007"/>
    <s v="Violencia Intrafamiliar"/>
    <n v="0"/>
    <n v="895.69354838709705"/>
    <n v="2594.46786875618"/>
  </r>
  <r>
    <n v="9"/>
    <n v="9105"/>
    <s v="Araucanía"/>
    <s v="Freire"/>
    <n v="6"/>
    <s v="Prevalencia violencia Psicológica, Física o Sexual Vida"/>
    <x v="1"/>
    <x v="1"/>
    <x v="2"/>
    <x v="2"/>
    <s v="No sufrió violencia antes ni durante los últimos 12 meses"/>
    <n v="270107"/>
    <s v="Atenciones médicas"/>
    <n v="270107007"/>
    <s v="Violencia Intrafamiliar"/>
    <n v="0"/>
    <n v="3769.6236860670201"/>
    <n v="6947.0092543928968"/>
  </r>
  <r>
    <n v="9"/>
    <n v="9105"/>
    <s v="Araucanía"/>
    <s v="Freire"/>
    <n v="6"/>
    <s v="Prevalencia violencia Psicológica, Física o Sexual Vida"/>
    <x v="1"/>
    <x v="1"/>
    <x v="2"/>
    <x v="2"/>
    <s v="Sufrió violencia antes o durente los últimos 12 meses"/>
    <n v="270107"/>
    <s v="Atenciones médicas"/>
    <n v="270107007"/>
    <s v="Violencia Intrafamiliar"/>
    <n v="0"/>
    <n v="895.69354838709705"/>
    <n v="3966.7182803164505"/>
  </r>
  <r>
    <n v="9"/>
    <n v="9107"/>
    <s v="Araucanía"/>
    <s v="Gorbea"/>
    <n v="5"/>
    <s v="Prevalencia violencia Psicológica, Física o Sexual Año"/>
    <x v="0"/>
    <x v="0"/>
    <x v="2"/>
    <x v="2"/>
    <s v="No sufrió violencia en los últimos 12 meses"/>
    <n v="270107"/>
    <s v="Atenciones médicas"/>
    <n v="270107007"/>
    <s v="Violencia Intrafamiliar"/>
    <n v="0"/>
    <n v="0"/>
    <n v="8515.3448814314797"/>
  </r>
  <r>
    <n v="9"/>
    <n v="9107"/>
    <s v="Araucanía"/>
    <s v="Gorbea"/>
    <n v="5"/>
    <s v="Prevalencia violencia Psicológica, Física o Sexual Año"/>
    <x v="0"/>
    <x v="0"/>
    <x v="2"/>
    <x v="2"/>
    <s v="Sufrió violencia en los últimos 12 meses"/>
    <n v="270107"/>
    <s v="Atenciones médicas"/>
    <n v="270107007"/>
    <s v="Violencia Intrafamiliar"/>
    <n v="0"/>
    <n v="0"/>
    <n v="752.38028169014081"/>
  </r>
  <r>
    <n v="9"/>
    <n v="9107"/>
    <s v="Araucanía"/>
    <s v="Gorbea"/>
    <n v="6"/>
    <s v="Prevalencia violencia Psicológica, Física o Sexual Vida"/>
    <x v="1"/>
    <x v="1"/>
    <x v="2"/>
    <x v="2"/>
    <s v="No sufrió violencia antes ni durante los últimos 12 meses"/>
    <n v="270107"/>
    <s v="Atenciones médicas"/>
    <n v="270107007"/>
    <s v="Violencia Intrafamiliar"/>
    <n v="0"/>
    <n v="0"/>
    <n v="7550.0572758331937"/>
  </r>
  <r>
    <n v="9"/>
    <n v="9107"/>
    <s v="Araucanía"/>
    <s v="Gorbea"/>
    <n v="6"/>
    <s v="Prevalencia violencia Psicológica, Física o Sexual Vida"/>
    <x v="1"/>
    <x v="1"/>
    <x v="2"/>
    <x v="2"/>
    <s v="Sufrió violencia antes o durente los últimos 12 meses"/>
    <n v="270107"/>
    <s v="Atenciones médicas"/>
    <n v="270107007"/>
    <s v="Violencia Intrafamiliar"/>
    <n v="0"/>
    <n v="0"/>
    <n v="1717.6678872884261"/>
  </r>
  <r>
    <n v="9"/>
    <n v="9108"/>
    <s v="Araucanía"/>
    <s v="Lautaro"/>
    <n v="5"/>
    <s v="Prevalencia violencia Psicológica, Física o Sexual Año"/>
    <x v="0"/>
    <x v="0"/>
    <x v="2"/>
    <x v="2"/>
    <s v="No sufrió violencia en los últimos 12 meses"/>
    <n v="270107"/>
    <s v="Atenciones médicas"/>
    <n v="270107007"/>
    <s v="Violencia Intrafamiliar"/>
    <n v="0"/>
    <n v="8533.7272025943003"/>
    <n v="10270.387470324755"/>
  </r>
  <r>
    <n v="9"/>
    <n v="9108"/>
    <s v="Araucanía"/>
    <s v="Lautaro"/>
    <n v="5"/>
    <s v="Prevalencia violencia Psicológica, Física o Sexual Año"/>
    <x v="0"/>
    <x v="0"/>
    <x v="2"/>
    <x v="2"/>
    <s v="Sufrió violencia en los últimos 12 meses"/>
    <n v="270107"/>
    <s v="Atenciones médicas"/>
    <n v="270107007"/>
    <s v="Violencia Intrafamiliar"/>
    <n v="0"/>
    <n v="2465.79975308642"/>
    <n v="2985.9376055982852"/>
  </r>
  <r>
    <n v="9"/>
    <n v="9108"/>
    <s v="Araucanía"/>
    <s v="Lautaro"/>
    <n v="6"/>
    <s v="Prevalencia violencia Psicológica, Física o Sexual Vida"/>
    <x v="1"/>
    <x v="1"/>
    <x v="2"/>
    <x v="2"/>
    <s v="No sufrió violencia antes ni durante los últimos 12 meses"/>
    <n v="270107"/>
    <s v="Atenciones médicas"/>
    <n v="270107007"/>
    <s v="Violencia Intrafamiliar"/>
    <n v="0"/>
    <n v="7638.0336542072037"/>
    <n v="6348.7065844100171"/>
  </r>
  <r>
    <n v="9"/>
    <n v="9108"/>
    <s v="Araucanía"/>
    <s v="Lautaro"/>
    <n v="6"/>
    <s v="Prevalencia violencia Psicológica, Física o Sexual Vida"/>
    <x v="1"/>
    <x v="1"/>
    <x v="2"/>
    <x v="2"/>
    <s v="Sufrió violencia antes o durente los últimos 12 meses"/>
    <n v="270107"/>
    <s v="Atenciones médicas"/>
    <n v="270107007"/>
    <s v="Violencia Intrafamiliar"/>
    <n v="0"/>
    <n v="3361.493301473517"/>
    <n v="6907.6184915130216"/>
  </r>
  <r>
    <n v="9"/>
    <n v="9109"/>
    <s v="Araucanía"/>
    <s v="Loncoche"/>
    <n v="5"/>
    <s v="Prevalencia violencia Psicológica, Física o Sexual Año"/>
    <x v="0"/>
    <x v="0"/>
    <x v="2"/>
    <x v="2"/>
    <s v="No sufrió violencia en los últimos 12 meses"/>
    <n v="270107"/>
    <s v="Atenciones médicas"/>
    <n v="270107007"/>
    <s v="Violencia Intrafamiliar"/>
    <n v="0"/>
    <n v="1583.5933333333339"/>
    <n v="12184.555473187422"/>
  </r>
  <r>
    <n v="9"/>
    <n v="9109"/>
    <s v="Araucanía"/>
    <s v="Loncoche"/>
    <n v="5"/>
    <s v="Prevalencia violencia Psicológica, Física o Sexual Año"/>
    <x v="0"/>
    <x v="0"/>
    <x v="2"/>
    <x v="2"/>
    <s v="Sufrió violencia en los últimos 12 meses"/>
    <n v="270107"/>
    <s v="Atenciones médicas"/>
    <n v="270107007"/>
    <s v="Violencia Intrafamiliar"/>
    <n v="0"/>
    <n v="1660.2198765432099"/>
    <n v="6810.1262761260687"/>
  </r>
  <r>
    <n v="9"/>
    <n v="9109"/>
    <s v="Araucanía"/>
    <s v="Loncoche"/>
    <n v="6"/>
    <s v="Prevalencia violencia Psicológica, Física o Sexual Vida"/>
    <x v="1"/>
    <x v="1"/>
    <x v="2"/>
    <x v="2"/>
    <s v="No sufrió violencia antes ni durante los últimos 12 meses"/>
    <n v="270107"/>
    <s v="Atenciones médicas"/>
    <n v="270107007"/>
    <s v="Violencia Intrafamiliar"/>
    <n v="0"/>
    <n v="1583.5933333333339"/>
    <n v="10254.995128703087"/>
  </r>
  <r>
    <n v="9"/>
    <n v="9109"/>
    <s v="Araucanía"/>
    <s v="Loncoche"/>
    <n v="6"/>
    <s v="Prevalencia violencia Psicológica, Física o Sexual Vida"/>
    <x v="1"/>
    <x v="1"/>
    <x v="2"/>
    <x v="2"/>
    <s v="Sufrió violencia antes o durente los últimos 12 meses"/>
    <n v="270107"/>
    <s v="Atenciones médicas"/>
    <n v="270107007"/>
    <s v="Violencia Intrafamiliar"/>
    <n v="0"/>
    <n v="1660.2198765432099"/>
    <n v="8739.6866206104041"/>
  </r>
  <r>
    <n v="9"/>
    <n v="9111"/>
    <s v="Araucanía"/>
    <s v="Nueva Imperial"/>
    <n v="5"/>
    <s v="Prevalencia violencia Psicológica, Física o Sexual Año"/>
    <x v="0"/>
    <x v="0"/>
    <x v="2"/>
    <x v="2"/>
    <s v="No sufrió violencia en los últimos 12 meses"/>
    <n v="270107"/>
    <s v="Atenciones médicas"/>
    <n v="270107007"/>
    <s v="Violencia Intrafamiliar"/>
    <n v="3977"/>
    <n v="0"/>
    <n v="10041.559318051199"/>
  </r>
  <r>
    <n v="9"/>
    <n v="9111"/>
    <s v="Araucanía"/>
    <s v="Nueva Imperial"/>
    <n v="5"/>
    <s v="Prevalencia violencia Psicológica, Física o Sexual Año"/>
    <x v="0"/>
    <x v="0"/>
    <x v="2"/>
    <x v="2"/>
    <s v="Sufrió violencia en los últimos 12 meses"/>
    <n v="270107"/>
    <s v="Atenciones médicas"/>
    <n v="270107007"/>
    <s v="Violencia Intrafamiliar"/>
    <n v="2079"/>
    <n v="0"/>
    <n v="0"/>
  </r>
  <r>
    <n v="9"/>
    <n v="9111"/>
    <s v="Araucanía"/>
    <s v="Nueva Imperial"/>
    <n v="6"/>
    <s v="Prevalencia violencia Psicológica, Física o Sexual Vida"/>
    <x v="1"/>
    <x v="1"/>
    <x v="2"/>
    <x v="2"/>
    <s v="No sufrió violencia antes ni durante los últimos 12 meses"/>
    <n v="270107"/>
    <s v="Atenciones médicas"/>
    <n v="270107007"/>
    <s v="Violencia Intrafamiliar"/>
    <n v="2492"/>
    <n v="0"/>
    <n v="7704.0213008926412"/>
  </r>
  <r>
    <n v="9"/>
    <n v="9111"/>
    <s v="Araucanía"/>
    <s v="Nueva Imperial"/>
    <n v="6"/>
    <s v="Prevalencia violencia Psicológica, Física o Sexual Vida"/>
    <x v="1"/>
    <x v="1"/>
    <x v="2"/>
    <x v="2"/>
    <s v="Sufrió violencia antes o durente los últimos 12 meses"/>
    <n v="270107"/>
    <s v="Atenciones médicas"/>
    <n v="270107007"/>
    <s v="Violencia Intrafamiliar"/>
    <n v="3564"/>
    <n v="0"/>
    <n v="2337.5380171585557"/>
  </r>
  <r>
    <n v="9"/>
    <n v="9112"/>
    <s v="Araucanía"/>
    <s v="Padre Las Casas"/>
    <n v="5"/>
    <s v="Prevalencia violencia Psicológica, Física o Sexual Año"/>
    <x v="0"/>
    <x v="0"/>
    <x v="2"/>
    <x v="2"/>
    <s v="No sufrió violencia en los últimos 12 meses"/>
    <n v="270107"/>
    <s v="Atenciones médicas"/>
    <n v="270107007"/>
    <s v="Violencia Intrafamiliar"/>
    <n v="11208"/>
    <n v="3985.7939784946252"/>
    <n v="12995.350566982515"/>
  </r>
  <r>
    <n v="9"/>
    <n v="9112"/>
    <s v="Araucanía"/>
    <s v="Padre Las Casas"/>
    <n v="5"/>
    <s v="Prevalencia violencia Psicológica, Física o Sexual Año"/>
    <x v="0"/>
    <x v="0"/>
    <x v="2"/>
    <x v="2"/>
    <s v="Sufrió violencia en los últimos 12 meses"/>
    <n v="270107"/>
    <s v="Atenciones médicas"/>
    <n v="270107007"/>
    <s v="Violencia Intrafamiliar"/>
    <n v="667"/>
    <n v="4606.0817813051144"/>
    <n v="8238.8761660144773"/>
  </r>
  <r>
    <n v="9"/>
    <n v="9112"/>
    <s v="Araucanía"/>
    <s v="Padre Las Casas"/>
    <n v="6"/>
    <s v="Prevalencia violencia Psicológica, Física o Sexual Vida"/>
    <x v="1"/>
    <x v="1"/>
    <x v="2"/>
    <x v="2"/>
    <s v="No sufrió violencia antes ni durante los últimos 12 meses"/>
    <n v="270107"/>
    <s v="Atenciones médicas"/>
    <n v="270107007"/>
    <s v="Violencia Intrafamiliar"/>
    <n v="9452"/>
    <n v="3985.7939784946252"/>
    <n v="10658.827416536196"/>
  </r>
  <r>
    <n v="9"/>
    <n v="9112"/>
    <s v="Araucanía"/>
    <s v="Padre Las Casas"/>
    <n v="6"/>
    <s v="Prevalencia violencia Psicológica, Física o Sexual Vida"/>
    <x v="1"/>
    <x v="1"/>
    <x v="2"/>
    <x v="2"/>
    <s v="Sufrió violencia antes o durente los últimos 12 meses"/>
    <n v="270107"/>
    <s v="Atenciones médicas"/>
    <n v="270107007"/>
    <s v="Violencia Intrafamiliar"/>
    <n v="2423"/>
    <n v="4606.0817813051144"/>
    <n v="10575.3993164608"/>
  </r>
  <r>
    <n v="9"/>
    <n v="9113"/>
    <s v="Araucanía"/>
    <s v="Perquenco"/>
    <n v="5"/>
    <s v="Prevalencia violencia Psicológica, Física o Sexual Año"/>
    <x v="0"/>
    <x v="0"/>
    <x v="2"/>
    <x v="2"/>
    <s v="No sufrió violencia en los últimos 12 meses"/>
    <n v="270107"/>
    <s v="Atenciones médicas"/>
    <n v="270107007"/>
    <s v="Violencia Intrafamiliar"/>
    <n v="0"/>
    <n v="0"/>
    <n v="3089.9182988486964"/>
  </r>
  <r>
    <n v="9"/>
    <n v="9113"/>
    <s v="Araucanía"/>
    <s v="Perquenco"/>
    <n v="6"/>
    <s v="Prevalencia violencia Psicológica, Física o Sexual Vida"/>
    <x v="1"/>
    <x v="1"/>
    <x v="2"/>
    <x v="2"/>
    <s v="No sufrió violencia antes ni durante los últimos 12 meses"/>
    <n v="270107"/>
    <s v="Atenciones médicas"/>
    <n v="270107007"/>
    <s v="Violencia Intrafamiliar"/>
    <n v="0"/>
    <n v="0"/>
    <n v="1717.6678872884261"/>
  </r>
  <r>
    <n v="9"/>
    <n v="9113"/>
    <s v="Araucanía"/>
    <s v="Perquenco"/>
    <n v="6"/>
    <s v="Prevalencia violencia Psicológica, Física o Sexual Vida"/>
    <x v="1"/>
    <x v="1"/>
    <x v="2"/>
    <x v="2"/>
    <s v="Sufrió violencia antes o durente los últimos 12 meses"/>
    <n v="270107"/>
    <s v="Atenciones médicas"/>
    <n v="270107007"/>
    <s v="Violencia Intrafamiliar"/>
    <n v="0"/>
    <n v="0"/>
    <n v="1372.2504115602705"/>
  </r>
  <r>
    <n v="9"/>
    <n v="9115"/>
    <s v="Araucanía"/>
    <s v="Pucón"/>
    <n v="5"/>
    <s v="Prevalencia violencia Psicológica, Física o Sexual Año"/>
    <x v="0"/>
    <x v="0"/>
    <x v="2"/>
    <x v="2"/>
    <s v="No sufrió violencia en los últimos 12 meses"/>
    <n v="270107"/>
    <s v="Atenciones médicas"/>
    <n v="270107007"/>
    <s v="Violencia Intrafamiliar"/>
    <n v="0"/>
    <n v="15860.093300904591"/>
    <n v="4187.7160562669933"/>
  </r>
  <r>
    <n v="9"/>
    <n v="9115"/>
    <s v="Araucanía"/>
    <s v="Pucón"/>
    <n v="5"/>
    <s v="Prevalencia violencia Psicológica, Física o Sexual Año"/>
    <x v="0"/>
    <x v="0"/>
    <x v="2"/>
    <x v="2"/>
    <s v="Sufrió violencia en los últimos 12 meses"/>
    <n v="270107"/>
    <s v="Atenciones médicas"/>
    <n v="270107007"/>
    <s v="Violencia Intrafamiliar"/>
    <n v="0"/>
    <n v="0"/>
    <n v="6794.7467936540033"/>
  </r>
  <r>
    <n v="9"/>
    <n v="9115"/>
    <s v="Araucanía"/>
    <s v="Pucón"/>
    <n v="6"/>
    <s v="Prevalencia violencia Psicológica, Física o Sexual Vida"/>
    <x v="1"/>
    <x v="1"/>
    <x v="2"/>
    <x v="2"/>
    <s v="No sufrió violencia antes ni durante los últimos 12 meses"/>
    <n v="270107"/>
    <s v="Atenciones médicas"/>
    <n v="270107007"/>
    <s v="Violencia Intrafamiliar"/>
    <n v="0"/>
    <n v="12915.402994253855"/>
    <n v="2124.6306932504112"/>
  </r>
  <r>
    <n v="9"/>
    <n v="9115"/>
    <s v="Araucanía"/>
    <s v="Pucón"/>
    <n v="6"/>
    <s v="Prevalencia violencia Psicológica, Física o Sexual Vida"/>
    <x v="1"/>
    <x v="1"/>
    <x v="2"/>
    <x v="2"/>
    <s v="Sufrió violencia antes o durente los últimos 12 meses"/>
    <n v="270107"/>
    <s v="Atenciones médicas"/>
    <n v="270107007"/>
    <s v="Violencia Intrafamiliar"/>
    <n v="0"/>
    <n v="2944.6903066507371"/>
    <n v="8857.8321566705854"/>
  </r>
  <r>
    <n v="9"/>
    <n v="9117"/>
    <s v="Araucanía"/>
    <s v="Teodoro Schmidt"/>
    <n v="5"/>
    <s v="Prevalencia violencia Psicológica, Física o Sexual Año"/>
    <x v="0"/>
    <x v="0"/>
    <x v="2"/>
    <x v="2"/>
    <s v="No sufrió violencia en los últimos 12 meses"/>
    <n v="270107"/>
    <s v="Atenciones médicas"/>
    <n v="270107007"/>
    <s v="Violencia Intrafamiliar"/>
    <n v="0"/>
    <n v="7640.4699362803676"/>
    <n v="0"/>
  </r>
  <r>
    <n v="9"/>
    <n v="9117"/>
    <s v="Araucanía"/>
    <s v="Teodoro Schmidt"/>
    <n v="6"/>
    <s v="Prevalencia violencia Psicológica, Física o Sexual Vida"/>
    <x v="1"/>
    <x v="1"/>
    <x v="2"/>
    <x v="2"/>
    <s v="No sufrió violencia antes ni durante los últimos 12 meses"/>
    <n v="270107"/>
    <s v="Atenciones médicas"/>
    <n v="270107007"/>
    <s v="Violencia Intrafamiliar"/>
    <n v="0"/>
    <n v="5980.2500597371563"/>
    <n v="0"/>
  </r>
  <r>
    <n v="9"/>
    <n v="9117"/>
    <s v="Araucanía"/>
    <s v="Teodoro Schmidt"/>
    <n v="6"/>
    <s v="Prevalencia violencia Psicológica, Física o Sexual Vida"/>
    <x v="1"/>
    <x v="1"/>
    <x v="2"/>
    <x v="2"/>
    <s v="Sufrió violencia antes o durente los últimos 12 meses"/>
    <n v="270107"/>
    <s v="Atenciones médicas"/>
    <n v="270107007"/>
    <s v="Violencia Intrafamiliar"/>
    <n v="0"/>
    <n v="1660.2198765432099"/>
    <n v="0"/>
  </r>
  <r>
    <n v="9"/>
    <n v="9118"/>
    <s v="Araucanía"/>
    <s v="Toltén"/>
    <n v="5"/>
    <s v="Prevalencia violencia Psicológica, Física o Sexual Año"/>
    <x v="0"/>
    <x v="0"/>
    <x v="2"/>
    <x v="2"/>
    <s v="No sufrió violencia en los últimos 12 meses"/>
    <n v="270107"/>
    <s v="Atenciones médicas"/>
    <n v="270107007"/>
    <s v="Violencia Intrafamiliar"/>
    <n v="0"/>
    <n v="2929.293548387097"/>
    <n v="0"/>
  </r>
  <r>
    <n v="9"/>
    <n v="9118"/>
    <s v="Araucanía"/>
    <s v="Toltén"/>
    <n v="5"/>
    <s v="Prevalencia violencia Psicológica, Física o Sexual Año"/>
    <x v="0"/>
    <x v="0"/>
    <x v="2"/>
    <x v="2"/>
    <s v="Sufrió violencia en los últimos 12 meses"/>
    <n v="270107"/>
    <s v="Atenciones médicas"/>
    <n v="270107007"/>
    <s v="Violencia Intrafamiliar"/>
    <n v="0"/>
    <n v="1090.4598765432099"/>
    <n v="0"/>
  </r>
  <r>
    <n v="9"/>
    <n v="9118"/>
    <s v="Araucanía"/>
    <s v="Toltén"/>
    <n v="6"/>
    <s v="Prevalencia violencia Psicológica, Física o Sexual Vida"/>
    <x v="1"/>
    <x v="1"/>
    <x v="2"/>
    <x v="2"/>
    <s v="No sufrió violencia antes ni durante los últimos 12 meses"/>
    <n v="270107"/>
    <s v="Atenciones médicas"/>
    <n v="270107007"/>
    <s v="Violencia Intrafamiliar"/>
    <n v="0"/>
    <n v="2929.293548387097"/>
    <n v="0"/>
  </r>
  <r>
    <n v="9"/>
    <n v="9118"/>
    <s v="Araucanía"/>
    <s v="Toltén"/>
    <n v="6"/>
    <s v="Prevalencia violencia Psicológica, Física o Sexual Vida"/>
    <x v="1"/>
    <x v="1"/>
    <x v="2"/>
    <x v="2"/>
    <s v="Sufrió violencia antes o durente los últimos 12 meses"/>
    <n v="270107"/>
    <s v="Atenciones médicas"/>
    <n v="270107007"/>
    <s v="Violencia Intrafamiliar"/>
    <n v="0"/>
    <n v="1090.4598765432099"/>
    <n v="0"/>
  </r>
  <r>
    <n v="9"/>
    <n v="9119"/>
    <s v="Araucanía"/>
    <s v="Vilcún"/>
    <n v="5"/>
    <s v="Prevalencia violencia Psicológica, Física o Sexual Año"/>
    <x v="0"/>
    <x v="0"/>
    <x v="2"/>
    <x v="2"/>
    <s v="No sufrió violencia en los últimos 12 meses"/>
    <n v="270107"/>
    <s v="Atenciones médicas"/>
    <n v="270107007"/>
    <s v="Violencia Intrafamiliar"/>
    <n v="0"/>
    <n v="2287.6017813051149"/>
    <n v="4656.5383650605263"/>
  </r>
  <r>
    <n v="9"/>
    <n v="9119"/>
    <s v="Araucanía"/>
    <s v="Vilcún"/>
    <n v="5"/>
    <s v="Prevalencia violencia Psicológica, Física o Sexual Año"/>
    <x v="0"/>
    <x v="0"/>
    <x v="2"/>
    <x v="2"/>
    <s v="Sufrió violencia en los últimos 12 meses"/>
    <n v="270107"/>
    <s v="Atenciones médicas"/>
    <n v="270107007"/>
    <s v="Violencia Intrafamiliar"/>
    <n v="0"/>
    <n v="0"/>
    <n v="1489.6952535059336"/>
  </r>
  <r>
    <n v="9"/>
    <n v="9119"/>
    <s v="Araucanía"/>
    <s v="Vilcún"/>
    <n v="6"/>
    <s v="Prevalencia violencia Psicológica, Física o Sexual Vida"/>
    <x v="1"/>
    <x v="1"/>
    <x v="2"/>
    <x v="2"/>
    <s v="No sufrió violencia antes ni durante los últimos 12 meses"/>
    <n v="270107"/>
    <s v="Atenciones médicas"/>
    <n v="270107007"/>
    <s v="Violencia Intrafamiliar"/>
    <n v="0"/>
    <n v="284.88"/>
    <n v="4036.6682351903964"/>
  </r>
  <r>
    <n v="9"/>
    <n v="9119"/>
    <s v="Araucanía"/>
    <s v="Vilcún"/>
    <n v="6"/>
    <s v="Prevalencia violencia Psicológica, Física o Sexual Vida"/>
    <x v="1"/>
    <x v="1"/>
    <x v="2"/>
    <x v="2"/>
    <s v="Sufrió violencia antes o durente los últimos 12 meses"/>
    <n v="270107"/>
    <s v="Atenciones médicas"/>
    <n v="270107007"/>
    <s v="Violencia Intrafamiliar"/>
    <n v="0"/>
    <n v="2002.721781305115"/>
    <n v="2109.5653833760634"/>
  </r>
  <r>
    <n v="9"/>
    <n v="9120"/>
    <s v="Araucanía"/>
    <s v="Villarrica"/>
    <n v="5"/>
    <s v="Prevalencia violencia Psicológica, Física o Sexual Año"/>
    <x v="0"/>
    <x v="0"/>
    <x v="2"/>
    <x v="2"/>
    <s v="No sufrió violencia en los últimos 12 meses"/>
    <n v="270107"/>
    <s v="Atenciones médicas"/>
    <n v="270107007"/>
    <s v="Violencia Intrafamiliar"/>
    <n v="6429"/>
    <n v="12092.542856573933"/>
    <n v="13758.578156476739"/>
  </r>
  <r>
    <n v="9"/>
    <n v="9120"/>
    <s v="Araucanía"/>
    <s v="Villarrica"/>
    <n v="5"/>
    <s v="Prevalencia violencia Psicológica, Física o Sexual Año"/>
    <x v="0"/>
    <x v="0"/>
    <x v="2"/>
    <x v="2"/>
    <s v="Sufrió violencia en los últimos 12 meses"/>
    <n v="270107"/>
    <s v="Atenciones médicas"/>
    <n v="270107007"/>
    <s v="Violencia Intrafamiliar"/>
    <n v="3870"/>
    <n v="2599.7521198156692"/>
    <n v="8005.4162489313167"/>
  </r>
  <r>
    <n v="9"/>
    <n v="9120"/>
    <s v="Araucanía"/>
    <s v="Villarrica"/>
    <n v="6"/>
    <s v="Prevalencia violencia Psicológica, Física o Sexual Vida"/>
    <x v="1"/>
    <x v="1"/>
    <x v="2"/>
    <x v="2"/>
    <s v="No sufrió violencia antes ni durante los últimos 12 meses"/>
    <n v="270107"/>
    <s v="Atenciones médicas"/>
    <n v="270107007"/>
    <s v="Violencia Intrafamiliar"/>
    <n v="5568"/>
    <n v="9774.0628565739316"/>
    <n v="8529.2367893722621"/>
  </r>
  <r>
    <n v="9"/>
    <n v="9120"/>
    <s v="Araucanía"/>
    <s v="Villarrica"/>
    <n v="6"/>
    <s v="Prevalencia violencia Psicológica, Física o Sexual Vida"/>
    <x v="1"/>
    <x v="1"/>
    <x v="2"/>
    <x v="2"/>
    <s v="Sufrió violencia antes o durente los últimos 12 meses"/>
    <n v="270107"/>
    <s v="Atenciones médicas"/>
    <n v="270107007"/>
    <s v="Violencia Intrafamiliar"/>
    <n v="4731"/>
    <n v="4918.2321198156696"/>
    <n v="13234.757616035793"/>
  </r>
  <r>
    <n v="9"/>
    <n v="9201"/>
    <s v="Araucanía"/>
    <s v="Angol"/>
    <n v="5"/>
    <s v="Prevalencia violencia Psicológica, Física o Sexual Año"/>
    <x v="0"/>
    <x v="0"/>
    <x v="2"/>
    <x v="2"/>
    <s v="No sufrió violencia en los últimos 12 meses"/>
    <n v="270107"/>
    <s v="Atenciones médicas"/>
    <n v="270107007"/>
    <s v="Violencia Intrafamiliar"/>
    <n v="12825"/>
    <n v="10960.909689366788"/>
    <n v="0"/>
  </r>
  <r>
    <n v="9"/>
    <n v="9201"/>
    <s v="Araucanía"/>
    <s v="Angol"/>
    <n v="5"/>
    <s v="Prevalencia violencia Psicológica, Física o Sexual Año"/>
    <x v="0"/>
    <x v="0"/>
    <x v="2"/>
    <x v="2"/>
    <s v="Sufrió violencia en los últimos 12 meses"/>
    <n v="270107"/>
    <s v="Atenciones médicas"/>
    <n v="270107007"/>
    <s v="Violencia Intrafamiliar"/>
    <n v="2099"/>
    <n v="0"/>
    <n v="0"/>
  </r>
  <r>
    <n v="9"/>
    <n v="9201"/>
    <s v="Araucanía"/>
    <s v="Angol"/>
    <n v="6"/>
    <s v="Prevalencia violencia Psicológica, Física o Sexual Vida"/>
    <x v="1"/>
    <x v="1"/>
    <x v="2"/>
    <x v="2"/>
    <s v="No sufrió violencia antes ni durante los últimos 12 meses"/>
    <n v="270107"/>
    <s v="Atenciones médicas"/>
    <n v="270107007"/>
    <s v="Violencia Intrafamiliar"/>
    <n v="7838"/>
    <n v="10065.216140979692"/>
    <n v="0"/>
  </r>
  <r>
    <n v="9"/>
    <n v="9201"/>
    <s v="Araucanía"/>
    <s v="Angol"/>
    <n v="6"/>
    <s v="Prevalencia violencia Psicológica, Física o Sexual Vida"/>
    <x v="1"/>
    <x v="1"/>
    <x v="2"/>
    <x v="2"/>
    <s v="Sufrió violencia antes o durente los últimos 12 meses"/>
    <n v="270107"/>
    <s v="Atenciones médicas"/>
    <n v="270107007"/>
    <s v="Violencia Intrafamiliar"/>
    <n v="7086"/>
    <n v="895.69354838709705"/>
    <n v="0"/>
  </r>
  <r>
    <n v="9"/>
    <n v="9202"/>
    <s v="Araucanía"/>
    <s v="Collipulli"/>
    <n v="5"/>
    <s v="Prevalencia violencia Psicológica, Física o Sexual Año"/>
    <x v="0"/>
    <x v="0"/>
    <x v="2"/>
    <x v="2"/>
    <s v="No sufrió violencia en los últimos 12 meses"/>
    <n v="270107"/>
    <s v="Atenciones médicas"/>
    <n v="270107007"/>
    <s v="Violencia Intrafamiliar"/>
    <n v="0"/>
    <n v="13494.922500426694"/>
    <n v="0"/>
  </r>
  <r>
    <n v="9"/>
    <n v="9202"/>
    <s v="Araucanía"/>
    <s v="Collipulli"/>
    <n v="5"/>
    <s v="Prevalencia violencia Psicológica, Física o Sexual Año"/>
    <x v="0"/>
    <x v="0"/>
    <x v="2"/>
    <x v="2"/>
    <s v="Sufrió violencia en los últimos 12 meses"/>
    <n v="270107"/>
    <s v="Atenciones médicas"/>
    <n v="270107007"/>
    <s v="Violencia Intrafamiliar"/>
    <n v="0"/>
    <n v="791.79666666666708"/>
    <n v="0"/>
  </r>
  <r>
    <n v="9"/>
    <n v="9202"/>
    <s v="Araucanía"/>
    <s v="Collipulli"/>
    <n v="6"/>
    <s v="Prevalencia violencia Psicológica, Física o Sexual Vida"/>
    <x v="1"/>
    <x v="1"/>
    <x v="2"/>
    <x v="2"/>
    <s v="No sufrió violencia antes ni durante los últimos 12 meses"/>
    <n v="270107"/>
    <s v="Atenciones médicas"/>
    <n v="270107007"/>
    <s v="Violencia Intrafamiliar"/>
    <n v="0"/>
    <n v="11612.665957216817"/>
    <n v="0"/>
  </r>
  <r>
    <n v="9"/>
    <n v="9202"/>
    <s v="Araucanía"/>
    <s v="Collipulli"/>
    <n v="6"/>
    <s v="Prevalencia violencia Psicológica, Física o Sexual Vida"/>
    <x v="1"/>
    <x v="1"/>
    <x v="2"/>
    <x v="2"/>
    <s v="Sufrió violencia antes o durente los últimos 12 meses"/>
    <n v="270107"/>
    <s v="Atenciones médicas"/>
    <n v="270107007"/>
    <s v="Violencia Intrafamiliar"/>
    <n v="0"/>
    <n v="2674.0532098765443"/>
    <n v="0"/>
  </r>
  <r>
    <n v="9"/>
    <n v="9203"/>
    <s v="Araucanía"/>
    <s v="Curacautín"/>
    <n v="5"/>
    <s v="Prevalencia violencia Psicológica, Física o Sexual Año"/>
    <x v="0"/>
    <x v="0"/>
    <x v="2"/>
    <x v="2"/>
    <s v="No sufrió violencia en los últimos 12 meses"/>
    <n v="270107"/>
    <s v="Atenciones médicas"/>
    <n v="270107007"/>
    <s v="Violencia Intrafamiliar"/>
    <n v="0"/>
    <n v="6936.3506593844231"/>
    <n v="2956.3932803164503"/>
  </r>
  <r>
    <n v="9"/>
    <n v="9203"/>
    <s v="Araucanía"/>
    <s v="Curacautín"/>
    <n v="6"/>
    <s v="Prevalencia violencia Psicológica, Física o Sexual Vida"/>
    <x v="1"/>
    <x v="1"/>
    <x v="2"/>
    <x v="2"/>
    <s v="No sufrió violencia antes ni durante los últimos 12 meses"/>
    <n v="270107"/>
    <s v="Atenciones médicas"/>
    <n v="270107007"/>
    <s v="Violencia Intrafamiliar"/>
    <n v="0"/>
    <n v="5637.63732605109"/>
    <n v="2336.5231504463209"/>
  </r>
  <r>
    <n v="9"/>
    <n v="9203"/>
    <s v="Araucanía"/>
    <s v="Curacautín"/>
    <n v="6"/>
    <s v="Prevalencia violencia Psicológica, Física o Sexual Vida"/>
    <x v="1"/>
    <x v="1"/>
    <x v="2"/>
    <x v="2"/>
    <s v="Sufrió violencia antes o durente los últimos 12 meses"/>
    <n v="270107"/>
    <s v="Atenciones médicas"/>
    <n v="270107007"/>
    <s v="Violencia Intrafamiliar"/>
    <n v="0"/>
    <n v="1298.713333333334"/>
    <n v="619.87012987012986"/>
  </r>
  <r>
    <n v="9"/>
    <n v="9204"/>
    <s v="Araucanía"/>
    <s v="Ercilla"/>
    <n v="5"/>
    <s v="Prevalencia violencia Psicológica, Física o Sexual Año"/>
    <x v="0"/>
    <x v="0"/>
    <x v="2"/>
    <x v="2"/>
    <s v="No sufrió violencia en los últimos 12 meses"/>
    <n v="270107"/>
    <s v="Atenciones médicas"/>
    <n v="270107007"/>
    <s v="Violencia Intrafamiliar"/>
    <n v="0"/>
    <n v="854.64"/>
    <n v="0"/>
  </r>
  <r>
    <n v="9"/>
    <n v="9204"/>
    <s v="Araucanía"/>
    <s v="Ercilla"/>
    <n v="5"/>
    <s v="Prevalencia violencia Psicológica, Física o Sexual Año"/>
    <x v="0"/>
    <x v="0"/>
    <x v="2"/>
    <x v="2"/>
    <s v="Sufrió violencia en los últimos 12 meses"/>
    <n v="270107"/>
    <s v="Atenciones médicas"/>
    <n v="270107007"/>
    <s v="Violencia Intrafamiliar"/>
    <n v="0"/>
    <n v="895.69354838709705"/>
    <n v="0"/>
  </r>
  <r>
    <n v="9"/>
    <n v="9204"/>
    <s v="Araucanía"/>
    <s v="Ercilla"/>
    <n v="6"/>
    <s v="Prevalencia violencia Psicológica, Física o Sexual Vida"/>
    <x v="1"/>
    <x v="1"/>
    <x v="2"/>
    <x v="2"/>
    <s v="No sufrió violencia antes ni durante los últimos 12 meses"/>
    <n v="270107"/>
    <s v="Atenciones médicas"/>
    <n v="270107007"/>
    <s v="Violencia Intrafamiliar"/>
    <n v="0"/>
    <n v="854.64"/>
    <n v="0"/>
  </r>
  <r>
    <n v="9"/>
    <n v="9204"/>
    <s v="Araucanía"/>
    <s v="Ercilla"/>
    <n v="6"/>
    <s v="Prevalencia violencia Psicológica, Física o Sexual Vida"/>
    <x v="1"/>
    <x v="1"/>
    <x v="2"/>
    <x v="2"/>
    <s v="Sufrió violencia antes o durente los últimos 12 meses"/>
    <n v="270107"/>
    <s v="Atenciones médicas"/>
    <n v="270107007"/>
    <s v="Violencia Intrafamiliar"/>
    <n v="0"/>
    <n v="895.69354838709705"/>
    <n v="0"/>
  </r>
  <r>
    <n v="9"/>
    <n v="9206"/>
    <s v="Araucanía"/>
    <s v="Los Sauces"/>
    <n v="5"/>
    <s v="Prevalencia violencia Psicológica, Física o Sexual Año"/>
    <x v="0"/>
    <x v="0"/>
    <x v="2"/>
    <x v="2"/>
    <s v="No sufrió violencia en los últimos 12 meses"/>
    <n v="270107"/>
    <s v="Atenciones médicas"/>
    <n v="270107007"/>
    <s v="Violencia Intrafamiliar"/>
    <n v="0"/>
    <n v="2898.4153296922123"/>
    <n v="0"/>
  </r>
  <r>
    <n v="9"/>
    <n v="9206"/>
    <s v="Araucanía"/>
    <s v="Los Sauces"/>
    <n v="6"/>
    <s v="Prevalencia violencia Psicológica, Física o Sexual Vida"/>
    <x v="1"/>
    <x v="1"/>
    <x v="2"/>
    <x v="2"/>
    <s v="No sufrió violencia antes ni durante los últimos 12 meses"/>
    <n v="270107"/>
    <s v="Atenciones médicas"/>
    <n v="270107007"/>
    <s v="Violencia Intrafamiliar"/>
    <n v="0"/>
    <n v="2898.4153296922123"/>
    <n v="0"/>
  </r>
  <r>
    <n v="9"/>
    <n v="9207"/>
    <s v="Araucanía"/>
    <s v="Lumaco"/>
    <n v="5"/>
    <s v="Prevalencia violencia Psicológica, Física o Sexual Año"/>
    <x v="0"/>
    <x v="0"/>
    <x v="2"/>
    <x v="2"/>
    <s v="No sufrió violencia en los últimos 12 meses"/>
    <n v="270107"/>
    <s v="Atenciones médicas"/>
    <n v="270107007"/>
    <s v="Violencia Intrafamiliar"/>
    <n v="0"/>
    <n v="1402.610215053764"/>
    <n v="0"/>
  </r>
  <r>
    <n v="9"/>
    <n v="9207"/>
    <s v="Araucanía"/>
    <s v="Lumaco"/>
    <n v="5"/>
    <s v="Prevalencia violencia Psicológica, Física o Sexual Año"/>
    <x v="0"/>
    <x v="0"/>
    <x v="2"/>
    <x v="2"/>
    <s v="Sufrió violencia en los últimos 12 meses"/>
    <n v="270107"/>
    <s v="Atenciones médicas"/>
    <n v="270107007"/>
    <s v="Violencia Intrafamiliar"/>
    <n v="0"/>
    <n v="791.79666666666708"/>
    <n v="0"/>
  </r>
  <r>
    <n v="9"/>
    <n v="9207"/>
    <s v="Araucanía"/>
    <s v="Lumaco"/>
    <n v="6"/>
    <s v="Prevalencia violencia Psicológica, Física o Sexual Vida"/>
    <x v="1"/>
    <x v="1"/>
    <x v="2"/>
    <x v="2"/>
    <s v="No sufrió violencia antes ni durante los últimos 12 meses"/>
    <n v="270107"/>
    <s v="Atenciones médicas"/>
    <n v="270107007"/>
    <s v="Violencia Intrafamiliar"/>
    <n v="0"/>
    <n v="1402.610215053764"/>
    <n v="0"/>
  </r>
  <r>
    <n v="9"/>
    <n v="9207"/>
    <s v="Araucanía"/>
    <s v="Lumaco"/>
    <n v="6"/>
    <s v="Prevalencia violencia Psicológica, Física o Sexual Vida"/>
    <x v="1"/>
    <x v="1"/>
    <x v="2"/>
    <x v="2"/>
    <s v="Sufrió violencia antes o durente los últimos 12 meses"/>
    <n v="270107"/>
    <s v="Atenciones médicas"/>
    <n v="270107007"/>
    <s v="Violencia Intrafamiliar"/>
    <n v="0"/>
    <n v="791.79666666666708"/>
    <n v="0"/>
  </r>
  <r>
    <n v="9"/>
    <n v="9208"/>
    <s v="Araucanía"/>
    <s v="Purén"/>
    <n v="5"/>
    <s v="Prevalencia violencia Psicológica, Física o Sexual Año"/>
    <x v="0"/>
    <x v="0"/>
    <x v="2"/>
    <x v="2"/>
    <s v="No sufrió violencia en los últimos 12 meses"/>
    <n v="270107"/>
    <s v="Atenciones médicas"/>
    <n v="270107007"/>
    <s v="Violencia Intrafamiliar"/>
    <n v="0"/>
    <n v="5048.9835165272816"/>
    <n v="0"/>
  </r>
  <r>
    <n v="9"/>
    <n v="9208"/>
    <s v="Araucanía"/>
    <s v="Purén"/>
    <n v="5"/>
    <s v="Prevalencia violencia Psicológica, Física o Sexual Año"/>
    <x v="0"/>
    <x v="0"/>
    <x v="2"/>
    <x v="2"/>
    <s v="Sufrió violencia en los últimos 12 meses"/>
    <n v="270107"/>
    <s v="Atenciones médicas"/>
    <n v="270107007"/>
    <s v="Violencia Intrafamiliar"/>
    <n v="0"/>
    <n v="2391.4986630255453"/>
    <n v="0"/>
  </r>
  <r>
    <n v="9"/>
    <n v="9208"/>
    <s v="Araucanía"/>
    <s v="Purén"/>
    <n v="6"/>
    <s v="Prevalencia violencia Psicológica, Física o Sexual Vida"/>
    <x v="1"/>
    <x v="1"/>
    <x v="2"/>
    <x v="2"/>
    <s v="No sufrió violencia antes ni durante los últimos 12 meses"/>
    <n v="270107"/>
    <s v="Atenciones médicas"/>
    <n v="270107007"/>
    <s v="Violencia Intrafamiliar"/>
    <n v="0"/>
    <n v="3284.8667582636413"/>
    <n v="0"/>
  </r>
  <r>
    <n v="9"/>
    <n v="9208"/>
    <s v="Araucanía"/>
    <s v="Purén"/>
    <n v="6"/>
    <s v="Prevalencia violencia Psicológica, Física o Sexual Vida"/>
    <x v="1"/>
    <x v="1"/>
    <x v="2"/>
    <x v="2"/>
    <s v="Sufrió violencia antes o durente los últimos 12 meses"/>
    <n v="270107"/>
    <s v="Atenciones médicas"/>
    <n v="270107007"/>
    <s v="Violencia Intrafamiliar"/>
    <n v="0"/>
    <n v="4155.6154212891852"/>
    <n v="0"/>
  </r>
  <r>
    <n v="9"/>
    <n v="9209"/>
    <s v="Araucanía"/>
    <s v="Renaico"/>
    <n v="5"/>
    <s v="Prevalencia violencia Psicológica, Física o Sexual Año"/>
    <x v="0"/>
    <x v="0"/>
    <x v="2"/>
    <x v="2"/>
    <s v="No sufrió violencia en los últimos 12 meses"/>
    <n v="270107"/>
    <s v="Atenciones médicas"/>
    <n v="270107007"/>
    <s v="Violencia Intrafamiliar"/>
    <n v="0"/>
    <n v="6186.0672344541181"/>
    <n v="0"/>
  </r>
  <r>
    <n v="9"/>
    <n v="9209"/>
    <s v="Araucanía"/>
    <s v="Renaico"/>
    <n v="5"/>
    <s v="Prevalencia violencia Psicológica, Física o Sexual Año"/>
    <x v="0"/>
    <x v="0"/>
    <x v="2"/>
    <x v="2"/>
    <s v="Sufrió violencia en los últimos 12 meses"/>
    <n v="270107"/>
    <s v="Atenciones médicas"/>
    <n v="270107007"/>
    <s v="Violencia Intrafamiliar"/>
    <n v="0"/>
    <n v="506.91666666666703"/>
    <n v="0"/>
  </r>
  <r>
    <n v="9"/>
    <n v="9209"/>
    <s v="Araucanía"/>
    <s v="Renaico"/>
    <n v="6"/>
    <s v="Prevalencia violencia Psicológica, Física o Sexual Vida"/>
    <x v="1"/>
    <x v="1"/>
    <x v="2"/>
    <x v="2"/>
    <s v="No sufrió violencia antes ni durante los últimos 12 meses"/>
    <n v="270107"/>
    <s v="Atenciones médicas"/>
    <n v="270107007"/>
    <s v="Violencia Intrafamiliar"/>
    <n v="0"/>
    <n v="4498.5770194003544"/>
    <n v="0"/>
  </r>
  <r>
    <n v="9"/>
    <n v="9209"/>
    <s v="Araucanía"/>
    <s v="Renaico"/>
    <n v="6"/>
    <s v="Prevalencia violencia Psicológica, Física o Sexual Vida"/>
    <x v="1"/>
    <x v="1"/>
    <x v="2"/>
    <x v="2"/>
    <s v="Sufrió violencia antes o durente los últimos 12 meses"/>
    <n v="270107"/>
    <s v="Atenciones médicas"/>
    <n v="270107007"/>
    <s v="Violencia Intrafamiliar"/>
    <n v="0"/>
    <n v="2194.4068817204311"/>
    <n v="0"/>
  </r>
  <r>
    <n v="9"/>
    <n v="9210"/>
    <s v="Araucanía"/>
    <s v="Traiguen"/>
    <n v="5"/>
    <s v="Prevalencia violencia Psicológica, Física o Sexual Año"/>
    <x v="0"/>
    <x v="0"/>
    <x v="2"/>
    <x v="2"/>
    <s v="No sufrió violencia en los últimos 12 meses"/>
    <n v="270107"/>
    <s v="Atenciones médicas"/>
    <n v="270107007"/>
    <s v="Violencia Intrafamiliar"/>
    <n v="0"/>
    <n v="1451.966419753086"/>
    <n v="0"/>
  </r>
  <r>
    <n v="9"/>
    <n v="9210"/>
    <s v="Araucanía"/>
    <s v="Traiguen"/>
    <n v="5"/>
    <s v="Prevalencia violencia Psicológica, Física o Sexual Año"/>
    <x v="0"/>
    <x v="0"/>
    <x v="2"/>
    <x v="2"/>
    <s v="Sufrió violencia en los últimos 12 meses"/>
    <n v="270107"/>
    <s v="Atenciones médicas"/>
    <n v="270107007"/>
    <s v="Violencia Intrafamiliar"/>
    <n v="0"/>
    <n v="583.54320987654296"/>
    <n v="0"/>
  </r>
  <r>
    <n v="9"/>
    <n v="9210"/>
    <s v="Araucanía"/>
    <s v="Traiguen"/>
    <n v="6"/>
    <s v="Prevalencia violencia Psicológica, Física o Sexual Vida"/>
    <x v="1"/>
    <x v="1"/>
    <x v="2"/>
    <x v="2"/>
    <s v="No sufrió violencia antes ni durante los últimos 12 meses"/>
    <n v="270107"/>
    <s v="Atenciones médicas"/>
    <n v="270107007"/>
    <s v="Violencia Intrafamiliar"/>
    <n v="0"/>
    <n v="1451.966419753086"/>
    <n v="0"/>
  </r>
  <r>
    <n v="9"/>
    <n v="9210"/>
    <s v="Araucanía"/>
    <s v="Traiguen"/>
    <n v="6"/>
    <s v="Prevalencia violencia Psicológica, Física o Sexual Vida"/>
    <x v="1"/>
    <x v="1"/>
    <x v="2"/>
    <x v="2"/>
    <s v="Sufrió violencia antes o durente los últimos 12 meses"/>
    <n v="270107"/>
    <s v="Atenciones médicas"/>
    <n v="270107007"/>
    <s v="Violencia Intrafamiliar"/>
    <n v="0"/>
    <n v="583.54320987654296"/>
    <n v="0"/>
  </r>
  <r>
    <n v="9"/>
    <n v="9211"/>
    <s v="Araucanía"/>
    <s v="Victoria"/>
    <n v="5"/>
    <s v="Prevalencia violencia Psicológica, Física o Sexual Año"/>
    <x v="0"/>
    <x v="0"/>
    <x v="2"/>
    <x v="2"/>
    <s v="No sufrió violencia en los últimos 12 meses"/>
    <n v="270107"/>
    <s v="Atenciones médicas"/>
    <n v="270107007"/>
    <s v="Violencia Intrafamiliar"/>
    <n v="7604"/>
    <n v="11914.64096603516"/>
    <n v="0"/>
  </r>
  <r>
    <n v="9"/>
    <n v="9211"/>
    <s v="Araucanía"/>
    <s v="Victoria"/>
    <n v="5"/>
    <s v="Prevalencia violencia Psicológica, Física o Sexual Año"/>
    <x v="0"/>
    <x v="0"/>
    <x v="2"/>
    <x v="2"/>
    <s v="Sufrió violencia en los últimos 12 meses"/>
    <n v="270107"/>
    <s v="Atenciones médicas"/>
    <n v="270107007"/>
    <s v="Violencia Intrafamiliar"/>
    <n v="522"/>
    <n v="791.79666666666708"/>
    <n v="0"/>
  </r>
  <r>
    <n v="9"/>
    <n v="9211"/>
    <s v="Araucanía"/>
    <s v="Victoria"/>
    <n v="6"/>
    <s v="Prevalencia violencia Psicológica, Física o Sexual Vida"/>
    <x v="1"/>
    <x v="1"/>
    <x v="2"/>
    <x v="2"/>
    <s v="No sufrió violencia antes ni durante los últimos 12 meses"/>
    <n v="270107"/>
    <s v="Atenciones médicas"/>
    <n v="270107007"/>
    <s v="Violencia Intrafamiliar"/>
    <n v="6515"/>
    <n v="9643.6075411048532"/>
    <n v="0"/>
  </r>
  <r>
    <n v="9"/>
    <n v="9211"/>
    <s v="Araucanía"/>
    <s v="Victoria"/>
    <n v="6"/>
    <s v="Prevalencia violencia Psicológica, Física o Sexual Vida"/>
    <x v="1"/>
    <x v="1"/>
    <x v="2"/>
    <x v="2"/>
    <s v="Sufrió violencia antes o durente los últimos 12 meses"/>
    <n v="270107"/>
    <s v="Atenciones médicas"/>
    <n v="270107007"/>
    <s v="Violencia Intrafamiliar"/>
    <n v="1611"/>
    <n v="3062.8300915969739"/>
    <n v="0"/>
  </r>
  <r>
    <n v="10"/>
    <n v="10101"/>
    <s v="Los Lagos"/>
    <s v="Puerto Montt"/>
    <n v="5"/>
    <s v="Prevalencia violencia Psicológica, Física o Sexual Año"/>
    <x v="0"/>
    <x v="0"/>
    <x v="2"/>
    <x v="2"/>
    <s v="No sufrió violencia en los últimos 12 meses"/>
    <n v="270107"/>
    <s v="Atenciones médicas"/>
    <n v="270107007"/>
    <s v="Violencia Intrafamiliar"/>
    <n v="42396"/>
    <n v="51606.579647763348"/>
    <n v="78994.075214196739"/>
  </r>
  <r>
    <n v="10"/>
    <n v="10101"/>
    <s v="Los Lagos"/>
    <s v="Puerto Montt"/>
    <n v="5"/>
    <s v="Prevalencia violencia Psicológica, Física o Sexual Año"/>
    <x v="0"/>
    <x v="0"/>
    <x v="2"/>
    <x v="2"/>
    <s v="Sufrió violencia en los últimos 12 meses"/>
    <n v="270107"/>
    <s v="Atenciones médicas"/>
    <n v="270107007"/>
    <s v="Violencia Intrafamiliar"/>
    <n v="10892"/>
    <n v="10074.537853221344"/>
    <n v="4975.2342346938767"/>
  </r>
  <r>
    <n v="10"/>
    <n v="10101"/>
    <s v="Los Lagos"/>
    <s v="Puerto Montt"/>
    <n v="6"/>
    <s v="Prevalencia violencia Psicológica, Física o Sexual Vida"/>
    <x v="1"/>
    <x v="1"/>
    <x v="2"/>
    <x v="2"/>
    <s v="No sufrió violencia antes ni durante los últimos 12 meses"/>
    <n v="270107"/>
    <s v="Atenciones médicas"/>
    <n v="270107007"/>
    <s v="Violencia Intrafamiliar"/>
    <n v="31851"/>
    <n v="46631.358359111997"/>
    <n v="70722.165006335825"/>
  </r>
  <r>
    <n v="10"/>
    <n v="10101"/>
    <s v="Los Lagos"/>
    <s v="Puerto Montt"/>
    <n v="6"/>
    <s v="Prevalencia violencia Psicológica, Física o Sexual Vida"/>
    <x v="1"/>
    <x v="1"/>
    <x v="2"/>
    <x v="2"/>
    <s v="Sufrió violencia antes o durente los últimos 12 meses"/>
    <n v="270107"/>
    <s v="Atenciones médicas"/>
    <n v="270107007"/>
    <s v="Violencia Intrafamiliar"/>
    <n v="21437"/>
    <n v="15049.759141872688"/>
    <n v="13247.1444425548"/>
  </r>
  <r>
    <n v="10"/>
    <n v="10102"/>
    <s v="Los Lagos"/>
    <s v="Calbuco"/>
    <n v="5"/>
    <s v="Prevalencia violencia Psicológica, Física o Sexual Año"/>
    <x v="0"/>
    <x v="0"/>
    <x v="2"/>
    <x v="2"/>
    <s v="No sufrió violencia en los últimos 12 meses"/>
    <n v="270107"/>
    <s v="Atenciones médicas"/>
    <n v="270107007"/>
    <s v="Violencia Intrafamiliar"/>
    <n v="0"/>
    <n v="4190.8806248324991"/>
    <n v="0"/>
  </r>
  <r>
    <n v="10"/>
    <n v="10102"/>
    <s v="Los Lagos"/>
    <s v="Calbuco"/>
    <n v="5"/>
    <s v="Prevalencia violencia Psicológica, Física o Sexual Año"/>
    <x v="0"/>
    <x v="0"/>
    <x v="2"/>
    <x v="2"/>
    <s v="Sufrió violencia en los últimos 12 meses"/>
    <n v="270107"/>
    <s v="Atenciones médicas"/>
    <n v="270107007"/>
    <s v="Violencia Intrafamiliar"/>
    <n v="0"/>
    <n v="1379.642093222074"/>
    <n v="0"/>
  </r>
  <r>
    <n v="10"/>
    <n v="10102"/>
    <s v="Los Lagos"/>
    <s v="Calbuco"/>
    <n v="6"/>
    <s v="Prevalencia violencia Psicológica, Física o Sexual Vida"/>
    <x v="1"/>
    <x v="1"/>
    <x v="2"/>
    <x v="2"/>
    <s v="No sufrió violencia antes ni durante los últimos 12 meses"/>
    <n v="270107"/>
    <s v="Atenciones médicas"/>
    <n v="270107007"/>
    <s v="Violencia Intrafamiliar"/>
    <n v="0"/>
    <n v="3375.5767109895783"/>
    <n v="0"/>
  </r>
  <r>
    <n v="10"/>
    <n v="10102"/>
    <s v="Los Lagos"/>
    <s v="Calbuco"/>
    <n v="6"/>
    <s v="Prevalencia violencia Psicológica, Física o Sexual Vida"/>
    <x v="1"/>
    <x v="1"/>
    <x v="2"/>
    <x v="2"/>
    <s v="Sufrió violencia antes o durente los últimos 12 meses"/>
    <n v="270107"/>
    <s v="Atenciones médicas"/>
    <n v="270107007"/>
    <s v="Violencia Intrafamiliar"/>
    <n v="0"/>
    <n v="2194.9460070649952"/>
    <n v="0"/>
  </r>
  <r>
    <n v="10"/>
    <n v="10104"/>
    <s v="Los Lagos"/>
    <s v="Fresia"/>
    <n v="5"/>
    <s v="Prevalencia violencia Psicológica, Física o Sexual Año"/>
    <x v="0"/>
    <x v="0"/>
    <x v="2"/>
    <x v="2"/>
    <s v="No sufrió violencia en los últimos 12 meses"/>
    <n v="270107"/>
    <s v="Atenciones médicas"/>
    <n v="270107007"/>
    <s v="Violencia Intrafamiliar"/>
    <n v="0"/>
    <n v="1643.5740090968179"/>
    <n v="0"/>
  </r>
  <r>
    <n v="10"/>
    <n v="10104"/>
    <s v="Los Lagos"/>
    <s v="Fresia"/>
    <n v="6"/>
    <s v="Prevalencia violencia Psicológica, Física o Sexual Vida"/>
    <x v="1"/>
    <x v="1"/>
    <x v="2"/>
    <x v="2"/>
    <s v="No sufrió violencia antes ni durante los últimos 12 meses"/>
    <n v="270107"/>
    <s v="Atenciones médicas"/>
    <n v="270107007"/>
    <s v="Violencia Intrafamiliar"/>
    <n v="0"/>
    <n v="1643.5740090968179"/>
    <n v="0"/>
  </r>
  <r>
    <n v="10"/>
    <n v="10105"/>
    <s v="Los Lagos"/>
    <s v="Frutillar"/>
    <n v="5"/>
    <s v="Prevalencia violencia Psicológica, Física o Sexual Año"/>
    <x v="0"/>
    <x v="0"/>
    <x v="2"/>
    <x v="2"/>
    <s v="No sufrió violencia en los últimos 12 meses"/>
    <n v="270107"/>
    <s v="Atenciones médicas"/>
    <n v="270107007"/>
    <s v="Violencia Intrafamiliar"/>
    <n v="0"/>
    <n v="1875.874804031356"/>
    <n v="4337.7129157218442"/>
  </r>
  <r>
    <n v="10"/>
    <n v="10105"/>
    <s v="Los Lagos"/>
    <s v="Frutillar"/>
    <n v="5"/>
    <s v="Prevalencia violencia Psicológica, Física o Sexual Año"/>
    <x v="0"/>
    <x v="0"/>
    <x v="2"/>
    <x v="2"/>
    <s v="Sufrió violencia en los últimos 12 meses"/>
    <n v="270107"/>
    <s v="Atenciones médicas"/>
    <n v="270107007"/>
    <s v="Violencia Intrafamiliar"/>
    <n v="0"/>
    <n v="0"/>
    <n v="1905.5886764705881"/>
  </r>
  <r>
    <n v="10"/>
    <n v="10105"/>
    <s v="Los Lagos"/>
    <s v="Frutillar"/>
    <n v="6"/>
    <s v="Prevalencia violencia Psicológica, Física o Sexual Vida"/>
    <x v="1"/>
    <x v="1"/>
    <x v="2"/>
    <x v="2"/>
    <s v="No sufrió violencia antes ni durante los últimos 12 meses"/>
    <n v="270107"/>
    <s v="Atenciones médicas"/>
    <n v="270107007"/>
    <s v="Violencia Intrafamiliar"/>
    <n v="0"/>
    <n v="1875.874804031356"/>
    <n v="2890.3009259259261"/>
  </r>
  <r>
    <n v="10"/>
    <n v="10105"/>
    <s v="Los Lagos"/>
    <s v="Frutillar"/>
    <n v="6"/>
    <s v="Prevalencia violencia Psicológica, Física o Sexual Vida"/>
    <x v="1"/>
    <x v="1"/>
    <x v="2"/>
    <x v="2"/>
    <s v="Sufrió violencia antes o durente los últimos 12 meses"/>
    <n v="270107"/>
    <s v="Atenciones médicas"/>
    <n v="270107007"/>
    <s v="Violencia Intrafamiliar"/>
    <n v="0"/>
    <n v="0"/>
    <n v="3353.0006662665064"/>
  </r>
  <r>
    <n v="10"/>
    <n v="10107"/>
    <s v="Los Lagos"/>
    <s v="Llanquihue"/>
    <n v="5"/>
    <s v="Prevalencia violencia Psicológica, Física o Sexual Año"/>
    <x v="0"/>
    <x v="0"/>
    <x v="2"/>
    <x v="2"/>
    <s v="No sufrió violencia en los últimos 12 meses"/>
    <n v="270107"/>
    <s v="Atenciones médicas"/>
    <n v="270107007"/>
    <s v="Violencia Intrafamiliar"/>
    <n v="0"/>
    <n v="6355.5312527895567"/>
    <n v="5971.0608786848061"/>
  </r>
  <r>
    <n v="10"/>
    <n v="10107"/>
    <s v="Los Lagos"/>
    <s v="Llanquihue"/>
    <n v="5"/>
    <s v="Prevalencia violencia Psicológica, Física o Sexual Año"/>
    <x v="0"/>
    <x v="0"/>
    <x v="2"/>
    <x v="2"/>
    <s v="Sufrió violencia en los últimos 12 meses"/>
    <n v="270107"/>
    <s v="Atenciones médicas"/>
    <n v="270107007"/>
    <s v="Violencia Intrafamiliar"/>
    <n v="0"/>
    <n v="1353.998856097003"/>
    <n v="1215.6844897959184"/>
  </r>
  <r>
    <n v="10"/>
    <n v="10107"/>
    <s v="Los Lagos"/>
    <s v="Llanquihue"/>
    <n v="6"/>
    <s v="Prevalencia violencia Psicológica, Física o Sexual Vida"/>
    <x v="1"/>
    <x v="1"/>
    <x v="2"/>
    <x v="2"/>
    <s v="No sufrió violencia antes ni durante los últimos 12 meses"/>
    <n v="270107"/>
    <s v="Atenciones médicas"/>
    <n v="270107007"/>
    <s v="Violencia Intrafamiliar"/>
    <n v="0"/>
    <n v="5651.9731132546731"/>
    <n v="3083.6027078609222"/>
  </r>
  <r>
    <n v="10"/>
    <n v="10107"/>
    <s v="Los Lagos"/>
    <s v="Llanquihue"/>
    <n v="6"/>
    <s v="Prevalencia violencia Psicológica, Física o Sexual Vida"/>
    <x v="1"/>
    <x v="1"/>
    <x v="2"/>
    <x v="2"/>
    <s v="Sufrió violencia antes o durente los últimos 12 meses"/>
    <n v="270107"/>
    <s v="Atenciones médicas"/>
    <n v="270107007"/>
    <s v="Violencia Intrafamiliar"/>
    <n v="0"/>
    <n v="2057.5569956318868"/>
    <n v="4103.1426606198038"/>
  </r>
  <r>
    <n v="10"/>
    <n v="10108"/>
    <s v="Los Lagos"/>
    <s v="Maullín"/>
    <n v="5"/>
    <s v="Prevalencia violencia Psicológica, Física o Sexual Año"/>
    <x v="0"/>
    <x v="0"/>
    <x v="2"/>
    <x v="2"/>
    <s v="No sufrió violencia en los últimos 12 meses"/>
    <n v="270107"/>
    <s v="Atenciones médicas"/>
    <n v="270107007"/>
    <s v="Violencia Intrafamiliar"/>
    <n v="0"/>
    <n v="1285.8933875271321"/>
    <n v="0"/>
  </r>
  <r>
    <n v="10"/>
    <n v="10108"/>
    <s v="Los Lagos"/>
    <s v="Maullín"/>
    <n v="5"/>
    <s v="Prevalencia violencia Psicológica, Física o Sexual Año"/>
    <x v="0"/>
    <x v="0"/>
    <x v="2"/>
    <x v="2"/>
    <s v="Sufrió violencia en los últimos 12 meses"/>
    <n v="270107"/>
    <s v="Atenciones médicas"/>
    <n v="270107007"/>
    <s v="Violencia Intrafamiliar"/>
    <n v="0"/>
    <n v="464.10638297872299"/>
    <n v="0"/>
  </r>
  <r>
    <n v="10"/>
    <n v="10108"/>
    <s v="Los Lagos"/>
    <s v="Maullín"/>
    <n v="6"/>
    <s v="Prevalencia violencia Psicológica, Física o Sexual Vida"/>
    <x v="1"/>
    <x v="1"/>
    <x v="2"/>
    <x v="2"/>
    <s v="No sufrió violencia antes ni durante los últimos 12 meses"/>
    <n v="270107"/>
    <s v="Atenciones médicas"/>
    <n v="270107007"/>
    <s v="Violencia Intrafamiliar"/>
    <n v="0"/>
    <n v="815.30391384292102"/>
    <n v="0"/>
  </r>
  <r>
    <n v="10"/>
    <n v="10108"/>
    <s v="Los Lagos"/>
    <s v="Maullín"/>
    <n v="6"/>
    <s v="Prevalencia violencia Psicológica, Física o Sexual Vida"/>
    <x v="1"/>
    <x v="1"/>
    <x v="2"/>
    <x v="2"/>
    <s v="Sufrió violencia antes o durente los últimos 12 meses"/>
    <n v="270107"/>
    <s v="Atenciones médicas"/>
    <n v="270107007"/>
    <s v="Violencia Intrafamiliar"/>
    <n v="0"/>
    <n v="934.69585666293392"/>
    <n v="0"/>
  </r>
  <r>
    <n v="10"/>
    <n v="10109"/>
    <s v="Los Lagos"/>
    <s v="Puerto Varas"/>
    <n v="5"/>
    <s v="Prevalencia violencia Psicológica, Física o Sexual Año"/>
    <x v="0"/>
    <x v="0"/>
    <x v="2"/>
    <x v="2"/>
    <s v="No sufrió violencia en los últimos 12 meses"/>
    <n v="270107"/>
    <s v="Atenciones médicas"/>
    <n v="270107007"/>
    <s v="Violencia Intrafamiliar"/>
    <n v="5636"/>
    <n v="6461.5782689793414"/>
    <n v="20590.094417989418"/>
  </r>
  <r>
    <n v="10"/>
    <n v="10109"/>
    <s v="Los Lagos"/>
    <s v="Puerto Varas"/>
    <n v="5"/>
    <s v="Prevalencia violencia Psicológica, Física o Sexual Año"/>
    <x v="0"/>
    <x v="0"/>
    <x v="2"/>
    <x v="2"/>
    <s v="Sufrió violencia en los últimos 12 meses"/>
    <n v="270107"/>
    <s v="Atenciones médicas"/>
    <n v="270107007"/>
    <s v="Violencia Intrafamiliar"/>
    <n v="2548"/>
    <n v="1373.159002516586"/>
    <n v="3584.9109213685474"/>
  </r>
  <r>
    <n v="10"/>
    <n v="10109"/>
    <s v="Los Lagos"/>
    <s v="Puerto Varas"/>
    <n v="6"/>
    <s v="Prevalencia violencia Psicológica, Física o Sexual Vida"/>
    <x v="1"/>
    <x v="1"/>
    <x v="2"/>
    <x v="2"/>
    <s v="No sufrió violencia antes ni durante los últimos 12 meses"/>
    <n v="270107"/>
    <s v="Atenciones médicas"/>
    <n v="270107007"/>
    <s v="Violencia Intrafamiliar"/>
    <n v="5366"/>
    <n v="5526.8824123164068"/>
    <n v="16061.341247165536"/>
  </r>
  <r>
    <n v="10"/>
    <n v="10109"/>
    <s v="Los Lagos"/>
    <s v="Puerto Varas"/>
    <n v="6"/>
    <s v="Prevalencia violencia Psicológica, Física o Sexual Vida"/>
    <x v="1"/>
    <x v="1"/>
    <x v="2"/>
    <x v="2"/>
    <s v="Sufrió violencia antes o durente los últimos 12 meses"/>
    <n v="270107"/>
    <s v="Atenciones médicas"/>
    <n v="270107007"/>
    <s v="Violencia Intrafamiliar"/>
    <n v="2818"/>
    <n v="2307.8548591795202"/>
    <n v="8113.6640921924318"/>
  </r>
  <r>
    <n v="10"/>
    <n v="10201"/>
    <s v="Los Lagos"/>
    <s v="Castro"/>
    <n v="5"/>
    <s v="Prevalencia violencia Psicológica, Física o Sexual Año"/>
    <x v="0"/>
    <x v="0"/>
    <x v="2"/>
    <x v="2"/>
    <s v="No sufrió violencia en los últimos 12 meses"/>
    <n v="270107"/>
    <s v="Atenciones médicas"/>
    <n v="270107007"/>
    <s v="Violencia Intrafamiliar"/>
    <n v="7633"/>
    <n v="14638.99295071788"/>
    <n v="15531.641848072555"/>
  </r>
  <r>
    <n v="10"/>
    <n v="10201"/>
    <s v="Los Lagos"/>
    <s v="Castro"/>
    <n v="5"/>
    <s v="Prevalencia violencia Psicológica, Física o Sexual Año"/>
    <x v="0"/>
    <x v="0"/>
    <x v="2"/>
    <x v="2"/>
    <s v="Sufrió violencia en los últimos 12 meses"/>
    <n v="270107"/>
    <s v="Atenciones médicas"/>
    <n v="270107007"/>
    <s v="Violencia Intrafamiliar"/>
    <n v="2345"/>
    <n v="1869.3917133258681"/>
    <n v="4662.477565359477"/>
  </r>
  <r>
    <n v="10"/>
    <n v="10201"/>
    <s v="Los Lagos"/>
    <s v="Castro"/>
    <n v="6"/>
    <s v="Prevalencia violencia Psicológica, Física o Sexual Vida"/>
    <x v="1"/>
    <x v="1"/>
    <x v="2"/>
    <x v="2"/>
    <s v="No sufrió violencia antes ni durante los últimos 12 meses"/>
    <n v="270107"/>
    <s v="Atenciones médicas"/>
    <n v="270107007"/>
    <s v="Violencia Intrafamiliar"/>
    <n v="6923"/>
    <n v="14638.99295071788"/>
    <n v="10902.311687452759"/>
  </r>
  <r>
    <n v="10"/>
    <n v="10201"/>
    <s v="Los Lagos"/>
    <s v="Castro"/>
    <n v="6"/>
    <s v="Prevalencia violencia Psicológica, Física o Sexual Vida"/>
    <x v="1"/>
    <x v="1"/>
    <x v="2"/>
    <x v="2"/>
    <s v="Sufrió violencia antes o durente los últimos 12 meses"/>
    <n v="270107"/>
    <s v="Atenciones médicas"/>
    <n v="270107007"/>
    <s v="Violencia Intrafamiliar"/>
    <n v="3055"/>
    <n v="1869.3917133258681"/>
    <n v="9291.8077259792772"/>
  </r>
  <r>
    <n v="10"/>
    <n v="10202"/>
    <s v="Los Lagos"/>
    <s v="Ancud"/>
    <n v="5"/>
    <s v="Prevalencia violencia Psicológica, Física o Sexual Año"/>
    <x v="0"/>
    <x v="0"/>
    <x v="2"/>
    <x v="2"/>
    <s v="No sufrió violencia en los últimos 12 meses"/>
    <n v="270107"/>
    <s v="Atenciones médicas"/>
    <n v="270107007"/>
    <s v="Violencia Intrafamiliar"/>
    <n v="7735"/>
    <n v="8837.0433898383762"/>
    <n v="16886.650126939658"/>
  </r>
  <r>
    <n v="10"/>
    <n v="10202"/>
    <s v="Los Lagos"/>
    <s v="Ancud"/>
    <n v="5"/>
    <s v="Prevalencia violencia Psicológica, Física o Sexual Año"/>
    <x v="0"/>
    <x v="0"/>
    <x v="2"/>
    <x v="2"/>
    <s v="Sufrió violencia en los últimos 12 meses"/>
    <n v="270107"/>
    <s v="Atenciones médicas"/>
    <n v="270107007"/>
    <s v="Violencia Intrafamiliar"/>
    <n v="1594"/>
    <n v="444.94623655914"/>
    <n v="3124.4727078609221"/>
  </r>
  <r>
    <n v="10"/>
    <n v="10202"/>
    <s v="Los Lagos"/>
    <s v="Ancud"/>
    <n v="6"/>
    <s v="Prevalencia violencia Psicológica, Física o Sexual Vida"/>
    <x v="1"/>
    <x v="1"/>
    <x v="2"/>
    <x v="2"/>
    <s v="No sufrió violencia antes ni durante los últimos 12 meses"/>
    <n v="270107"/>
    <s v="Atenciones médicas"/>
    <n v="270107007"/>
    <s v="Violencia Intrafamiliar"/>
    <n v="7267"/>
    <n v="8837.0433898383762"/>
    <n v="13599.050684384862"/>
  </r>
  <r>
    <n v="10"/>
    <n v="10202"/>
    <s v="Los Lagos"/>
    <s v="Ancud"/>
    <n v="6"/>
    <s v="Prevalencia violencia Psicológica, Física o Sexual Vida"/>
    <x v="1"/>
    <x v="1"/>
    <x v="2"/>
    <x v="2"/>
    <s v="Sufrió violencia antes o durente los últimos 12 meses"/>
    <n v="270107"/>
    <s v="Atenciones médicas"/>
    <n v="270107007"/>
    <s v="Violencia Intrafamiliar"/>
    <n v="2062"/>
    <n v="444.94623655914"/>
    <n v="6412.0721504157218"/>
  </r>
  <r>
    <n v="10"/>
    <n v="10203"/>
    <s v="Los Lagos"/>
    <s v="Chonchi"/>
    <n v="5"/>
    <s v="Prevalencia violencia Psicológica, Física o Sexual Año"/>
    <x v="0"/>
    <x v="0"/>
    <x v="2"/>
    <x v="2"/>
    <s v="No sufrió violencia en los últimos 12 meses"/>
    <n v="270107"/>
    <s v="Atenciones médicas"/>
    <n v="270107007"/>
    <s v="Violencia Intrafamiliar"/>
    <n v="0"/>
    <n v="5326.7079452124271"/>
    <n v="0"/>
  </r>
  <r>
    <n v="10"/>
    <n v="10203"/>
    <s v="Los Lagos"/>
    <s v="Chonchi"/>
    <n v="5"/>
    <s v="Prevalencia violencia Psicológica, Física o Sexual Año"/>
    <x v="0"/>
    <x v="0"/>
    <x v="2"/>
    <x v="2"/>
    <s v="Sufrió violencia en los últimos 12 meses"/>
    <n v="270107"/>
    <s v="Atenciones médicas"/>
    <n v="270107007"/>
    <s v="Violencia Intrafamiliar"/>
    <n v="0"/>
    <n v="464.10638297872299"/>
    <n v="0"/>
  </r>
  <r>
    <n v="10"/>
    <n v="10203"/>
    <s v="Los Lagos"/>
    <s v="Chonchi"/>
    <n v="6"/>
    <s v="Prevalencia violencia Psicológica, Física o Sexual Vida"/>
    <x v="1"/>
    <x v="1"/>
    <x v="2"/>
    <x v="2"/>
    <s v="No sufrió violencia antes ni durante los últimos 12 meses"/>
    <n v="270107"/>
    <s v="Atenciones médicas"/>
    <n v="270107007"/>
    <s v="Violencia Intrafamiliar"/>
    <n v="0"/>
    <n v="5326.7079452124271"/>
    <n v="0"/>
  </r>
  <r>
    <n v="10"/>
    <n v="10203"/>
    <s v="Los Lagos"/>
    <s v="Chonchi"/>
    <n v="6"/>
    <s v="Prevalencia violencia Psicológica, Física o Sexual Vida"/>
    <x v="1"/>
    <x v="1"/>
    <x v="2"/>
    <x v="2"/>
    <s v="Sufrió violencia antes o durente los últimos 12 meses"/>
    <n v="270107"/>
    <s v="Atenciones médicas"/>
    <n v="270107007"/>
    <s v="Violencia Intrafamiliar"/>
    <n v="0"/>
    <n v="464.10638297872299"/>
    <n v="0"/>
  </r>
  <r>
    <n v="10"/>
    <n v="10205"/>
    <s v="Los Lagos"/>
    <s v="Dalcahue"/>
    <n v="5"/>
    <s v="Prevalencia violencia Psicológica, Física o Sexual Año"/>
    <x v="0"/>
    <x v="0"/>
    <x v="2"/>
    <x v="2"/>
    <s v="No sufrió violencia en los últimos 12 meses"/>
    <n v="270107"/>
    <s v="Atenciones médicas"/>
    <n v="270107007"/>
    <s v="Violencia Intrafamiliar"/>
    <n v="0"/>
    <n v="3934.0996705793782"/>
    <n v="0"/>
  </r>
  <r>
    <n v="10"/>
    <n v="10205"/>
    <s v="Los Lagos"/>
    <s v="Dalcahue"/>
    <n v="6"/>
    <s v="Prevalencia violencia Psicológica, Física o Sexual Vida"/>
    <x v="1"/>
    <x v="1"/>
    <x v="2"/>
    <x v="2"/>
    <s v="No sufrió violencia antes ni durante los últimos 12 meses"/>
    <n v="270107"/>
    <s v="Atenciones médicas"/>
    <n v="270107007"/>
    <s v="Violencia Intrafamiliar"/>
    <n v="0"/>
    <n v="3934.0996705793782"/>
    <n v="0"/>
  </r>
  <r>
    <n v="10"/>
    <n v="10208"/>
    <s v="Los Lagos"/>
    <s v="Quellon"/>
    <n v="5"/>
    <s v="Prevalencia violencia Psicológica, Física o Sexual Año"/>
    <x v="0"/>
    <x v="0"/>
    <x v="2"/>
    <x v="2"/>
    <s v="No sufrió violencia en los últimos 12 meses"/>
    <n v="270107"/>
    <s v="Atenciones médicas"/>
    <n v="270107007"/>
    <s v="Violencia Intrafamiliar"/>
    <n v="0"/>
    <n v="8102.8261224631815"/>
    <n v="0"/>
  </r>
  <r>
    <n v="10"/>
    <n v="10208"/>
    <s v="Los Lagos"/>
    <s v="Quellon"/>
    <n v="5"/>
    <s v="Prevalencia violencia Psicológica, Física o Sexual Año"/>
    <x v="0"/>
    <x v="0"/>
    <x v="2"/>
    <x v="2"/>
    <s v="Sufrió violencia en los últimos 12 meses"/>
    <n v="270107"/>
    <s v="Atenciones médicas"/>
    <n v="270107007"/>
    <s v="Violencia Intrafamiliar"/>
    <n v="0"/>
    <n v="1742.9"/>
    <n v="0"/>
  </r>
  <r>
    <n v="10"/>
    <n v="10208"/>
    <s v="Los Lagos"/>
    <s v="Quellon"/>
    <n v="6"/>
    <s v="Prevalencia violencia Psicológica, Física o Sexual Vida"/>
    <x v="1"/>
    <x v="1"/>
    <x v="2"/>
    <x v="2"/>
    <s v="No sufrió violencia antes ni durante los últimos 12 meses"/>
    <n v="270107"/>
    <s v="Atenciones médicas"/>
    <n v="270107007"/>
    <s v="Violencia Intrafamiliar"/>
    <n v="0"/>
    <n v="8102.8261224631815"/>
    <n v="0"/>
  </r>
  <r>
    <n v="10"/>
    <n v="10208"/>
    <s v="Los Lagos"/>
    <s v="Quellon"/>
    <n v="6"/>
    <s v="Prevalencia violencia Psicológica, Física o Sexual Vida"/>
    <x v="1"/>
    <x v="1"/>
    <x v="2"/>
    <x v="2"/>
    <s v="Sufrió violencia antes o durente los últimos 12 meses"/>
    <n v="270107"/>
    <s v="Atenciones médicas"/>
    <n v="270107007"/>
    <s v="Violencia Intrafamiliar"/>
    <n v="0"/>
    <n v="1742.9"/>
    <n v="0"/>
  </r>
  <r>
    <n v="10"/>
    <n v="10209"/>
    <s v="Los Lagos"/>
    <s v="Quemchi"/>
    <n v="5"/>
    <s v="Prevalencia violencia Psicológica, Física o Sexual Año"/>
    <x v="0"/>
    <x v="0"/>
    <x v="2"/>
    <x v="2"/>
    <s v="No sufrió violencia en los últimos 12 meses"/>
    <n v="270107"/>
    <s v="Atenciones médicas"/>
    <n v="270107007"/>
    <s v="Violencia Intrafamiliar"/>
    <n v="0"/>
    <n v="444.94623655914"/>
    <n v="0"/>
  </r>
  <r>
    <n v="10"/>
    <n v="10209"/>
    <s v="Los Lagos"/>
    <s v="Quemchi"/>
    <n v="5"/>
    <s v="Prevalencia violencia Psicológica, Física o Sexual Año"/>
    <x v="0"/>
    <x v="0"/>
    <x v="2"/>
    <x v="2"/>
    <s v="Sufrió violencia en los últimos 12 meses"/>
    <n v="270107"/>
    <s v="Atenciones médicas"/>
    <n v="270107007"/>
    <s v="Violencia Intrafamiliar"/>
    <n v="0"/>
    <n v="2445.2950617283959"/>
    <n v="0"/>
  </r>
  <r>
    <n v="10"/>
    <n v="10209"/>
    <s v="Los Lagos"/>
    <s v="Quemchi"/>
    <n v="6"/>
    <s v="Prevalencia violencia Psicológica, Física o Sexual Vida"/>
    <x v="1"/>
    <x v="1"/>
    <x v="2"/>
    <x v="2"/>
    <s v="No sufrió violencia antes ni durante los últimos 12 meses"/>
    <n v="270107"/>
    <s v="Atenciones médicas"/>
    <n v="270107007"/>
    <s v="Violencia Intrafamiliar"/>
    <n v="0"/>
    <n v="444.94623655914"/>
    <n v="0"/>
  </r>
  <r>
    <n v="10"/>
    <n v="10209"/>
    <s v="Los Lagos"/>
    <s v="Quemchi"/>
    <n v="6"/>
    <s v="Prevalencia violencia Psicológica, Física o Sexual Vida"/>
    <x v="1"/>
    <x v="1"/>
    <x v="2"/>
    <x v="2"/>
    <s v="Sufrió violencia antes o durente los últimos 12 meses"/>
    <n v="270107"/>
    <s v="Atenciones médicas"/>
    <n v="270107007"/>
    <s v="Violencia Intrafamiliar"/>
    <n v="0"/>
    <n v="2445.2950617283959"/>
    <n v="0"/>
  </r>
  <r>
    <n v="10"/>
    <n v="10210"/>
    <s v="Los Lagos"/>
    <s v="Quinchao"/>
    <n v="5"/>
    <s v="Prevalencia violencia Psicológica, Física o Sexual Año"/>
    <x v="0"/>
    <x v="0"/>
    <x v="2"/>
    <x v="2"/>
    <s v="No sufrió violencia en los últimos 12 meses"/>
    <n v="270107"/>
    <s v="Atenciones médicas"/>
    <n v="270107007"/>
    <s v="Violencia Intrafamiliar"/>
    <n v="0"/>
    <n v="1617.9307719717469"/>
    <n v="0"/>
  </r>
  <r>
    <n v="10"/>
    <n v="10210"/>
    <s v="Los Lagos"/>
    <s v="Quinchao"/>
    <n v="6"/>
    <s v="Prevalencia violencia Psicológica, Física o Sexual Vida"/>
    <x v="1"/>
    <x v="1"/>
    <x v="2"/>
    <x v="2"/>
    <s v="No sufrió violencia antes ni durante los últimos 12 meses"/>
    <n v="270107"/>
    <s v="Atenciones médicas"/>
    <n v="270107007"/>
    <s v="Violencia Intrafamiliar"/>
    <n v="0"/>
    <n v="1617.9307719717469"/>
    <n v="0"/>
  </r>
  <r>
    <n v="10"/>
    <n v="10301"/>
    <s v="Los Lagos"/>
    <s v="Osorno"/>
    <n v="5"/>
    <s v="Prevalencia violencia Psicológica, Física o Sexual Año"/>
    <x v="0"/>
    <x v="0"/>
    <x v="2"/>
    <x v="2"/>
    <s v="No sufrió violencia en los últimos 12 meses"/>
    <n v="270107"/>
    <s v="Atenciones médicas"/>
    <n v="270107007"/>
    <s v="Violencia Intrafamiliar"/>
    <n v="37262"/>
    <n v="50262.757414377462"/>
    <n v="39532.057053154582"/>
  </r>
  <r>
    <n v="10"/>
    <n v="10301"/>
    <s v="Los Lagos"/>
    <s v="Osorno"/>
    <n v="5"/>
    <s v="Prevalencia violencia Psicológica, Física o Sexual Año"/>
    <x v="0"/>
    <x v="0"/>
    <x v="2"/>
    <x v="2"/>
    <s v="Sufrió violencia en los últimos 12 meses"/>
    <n v="270107"/>
    <s v="Atenciones médicas"/>
    <n v="270107007"/>
    <s v="Violencia Intrafamiliar"/>
    <n v="8716"/>
    <n v="3944.9457775708502"/>
    <n v="13983.745986728021"/>
  </r>
  <r>
    <n v="10"/>
    <n v="10301"/>
    <s v="Los Lagos"/>
    <s v="Osorno"/>
    <n v="6"/>
    <s v="Prevalencia violencia Psicológica, Física o Sexual Vida"/>
    <x v="1"/>
    <x v="1"/>
    <x v="2"/>
    <x v="2"/>
    <s v="No sufrió violencia antes ni durante los últimos 12 meses"/>
    <n v="270107"/>
    <s v="Atenciones médicas"/>
    <n v="270107007"/>
    <s v="Violencia Intrafamiliar"/>
    <n v="29934"/>
    <n v="48670.469879530785"/>
    <n v="33128.019855497747"/>
  </r>
  <r>
    <n v="10"/>
    <n v="10301"/>
    <s v="Los Lagos"/>
    <s v="Osorno"/>
    <n v="6"/>
    <s v="Prevalencia violencia Psicológica, Física o Sexual Vida"/>
    <x v="1"/>
    <x v="1"/>
    <x v="2"/>
    <x v="2"/>
    <s v="Sufrió violencia antes o durente los últimos 12 meses"/>
    <n v="270107"/>
    <s v="Atenciones médicas"/>
    <n v="270107007"/>
    <s v="Violencia Intrafamiliar"/>
    <n v="16044"/>
    <n v="5537.2333124175257"/>
    <n v="20387.783184384858"/>
  </r>
  <r>
    <n v="10"/>
    <n v="10302"/>
    <s v="Los Lagos"/>
    <s v="Puerto Octay"/>
    <n v="5"/>
    <s v="Prevalencia violencia Psicológica, Física o Sexual Año"/>
    <x v="0"/>
    <x v="0"/>
    <x v="2"/>
    <x v="2"/>
    <s v="No sufrió violencia en los últimos 12 meses"/>
    <n v="270107"/>
    <s v="Atenciones médicas"/>
    <n v="270107007"/>
    <s v="Violencia Intrafamiliar"/>
    <n v="0"/>
    <n v="1643.5740090968179"/>
    <n v="0"/>
  </r>
  <r>
    <n v="10"/>
    <n v="10302"/>
    <s v="Los Lagos"/>
    <s v="Puerto Octay"/>
    <n v="6"/>
    <s v="Prevalencia violencia Psicológica, Física o Sexual Vida"/>
    <x v="1"/>
    <x v="1"/>
    <x v="2"/>
    <x v="2"/>
    <s v="No sufrió violencia antes ni durante los últimos 12 meses"/>
    <n v="270107"/>
    <s v="Atenciones médicas"/>
    <n v="270107007"/>
    <s v="Violencia Intrafamiliar"/>
    <n v="0"/>
    <n v="1643.5740090968179"/>
    <n v="0"/>
  </r>
  <r>
    <n v="10"/>
    <n v="10303"/>
    <s v="Los Lagos"/>
    <s v="Purranque"/>
    <n v="5"/>
    <s v="Prevalencia violencia Psicológica, Física o Sexual Año"/>
    <x v="0"/>
    <x v="0"/>
    <x v="2"/>
    <x v="2"/>
    <s v="No sufrió violencia en los últimos 12 meses"/>
    <n v="270107"/>
    <s v="Atenciones médicas"/>
    <n v="270107007"/>
    <s v="Violencia Intrafamiliar"/>
    <n v="0"/>
    <n v="1053.592592592594"/>
    <n v="0"/>
  </r>
  <r>
    <n v="10"/>
    <n v="10303"/>
    <s v="Los Lagos"/>
    <s v="Purranque"/>
    <n v="5"/>
    <s v="Prevalencia violencia Psicológica, Física o Sexual Año"/>
    <x v="0"/>
    <x v="0"/>
    <x v="2"/>
    <x v="2"/>
    <s v="Sufrió violencia en los últimos 12 meses"/>
    <n v="270107"/>
    <s v="Atenciones médicas"/>
    <n v="270107007"/>
    <s v="Violencia Intrafamiliar"/>
    <n v="0"/>
    <n v="470.58947368421099"/>
    <n v="0"/>
  </r>
  <r>
    <n v="10"/>
    <n v="10303"/>
    <s v="Los Lagos"/>
    <s v="Purranque"/>
    <n v="6"/>
    <s v="Prevalencia violencia Psicológica, Física o Sexual Vida"/>
    <x v="1"/>
    <x v="1"/>
    <x v="2"/>
    <x v="2"/>
    <s v="No sufrió violencia antes ni durante los últimos 12 meses"/>
    <n v="270107"/>
    <s v="Atenciones médicas"/>
    <n v="270107007"/>
    <s v="Violencia Intrafamiliar"/>
    <n v="0"/>
    <n v="1053.592592592594"/>
    <n v="0"/>
  </r>
  <r>
    <n v="10"/>
    <n v="10303"/>
    <s v="Los Lagos"/>
    <s v="Purranque"/>
    <n v="6"/>
    <s v="Prevalencia violencia Psicológica, Física o Sexual Vida"/>
    <x v="1"/>
    <x v="1"/>
    <x v="2"/>
    <x v="2"/>
    <s v="Sufrió violencia antes o durente los últimos 12 meses"/>
    <n v="270107"/>
    <s v="Atenciones médicas"/>
    <n v="270107007"/>
    <s v="Violencia Intrafamiliar"/>
    <n v="0"/>
    <n v="470.58947368421099"/>
    <n v="0"/>
  </r>
  <r>
    <n v="10"/>
    <n v="10305"/>
    <s v="Los Lagos"/>
    <s v="Rio Negro"/>
    <n v="5"/>
    <s v="Prevalencia violencia Psicológica, Física o Sexual Año"/>
    <x v="0"/>
    <x v="0"/>
    <x v="2"/>
    <x v="2"/>
    <s v="No sufrió violencia en los últimos 12 meses"/>
    <n v="270107"/>
    <s v="Atenciones médicas"/>
    <n v="270107007"/>
    <s v="Violencia Intrafamiliar"/>
    <n v="0"/>
    <n v="1711.6794776666891"/>
    <n v="0"/>
  </r>
  <r>
    <n v="10"/>
    <n v="10305"/>
    <s v="Los Lagos"/>
    <s v="Rio Negro"/>
    <n v="6"/>
    <s v="Prevalencia violencia Psicológica, Física o Sexual Vida"/>
    <x v="1"/>
    <x v="1"/>
    <x v="2"/>
    <x v="2"/>
    <s v="No sufrió violencia antes ni durante los últimos 12 meses"/>
    <n v="270107"/>
    <s v="Atenciones médicas"/>
    <n v="270107007"/>
    <s v="Violencia Intrafamiliar"/>
    <n v="0"/>
    <n v="1711.6794776666891"/>
    <n v="0"/>
  </r>
  <r>
    <n v="10"/>
    <n v="10306"/>
    <s v="Los Lagos"/>
    <s v="San Juan De La Costa"/>
    <n v="5"/>
    <s v="Prevalencia violencia Psicológica, Física o Sexual Año"/>
    <x v="0"/>
    <x v="0"/>
    <x v="2"/>
    <x v="2"/>
    <s v="No sufrió violencia en los últimos 12 meses"/>
    <n v="270107"/>
    <s v="Atenciones médicas"/>
    <n v="270107007"/>
    <s v="Violencia Intrafamiliar"/>
    <n v="0"/>
    <n v="3009.6332411075491"/>
    <n v="0"/>
  </r>
  <r>
    <n v="10"/>
    <n v="10306"/>
    <s v="Los Lagos"/>
    <s v="San Juan De La Costa"/>
    <n v="6"/>
    <s v="Prevalencia violencia Psicológica, Física o Sexual Vida"/>
    <x v="1"/>
    <x v="1"/>
    <x v="2"/>
    <x v="2"/>
    <s v="No sufrió violencia antes ni durante los últimos 12 meses"/>
    <n v="270107"/>
    <s v="Atenciones médicas"/>
    <n v="270107007"/>
    <s v="Violencia Intrafamiliar"/>
    <n v="0"/>
    <n v="3009.6332411075491"/>
    <n v="0"/>
  </r>
  <r>
    <n v="10"/>
    <n v="10307"/>
    <s v="Los Lagos"/>
    <s v="San Pablo"/>
    <n v="5"/>
    <s v="Prevalencia violencia Psicológica, Física o Sexual Año"/>
    <x v="0"/>
    <x v="0"/>
    <x v="2"/>
    <x v="2"/>
    <s v="No sufrió violencia en los últimos 12 meses"/>
    <n v="270107"/>
    <s v="Atenciones médicas"/>
    <n v="270107007"/>
    <s v="Violencia Intrafamiliar"/>
    <n v="0"/>
    <n v="3826.7169125573255"/>
    <n v="1507.8829629629629"/>
  </r>
  <r>
    <n v="10"/>
    <n v="10307"/>
    <s v="Los Lagos"/>
    <s v="San Pablo"/>
    <n v="5"/>
    <s v="Prevalencia violencia Psicológica, Física o Sexual Año"/>
    <x v="0"/>
    <x v="0"/>
    <x v="2"/>
    <x v="2"/>
    <s v="Sufrió violencia en los últimos 12 meses"/>
    <n v="270107"/>
    <s v="Atenciones médicas"/>
    <n v="270107007"/>
    <s v="Violencia Intrafamiliar"/>
    <n v="0"/>
    <n v="0"/>
    <n v="1218.71"/>
  </r>
  <r>
    <n v="10"/>
    <n v="10307"/>
    <s v="Los Lagos"/>
    <s v="San Pablo"/>
    <n v="6"/>
    <s v="Prevalencia violencia Psicológica, Física o Sexual Vida"/>
    <x v="1"/>
    <x v="1"/>
    <x v="2"/>
    <x v="2"/>
    <s v="No sufrió violencia antes ni durante los últimos 12 meses"/>
    <n v="270107"/>
    <s v="Atenciones médicas"/>
    <n v="270107007"/>
    <s v="Violencia Intrafamiliar"/>
    <n v="0"/>
    <n v="3826.7169125573255"/>
    <n v="918.96296296296293"/>
  </r>
  <r>
    <n v="10"/>
    <n v="10307"/>
    <s v="Los Lagos"/>
    <s v="San Pablo"/>
    <n v="6"/>
    <s v="Prevalencia violencia Psicológica, Física o Sexual Vida"/>
    <x v="1"/>
    <x v="1"/>
    <x v="2"/>
    <x v="2"/>
    <s v="Sufrió violencia antes o durente los últimos 12 meses"/>
    <n v="270107"/>
    <s v="Atenciones médicas"/>
    <n v="270107007"/>
    <s v="Violencia Intrafamiliar"/>
    <n v="0"/>
    <n v="0"/>
    <n v="1807.63"/>
  </r>
  <r>
    <n v="10"/>
    <n v="10403"/>
    <s v="Los Lagos"/>
    <s v="Hualaihué"/>
    <n v="5"/>
    <s v="Prevalencia violencia Psicológica, Física o Sexual Año"/>
    <x v="0"/>
    <x v="0"/>
    <x v="2"/>
    <x v="2"/>
    <s v="No sufrió violencia en los últimos 12 meses"/>
    <n v="270107"/>
    <s v="Atenciones médicas"/>
    <n v="270107007"/>
    <s v="Violencia Intrafamiliar"/>
    <n v="0"/>
    <n v="1982.9684363565279"/>
    <n v="0"/>
  </r>
  <r>
    <n v="10"/>
    <n v="10403"/>
    <s v="Los Lagos"/>
    <s v="Hualaihué"/>
    <n v="6"/>
    <s v="Prevalencia violencia Psicológica, Física o Sexual Vida"/>
    <x v="1"/>
    <x v="1"/>
    <x v="2"/>
    <x v="2"/>
    <s v="No sufrió violencia antes ni durante los últimos 12 meses"/>
    <n v="270107"/>
    <s v="Atenciones médicas"/>
    <n v="270107007"/>
    <s v="Violencia Intrafamiliar"/>
    <n v="0"/>
    <n v="1982.9684363565279"/>
    <n v="0"/>
  </r>
  <r>
    <n v="11"/>
    <n v="11101"/>
    <s v="Aysén"/>
    <s v="Coihaique"/>
    <n v="5"/>
    <s v="Prevalencia violencia Psicológica, Física o Sexual Año"/>
    <x v="0"/>
    <x v="0"/>
    <x v="2"/>
    <x v="2"/>
    <s v="No sufrió violencia en los últimos 12 meses"/>
    <n v="270107"/>
    <s v="Atenciones médicas"/>
    <n v="270107007"/>
    <s v="Violencia Intrafamiliar"/>
    <n v="13772"/>
    <n v="14224.404474788809"/>
    <n v="15105.406900758819"/>
  </r>
  <r>
    <n v="11"/>
    <n v="11101"/>
    <s v="Aysén"/>
    <s v="Coihaique"/>
    <n v="5"/>
    <s v="Prevalencia violencia Psicológica, Física o Sexual Año"/>
    <x v="0"/>
    <x v="0"/>
    <x v="2"/>
    <x v="2"/>
    <s v="Sufrió violencia en los últimos 12 meses"/>
    <n v="270107"/>
    <s v="Atenciones médicas"/>
    <n v="270107007"/>
    <s v="Violencia Intrafamiliar"/>
    <n v="1025"/>
    <n v="2151.7369086681374"/>
    <n v="2979.0632524921884"/>
  </r>
  <r>
    <n v="11"/>
    <n v="11101"/>
    <s v="Aysén"/>
    <s v="Coihaique"/>
    <n v="6"/>
    <s v="Prevalencia violencia Psicológica, Física o Sexual Vida"/>
    <x v="1"/>
    <x v="1"/>
    <x v="2"/>
    <x v="2"/>
    <s v="No sufrió violencia antes ni durante los últimos 12 meses"/>
    <n v="270107"/>
    <s v="Atenciones médicas"/>
    <n v="270107007"/>
    <s v="Violencia Intrafamiliar"/>
    <n v="12779"/>
    <n v="13232.326235906827"/>
    <n v="10817.231593512877"/>
  </r>
  <r>
    <n v="11"/>
    <n v="11101"/>
    <s v="Aysén"/>
    <s v="Coihaique"/>
    <n v="6"/>
    <s v="Prevalencia violencia Psicológica, Física o Sexual Vida"/>
    <x v="1"/>
    <x v="1"/>
    <x v="2"/>
    <x v="2"/>
    <s v="Sufrió violencia antes o durente los últimos 12 meses"/>
    <n v="270107"/>
    <s v="Atenciones médicas"/>
    <n v="270107007"/>
    <s v="Violencia Intrafamiliar"/>
    <n v="2018"/>
    <n v="3143.815147550109"/>
    <n v="7267.2385597381326"/>
  </r>
  <r>
    <n v="11"/>
    <n v="11201"/>
    <s v="Aysén"/>
    <s v="Aisén"/>
    <n v="5"/>
    <s v="Prevalencia violencia Psicológica, Física o Sexual Año"/>
    <x v="0"/>
    <x v="0"/>
    <x v="2"/>
    <x v="2"/>
    <s v="No sufrió violencia en los últimos 12 meses"/>
    <n v="270107"/>
    <s v="Atenciones médicas"/>
    <n v="270107007"/>
    <s v="Violencia Intrafamiliar"/>
    <n v="0"/>
    <n v="8314.0180157877967"/>
    <n v="7536.8113316470799"/>
  </r>
  <r>
    <n v="11"/>
    <n v="11201"/>
    <s v="Aysén"/>
    <s v="Aisén"/>
    <n v="5"/>
    <s v="Prevalencia violencia Psicológica, Física o Sexual Año"/>
    <x v="0"/>
    <x v="0"/>
    <x v="2"/>
    <x v="2"/>
    <s v="Sufrió violencia en los últimos 12 meses"/>
    <n v="270107"/>
    <s v="Atenciones médicas"/>
    <n v="270107007"/>
    <s v="Violencia Intrafamiliar"/>
    <n v="0"/>
    <n v="1463.8394757285141"/>
    <n v="2528.7185151019203"/>
  </r>
  <r>
    <n v="11"/>
    <n v="11201"/>
    <s v="Aysén"/>
    <s v="Aisén"/>
    <n v="6"/>
    <s v="Prevalencia violencia Psicológica, Física o Sexual Vida"/>
    <x v="1"/>
    <x v="1"/>
    <x v="2"/>
    <x v="2"/>
    <s v="No sufrió violencia antes ni durante los últimos 12 meses"/>
    <n v="270107"/>
    <s v="Atenciones médicas"/>
    <n v="270107007"/>
    <s v="Violencia Intrafamiliar"/>
    <n v="0"/>
    <n v="6622.2102951273455"/>
    <n v="5877.1448336061085"/>
  </r>
  <r>
    <n v="11"/>
    <n v="11201"/>
    <s v="Aysén"/>
    <s v="Aisén"/>
    <n v="6"/>
    <s v="Prevalencia violencia Psicológica, Física o Sexual Vida"/>
    <x v="1"/>
    <x v="1"/>
    <x v="2"/>
    <x v="2"/>
    <s v="Sufrió violencia antes o durente los últimos 12 meses"/>
    <n v="270107"/>
    <s v="Atenciones médicas"/>
    <n v="270107007"/>
    <s v="Violencia Intrafamiliar"/>
    <n v="0"/>
    <n v="3155.647196388969"/>
    <n v="4188.3850131428862"/>
  </r>
  <r>
    <n v="11"/>
    <n v="11202"/>
    <s v="Aysén"/>
    <s v="Cisnes"/>
    <n v="5"/>
    <s v="Prevalencia violencia Psicológica, Física o Sexual Año"/>
    <x v="0"/>
    <x v="0"/>
    <x v="2"/>
    <x v="2"/>
    <s v="No sufrió violencia en los últimos 12 meses"/>
    <n v="270107"/>
    <s v="Atenciones médicas"/>
    <n v="270107007"/>
    <s v="Violencia Intrafamiliar"/>
    <n v="0"/>
    <n v="1629.8555273994377"/>
    <n v="0"/>
  </r>
  <r>
    <n v="11"/>
    <n v="11202"/>
    <s v="Aysén"/>
    <s v="Cisnes"/>
    <n v="5"/>
    <s v="Prevalencia violencia Psicológica, Física o Sexual Año"/>
    <x v="0"/>
    <x v="0"/>
    <x v="2"/>
    <x v="2"/>
    <s v="Sufrió violencia en los últimos 12 meses"/>
    <n v="270107"/>
    <s v="Atenciones médicas"/>
    <n v="270107007"/>
    <s v="Violencia Intrafamiliar"/>
    <n v="0"/>
    <n v="462.67825921887209"/>
    <n v="0"/>
  </r>
  <r>
    <n v="11"/>
    <n v="11202"/>
    <s v="Aysén"/>
    <s v="Cisnes"/>
    <n v="6"/>
    <s v="Prevalencia violencia Psicológica, Física o Sexual Vida"/>
    <x v="1"/>
    <x v="1"/>
    <x v="2"/>
    <x v="2"/>
    <s v="No sufrió violencia antes ni durante los últimos 12 meses"/>
    <n v="270107"/>
    <s v="Atenciones médicas"/>
    <n v="270107007"/>
    <s v="Violencia Intrafamiliar"/>
    <n v="0"/>
    <n v="1446.753486583111"/>
    <n v="0"/>
  </r>
  <r>
    <n v="11"/>
    <n v="11202"/>
    <s v="Aysén"/>
    <s v="Cisnes"/>
    <n v="6"/>
    <s v="Prevalencia violencia Psicológica, Física o Sexual Vida"/>
    <x v="1"/>
    <x v="1"/>
    <x v="2"/>
    <x v="2"/>
    <s v="Sufrió violencia antes o durente los últimos 12 meses"/>
    <n v="270107"/>
    <s v="Atenciones médicas"/>
    <n v="270107007"/>
    <s v="Violencia Intrafamiliar"/>
    <n v="0"/>
    <n v="645.78030003519859"/>
    <n v="0"/>
  </r>
  <r>
    <n v="11"/>
    <n v="11203"/>
    <s v="Aysén"/>
    <s v="Guaitecas"/>
    <n v="5"/>
    <s v="Prevalencia violencia Psicológica, Física o Sexual Año"/>
    <x v="0"/>
    <x v="0"/>
    <x v="2"/>
    <x v="2"/>
    <s v="No sufrió violencia en los últimos 12 meses"/>
    <n v="270107"/>
    <s v="Atenciones médicas"/>
    <n v="270107007"/>
    <s v="Violencia Intrafamiliar"/>
    <n v="0"/>
    <n v="673.15997952457371"/>
    <n v="0"/>
  </r>
  <r>
    <n v="11"/>
    <n v="11203"/>
    <s v="Aysén"/>
    <s v="Guaitecas"/>
    <n v="5"/>
    <s v="Prevalencia violencia Psicológica, Física o Sexual Año"/>
    <x v="0"/>
    <x v="0"/>
    <x v="2"/>
    <x v="2"/>
    <s v="Sufrió violencia en los últimos 12 meses"/>
    <n v="270107"/>
    <s v="Atenciones médicas"/>
    <n v="270107007"/>
    <s v="Violencia Intrafamiliar"/>
    <n v="0"/>
    <n v="78.340909090909093"/>
    <n v="0"/>
  </r>
  <r>
    <n v="11"/>
    <n v="11203"/>
    <s v="Aysén"/>
    <s v="Guaitecas"/>
    <n v="6"/>
    <s v="Prevalencia violencia Psicológica, Física o Sexual Vida"/>
    <x v="1"/>
    <x v="1"/>
    <x v="2"/>
    <x v="2"/>
    <s v="No sufrió violencia antes ni durante los últimos 12 meses"/>
    <n v="270107"/>
    <s v="Atenciones médicas"/>
    <n v="270107007"/>
    <s v="Violencia Intrafamiliar"/>
    <n v="0"/>
    <n v="594.81907043366459"/>
    <n v="0"/>
  </r>
  <r>
    <n v="11"/>
    <n v="11203"/>
    <s v="Aysén"/>
    <s v="Guaitecas"/>
    <n v="6"/>
    <s v="Prevalencia violencia Psicológica, Física o Sexual Vida"/>
    <x v="1"/>
    <x v="1"/>
    <x v="2"/>
    <x v="2"/>
    <s v="Sufrió violencia antes o durente los últimos 12 meses"/>
    <n v="270107"/>
    <s v="Atenciones médicas"/>
    <n v="270107007"/>
    <s v="Violencia Intrafamiliar"/>
    <n v="0"/>
    <n v="156.68181818181819"/>
    <n v="0"/>
  </r>
  <r>
    <n v="11"/>
    <n v="11301"/>
    <s v="Aysén"/>
    <s v="Cochrane"/>
    <n v="5"/>
    <s v="Prevalencia violencia Psicológica, Física o Sexual Año"/>
    <x v="0"/>
    <x v="0"/>
    <x v="2"/>
    <x v="2"/>
    <s v="No sufrió violencia en los últimos 12 meses"/>
    <n v="270107"/>
    <s v="Atenciones médicas"/>
    <n v="270107007"/>
    <s v="Violencia Intrafamiliar"/>
    <n v="0"/>
    <n v="520.54829176203441"/>
    <n v="0"/>
  </r>
  <r>
    <n v="11"/>
    <n v="11301"/>
    <s v="Aysén"/>
    <s v="Cochrane"/>
    <n v="5"/>
    <s v="Prevalencia violencia Psicológica, Física o Sexual Año"/>
    <x v="0"/>
    <x v="0"/>
    <x v="2"/>
    <x v="2"/>
    <s v="Sufrió violencia en los últimos 12 meses"/>
    <n v="270107"/>
    <s v="Atenciones médicas"/>
    <n v="270107007"/>
    <s v="Violencia Intrafamiliar"/>
    <n v="0"/>
    <n v="322.94554025336669"/>
    <n v="0"/>
  </r>
  <r>
    <n v="11"/>
    <n v="11301"/>
    <s v="Aysén"/>
    <s v="Cochrane"/>
    <n v="6"/>
    <s v="Prevalencia violencia Psicológica, Física o Sexual Vida"/>
    <x v="1"/>
    <x v="1"/>
    <x v="2"/>
    <x v="2"/>
    <s v="No sufrió violencia antes ni durante los últimos 12 meses"/>
    <n v="270107"/>
    <s v="Atenciones médicas"/>
    <n v="270107007"/>
    <s v="Violencia Intrafamiliar"/>
    <n v="0"/>
    <n v="520.54829176203441"/>
    <n v="0"/>
  </r>
  <r>
    <n v="11"/>
    <n v="11301"/>
    <s v="Aysén"/>
    <s v="Cochrane"/>
    <n v="6"/>
    <s v="Prevalencia violencia Psicológica, Física o Sexual Vida"/>
    <x v="1"/>
    <x v="1"/>
    <x v="2"/>
    <x v="2"/>
    <s v="Sufrió violencia antes o durente los últimos 12 meses"/>
    <n v="270107"/>
    <s v="Atenciones médicas"/>
    <n v="270107007"/>
    <s v="Violencia Intrafamiliar"/>
    <n v="0"/>
    <n v="322.94554025336669"/>
    <n v="0"/>
  </r>
  <r>
    <n v="11"/>
    <n v="11401"/>
    <s v="Aysén"/>
    <s v="Chile Chico"/>
    <n v="5"/>
    <s v="Prevalencia violencia Psicológica, Física o Sexual Año"/>
    <x v="0"/>
    <x v="0"/>
    <x v="2"/>
    <x v="2"/>
    <s v="No sufrió violencia en los últimos 12 meses"/>
    <n v="270107"/>
    <s v="Atenciones médicas"/>
    <n v="270107007"/>
    <s v="Violencia Intrafamiliar"/>
    <n v="0"/>
    <n v="996.7369855936472"/>
    <n v="0"/>
  </r>
  <r>
    <n v="11"/>
    <n v="11401"/>
    <s v="Aysén"/>
    <s v="Chile Chico"/>
    <n v="5"/>
    <s v="Prevalencia violencia Psicológica, Física o Sexual Año"/>
    <x v="0"/>
    <x v="0"/>
    <x v="2"/>
    <x v="2"/>
    <s v="Sufrió violencia en los últimos 12 meses"/>
    <n v="270107"/>
    <s v="Atenciones médicas"/>
    <n v="270107007"/>
    <s v="Violencia Intrafamiliar"/>
    <n v="0"/>
    <n v="78.735632183908095"/>
    <n v="0"/>
  </r>
  <r>
    <n v="11"/>
    <n v="11401"/>
    <s v="Aysén"/>
    <s v="Chile Chico"/>
    <n v="6"/>
    <s v="Prevalencia violencia Psicológica, Física o Sexual Vida"/>
    <x v="1"/>
    <x v="1"/>
    <x v="2"/>
    <x v="2"/>
    <s v="No sufrió violencia antes ni durante los últimos 12 meses"/>
    <n v="270107"/>
    <s v="Atenciones médicas"/>
    <n v="270107007"/>
    <s v="Violencia Intrafamiliar"/>
    <n v="0"/>
    <n v="769.87089983350052"/>
    <n v="0"/>
  </r>
  <r>
    <n v="11"/>
    <n v="11401"/>
    <s v="Aysén"/>
    <s v="Chile Chico"/>
    <n v="6"/>
    <s v="Prevalencia violencia Psicológica, Física o Sexual Vida"/>
    <x v="1"/>
    <x v="1"/>
    <x v="2"/>
    <x v="2"/>
    <s v="Sufrió violencia antes o durente los últimos 12 meses"/>
    <n v="270107"/>
    <s v="Atenciones médicas"/>
    <n v="270107007"/>
    <s v="Violencia Intrafamiliar"/>
    <n v="0"/>
    <n v="305.60171794405488"/>
    <n v="0"/>
  </r>
  <r>
    <n v="12"/>
    <n v="12101"/>
    <s v="Magallanes y Antártica Chilena"/>
    <s v="Punta Arenas"/>
    <n v="5"/>
    <s v="Prevalencia violencia Psicológica, Física o Sexual Año"/>
    <x v="0"/>
    <x v="0"/>
    <x v="2"/>
    <x v="2"/>
    <s v="No sufrió violencia en los últimos 12 meses"/>
    <n v="270107"/>
    <s v="Atenciones médicas"/>
    <n v="270107007"/>
    <s v="Violencia Intrafamiliar"/>
    <n v="36501"/>
    <n v="39146.602853327771"/>
    <n v="37426.002815491796"/>
  </r>
  <r>
    <n v="12"/>
    <n v="12101"/>
    <s v="Magallanes y Antártica Chilena"/>
    <s v="Punta Arenas"/>
    <n v="5"/>
    <s v="Prevalencia violencia Psicológica, Física o Sexual Año"/>
    <x v="0"/>
    <x v="0"/>
    <x v="2"/>
    <x v="2"/>
    <s v="Sufrió violencia en los últimos 12 meses"/>
    <n v="270107"/>
    <s v="Atenciones médicas"/>
    <n v="270107007"/>
    <s v="Violencia Intrafamiliar"/>
    <n v="2612"/>
    <n v="6448.3497358618461"/>
    <n v="5015.8620853192024"/>
  </r>
  <r>
    <n v="12"/>
    <n v="12101"/>
    <s v="Magallanes y Antártica Chilena"/>
    <s v="Punta Arenas"/>
    <n v="5"/>
    <s v="Prevalencia violencia Psicológica, Física o Sexual Año"/>
    <x v="0"/>
    <x v="0"/>
    <x v="2"/>
    <x v="2"/>
    <s v="Sin Datos"/>
    <n v="270107"/>
    <s v="Atenciones médicas"/>
    <n v="270107007"/>
    <s v="Violencia Intrafamiliar"/>
    <n v="69"/>
    <n v="0"/>
    <n v="0"/>
  </r>
  <r>
    <n v="12"/>
    <n v="12101"/>
    <s v="Magallanes y Antártica Chilena"/>
    <s v="Punta Arenas"/>
    <n v="6"/>
    <s v="Prevalencia violencia Psicológica, Física o Sexual Vida"/>
    <x v="1"/>
    <x v="1"/>
    <x v="2"/>
    <x v="2"/>
    <s v="No sufrió violencia antes ni durante los últimos 12 meses"/>
    <n v="270107"/>
    <s v="Atenciones médicas"/>
    <n v="270107007"/>
    <s v="Violencia Intrafamiliar"/>
    <n v="31327"/>
    <n v="35628.086617177185"/>
    <n v="29359.520037940558"/>
  </r>
  <r>
    <n v="12"/>
    <n v="12101"/>
    <s v="Magallanes y Antártica Chilena"/>
    <s v="Punta Arenas"/>
    <n v="6"/>
    <s v="Prevalencia violencia Psicológica, Física o Sexual Vida"/>
    <x v="1"/>
    <x v="1"/>
    <x v="2"/>
    <x v="2"/>
    <s v="Sufrió violencia antes o durente los últimos 12 meses"/>
    <n v="270107"/>
    <s v="Atenciones médicas"/>
    <n v="270107007"/>
    <s v="Violencia Intrafamiliar"/>
    <n v="7855"/>
    <n v="9966.8659720124688"/>
    <n v="13082.34486287053"/>
  </r>
  <r>
    <n v="12"/>
    <n v="12301"/>
    <s v="Magallanes y Antártica Chilena"/>
    <s v="Porvenir"/>
    <n v="5"/>
    <s v="Prevalencia violencia Psicológica, Física o Sexual Año"/>
    <x v="0"/>
    <x v="0"/>
    <x v="2"/>
    <x v="2"/>
    <s v="No sufrió violencia en los últimos 12 meses"/>
    <n v="270107"/>
    <s v="Atenciones médicas"/>
    <n v="270107007"/>
    <s v="Violencia Intrafamiliar"/>
    <n v="0"/>
    <n v="1741.3086124401891"/>
    <n v="0"/>
  </r>
  <r>
    <n v="12"/>
    <n v="12301"/>
    <s v="Magallanes y Antártica Chilena"/>
    <s v="Porvenir"/>
    <n v="5"/>
    <s v="Prevalencia violencia Psicológica, Física o Sexual Año"/>
    <x v="0"/>
    <x v="0"/>
    <x v="2"/>
    <x v="2"/>
    <s v="Sufrió violencia en los últimos 12 meses"/>
    <n v="270107"/>
    <s v="Atenciones médicas"/>
    <n v="270107007"/>
    <s v="Violencia Intrafamiliar"/>
    <n v="0"/>
    <n v="122.363636363636"/>
    <n v="0"/>
  </r>
  <r>
    <n v="12"/>
    <n v="12301"/>
    <s v="Magallanes y Antártica Chilena"/>
    <s v="Porvenir"/>
    <n v="6"/>
    <s v="Prevalencia violencia Psicológica, Física o Sexual Vida"/>
    <x v="1"/>
    <x v="1"/>
    <x v="2"/>
    <x v="2"/>
    <s v="No sufrió violencia antes ni durante los últimos 12 meses"/>
    <n v="270107"/>
    <s v="Atenciones médicas"/>
    <n v="270107007"/>
    <s v="Violencia Intrafamiliar"/>
    <n v="0"/>
    <n v="1618.9449760765531"/>
    <n v="0"/>
  </r>
  <r>
    <n v="12"/>
    <n v="12301"/>
    <s v="Magallanes y Antártica Chilena"/>
    <s v="Porvenir"/>
    <n v="6"/>
    <s v="Prevalencia violencia Psicológica, Física o Sexual Vida"/>
    <x v="1"/>
    <x v="1"/>
    <x v="2"/>
    <x v="2"/>
    <s v="Sufrió violencia antes o durente los últimos 12 meses"/>
    <n v="270107"/>
    <s v="Atenciones médicas"/>
    <n v="270107007"/>
    <s v="Violencia Intrafamiliar"/>
    <n v="0"/>
    <n v="244.72727272727201"/>
    <n v="0"/>
  </r>
  <r>
    <n v="12"/>
    <n v="12401"/>
    <s v="Magallanes y Antártica Chilena"/>
    <s v="Natales"/>
    <n v="5"/>
    <s v="Prevalencia violencia Psicológica, Física o Sexual Año"/>
    <x v="0"/>
    <x v="0"/>
    <x v="2"/>
    <x v="2"/>
    <s v="No sufrió violencia en los últimos 12 meses"/>
    <n v="270107"/>
    <s v="Atenciones médicas"/>
    <n v="270107007"/>
    <s v="Violencia Intrafamiliar"/>
    <n v="0"/>
    <n v="4815.014381620008"/>
    <n v="7877.3468934215516"/>
  </r>
  <r>
    <n v="12"/>
    <n v="12401"/>
    <s v="Magallanes y Antártica Chilena"/>
    <s v="Natales"/>
    <n v="5"/>
    <s v="Prevalencia violencia Psicológica, Física o Sexual Año"/>
    <x v="0"/>
    <x v="0"/>
    <x v="2"/>
    <x v="2"/>
    <s v="Sufrió violencia en los últimos 12 meses"/>
    <n v="270107"/>
    <s v="Atenciones médicas"/>
    <n v="270107007"/>
    <s v="Violencia Intrafamiliar"/>
    <n v="0"/>
    <n v="795.36078038648361"/>
    <n v="2706.7882057673814"/>
  </r>
  <r>
    <n v="12"/>
    <n v="12401"/>
    <s v="Magallanes y Antártica Chilena"/>
    <s v="Natales"/>
    <n v="6"/>
    <s v="Prevalencia violencia Psicológica, Física o Sexual Vida"/>
    <x v="1"/>
    <x v="1"/>
    <x v="2"/>
    <x v="2"/>
    <s v="No sufrió violencia antes ni durante los últimos 12 meses"/>
    <n v="270107"/>
    <s v="Atenciones médicas"/>
    <n v="270107007"/>
    <s v="Violencia Intrafamiliar"/>
    <n v="0"/>
    <n v="3875.8743804543028"/>
    <n v="4872.9717384715077"/>
  </r>
  <r>
    <n v="12"/>
    <n v="12401"/>
    <s v="Magallanes y Antártica Chilena"/>
    <s v="Natales"/>
    <n v="6"/>
    <s v="Prevalencia violencia Psicológica, Física o Sexual Vida"/>
    <x v="1"/>
    <x v="1"/>
    <x v="2"/>
    <x v="2"/>
    <s v="Sufrió violencia antes o durente los últimos 12 meses"/>
    <n v="270107"/>
    <s v="Atenciones médicas"/>
    <n v="270107007"/>
    <s v="Violencia Intrafamiliar"/>
    <n v="0"/>
    <n v="1734.5007815521881"/>
    <n v="5711.1633607174226"/>
  </r>
  <r>
    <n v="13"/>
    <n v="13101"/>
    <s v="Metropolitana"/>
    <s v="Santiago"/>
    <n v="5"/>
    <s v="Prevalencia violencia Psicológica, Física o Sexual Año"/>
    <x v="0"/>
    <x v="0"/>
    <x v="2"/>
    <x v="2"/>
    <s v="No sufrió violencia en los últimos 12 meses"/>
    <n v="270107"/>
    <s v="Atenciones médicas"/>
    <n v="270107007"/>
    <s v="Violencia Intrafamiliar"/>
    <n v="71554"/>
    <n v="115323.75052506034"/>
    <n v="173763.2071470849"/>
  </r>
  <r>
    <n v="13"/>
    <n v="13101"/>
    <s v="Metropolitana"/>
    <s v="Santiago"/>
    <n v="5"/>
    <s v="Prevalencia violencia Psicológica, Física o Sexual Año"/>
    <x v="0"/>
    <x v="0"/>
    <x v="2"/>
    <x v="2"/>
    <s v="Sufrió violencia en los últimos 12 meses"/>
    <n v="270107"/>
    <s v="Atenciones médicas"/>
    <n v="270107007"/>
    <s v="Violencia Intrafamiliar"/>
    <n v="0"/>
    <n v="41170.210531850731"/>
    <n v="19887.499159663865"/>
  </r>
  <r>
    <n v="13"/>
    <n v="13101"/>
    <s v="Metropolitana"/>
    <s v="Santiago"/>
    <n v="6"/>
    <s v="Prevalencia violencia Psicológica, Física o Sexual Vida"/>
    <x v="1"/>
    <x v="1"/>
    <x v="2"/>
    <x v="2"/>
    <s v="No sufrió violencia antes ni durante los últimos 12 meses"/>
    <n v="270107"/>
    <s v="Atenciones médicas"/>
    <n v="270107007"/>
    <s v="Violencia Intrafamiliar"/>
    <n v="56472"/>
    <n v="58276.930813424551"/>
    <n v="134696.55298797713"/>
  </r>
  <r>
    <n v="13"/>
    <n v="13101"/>
    <s v="Metropolitana"/>
    <s v="Santiago"/>
    <n v="6"/>
    <s v="Prevalencia violencia Psicológica, Física o Sexual Vida"/>
    <x v="1"/>
    <x v="1"/>
    <x v="2"/>
    <x v="2"/>
    <s v="Sufrió violencia antes o durente los últimos 12 meses"/>
    <n v="270107"/>
    <s v="Atenciones médicas"/>
    <n v="270107007"/>
    <s v="Violencia Intrafamiliar"/>
    <n v="15082"/>
    <n v="98217.030243486501"/>
    <n v="58954.153318771459"/>
  </r>
  <r>
    <n v="13"/>
    <n v="13102"/>
    <s v="Metropolitana"/>
    <s v="Cerrillos"/>
    <n v="5"/>
    <s v="Prevalencia violencia Psicológica, Física o Sexual Año"/>
    <x v="0"/>
    <x v="0"/>
    <x v="2"/>
    <x v="2"/>
    <s v="No sufrió violencia en los últimos 12 meses"/>
    <n v="270107"/>
    <s v="Atenciones médicas"/>
    <n v="270107007"/>
    <s v="Violencia Intrafamiliar"/>
    <n v="17832"/>
    <n v="77052.178399252647"/>
    <n v="44666.446837206189"/>
  </r>
  <r>
    <n v="13"/>
    <n v="13102"/>
    <s v="Metropolitana"/>
    <s v="Cerrillos"/>
    <n v="5"/>
    <s v="Prevalencia violencia Psicológica, Física o Sexual Año"/>
    <x v="0"/>
    <x v="0"/>
    <x v="2"/>
    <x v="2"/>
    <s v="Sufrió violencia en los últimos 12 meses"/>
    <n v="270107"/>
    <s v="Atenciones médicas"/>
    <n v="270107007"/>
    <s v="Violencia Intrafamiliar"/>
    <n v="7170"/>
    <n v="6716.6314335060497"/>
    <n v="19820.354935064937"/>
  </r>
  <r>
    <n v="13"/>
    <n v="13102"/>
    <s v="Metropolitana"/>
    <s v="Cerrillos"/>
    <n v="6"/>
    <s v="Prevalencia violencia Psicológica, Física o Sexual Vida"/>
    <x v="1"/>
    <x v="1"/>
    <x v="2"/>
    <x v="2"/>
    <s v="No sufrió violencia antes ni durante los últimos 12 meses"/>
    <n v="270107"/>
    <s v="Atenciones médicas"/>
    <n v="270107007"/>
    <s v="Violencia Intrafamiliar"/>
    <n v="15810"/>
    <n v="42492.129252451428"/>
    <n v="32366.591375021329"/>
  </r>
  <r>
    <n v="13"/>
    <n v="13102"/>
    <s v="Metropolitana"/>
    <s v="Cerrillos"/>
    <n v="6"/>
    <s v="Prevalencia violencia Psicológica, Física o Sexual Vida"/>
    <x v="1"/>
    <x v="1"/>
    <x v="2"/>
    <x v="2"/>
    <s v="Sufrió violencia antes o durente los últimos 12 meses"/>
    <n v="270107"/>
    <s v="Atenciones médicas"/>
    <n v="270107007"/>
    <s v="Violencia Intrafamiliar"/>
    <n v="9192"/>
    <n v="41276.680580307242"/>
    <n v="32120.210397249808"/>
  </r>
  <r>
    <n v="13"/>
    <n v="13103"/>
    <s v="Metropolitana"/>
    <s v="Cerro Navia"/>
    <n v="5"/>
    <s v="Prevalencia violencia Psicológica, Física o Sexual Año"/>
    <x v="0"/>
    <x v="0"/>
    <x v="2"/>
    <x v="2"/>
    <s v="No sufrió violencia en los últimos 12 meses"/>
    <n v="270107"/>
    <s v="Atenciones médicas"/>
    <n v="270107007"/>
    <s v="Violencia Intrafamiliar"/>
    <n v="42546"/>
    <n v="32662.928686987947"/>
    <n v="80629.061690462579"/>
  </r>
  <r>
    <n v="13"/>
    <n v="13103"/>
    <s v="Metropolitana"/>
    <s v="Cerro Navia"/>
    <n v="5"/>
    <s v="Prevalencia violencia Psicológica, Física o Sexual Año"/>
    <x v="0"/>
    <x v="0"/>
    <x v="2"/>
    <x v="2"/>
    <s v="Sufrió violencia en los últimos 12 meses"/>
    <n v="270107"/>
    <s v="Atenciones médicas"/>
    <n v="270107007"/>
    <s v="Violencia Intrafamiliar"/>
    <n v="7945"/>
    <n v="31012.557083560765"/>
    <n v="36484.720628583294"/>
  </r>
  <r>
    <n v="13"/>
    <n v="13103"/>
    <s v="Metropolitana"/>
    <s v="Cerro Navia"/>
    <n v="6"/>
    <s v="Prevalencia violencia Psicológica, Física o Sexual Vida"/>
    <x v="1"/>
    <x v="1"/>
    <x v="2"/>
    <x v="2"/>
    <s v="No sufrió violencia antes ni durante los últimos 12 meses"/>
    <n v="270107"/>
    <s v="Atenciones médicas"/>
    <n v="270107007"/>
    <s v="Violencia Intrafamiliar"/>
    <n v="18563"/>
    <n v="18831.320172292439"/>
    <n v="38375.378173066223"/>
  </r>
  <r>
    <n v="13"/>
    <n v="13103"/>
    <s v="Metropolitana"/>
    <s v="Cerro Navia"/>
    <n v="6"/>
    <s v="Prevalencia violencia Psicológica, Física o Sexual Vida"/>
    <x v="1"/>
    <x v="1"/>
    <x v="2"/>
    <x v="2"/>
    <s v="Sufrió violencia antes o durente los últimos 12 meses"/>
    <n v="270107"/>
    <s v="Atenciones médicas"/>
    <n v="270107007"/>
    <s v="Violencia Intrafamiliar"/>
    <n v="31928"/>
    <n v="44844.165598256281"/>
    <n v="78738.404145979657"/>
  </r>
  <r>
    <n v="13"/>
    <n v="13104"/>
    <s v="Metropolitana"/>
    <s v="Conchalí"/>
    <n v="5"/>
    <s v="Prevalencia violencia Psicológica, Física o Sexual Año"/>
    <x v="0"/>
    <x v="0"/>
    <x v="2"/>
    <x v="2"/>
    <s v="No sufrió violencia en los últimos 12 meses"/>
    <n v="270107"/>
    <s v="Atenciones médicas"/>
    <n v="270107007"/>
    <s v="Violencia Intrafamiliar"/>
    <n v="33194"/>
    <n v="51944.750345379005"/>
    <n v="29564.275587679025"/>
  </r>
  <r>
    <n v="13"/>
    <n v="13104"/>
    <s v="Metropolitana"/>
    <s v="Conchalí"/>
    <n v="5"/>
    <s v="Prevalencia violencia Psicológica, Física o Sexual Año"/>
    <x v="0"/>
    <x v="0"/>
    <x v="2"/>
    <x v="2"/>
    <s v="Sufrió violencia en los últimos 12 meses"/>
    <n v="270107"/>
    <s v="Atenciones médicas"/>
    <n v="270107007"/>
    <s v="Violencia Intrafamiliar"/>
    <n v="12270"/>
    <n v="19311.988467874078"/>
    <n v="6528.034991804313"/>
  </r>
  <r>
    <n v="13"/>
    <n v="13104"/>
    <s v="Metropolitana"/>
    <s v="Conchalí"/>
    <n v="6"/>
    <s v="Prevalencia violencia Psicológica, Física o Sexual Vida"/>
    <x v="1"/>
    <x v="1"/>
    <x v="2"/>
    <x v="2"/>
    <s v="No sufrió violencia antes ni durante los últimos 12 meses"/>
    <n v="270107"/>
    <s v="Atenciones médicas"/>
    <n v="270107007"/>
    <s v="Violencia Intrafamiliar"/>
    <n v="23903"/>
    <n v="36080.27324386387"/>
    <n v="26742.004999443732"/>
  </r>
  <r>
    <n v="13"/>
    <n v="13104"/>
    <s v="Metropolitana"/>
    <s v="Conchalí"/>
    <n v="6"/>
    <s v="Prevalencia violencia Psicológica, Física o Sexual Vida"/>
    <x v="1"/>
    <x v="1"/>
    <x v="2"/>
    <x v="2"/>
    <s v="Sufrió violencia antes o durente los últimos 12 meses"/>
    <n v="270107"/>
    <s v="Atenciones médicas"/>
    <n v="270107007"/>
    <s v="Violencia Intrafamiliar"/>
    <n v="21561"/>
    <n v="35176.465569389198"/>
    <n v="9350.3055800396069"/>
  </r>
  <r>
    <n v="13"/>
    <n v="13105"/>
    <s v="Metropolitana"/>
    <s v="El Bosque"/>
    <n v="5"/>
    <s v="Prevalencia violencia Psicológica, Física o Sexual Año"/>
    <x v="0"/>
    <x v="0"/>
    <x v="2"/>
    <x v="2"/>
    <s v="No sufrió violencia en los últimos 12 meses"/>
    <n v="270107"/>
    <s v="Atenciones médicas"/>
    <n v="270107007"/>
    <s v="Violencia Intrafamiliar"/>
    <n v="59959"/>
    <n v="12679.44228621923"/>
    <n v="28934.421492950227"/>
  </r>
  <r>
    <n v="13"/>
    <n v="13105"/>
    <s v="Metropolitana"/>
    <s v="El Bosque"/>
    <n v="5"/>
    <s v="Prevalencia violencia Psicológica, Física o Sexual Año"/>
    <x v="0"/>
    <x v="0"/>
    <x v="2"/>
    <x v="2"/>
    <s v="Sufrió violencia en los últimos 12 meses"/>
    <n v="270107"/>
    <s v="Atenciones médicas"/>
    <n v="270107007"/>
    <s v="Violencia Intrafamiliar"/>
    <n v="0"/>
    <n v="25216.154130597017"/>
    <n v="6328.7970697263918"/>
  </r>
  <r>
    <n v="13"/>
    <n v="13105"/>
    <s v="Metropolitana"/>
    <s v="El Bosque"/>
    <n v="6"/>
    <s v="Prevalencia violencia Psicológica, Física o Sexual Vida"/>
    <x v="1"/>
    <x v="1"/>
    <x v="2"/>
    <x v="2"/>
    <s v="No sufrió violencia antes ni durante los últimos 12 meses"/>
    <n v="270107"/>
    <s v="Atenciones médicas"/>
    <n v="270107007"/>
    <s v="Violencia Intrafamiliar"/>
    <n v="43553"/>
    <n v="5962.8108527131799"/>
    <n v="18959.984151468179"/>
  </r>
  <r>
    <n v="13"/>
    <n v="13105"/>
    <s v="Metropolitana"/>
    <s v="El Bosque"/>
    <n v="6"/>
    <s v="Prevalencia violencia Psicológica, Física o Sexual Vida"/>
    <x v="1"/>
    <x v="1"/>
    <x v="2"/>
    <x v="2"/>
    <s v="Sufrió violencia antes o durente los últimos 12 meses"/>
    <n v="270107"/>
    <s v="Atenciones médicas"/>
    <n v="270107007"/>
    <s v="Violencia Intrafamiliar"/>
    <n v="16406"/>
    <n v="31932.785564103066"/>
    <n v="16303.234411208439"/>
  </r>
  <r>
    <n v="13"/>
    <n v="13106"/>
    <s v="Metropolitana"/>
    <s v="Estación Central"/>
    <n v="5"/>
    <s v="Prevalencia violencia Psicológica, Física o Sexual Año"/>
    <x v="0"/>
    <x v="0"/>
    <x v="2"/>
    <x v="2"/>
    <s v="No sufrió violencia en los últimos 12 meses"/>
    <n v="270107"/>
    <s v="Atenciones médicas"/>
    <n v="270107007"/>
    <s v="Violencia Intrafamiliar"/>
    <n v="41842"/>
    <n v="29884.910249288816"/>
    <n v="46514.037486556837"/>
  </r>
  <r>
    <n v="13"/>
    <n v="13106"/>
    <s v="Metropolitana"/>
    <s v="Estación Central"/>
    <n v="5"/>
    <s v="Prevalencia violencia Psicológica, Física o Sexual Año"/>
    <x v="0"/>
    <x v="0"/>
    <x v="2"/>
    <x v="2"/>
    <s v="Sufrió violencia en los últimos 12 meses"/>
    <n v="270107"/>
    <s v="Atenciones médicas"/>
    <n v="270107007"/>
    <s v="Violencia Intrafamiliar"/>
    <n v="3152"/>
    <n v="0"/>
    <n v="0"/>
  </r>
  <r>
    <n v="13"/>
    <n v="13106"/>
    <s v="Metropolitana"/>
    <s v="Estación Central"/>
    <n v="6"/>
    <s v="Prevalencia violencia Psicológica, Física o Sexual Vida"/>
    <x v="1"/>
    <x v="1"/>
    <x v="2"/>
    <x v="2"/>
    <s v="No sufrió violencia antes ni durante los últimos 12 meses"/>
    <n v="270107"/>
    <s v="Atenciones médicas"/>
    <n v="270107007"/>
    <s v="Violencia Intrafamiliar"/>
    <n v="36397"/>
    <n v="20539.871250589476"/>
    <n v="35632.075368286773"/>
  </r>
  <r>
    <n v="13"/>
    <n v="13106"/>
    <s v="Metropolitana"/>
    <s v="Estación Central"/>
    <n v="6"/>
    <s v="Prevalencia violencia Psicológica, Física o Sexual Vida"/>
    <x v="1"/>
    <x v="1"/>
    <x v="2"/>
    <x v="2"/>
    <s v="Sufrió violencia antes o durente los últimos 12 meses"/>
    <n v="270107"/>
    <s v="Atenciones médicas"/>
    <n v="270107007"/>
    <s v="Violencia Intrafamiliar"/>
    <n v="8597"/>
    <n v="9345.0389986993396"/>
    <n v="10881.962118270081"/>
  </r>
  <r>
    <n v="13"/>
    <n v="13107"/>
    <s v="Metropolitana"/>
    <s v="Huechuraba"/>
    <n v="5"/>
    <s v="Prevalencia violencia Psicológica, Física o Sexual Año"/>
    <x v="0"/>
    <x v="0"/>
    <x v="2"/>
    <x v="2"/>
    <s v="No sufrió violencia en los últimos 12 meses"/>
    <n v="270107"/>
    <s v="Atenciones médicas"/>
    <n v="270107007"/>
    <s v="Violencia Intrafamiliar"/>
    <n v="23418"/>
    <n v="36157.376180879997"/>
    <n v="8180.4857546337171"/>
  </r>
  <r>
    <n v="13"/>
    <n v="13107"/>
    <s v="Metropolitana"/>
    <s v="Huechuraba"/>
    <n v="5"/>
    <s v="Prevalencia violencia Psicológica, Física o Sexual Año"/>
    <x v="0"/>
    <x v="0"/>
    <x v="2"/>
    <x v="2"/>
    <s v="Sufrió violencia en los últimos 12 meses"/>
    <n v="270107"/>
    <s v="Atenciones médicas"/>
    <n v="270107007"/>
    <s v="Violencia Intrafamiliar"/>
    <n v="1886"/>
    <n v="16598.141204776028"/>
    <n v="2276.5825242718452"/>
  </r>
  <r>
    <n v="13"/>
    <n v="13107"/>
    <s v="Metropolitana"/>
    <s v="Huechuraba"/>
    <n v="6"/>
    <s v="Prevalencia violencia Psicológica, Física o Sexual Vida"/>
    <x v="1"/>
    <x v="1"/>
    <x v="2"/>
    <x v="2"/>
    <s v="No sufrió violencia antes ni durante los últimos 12 meses"/>
    <n v="270107"/>
    <s v="Atenciones médicas"/>
    <n v="270107007"/>
    <s v="Violencia Intrafamiliar"/>
    <n v="18179"/>
    <n v="26165.632980495637"/>
    <n v="4553.1650485436903"/>
  </r>
  <r>
    <n v="13"/>
    <n v="13107"/>
    <s v="Metropolitana"/>
    <s v="Huechuraba"/>
    <n v="6"/>
    <s v="Prevalencia violencia Psicológica, Física o Sexual Vida"/>
    <x v="1"/>
    <x v="1"/>
    <x v="2"/>
    <x v="2"/>
    <s v="Sufrió violencia antes o durente los últimos 12 meses"/>
    <n v="270107"/>
    <s v="Atenciones médicas"/>
    <n v="270107007"/>
    <s v="Violencia Intrafamiliar"/>
    <n v="7125"/>
    <n v="26589.884405160388"/>
    <n v="5903.9032303618724"/>
  </r>
  <r>
    <n v="13"/>
    <n v="13108"/>
    <s v="Metropolitana"/>
    <s v="Independencia"/>
    <n v="5"/>
    <s v="Prevalencia violencia Psicológica, Física o Sexual Año"/>
    <x v="0"/>
    <x v="0"/>
    <x v="2"/>
    <x v="2"/>
    <s v="No sufrió violencia en los últimos 12 meses"/>
    <n v="270107"/>
    <s v="Atenciones médicas"/>
    <n v="270107007"/>
    <s v="Violencia Intrafamiliar"/>
    <n v="12264"/>
    <n v="19738.002496491798"/>
    <n v="36237.898501561256"/>
  </r>
  <r>
    <n v="13"/>
    <n v="13108"/>
    <s v="Metropolitana"/>
    <s v="Independencia"/>
    <n v="5"/>
    <s v="Prevalencia violencia Psicológica, Física o Sexual Año"/>
    <x v="0"/>
    <x v="0"/>
    <x v="2"/>
    <x v="2"/>
    <s v="Sufrió violencia en los últimos 12 meses"/>
    <n v="270107"/>
    <s v="Atenciones médicas"/>
    <n v="270107007"/>
    <s v="Violencia Intrafamiliar"/>
    <n v="10512"/>
    <n v="0"/>
    <n v="15927.176168274902"/>
  </r>
  <r>
    <n v="13"/>
    <n v="13108"/>
    <s v="Metropolitana"/>
    <s v="Independencia"/>
    <n v="6"/>
    <s v="Prevalencia violencia Psicológica, Física o Sexual Vida"/>
    <x v="1"/>
    <x v="1"/>
    <x v="2"/>
    <x v="2"/>
    <s v="No sufrió violencia antes ni durante los últimos 12 meses"/>
    <n v="270107"/>
    <s v="Atenciones médicas"/>
    <n v="270107007"/>
    <s v="Violencia Intrafamiliar"/>
    <n v="3358"/>
    <n v="17413.25831044529"/>
    <n v="18888.025523300228"/>
  </r>
  <r>
    <n v="13"/>
    <n v="13108"/>
    <s v="Metropolitana"/>
    <s v="Independencia"/>
    <n v="6"/>
    <s v="Prevalencia violencia Psicológica, Física o Sexual Vida"/>
    <x v="1"/>
    <x v="1"/>
    <x v="2"/>
    <x v="2"/>
    <s v="Sufrió violencia antes o durente los últimos 12 meses"/>
    <n v="270107"/>
    <s v="Atenciones médicas"/>
    <n v="270107007"/>
    <s v="Violencia Intrafamiliar"/>
    <n v="19418"/>
    <n v="2324.7441860465101"/>
    <n v="33277.04914653593"/>
  </r>
  <r>
    <n v="13"/>
    <n v="13109"/>
    <s v="Metropolitana"/>
    <s v="La Cisterna"/>
    <n v="5"/>
    <s v="Prevalencia violencia Psicológica, Física o Sexual Año"/>
    <x v="0"/>
    <x v="0"/>
    <x v="2"/>
    <x v="2"/>
    <s v="No sufrió violencia en los últimos 12 meses"/>
    <n v="270107"/>
    <s v="Atenciones médicas"/>
    <n v="270107007"/>
    <s v="Violencia Intrafamiliar"/>
    <n v="15226"/>
    <n v="0"/>
    <n v="22922.45552656367"/>
  </r>
  <r>
    <n v="13"/>
    <n v="13109"/>
    <s v="Metropolitana"/>
    <s v="La Cisterna"/>
    <n v="5"/>
    <s v="Prevalencia violencia Psicológica, Física o Sexual Año"/>
    <x v="0"/>
    <x v="0"/>
    <x v="2"/>
    <x v="2"/>
    <s v="Sufrió violencia en los últimos 12 meses"/>
    <n v="270107"/>
    <s v="Atenciones médicas"/>
    <n v="270107007"/>
    <s v="Violencia Intrafamiliar"/>
    <n v="14773"/>
    <n v="0"/>
    <n v="2900.7142857142858"/>
  </r>
  <r>
    <n v="13"/>
    <n v="13109"/>
    <s v="Metropolitana"/>
    <s v="La Cisterna"/>
    <n v="6"/>
    <s v="Prevalencia violencia Psicológica, Física o Sexual Vida"/>
    <x v="1"/>
    <x v="1"/>
    <x v="2"/>
    <x v="2"/>
    <s v="No sufrió violencia antes ni durante los últimos 12 meses"/>
    <n v="270107"/>
    <s v="Atenciones médicas"/>
    <n v="270107007"/>
    <s v="Violencia Intrafamiliar"/>
    <n v="15226"/>
    <n v="0"/>
    <n v="18749.446756510195"/>
  </r>
  <r>
    <n v="13"/>
    <n v="13109"/>
    <s v="Metropolitana"/>
    <s v="La Cisterna"/>
    <n v="6"/>
    <s v="Prevalencia violencia Psicológica, Física o Sexual Vida"/>
    <x v="1"/>
    <x v="1"/>
    <x v="2"/>
    <x v="2"/>
    <s v="Sufrió violencia antes o durente los últimos 12 meses"/>
    <n v="270107"/>
    <s v="Atenciones médicas"/>
    <n v="270107007"/>
    <s v="Violencia Intrafamiliar"/>
    <n v="14773"/>
    <n v="0"/>
    <n v="7073.7230557677613"/>
  </r>
  <r>
    <n v="13"/>
    <n v="13110"/>
    <s v="Metropolitana"/>
    <s v="La Florida"/>
    <n v="5"/>
    <s v="Prevalencia violencia Psicológica, Física o Sexual Año"/>
    <x v="0"/>
    <x v="0"/>
    <x v="2"/>
    <x v="2"/>
    <s v="No sufrió violencia en los últimos 12 meses"/>
    <n v="270107"/>
    <s v="Atenciones médicas"/>
    <n v="270107007"/>
    <s v="Violencia Intrafamiliar"/>
    <n v="112908"/>
    <n v="75961.563947214716"/>
    <n v="99004.815362798268"/>
  </r>
  <r>
    <n v="13"/>
    <n v="13110"/>
    <s v="Metropolitana"/>
    <s v="La Florida"/>
    <n v="5"/>
    <s v="Prevalencia violencia Psicológica, Física o Sexual Año"/>
    <x v="0"/>
    <x v="0"/>
    <x v="2"/>
    <x v="2"/>
    <s v="Sufrió violencia en los últimos 12 meses"/>
    <n v="270107"/>
    <s v="Atenciones médicas"/>
    <n v="270107007"/>
    <s v="Violencia Intrafamiliar"/>
    <n v="20889"/>
    <n v="22277.445155874389"/>
    <n v="25379.956407247806"/>
  </r>
  <r>
    <n v="13"/>
    <n v="13110"/>
    <s v="Metropolitana"/>
    <s v="La Florida"/>
    <n v="6"/>
    <s v="Prevalencia violencia Psicológica, Física o Sexual Vida"/>
    <x v="1"/>
    <x v="1"/>
    <x v="2"/>
    <x v="2"/>
    <s v="No sufrió violencia antes ni durante los últimos 12 meses"/>
    <n v="270107"/>
    <s v="Atenciones médicas"/>
    <n v="270107007"/>
    <s v="Violencia Intrafamiliar"/>
    <n v="94180"/>
    <n v="49934.944822539481"/>
    <n v="77880.40945863958"/>
  </r>
  <r>
    <n v="13"/>
    <n v="13110"/>
    <s v="Metropolitana"/>
    <s v="La Florida"/>
    <n v="6"/>
    <s v="Prevalencia violencia Psicológica, Física o Sexual Vida"/>
    <x v="1"/>
    <x v="1"/>
    <x v="2"/>
    <x v="2"/>
    <s v="Sufrió violencia antes o durente los últimos 12 meses"/>
    <n v="270107"/>
    <s v="Atenciones médicas"/>
    <n v="270107007"/>
    <s v="Violencia Intrafamiliar"/>
    <n v="39617"/>
    <n v="48304.064280549639"/>
    <n v="46504.362311406483"/>
  </r>
  <r>
    <n v="13"/>
    <n v="13111"/>
    <s v="Metropolitana"/>
    <s v="La Granja"/>
    <n v="5"/>
    <s v="Prevalencia violencia Psicológica, Física o Sexual Año"/>
    <x v="0"/>
    <x v="0"/>
    <x v="2"/>
    <x v="2"/>
    <s v="No sufrió violencia en los últimos 12 meses"/>
    <n v="270107"/>
    <s v="Atenciones médicas"/>
    <n v="270107007"/>
    <s v="Violencia Intrafamiliar"/>
    <n v="31787"/>
    <n v="11472.589854055579"/>
    <n v="15739.237719077042"/>
  </r>
  <r>
    <n v="13"/>
    <n v="13111"/>
    <s v="Metropolitana"/>
    <s v="La Granja"/>
    <n v="5"/>
    <s v="Prevalencia violencia Psicológica, Física o Sexual Año"/>
    <x v="0"/>
    <x v="0"/>
    <x v="2"/>
    <x v="2"/>
    <s v="Sufrió violencia en los últimos 12 meses"/>
    <n v="270107"/>
    <s v="Atenciones médicas"/>
    <n v="270107007"/>
    <s v="Violencia Intrafamiliar"/>
    <n v="13520"/>
    <n v="5962.8108527131799"/>
    <n v="6708.9642857142862"/>
  </r>
  <r>
    <n v="13"/>
    <n v="13111"/>
    <s v="Metropolitana"/>
    <s v="La Granja"/>
    <n v="6"/>
    <s v="Prevalencia violencia Psicológica, Física o Sexual Vida"/>
    <x v="1"/>
    <x v="1"/>
    <x v="2"/>
    <x v="2"/>
    <s v="No sufrió violencia antes ni durante los últimos 12 meses"/>
    <n v="270107"/>
    <s v="Atenciones médicas"/>
    <n v="270107007"/>
    <s v="Violencia Intrafamiliar"/>
    <n v="14448"/>
    <n v="3918.6989185568"/>
    <n v="15739.237719077042"/>
  </r>
  <r>
    <n v="13"/>
    <n v="13111"/>
    <s v="Metropolitana"/>
    <s v="La Granja"/>
    <n v="6"/>
    <s v="Prevalencia violencia Psicológica, Física o Sexual Vida"/>
    <x v="1"/>
    <x v="1"/>
    <x v="2"/>
    <x v="2"/>
    <s v="Sufrió violencia antes o durente los últimos 12 meses"/>
    <n v="270107"/>
    <s v="Atenciones médicas"/>
    <n v="270107007"/>
    <s v="Violencia Intrafamiliar"/>
    <n v="30859"/>
    <n v="13516.701788211958"/>
    <n v="6708.9642857142862"/>
  </r>
  <r>
    <n v="13"/>
    <n v="13112"/>
    <s v="Metropolitana"/>
    <s v="La Pintana"/>
    <n v="5"/>
    <s v="Prevalencia violencia Psicológica, Física o Sexual Año"/>
    <x v="0"/>
    <x v="0"/>
    <x v="2"/>
    <x v="2"/>
    <s v="No sufrió violencia en los últimos 12 meses"/>
    <n v="270107"/>
    <s v="Atenciones médicas"/>
    <n v="270107007"/>
    <s v="Violencia Intrafamiliar"/>
    <n v="64143"/>
    <n v="78665.702924560494"/>
    <n v="23835.557442945406"/>
  </r>
  <r>
    <n v="13"/>
    <n v="13112"/>
    <s v="Metropolitana"/>
    <s v="La Pintana"/>
    <n v="5"/>
    <s v="Prevalencia violencia Psicológica, Física o Sexual Año"/>
    <x v="0"/>
    <x v="0"/>
    <x v="2"/>
    <x v="2"/>
    <s v="Sufrió violencia en los últimos 12 meses"/>
    <n v="270107"/>
    <s v="Atenciones médicas"/>
    <n v="270107007"/>
    <s v="Violencia Intrafamiliar"/>
    <n v="0"/>
    <n v="20483.454379672588"/>
    <n v="22225.457207235941"/>
  </r>
  <r>
    <n v="13"/>
    <n v="13112"/>
    <s v="Metropolitana"/>
    <s v="La Pintana"/>
    <n v="6"/>
    <s v="Prevalencia violencia Psicológica, Física o Sexual Vida"/>
    <x v="1"/>
    <x v="1"/>
    <x v="2"/>
    <x v="2"/>
    <s v="No sufrió violencia antes ni durante los últimos 12 meses"/>
    <n v="270107"/>
    <s v="Atenciones médicas"/>
    <n v="270107007"/>
    <s v="Violencia Intrafamiliar"/>
    <n v="44385"/>
    <n v="41249.044136096381"/>
    <n v="13680.201745051068"/>
  </r>
  <r>
    <n v="13"/>
    <n v="13112"/>
    <s v="Metropolitana"/>
    <s v="La Pintana"/>
    <n v="6"/>
    <s v="Prevalencia violencia Psicológica, Física o Sexual Vida"/>
    <x v="1"/>
    <x v="1"/>
    <x v="2"/>
    <x v="2"/>
    <s v="Sufrió violencia antes o durente los últimos 12 meses"/>
    <n v="270107"/>
    <s v="Atenciones médicas"/>
    <n v="270107007"/>
    <s v="Violencia Intrafamiliar"/>
    <n v="19758"/>
    <n v="57900.113168136726"/>
    <n v="32380.812905130279"/>
  </r>
  <r>
    <n v="13"/>
    <n v="13113"/>
    <s v="Metropolitana"/>
    <s v="La Reina"/>
    <n v="5"/>
    <s v="Prevalencia violencia Psicológica, Física o Sexual Año"/>
    <x v="0"/>
    <x v="0"/>
    <x v="2"/>
    <x v="2"/>
    <s v="No sufrió violencia en los últimos 12 meses"/>
    <n v="270107"/>
    <s v="Atenciones médicas"/>
    <n v="270107007"/>
    <s v="Violencia Intrafamiliar"/>
    <n v="32351"/>
    <n v="11919.872405976979"/>
    <n v="24508.524800818828"/>
  </r>
  <r>
    <n v="13"/>
    <n v="13113"/>
    <s v="Metropolitana"/>
    <s v="La Reina"/>
    <n v="5"/>
    <s v="Prevalencia violencia Psicológica, Física o Sexual Año"/>
    <x v="0"/>
    <x v="0"/>
    <x v="2"/>
    <x v="2"/>
    <s v="Sufrió violencia en los últimos 12 meses"/>
    <n v="270107"/>
    <s v="Atenciones médicas"/>
    <n v="270107007"/>
    <s v="Violencia Intrafamiliar"/>
    <n v="3985"/>
    <n v="5403.30895288589"/>
    <n v="0"/>
  </r>
  <r>
    <n v="13"/>
    <n v="13113"/>
    <s v="Metropolitana"/>
    <s v="La Reina"/>
    <n v="6"/>
    <s v="Prevalencia violencia Psicológica, Física o Sexual Vida"/>
    <x v="1"/>
    <x v="1"/>
    <x v="2"/>
    <x v="2"/>
    <s v="No sufrió violencia antes ni durante los últimos 12 meses"/>
    <n v="270107"/>
    <s v="Atenciones médicas"/>
    <n v="270107007"/>
    <s v="Violencia Intrafamiliar"/>
    <n v="26089"/>
    <n v="7553.8909354987791"/>
    <n v="20257.072333286364"/>
  </r>
  <r>
    <n v="13"/>
    <n v="13113"/>
    <s v="Metropolitana"/>
    <s v="La Reina"/>
    <n v="6"/>
    <s v="Prevalencia violencia Psicológica, Física o Sexual Vida"/>
    <x v="1"/>
    <x v="1"/>
    <x v="2"/>
    <x v="2"/>
    <s v="Sufrió violencia antes o durente los últimos 12 meses"/>
    <n v="270107"/>
    <s v="Atenciones médicas"/>
    <n v="270107007"/>
    <s v="Violencia Intrafamiliar"/>
    <n v="10247"/>
    <n v="9769.2904233640893"/>
    <n v="4251.4524675324683"/>
  </r>
  <r>
    <n v="13"/>
    <n v="13114"/>
    <s v="Metropolitana"/>
    <s v="Las Condes"/>
    <n v="5"/>
    <s v="Prevalencia violencia Psicológica, Física o Sexual Año"/>
    <x v="0"/>
    <x v="0"/>
    <x v="2"/>
    <x v="2"/>
    <s v="No sufrió violencia en los últimos 12 meses"/>
    <n v="270107"/>
    <s v="Atenciones médicas"/>
    <n v="270107007"/>
    <s v="Violencia Intrafamiliar"/>
    <n v="97319"/>
    <n v="69860.28368516179"/>
    <n v="138444.9130185348"/>
  </r>
  <r>
    <n v="13"/>
    <n v="13114"/>
    <s v="Metropolitana"/>
    <s v="Las Condes"/>
    <n v="5"/>
    <s v="Prevalencia violencia Psicológica, Física o Sexual Año"/>
    <x v="0"/>
    <x v="0"/>
    <x v="2"/>
    <x v="2"/>
    <s v="Sufrió violencia en los últimos 12 meses"/>
    <n v="270107"/>
    <s v="Atenciones médicas"/>
    <n v="270107007"/>
    <s v="Violencia Intrafamiliar"/>
    <n v="1634"/>
    <n v="15027.217599522388"/>
    <n v="9556.028571428571"/>
  </r>
  <r>
    <n v="13"/>
    <n v="13114"/>
    <s v="Metropolitana"/>
    <s v="Las Condes"/>
    <n v="6"/>
    <s v="Prevalencia violencia Psicológica, Física o Sexual Vida"/>
    <x v="1"/>
    <x v="1"/>
    <x v="2"/>
    <x v="2"/>
    <s v="No sufrió violencia antes ni durante los últimos 12 meses"/>
    <n v="270107"/>
    <s v="Atenciones médicas"/>
    <n v="270107007"/>
    <s v="Violencia Intrafamiliar"/>
    <n v="85469"/>
    <n v="55111.935733576553"/>
    <n v="131988.83665489845"/>
  </r>
  <r>
    <n v="13"/>
    <n v="13114"/>
    <s v="Metropolitana"/>
    <s v="Las Condes"/>
    <n v="6"/>
    <s v="Prevalencia violencia Psicológica, Física o Sexual Vida"/>
    <x v="1"/>
    <x v="1"/>
    <x v="2"/>
    <x v="2"/>
    <s v="Sufrió violencia antes o durente los últimos 12 meses"/>
    <n v="270107"/>
    <s v="Atenciones médicas"/>
    <n v="270107007"/>
    <s v="Violencia Intrafamiliar"/>
    <n v="13484"/>
    <n v="29775.565551107615"/>
    <n v="16012.104935064935"/>
  </r>
  <r>
    <n v="13"/>
    <n v="13115"/>
    <s v="Metropolitana"/>
    <s v="Lo Barnechea"/>
    <n v="5"/>
    <s v="Prevalencia violencia Psicológica, Física o Sexual Año"/>
    <x v="0"/>
    <x v="0"/>
    <x v="2"/>
    <x v="2"/>
    <s v="No sufrió violencia en los últimos 12 meses"/>
    <n v="270107"/>
    <s v="Atenciones médicas"/>
    <n v="270107007"/>
    <s v="Violencia Intrafamiliar"/>
    <n v="27532"/>
    <n v="20569.767950597139"/>
    <n v="14503.571428571429"/>
  </r>
  <r>
    <n v="13"/>
    <n v="13115"/>
    <s v="Metropolitana"/>
    <s v="Lo Barnechea"/>
    <n v="5"/>
    <s v="Prevalencia violencia Psicológica, Física o Sexual Año"/>
    <x v="0"/>
    <x v="0"/>
    <x v="2"/>
    <x v="2"/>
    <s v="Sufrió violencia en los últimos 12 meses"/>
    <n v="270107"/>
    <s v="Atenciones médicas"/>
    <n v="270107007"/>
    <s v="Violencia Intrafamiliar"/>
    <n v="0"/>
    <n v="6716.6314335060497"/>
    <n v="0"/>
  </r>
  <r>
    <n v="13"/>
    <n v="13115"/>
    <s v="Metropolitana"/>
    <s v="Lo Barnechea"/>
    <n v="6"/>
    <s v="Prevalencia violencia Psicológica, Física o Sexual Vida"/>
    <x v="1"/>
    <x v="1"/>
    <x v="2"/>
    <x v="2"/>
    <s v="No sufrió violencia antes ni durante los últimos 12 meses"/>
    <n v="270107"/>
    <s v="Atenciones médicas"/>
    <n v="270107007"/>
    <s v="Violencia Intrafamiliar"/>
    <n v="12076"/>
    <n v="11756.096755670398"/>
    <n v="14503.571428571429"/>
  </r>
  <r>
    <n v="13"/>
    <n v="13115"/>
    <s v="Metropolitana"/>
    <s v="Lo Barnechea"/>
    <n v="6"/>
    <s v="Prevalencia violencia Psicológica, Física o Sexual Vida"/>
    <x v="1"/>
    <x v="1"/>
    <x v="2"/>
    <x v="2"/>
    <s v="Sufrió violencia antes o durente los últimos 12 meses"/>
    <n v="270107"/>
    <s v="Atenciones médicas"/>
    <n v="270107007"/>
    <s v="Violencia Intrafamiliar"/>
    <n v="15456"/>
    <n v="15530.30262843279"/>
    <n v="0"/>
  </r>
  <r>
    <n v="13"/>
    <n v="13116"/>
    <s v="Metropolitana"/>
    <s v="Lo Espejo"/>
    <n v="5"/>
    <s v="Prevalencia violencia Psicológica, Física o Sexual Año"/>
    <x v="0"/>
    <x v="0"/>
    <x v="2"/>
    <x v="2"/>
    <s v="No sufrió violencia en los últimos 12 meses"/>
    <n v="270107"/>
    <s v="Atenciones médicas"/>
    <n v="270107007"/>
    <s v="Violencia Intrafamiliar"/>
    <n v="36892"/>
    <n v="40892.680472053748"/>
    <n v="7981.2587700534759"/>
  </r>
  <r>
    <n v="13"/>
    <n v="13116"/>
    <s v="Metropolitana"/>
    <s v="Lo Espejo"/>
    <n v="5"/>
    <s v="Prevalencia violencia Psicológica, Física o Sexual Año"/>
    <x v="0"/>
    <x v="0"/>
    <x v="2"/>
    <x v="2"/>
    <s v="Sufrió violencia en los últimos 12 meses"/>
    <n v="270107"/>
    <s v="Atenciones médicas"/>
    <n v="270107007"/>
    <s v="Violencia Intrafamiliar"/>
    <n v="0"/>
    <n v="5403.30895288589"/>
    <n v="6084.8325242718456"/>
  </r>
  <r>
    <n v="13"/>
    <n v="13116"/>
    <s v="Metropolitana"/>
    <s v="Lo Espejo"/>
    <n v="6"/>
    <s v="Prevalencia violencia Psicológica, Física o Sexual Vida"/>
    <x v="1"/>
    <x v="1"/>
    <x v="2"/>
    <x v="2"/>
    <s v="No sufrió violencia antes ni durante los últimos 12 meses"/>
    <n v="270107"/>
    <s v="Atenciones médicas"/>
    <n v="270107007"/>
    <s v="Violencia Intrafamiliar"/>
    <n v="36892"/>
    <n v="40892.680472053748"/>
    <n v="7981.2587700534759"/>
  </r>
  <r>
    <n v="13"/>
    <n v="13116"/>
    <s v="Metropolitana"/>
    <s v="Lo Espejo"/>
    <n v="6"/>
    <s v="Prevalencia violencia Psicológica, Física o Sexual Vida"/>
    <x v="1"/>
    <x v="1"/>
    <x v="2"/>
    <x v="2"/>
    <s v="Sufrió violencia antes o durente los últimos 12 meses"/>
    <n v="270107"/>
    <s v="Atenciones médicas"/>
    <n v="270107007"/>
    <s v="Violencia Intrafamiliar"/>
    <n v="0"/>
    <n v="5403.30895288589"/>
    <n v="6084.8325242718456"/>
  </r>
  <r>
    <n v="13"/>
    <n v="13117"/>
    <s v="Metropolitana"/>
    <s v="Lo Prado"/>
    <n v="5"/>
    <s v="Prevalencia violencia Psicológica, Física o Sexual Año"/>
    <x v="0"/>
    <x v="0"/>
    <x v="2"/>
    <x v="2"/>
    <s v="No sufrió violencia en los últimos 12 meses"/>
    <n v="270107"/>
    <s v="Atenciones médicas"/>
    <n v="270107007"/>
    <s v="Violencia Intrafamiliar"/>
    <n v="32942"/>
    <n v="19673.831321890717"/>
    <n v="18456.635677126989"/>
  </r>
  <r>
    <n v="13"/>
    <n v="13117"/>
    <s v="Metropolitana"/>
    <s v="Lo Prado"/>
    <n v="5"/>
    <s v="Prevalencia violencia Psicológica, Física o Sexual Año"/>
    <x v="0"/>
    <x v="0"/>
    <x v="2"/>
    <x v="2"/>
    <s v="Sufrió violencia en los últimos 12 meses"/>
    <n v="270107"/>
    <s v="Atenciones médicas"/>
    <n v="270107007"/>
    <s v="Violencia Intrafamiliar"/>
    <n v="4045"/>
    <n v="0"/>
    <n v="6576.8705882352933"/>
  </r>
  <r>
    <n v="13"/>
    <n v="13117"/>
    <s v="Metropolitana"/>
    <s v="Lo Prado"/>
    <n v="6"/>
    <s v="Prevalencia violencia Psicológica, Física o Sexual Vida"/>
    <x v="1"/>
    <x v="1"/>
    <x v="2"/>
    <x v="2"/>
    <s v="No sufrió violencia antes ni durante los últimos 12 meses"/>
    <n v="270107"/>
    <s v="Atenciones médicas"/>
    <n v="270107007"/>
    <s v="Violencia Intrafamiliar"/>
    <n v="30919"/>
    <n v="12983.105665366009"/>
    <n v="14829.314971036962"/>
  </r>
  <r>
    <n v="13"/>
    <n v="13117"/>
    <s v="Metropolitana"/>
    <s v="Lo Prado"/>
    <n v="6"/>
    <s v="Prevalencia violencia Psicológica, Física o Sexual Vida"/>
    <x v="1"/>
    <x v="1"/>
    <x v="2"/>
    <x v="2"/>
    <s v="Sufrió violencia antes o durente los últimos 12 meses"/>
    <n v="270107"/>
    <s v="Atenciones médicas"/>
    <n v="270107007"/>
    <s v="Violencia Intrafamiliar"/>
    <n v="6068"/>
    <n v="6690.7256565247098"/>
    <n v="10204.191294325323"/>
  </r>
  <r>
    <n v="13"/>
    <n v="13118"/>
    <s v="Metropolitana"/>
    <s v="Macul"/>
    <n v="5"/>
    <s v="Prevalencia violencia Psicológica, Física o Sexual Año"/>
    <x v="0"/>
    <x v="0"/>
    <x v="2"/>
    <x v="2"/>
    <s v="No sufrió violencia en los últimos 12 meses"/>
    <n v="270107"/>
    <s v="Atenciones médicas"/>
    <n v="270107007"/>
    <s v="Violencia Intrafamiliar"/>
    <n v="40278"/>
    <n v="21529.15055969236"/>
    <n v="50087.195044167696"/>
  </r>
  <r>
    <n v="13"/>
    <n v="13118"/>
    <s v="Metropolitana"/>
    <s v="Macul"/>
    <n v="5"/>
    <s v="Prevalencia violencia Psicológica, Física o Sexual Año"/>
    <x v="0"/>
    <x v="0"/>
    <x v="2"/>
    <x v="2"/>
    <s v="Sufrió violencia en los últimos 12 meses"/>
    <n v="270107"/>
    <s v="Atenciones médicas"/>
    <n v="270107007"/>
    <s v="Violencia Intrafamiliar"/>
    <n v="0"/>
    <n v="23067.302815213647"/>
    <n v="11675.723700742434"/>
  </r>
  <r>
    <n v="13"/>
    <n v="13118"/>
    <s v="Metropolitana"/>
    <s v="Macul"/>
    <n v="6"/>
    <s v="Prevalencia violencia Psicológica, Física o Sexual Vida"/>
    <x v="1"/>
    <x v="1"/>
    <x v="2"/>
    <x v="2"/>
    <s v="No sufrió violencia antes ni durante los últimos 12 meses"/>
    <n v="270107"/>
    <s v="Atenciones médicas"/>
    <n v="270107007"/>
    <s v="Violencia Intrafamiliar"/>
    <n v="29621"/>
    <n v="3078.5647668393799"/>
    <n v="39307.707584830932"/>
  </r>
  <r>
    <n v="13"/>
    <n v="13118"/>
    <s v="Metropolitana"/>
    <s v="Macul"/>
    <n v="6"/>
    <s v="Prevalencia violencia Psicológica, Física o Sexual Vida"/>
    <x v="1"/>
    <x v="1"/>
    <x v="2"/>
    <x v="2"/>
    <s v="Sufrió violencia antes o durente los últimos 12 meses"/>
    <n v="270107"/>
    <s v="Atenciones médicas"/>
    <n v="270107007"/>
    <s v="Violencia Intrafamiliar"/>
    <n v="10657"/>
    <n v="41517.888608066627"/>
    <n v="22455.211160079212"/>
  </r>
  <r>
    <n v="13"/>
    <n v="13119"/>
    <s v="Metropolitana"/>
    <s v="Maipú"/>
    <n v="5"/>
    <s v="Prevalencia violencia Psicológica, Física o Sexual Año"/>
    <x v="0"/>
    <x v="0"/>
    <x v="2"/>
    <x v="2"/>
    <s v="No sufrió violencia en los últimos 12 meses"/>
    <n v="270107"/>
    <s v="Atenciones médicas"/>
    <n v="270107007"/>
    <s v="Violencia Intrafamiliar"/>
    <n v="143993"/>
    <n v="139950.08726753961"/>
    <n v="193097.85940612797"/>
  </r>
  <r>
    <n v="13"/>
    <n v="13119"/>
    <s v="Metropolitana"/>
    <s v="Maipú"/>
    <n v="5"/>
    <s v="Prevalencia violencia Psicológica, Física o Sexual Año"/>
    <x v="0"/>
    <x v="0"/>
    <x v="2"/>
    <x v="2"/>
    <s v="Sufrió violencia en los últimos 12 meses"/>
    <n v="270107"/>
    <s v="Atenciones médicas"/>
    <n v="270107007"/>
    <s v="Violencia Intrafamiliar"/>
    <n v="21451"/>
    <n v="62835.109218549464"/>
    <n v="33106.189809014519"/>
  </r>
  <r>
    <n v="13"/>
    <n v="13119"/>
    <s v="Metropolitana"/>
    <s v="Maipú"/>
    <n v="6"/>
    <s v="Prevalencia violencia Psicológica, Física o Sexual Vida"/>
    <x v="1"/>
    <x v="1"/>
    <x v="2"/>
    <x v="2"/>
    <s v="No sufrió violencia antes ni durante los últimos 12 meses"/>
    <n v="270107"/>
    <s v="Atenciones médicas"/>
    <n v="270107007"/>
    <s v="Violencia Intrafamiliar"/>
    <n v="129785"/>
    <n v="104658.75101535831"/>
    <n v="154225.10467955234"/>
  </r>
  <r>
    <n v="13"/>
    <n v="13119"/>
    <s v="Metropolitana"/>
    <s v="Maipú"/>
    <n v="6"/>
    <s v="Prevalencia violencia Psicológica, Física o Sexual Vida"/>
    <x v="1"/>
    <x v="1"/>
    <x v="2"/>
    <x v="2"/>
    <s v="Sufrió violencia antes o durente los últimos 12 meses"/>
    <n v="270107"/>
    <s v="Atenciones médicas"/>
    <n v="270107007"/>
    <s v="Violencia Intrafamiliar"/>
    <n v="35659"/>
    <n v="98126.445470730687"/>
    <n v="71978.944535590053"/>
  </r>
  <r>
    <n v="13"/>
    <n v="13120"/>
    <s v="Metropolitana"/>
    <s v="Ñuñoa"/>
    <n v="5"/>
    <s v="Prevalencia violencia Psicológica, Física o Sexual Año"/>
    <x v="0"/>
    <x v="0"/>
    <x v="2"/>
    <x v="2"/>
    <s v="No sufrió violencia en los últimos 12 meses"/>
    <n v="270107"/>
    <s v="Atenciones médicas"/>
    <n v="270107007"/>
    <s v="Violencia Intrafamiliar"/>
    <n v="64938"/>
    <n v="37115.614807480044"/>
    <n v="53705.592373634361"/>
  </r>
  <r>
    <n v="13"/>
    <n v="13120"/>
    <s v="Metropolitana"/>
    <s v="Ñuñoa"/>
    <n v="5"/>
    <s v="Prevalencia violencia Psicológica, Física o Sexual Año"/>
    <x v="0"/>
    <x v="0"/>
    <x v="2"/>
    <x v="2"/>
    <s v="Sufrió violencia en los últimos 12 meses"/>
    <n v="270107"/>
    <s v="Atenciones médicas"/>
    <n v="270107007"/>
    <s v="Violencia Intrafamiliar"/>
    <n v="0"/>
    <n v="1593.9547325102899"/>
    <n v="26318.781825821236"/>
  </r>
  <r>
    <n v="13"/>
    <n v="13120"/>
    <s v="Metropolitana"/>
    <s v="Ñuñoa"/>
    <n v="6"/>
    <s v="Prevalencia violencia Psicológica, Física o Sexual Vida"/>
    <x v="1"/>
    <x v="1"/>
    <x v="2"/>
    <x v="2"/>
    <s v="No sufrió violencia antes ni durante los últimos 12 meses"/>
    <n v="270107"/>
    <s v="Atenciones médicas"/>
    <n v="270107007"/>
    <s v="Violencia Intrafamiliar"/>
    <n v="57561"/>
    <n v="26789.697134013357"/>
    <n v="22141.664082713407"/>
  </r>
  <r>
    <n v="13"/>
    <n v="13120"/>
    <s v="Metropolitana"/>
    <s v="Ñuñoa"/>
    <n v="6"/>
    <s v="Prevalencia violencia Psicológica, Física o Sexual Vida"/>
    <x v="1"/>
    <x v="1"/>
    <x v="2"/>
    <x v="2"/>
    <s v="Sufrió violencia antes o durente los últimos 12 meses"/>
    <n v="270107"/>
    <s v="Atenciones médicas"/>
    <n v="270107007"/>
    <s v="Violencia Intrafamiliar"/>
    <n v="7377"/>
    <n v="11919.872405976979"/>
    <n v="57882.710116742186"/>
  </r>
  <r>
    <n v="13"/>
    <n v="13121"/>
    <s v="Metropolitana"/>
    <s v="Pedro Aguirre Cerda"/>
    <n v="5"/>
    <s v="Prevalencia violencia Psicológica, Física o Sexual Año"/>
    <x v="0"/>
    <x v="0"/>
    <x v="2"/>
    <x v="2"/>
    <s v="No sufrió violencia en los últimos 12 meses"/>
    <n v="270107"/>
    <s v="Atenciones médicas"/>
    <n v="270107007"/>
    <s v="Violencia Intrafamiliar"/>
    <n v="36111"/>
    <n v="25360.647176391427"/>
    <n v="51552.231443776102"/>
  </r>
  <r>
    <n v="13"/>
    <n v="13121"/>
    <s v="Metropolitana"/>
    <s v="Pedro Aguirre Cerda"/>
    <n v="5"/>
    <s v="Prevalencia violencia Psicológica, Física o Sexual Año"/>
    <x v="0"/>
    <x v="0"/>
    <x v="2"/>
    <x v="2"/>
    <s v="Sufrió violencia en los últimos 12 meses"/>
    <n v="270107"/>
    <s v="Atenciones médicas"/>
    <n v="270107007"/>
    <s v="Violencia Intrafamiliar"/>
    <n v="2542"/>
    <n v="6716.6314335060497"/>
    <n v="15884.825641154965"/>
  </r>
  <r>
    <n v="13"/>
    <n v="13121"/>
    <s v="Metropolitana"/>
    <s v="Pedro Aguirre Cerda"/>
    <n v="6"/>
    <s v="Prevalencia violencia Psicológica, Física o Sexual Vida"/>
    <x v="1"/>
    <x v="1"/>
    <x v="2"/>
    <x v="2"/>
    <s v="No sufrió violencia antes ni durante los últimos 12 meses"/>
    <n v="270107"/>
    <s v="Atenciones médicas"/>
    <n v="270107007"/>
    <s v="Violencia Intrafamiliar"/>
    <n v="17367"/>
    <n v="8568.1872906498193"/>
    <n v="46574.172555867895"/>
  </r>
  <r>
    <n v="13"/>
    <n v="13121"/>
    <s v="Metropolitana"/>
    <s v="Pedro Aguirre Cerda"/>
    <n v="6"/>
    <s v="Prevalencia violencia Psicológica, Física o Sexual Vida"/>
    <x v="1"/>
    <x v="1"/>
    <x v="2"/>
    <x v="2"/>
    <s v="Sufrió violencia antes o durente los últimos 12 meses"/>
    <n v="270107"/>
    <s v="Atenciones médicas"/>
    <n v="270107007"/>
    <s v="Violencia Intrafamiliar"/>
    <n v="21286"/>
    <n v="23509.091319247658"/>
    <n v="20862.884529063173"/>
  </r>
  <r>
    <n v="13"/>
    <n v="13122"/>
    <s v="Metropolitana"/>
    <s v="Peñalolén"/>
    <n v="5"/>
    <s v="Prevalencia violencia Psicológica, Física o Sexual Año"/>
    <x v="0"/>
    <x v="0"/>
    <x v="2"/>
    <x v="2"/>
    <s v="No sufrió violencia en los últimos 12 meses"/>
    <n v="270107"/>
    <s v="Atenciones médicas"/>
    <n v="270107007"/>
    <s v="Violencia Intrafamiliar"/>
    <n v="61750"/>
    <n v="71304.219387266829"/>
    <n v="50280.855826651925"/>
  </r>
  <r>
    <n v="13"/>
    <n v="13122"/>
    <s v="Metropolitana"/>
    <s v="Peñalolén"/>
    <n v="5"/>
    <s v="Prevalencia violencia Psicológica, Física o Sexual Año"/>
    <x v="0"/>
    <x v="0"/>
    <x v="2"/>
    <x v="2"/>
    <s v="Sufrió violencia en los últimos 12 meses"/>
    <n v="270107"/>
    <s v="Atenciones médicas"/>
    <n v="270107007"/>
    <s v="Violencia Intrafamiliar"/>
    <n v="13569"/>
    <n v="24724.539991391837"/>
    <n v="13255.307905686548"/>
  </r>
  <r>
    <n v="13"/>
    <n v="13122"/>
    <s v="Metropolitana"/>
    <s v="Peñalolén"/>
    <n v="6"/>
    <s v="Prevalencia violencia Psicológica, Física o Sexual Vida"/>
    <x v="1"/>
    <x v="1"/>
    <x v="2"/>
    <x v="2"/>
    <s v="No sufrió violencia antes ni durante los últimos 12 meses"/>
    <n v="270107"/>
    <s v="Atenciones médicas"/>
    <n v="270107007"/>
    <s v="Violencia Intrafamiliar"/>
    <n v="36002"/>
    <n v="50786.490533000826"/>
    <n v="39537.461537674208"/>
  </r>
  <r>
    <n v="13"/>
    <n v="13122"/>
    <s v="Metropolitana"/>
    <s v="Peñalolén"/>
    <n v="6"/>
    <s v="Prevalencia violencia Psicológica, Física o Sexual Vida"/>
    <x v="1"/>
    <x v="1"/>
    <x v="2"/>
    <x v="2"/>
    <s v="Sufrió violencia antes o durente los últimos 12 meses"/>
    <n v="270107"/>
    <s v="Atenciones médicas"/>
    <n v="270107007"/>
    <s v="Violencia Intrafamiliar"/>
    <n v="39317"/>
    <n v="45242.268845657854"/>
    <n v="23998.702194664274"/>
  </r>
  <r>
    <n v="13"/>
    <n v="13123"/>
    <s v="Metropolitana"/>
    <s v="Providencia"/>
    <n v="5"/>
    <s v="Prevalencia violencia Psicológica, Física o Sexual Año"/>
    <x v="0"/>
    <x v="0"/>
    <x v="2"/>
    <x v="2"/>
    <s v="No sufrió violencia en los últimos 12 meses"/>
    <n v="270107"/>
    <s v="Atenciones médicas"/>
    <n v="270107007"/>
    <s v="Violencia Intrafamiliar"/>
    <n v="38423"/>
    <n v="86021.390381665537"/>
    <n v="41368.030380858429"/>
  </r>
  <r>
    <n v="13"/>
    <n v="13123"/>
    <s v="Metropolitana"/>
    <s v="Providencia"/>
    <n v="5"/>
    <s v="Prevalencia violencia Psicológica, Física o Sexual Año"/>
    <x v="0"/>
    <x v="0"/>
    <x v="2"/>
    <x v="2"/>
    <s v="Sufrió violencia en los últimos 12 meses"/>
    <n v="270107"/>
    <s v="Atenciones médicas"/>
    <n v="270107007"/>
    <s v="Violencia Intrafamiliar"/>
    <n v="8074"/>
    <n v="7751.0842661890492"/>
    <n v="11602.857142857143"/>
  </r>
  <r>
    <n v="13"/>
    <n v="13123"/>
    <s v="Metropolitana"/>
    <s v="Providencia"/>
    <n v="6"/>
    <s v="Prevalencia violencia Psicológica, Física o Sexual Vida"/>
    <x v="1"/>
    <x v="1"/>
    <x v="2"/>
    <x v="2"/>
    <s v="No sufrió violencia antes ni durante los últimos 12 meses"/>
    <n v="270107"/>
    <s v="Atenciones médicas"/>
    <n v="270107007"/>
    <s v="Violencia Intrafamiliar"/>
    <n v="38423"/>
    <n v="84427.435649155246"/>
    <n v="12984.111355440678"/>
  </r>
  <r>
    <n v="13"/>
    <n v="13123"/>
    <s v="Metropolitana"/>
    <s v="Providencia"/>
    <n v="6"/>
    <s v="Prevalencia violencia Psicológica, Física o Sexual Vida"/>
    <x v="1"/>
    <x v="1"/>
    <x v="2"/>
    <x v="2"/>
    <s v="Sufrió violencia antes o durente los últimos 12 meses"/>
    <n v="270107"/>
    <s v="Atenciones médicas"/>
    <n v="270107007"/>
    <s v="Violencia Intrafamiliar"/>
    <n v="8074"/>
    <n v="9345.0389986993396"/>
    <n v="39986.776168274897"/>
  </r>
  <r>
    <n v="13"/>
    <n v="13124"/>
    <s v="Metropolitana"/>
    <s v="Pudahuel"/>
    <n v="5"/>
    <s v="Prevalencia violencia Psicológica, Física o Sexual Año"/>
    <x v="0"/>
    <x v="0"/>
    <x v="2"/>
    <x v="2"/>
    <s v="No sufrió violencia en los últimos 12 meses"/>
    <n v="270107"/>
    <s v="Atenciones médicas"/>
    <n v="270107007"/>
    <s v="Violencia Intrafamiliar"/>
    <n v="63187"/>
    <n v="101604.58890063921"/>
    <n v="44833.870969019554"/>
  </r>
  <r>
    <n v="13"/>
    <n v="13124"/>
    <s v="Metropolitana"/>
    <s v="Pudahuel"/>
    <n v="5"/>
    <s v="Prevalencia violencia Psicológica, Física o Sexual Año"/>
    <x v="0"/>
    <x v="0"/>
    <x v="2"/>
    <x v="2"/>
    <s v="Sufrió violencia en los últimos 12 meses"/>
    <n v="270107"/>
    <s v="Atenciones médicas"/>
    <n v="270107007"/>
    <s v="Violencia Intrafamiliar"/>
    <n v="2126"/>
    <n v="28543.919387734346"/>
    <n v="0"/>
  </r>
  <r>
    <n v="13"/>
    <n v="13124"/>
    <s v="Metropolitana"/>
    <s v="Pudahuel"/>
    <n v="5"/>
    <s v="Prevalencia violencia Psicológica, Física o Sexual Año"/>
    <x v="0"/>
    <x v="0"/>
    <x v="2"/>
    <x v="2"/>
    <s v="Sin Datos"/>
    <n v="270107"/>
    <s v="Atenciones médicas"/>
    <n v="270107007"/>
    <s v="Violencia Intrafamiliar"/>
    <n v="1063"/>
    <n v="0"/>
    <n v="0"/>
  </r>
  <r>
    <n v="13"/>
    <n v="13124"/>
    <s v="Metropolitana"/>
    <s v="Pudahuel"/>
    <n v="6"/>
    <s v="Prevalencia violencia Psicológica, Física o Sexual Vida"/>
    <x v="1"/>
    <x v="1"/>
    <x v="2"/>
    <x v="2"/>
    <s v="No sufrió violencia antes ni durante los últimos 12 meses"/>
    <n v="270107"/>
    <s v="Atenciones médicas"/>
    <n v="270107007"/>
    <s v="Violencia Intrafamiliar"/>
    <n v="60105"/>
    <n v="71740.090380444308"/>
    <n v="41933.156683305271"/>
  </r>
  <r>
    <n v="13"/>
    <n v="13124"/>
    <s v="Metropolitana"/>
    <s v="Pudahuel"/>
    <n v="6"/>
    <s v="Prevalencia violencia Psicológica, Física o Sexual Vida"/>
    <x v="1"/>
    <x v="1"/>
    <x v="2"/>
    <x v="2"/>
    <s v="Sufrió violencia antes o durente los últimos 12 meses"/>
    <n v="270107"/>
    <s v="Atenciones médicas"/>
    <n v="270107007"/>
    <s v="Violencia Intrafamiliar"/>
    <n v="6271"/>
    <n v="58408.41790792923"/>
    <n v="2900.7142857142858"/>
  </r>
  <r>
    <n v="13"/>
    <n v="13125"/>
    <s v="Metropolitana"/>
    <s v="Quilicura"/>
    <n v="5"/>
    <s v="Prevalencia violencia Psicológica, Física o Sexual Año"/>
    <x v="0"/>
    <x v="0"/>
    <x v="2"/>
    <x v="2"/>
    <s v="No sufrió violencia en los últimos 12 meses"/>
    <n v="270107"/>
    <s v="Atenciones médicas"/>
    <n v="270107007"/>
    <s v="Violencia Intrafamiliar"/>
    <n v="41376"/>
    <n v="66794.418595883428"/>
    <n v="34644.809134520532"/>
  </r>
  <r>
    <n v="13"/>
    <n v="13125"/>
    <s v="Metropolitana"/>
    <s v="Quilicura"/>
    <n v="5"/>
    <s v="Prevalencia violencia Psicológica, Física o Sexual Año"/>
    <x v="0"/>
    <x v="0"/>
    <x v="2"/>
    <x v="2"/>
    <s v="Sufrió violencia en los últimos 12 meses"/>
    <n v="270107"/>
    <s v="Atenciones médicas"/>
    <n v="270107007"/>
    <s v="Violencia Intrafamiliar"/>
    <n v="1404"/>
    <n v="31293.803729378786"/>
    <n v="10821.837986456718"/>
  </r>
  <r>
    <n v="13"/>
    <n v="13125"/>
    <s v="Metropolitana"/>
    <s v="Quilicura"/>
    <n v="6"/>
    <s v="Prevalencia violencia Psicológica, Física o Sexual Vida"/>
    <x v="1"/>
    <x v="1"/>
    <x v="2"/>
    <x v="2"/>
    <s v="No sufrió violencia antes ni durante los últimos 12 meses"/>
    <n v="270107"/>
    <s v="Atenciones médicas"/>
    <n v="270107007"/>
    <s v="Violencia Intrafamiliar"/>
    <n v="37055"/>
    <n v="51680.887425436471"/>
    <n v="26844.479658377033"/>
  </r>
  <r>
    <n v="13"/>
    <n v="13125"/>
    <s v="Metropolitana"/>
    <s v="Quilicura"/>
    <n v="6"/>
    <s v="Prevalencia violencia Psicológica, Física o Sexual Vida"/>
    <x v="1"/>
    <x v="1"/>
    <x v="2"/>
    <x v="2"/>
    <s v="Sufrió violencia antes o durente los últimos 12 meses"/>
    <n v="270107"/>
    <s v="Atenciones médicas"/>
    <n v="270107007"/>
    <s v="Violencia Intrafamiliar"/>
    <n v="5725"/>
    <n v="46407.334899825735"/>
    <n v="18622.16746260022"/>
  </r>
  <r>
    <n v="13"/>
    <n v="13126"/>
    <s v="Metropolitana"/>
    <s v="Quinta Normal"/>
    <n v="5"/>
    <s v="Prevalencia violencia Psicológica, Física o Sexual Año"/>
    <x v="0"/>
    <x v="0"/>
    <x v="2"/>
    <x v="2"/>
    <s v="No sufrió violencia en los últimos 12 meses"/>
    <n v="270107"/>
    <s v="Atenciones médicas"/>
    <n v="270107007"/>
    <s v="Violencia Intrafamiliar"/>
    <n v="35554"/>
    <n v="30595.785625574914"/>
    <n v="0"/>
  </r>
  <r>
    <n v="13"/>
    <n v="13126"/>
    <s v="Metropolitana"/>
    <s v="Quinta Normal"/>
    <n v="6"/>
    <s v="Prevalencia violencia Psicológica, Física o Sexual Vida"/>
    <x v="1"/>
    <x v="1"/>
    <x v="2"/>
    <x v="2"/>
    <s v="No sufrió violencia antes ni durante los últimos 12 meses"/>
    <n v="270107"/>
    <s v="Atenciones médicas"/>
    <n v="270107007"/>
    <s v="Violencia Intrafamiliar"/>
    <n v="22817"/>
    <n v="28271.041439528406"/>
    <n v="0"/>
  </r>
  <r>
    <n v="13"/>
    <n v="13126"/>
    <s v="Metropolitana"/>
    <s v="Quinta Normal"/>
    <n v="6"/>
    <s v="Prevalencia violencia Psicológica, Física o Sexual Vida"/>
    <x v="1"/>
    <x v="1"/>
    <x v="2"/>
    <x v="2"/>
    <s v="Sufrió violencia antes o durente los últimos 12 meses"/>
    <n v="270107"/>
    <s v="Atenciones médicas"/>
    <n v="270107007"/>
    <s v="Violencia Intrafamiliar"/>
    <n v="12737"/>
    <n v="2324.7441860465101"/>
    <n v="0"/>
  </r>
  <r>
    <n v="13"/>
    <n v="13127"/>
    <s v="Metropolitana"/>
    <s v="Recoleta"/>
    <n v="5"/>
    <s v="Prevalencia violencia Psicológica, Física o Sexual Año"/>
    <x v="0"/>
    <x v="0"/>
    <x v="2"/>
    <x v="2"/>
    <s v="No sufrió violencia en los últimos 12 meses"/>
    <n v="270107"/>
    <s v="Atenciones médicas"/>
    <n v="270107007"/>
    <s v="Violencia Intrafamiliar"/>
    <n v="50774"/>
    <n v="24545.772471004006"/>
    <n v="31678.237446208848"/>
  </r>
  <r>
    <n v="13"/>
    <n v="13127"/>
    <s v="Metropolitana"/>
    <s v="Recoleta"/>
    <n v="5"/>
    <s v="Prevalencia violencia Psicológica, Física o Sexual Año"/>
    <x v="0"/>
    <x v="0"/>
    <x v="2"/>
    <x v="2"/>
    <s v="Sufrió violencia en los últimos 12 meses"/>
    <n v="270107"/>
    <s v="Atenciones médicas"/>
    <n v="270107007"/>
    <s v="Violencia Intrafamiliar"/>
    <n v="0"/>
    <n v="6157.1295336787598"/>
    <n v="16526.514232238347"/>
  </r>
  <r>
    <n v="13"/>
    <n v="13127"/>
    <s v="Metropolitana"/>
    <s v="Recoleta"/>
    <n v="6"/>
    <s v="Prevalencia violencia Psicológica, Física o Sexual Vida"/>
    <x v="1"/>
    <x v="1"/>
    <x v="2"/>
    <x v="2"/>
    <s v="No sufrió violencia antes ni durante los últimos 12 meses"/>
    <n v="270107"/>
    <s v="Atenciones médicas"/>
    <n v="270107007"/>
    <s v="Violencia Intrafamiliar"/>
    <n v="37515"/>
    <n v="20907.705804337336"/>
    <n v="10622.600064378796"/>
  </r>
  <r>
    <n v="13"/>
    <n v="13127"/>
    <s v="Metropolitana"/>
    <s v="Recoleta"/>
    <n v="6"/>
    <s v="Prevalencia violencia Psicológica, Física o Sexual Vida"/>
    <x v="1"/>
    <x v="1"/>
    <x v="2"/>
    <x v="2"/>
    <s v="Sufrió violencia antes o durente los últimos 12 meses"/>
    <n v="270107"/>
    <s v="Atenciones médicas"/>
    <n v="270107007"/>
    <s v="Violencia Intrafamiliar"/>
    <n v="13259"/>
    <n v="9795.19620034543"/>
    <n v="37582.151614068403"/>
  </r>
  <r>
    <n v="13"/>
    <n v="13128"/>
    <s v="Metropolitana"/>
    <s v="Renca"/>
    <n v="5"/>
    <s v="Prevalencia violencia Psicológica, Física o Sexual Año"/>
    <x v="0"/>
    <x v="0"/>
    <x v="2"/>
    <x v="2"/>
    <s v="No sufrió violencia en los últimos 12 meses"/>
    <n v="270107"/>
    <s v="Atenciones médicas"/>
    <n v="270107007"/>
    <s v="Violencia Intrafamiliar"/>
    <n v="16309"/>
    <n v="55692.193646950327"/>
    <n v="32713.052454404533"/>
  </r>
  <r>
    <n v="13"/>
    <n v="13128"/>
    <s v="Metropolitana"/>
    <s v="Renca"/>
    <n v="5"/>
    <s v="Prevalencia violencia Psicológica, Física o Sexual Año"/>
    <x v="0"/>
    <x v="0"/>
    <x v="2"/>
    <x v="2"/>
    <s v="Sufrió violencia en los últimos 12 meses"/>
    <n v="270107"/>
    <s v="Atenciones médicas"/>
    <n v="270107007"/>
    <s v="Violencia Intrafamiliar"/>
    <n v="29355"/>
    <n v="21247.629576869047"/>
    <n v="20061.932446765117"/>
  </r>
  <r>
    <n v="13"/>
    <n v="13128"/>
    <s v="Metropolitana"/>
    <s v="Renca"/>
    <n v="6"/>
    <s v="Prevalencia violencia Psicológica, Física o Sexual Vida"/>
    <x v="1"/>
    <x v="1"/>
    <x v="2"/>
    <x v="2"/>
    <s v="No sufrió violencia antes ni durante los últimos 12 meses"/>
    <n v="270107"/>
    <s v="Atenciones médicas"/>
    <n v="270107007"/>
    <s v="Violencia Intrafamiliar"/>
    <n v="13047"/>
    <n v="42004.204305029431"/>
    <n v="30436.469930132687"/>
  </r>
  <r>
    <n v="13"/>
    <n v="13128"/>
    <s v="Metropolitana"/>
    <s v="Renca"/>
    <n v="6"/>
    <s v="Prevalencia violencia Psicológica, Física o Sexual Vida"/>
    <x v="1"/>
    <x v="1"/>
    <x v="2"/>
    <x v="2"/>
    <s v="Sufrió violencia antes o durente los últimos 12 meses"/>
    <n v="270107"/>
    <s v="Atenciones médicas"/>
    <n v="270107007"/>
    <s v="Violencia Intrafamiliar"/>
    <n v="32617"/>
    <n v="34935.618918789936"/>
    <n v="22338.514971036962"/>
  </r>
  <r>
    <n v="13"/>
    <n v="13129"/>
    <s v="Metropolitana"/>
    <s v="San Joaquín"/>
    <n v="5"/>
    <s v="Prevalencia violencia Psicológica, Física o Sexual Año"/>
    <x v="0"/>
    <x v="0"/>
    <x v="2"/>
    <x v="2"/>
    <s v="No sufrió violencia en los últimos 12 meses"/>
    <n v="270107"/>
    <s v="Atenciones médicas"/>
    <n v="270107007"/>
    <s v="Violencia Intrafamiliar"/>
    <n v="26924"/>
    <n v="10075.828452235559"/>
    <n v="11754.167398221425"/>
  </r>
  <r>
    <n v="13"/>
    <n v="13129"/>
    <s v="Metropolitana"/>
    <s v="San Joaquín"/>
    <n v="5"/>
    <s v="Prevalencia violencia Psicológica, Física o Sexual Año"/>
    <x v="0"/>
    <x v="0"/>
    <x v="2"/>
    <x v="2"/>
    <s v="Sufrió violencia en los últimos 12 meses"/>
    <n v="270107"/>
    <s v="Atenciones médicas"/>
    <n v="270107007"/>
    <s v="Violencia Intrafamiliar"/>
    <n v="3059"/>
    <n v="0"/>
    <n v="1350.7381818181821"/>
  </r>
  <r>
    <n v="13"/>
    <n v="13129"/>
    <s v="Metropolitana"/>
    <s v="San Joaquín"/>
    <n v="6"/>
    <s v="Prevalencia violencia Psicológica, Física o Sexual Vida"/>
    <x v="1"/>
    <x v="1"/>
    <x v="2"/>
    <x v="2"/>
    <s v="No sufrió violencia antes ni durante los últimos 12 meses"/>
    <n v="270107"/>
    <s v="Atenciones médicas"/>
    <n v="270107007"/>
    <s v="Violencia Intrafamiliar"/>
    <n v="9256"/>
    <n v="4672.5194993496698"/>
    <n v="2900.7142857142858"/>
  </r>
  <r>
    <n v="13"/>
    <n v="13129"/>
    <s v="Metropolitana"/>
    <s v="San Joaquín"/>
    <n v="6"/>
    <s v="Prevalencia violencia Psicológica, Física o Sexual Vida"/>
    <x v="1"/>
    <x v="1"/>
    <x v="2"/>
    <x v="2"/>
    <s v="Sufrió violencia antes o durente los últimos 12 meses"/>
    <n v="270107"/>
    <s v="Atenciones médicas"/>
    <n v="270107007"/>
    <s v="Violencia Intrafamiliar"/>
    <n v="20727"/>
    <n v="5403.30895288589"/>
    <n v="10204.191294325323"/>
  </r>
  <r>
    <n v="13"/>
    <n v="13130"/>
    <s v="Metropolitana"/>
    <s v="San Miguel"/>
    <n v="5"/>
    <s v="Prevalencia violencia Psicológica, Física o Sexual Año"/>
    <x v="0"/>
    <x v="0"/>
    <x v="2"/>
    <x v="2"/>
    <s v="No sufrió violencia en los últimos 12 meses"/>
    <n v="270107"/>
    <s v="Atenciones médicas"/>
    <n v="270107007"/>
    <s v="Violencia Intrafamiliar"/>
    <n v="19582"/>
    <n v="35127.919744240557"/>
    <n v="20686.064208207554"/>
  </r>
  <r>
    <n v="13"/>
    <n v="13130"/>
    <s v="Metropolitana"/>
    <s v="San Miguel"/>
    <n v="5"/>
    <s v="Prevalencia violencia Psicológica, Física o Sexual Año"/>
    <x v="0"/>
    <x v="0"/>
    <x v="2"/>
    <x v="2"/>
    <s v="Sufrió violencia en los últimos 12 meses"/>
    <n v="270107"/>
    <s v="Atenciones médicas"/>
    <n v="270107007"/>
    <s v="Violencia Intrafamiliar"/>
    <n v="7781"/>
    <n v="15844.320623983158"/>
    <n v="7981.2587700534759"/>
  </r>
  <r>
    <n v="13"/>
    <n v="13130"/>
    <s v="Metropolitana"/>
    <s v="San Miguel"/>
    <n v="6"/>
    <s v="Prevalencia violencia Psicológica, Física o Sexual Vida"/>
    <x v="1"/>
    <x v="1"/>
    <x v="2"/>
    <x v="2"/>
    <s v="No sufrió violencia antes ni durante los últimos 12 meses"/>
    <n v="270107"/>
    <s v="Atenciones médicas"/>
    <n v="270107007"/>
    <s v="Violencia Intrafamiliar"/>
    <n v="17507"/>
    <n v="22893.140611780029"/>
    <n v="18409.481683935712"/>
  </r>
  <r>
    <n v="13"/>
    <n v="13130"/>
    <s v="Metropolitana"/>
    <s v="San Miguel"/>
    <n v="6"/>
    <s v="Prevalencia violencia Psicológica, Física o Sexual Vida"/>
    <x v="1"/>
    <x v="1"/>
    <x v="2"/>
    <x v="2"/>
    <s v="Sufrió violencia antes o durente los últimos 12 meses"/>
    <n v="270107"/>
    <s v="Atenciones médicas"/>
    <n v="270107007"/>
    <s v="Violencia Intrafamiliar"/>
    <n v="9856"/>
    <n v="28079.099756443688"/>
    <n v="10257.841294325321"/>
  </r>
  <r>
    <n v="13"/>
    <n v="13131"/>
    <s v="Metropolitana"/>
    <s v="San Ramón"/>
    <n v="5"/>
    <s v="Prevalencia violencia Psicológica, Física o Sexual Año"/>
    <x v="0"/>
    <x v="0"/>
    <x v="2"/>
    <x v="2"/>
    <s v="No sufrió violencia en los últimos 12 meses"/>
    <n v="270107"/>
    <s v="Atenciones médicas"/>
    <n v="270107007"/>
    <s v="Violencia Intrafamiliar"/>
    <n v="32439"/>
    <n v="19257.94859483805"/>
    <n v="27288.444861934186"/>
  </r>
  <r>
    <n v="13"/>
    <n v="13131"/>
    <s v="Metropolitana"/>
    <s v="San Ramón"/>
    <n v="5"/>
    <s v="Prevalencia violencia Psicológica, Física o Sexual Año"/>
    <x v="0"/>
    <x v="0"/>
    <x v="2"/>
    <x v="2"/>
    <s v="Sufrió violencia en los últimos 12 meses"/>
    <n v="270107"/>
    <s v="Atenciones médicas"/>
    <n v="270107007"/>
    <s v="Violencia Intrafamiliar"/>
    <n v="0"/>
    <n v="12847.855190203469"/>
    <n v="9531.2348739495792"/>
  </r>
  <r>
    <n v="13"/>
    <n v="13131"/>
    <s v="Metropolitana"/>
    <s v="San Ramón"/>
    <n v="6"/>
    <s v="Prevalencia violencia Psicológica, Física o Sexual Vida"/>
    <x v="1"/>
    <x v="1"/>
    <x v="2"/>
    <x v="2"/>
    <s v="No sufrió violencia antes ni durante los últimos 12 meses"/>
    <n v="270107"/>
    <s v="Atenciones médicas"/>
    <n v="270107007"/>
    <s v="Violencia Intrafamiliar"/>
    <n v="32439"/>
    <n v="3638.0666666666698"/>
    <n v="22111.148051948054"/>
  </r>
  <r>
    <n v="13"/>
    <n v="13131"/>
    <s v="Metropolitana"/>
    <s v="San Ramón"/>
    <n v="6"/>
    <s v="Prevalencia violencia Psicológica, Física o Sexual Vida"/>
    <x v="1"/>
    <x v="1"/>
    <x v="2"/>
    <x v="2"/>
    <s v="Sufrió violencia antes o durente los últimos 12 meses"/>
    <n v="270107"/>
    <s v="Atenciones médicas"/>
    <n v="270107007"/>
    <s v="Violencia Intrafamiliar"/>
    <n v="0"/>
    <n v="28467.737118374847"/>
    <n v="14708.531683935711"/>
  </r>
  <r>
    <n v="13"/>
    <n v="13132"/>
    <s v="Metropolitana"/>
    <s v="Vitacura"/>
    <n v="5"/>
    <s v="Prevalencia violencia Psicológica, Física o Sexual Año"/>
    <x v="0"/>
    <x v="0"/>
    <x v="2"/>
    <x v="2"/>
    <s v="No sufrió violencia en los últimos 12 meses"/>
    <n v="270107"/>
    <s v="Atenciones médicas"/>
    <n v="270107007"/>
    <s v="Violencia Intrafamiliar"/>
    <n v="30473"/>
    <n v="21715.068606322409"/>
    <n v="25434.369143272492"/>
  </r>
  <r>
    <n v="13"/>
    <n v="13132"/>
    <s v="Metropolitana"/>
    <s v="Vitacura"/>
    <n v="5"/>
    <s v="Prevalencia violencia Psicológica, Física o Sexual Año"/>
    <x v="0"/>
    <x v="0"/>
    <x v="2"/>
    <x v="2"/>
    <s v="Sufrió violencia en los últimos 12 meses"/>
    <n v="270107"/>
    <s v="Atenciones médicas"/>
    <n v="270107007"/>
    <s v="Violencia Intrafamiliar"/>
    <n v="3265"/>
    <n v="7444.5462373175797"/>
    <n v="0"/>
  </r>
  <r>
    <n v="13"/>
    <n v="13132"/>
    <s v="Metropolitana"/>
    <s v="Vitacura"/>
    <n v="6"/>
    <s v="Prevalencia violencia Psicológica, Física o Sexual Vida"/>
    <x v="1"/>
    <x v="1"/>
    <x v="2"/>
    <x v="2"/>
    <s v="No sufrió violencia antes ni durante los últimos 12 meses"/>
    <n v="270107"/>
    <s v="Atenciones médicas"/>
    <n v="270107007"/>
    <s v="Violencia Intrafamiliar"/>
    <n v="30473"/>
    <n v="18077.00193965574"/>
    <n v="22533.654857558206"/>
  </r>
  <r>
    <n v="13"/>
    <n v="13132"/>
    <s v="Metropolitana"/>
    <s v="Vitacura"/>
    <n v="6"/>
    <s v="Prevalencia violencia Psicológica, Física o Sexual Vida"/>
    <x v="1"/>
    <x v="1"/>
    <x v="2"/>
    <x v="2"/>
    <s v="Sufrió violencia antes o durente los últimos 12 meses"/>
    <n v="270107"/>
    <s v="Atenciones médicas"/>
    <n v="270107007"/>
    <s v="Violencia Intrafamiliar"/>
    <n v="3265"/>
    <n v="11082.612903984249"/>
    <n v="2900.7142857142858"/>
  </r>
  <r>
    <n v="13"/>
    <n v="13201"/>
    <s v="Metropolitana"/>
    <s v="Puente Alto"/>
    <n v="5"/>
    <s v="Prevalencia violencia Psicológica, Física o Sexual Año"/>
    <x v="0"/>
    <x v="0"/>
    <x v="2"/>
    <x v="2"/>
    <s v="No sufrió violencia en los últimos 12 meses"/>
    <n v="270107"/>
    <s v="Atenciones médicas"/>
    <n v="270107007"/>
    <s v="Violencia Intrafamiliar"/>
    <n v="113778"/>
    <n v="186301.45615365554"/>
    <n v="115789.78371921054"/>
  </r>
  <r>
    <n v="13"/>
    <n v="13201"/>
    <s v="Metropolitana"/>
    <s v="Puente Alto"/>
    <n v="5"/>
    <s v="Prevalencia violencia Psicológica, Física o Sexual Año"/>
    <x v="0"/>
    <x v="0"/>
    <x v="2"/>
    <x v="2"/>
    <s v="Sufrió violencia en los últimos 12 meses"/>
    <n v="270107"/>
    <s v="Atenciones médicas"/>
    <n v="270107007"/>
    <s v="Violencia Intrafamiliar"/>
    <n v="55820"/>
    <n v="75326.991823799646"/>
    <n v="31986.435096531113"/>
  </r>
  <r>
    <n v="13"/>
    <n v="13201"/>
    <s v="Metropolitana"/>
    <s v="Puente Alto"/>
    <n v="6"/>
    <s v="Prevalencia violencia Psicológica, Física o Sexual Vida"/>
    <x v="1"/>
    <x v="1"/>
    <x v="2"/>
    <x v="2"/>
    <s v="No sufrió violencia antes ni durante los últimos 12 meses"/>
    <n v="270107"/>
    <s v="Atenciones médicas"/>
    <n v="270107007"/>
    <s v="Violencia Intrafamiliar"/>
    <n v="107598"/>
    <n v="124278.61710024402"/>
    <n v="81403.584840054304"/>
  </r>
  <r>
    <n v="13"/>
    <n v="13201"/>
    <s v="Metropolitana"/>
    <s v="Puente Alto"/>
    <n v="6"/>
    <s v="Prevalencia violencia Psicológica, Física o Sexual Vida"/>
    <x v="1"/>
    <x v="1"/>
    <x v="2"/>
    <x v="2"/>
    <s v="Sufrió violencia antes o durente los últimos 12 meses"/>
    <n v="270107"/>
    <s v="Atenciones médicas"/>
    <n v="270107007"/>
    <s v="Violencia Intrafamiliar"/>
    <n v="62000"/>
    <n v="137349.83087721103"/>
    <n v="66372.633975687364"/>
  </r>
  <r>
    <n v="13"/>
    <n v="13202"/>
    <s v="Metropolitana"/>
    <s v="Pirque"/>
    <n v="5"/>
    <s v="Prevalencia violencia Psicológica, Física o Sexual Año"/>
    <x v="0"/>
    <x v="0"/>
    <x v="2"/>
    <x v="2"/>
    <s v="No sufrió violencia en los últimos 12 meses"/>
    <n v="270107"/>
    <s v="Atenciones médicas"/>
    <n v="270107007"/>
    <s v="Violencia Intrafamiliar"/>
    <n v="0"/>
    <n v="0"/>
    <n v="17579.626931104303"/>
  </r>
  <r>
    <n v="13"/>
    <n v="13202"/>
    <s v="Metropolitana"/>
    <s v="Pirque"/>
    <n v="5"/>
    <s v="Prevalencia violencia Psicológica, Física o Sexual Año"/>
    <x v="0"/>
    <x v="0"/>
    <x v="2"/>
    <x v="2"/>
    <s v="Sufrió violencia en los últimos 12 meses"/>
    <n v="270107"/>
    <s v="Atenciones médicas"/>
    <n v="270107007"/>
    <s v="Violencia Intrafamiliar"/>
    <n v="0"/>
    <n v="0"/>
    <n v="8853.4531125071389"/>
  </r>
  <r>
    <n v="13"/>
    <n v="13202"/>
    <s v="Metropolitana"/>
    <s v="Pirque"/>
    <n v="6"/>
    <s v="Prevalencia violencia Psicológica, Física o Sexual Vida"/>
    <x v="1"/>
    <x v="1"/>
    <x v="2"/>
    <x v="2"/>
    <s v="No sufrió violencia antes ni durante los últimos 12 meses"/>
    <n v="270107"/>
    <s v="Atenciones médicas"/>
    <n v="270107007"/>
    <s v="Violencia Intrafamiliar"/>
    <n v="0"/>
    <n v="0"/>
    <n v="14757.356342869012"/>
  </r>
  <r>
    <n v="13"/>
    <n v="13202"/>
    <s v="Metropolitana"/>
    <s v="Pirque"/>
    <n v="6"/>
    <s v="Prevalencia violencia Psicológica, Física o Sexual Vida"/>
    <x v="1"/>
    <x v="1"/>
    <x v="2"/>
    <x v="2"/>
    <s v="Sufrió violencia antes o durente los últimos 12 meses"/>
    <n v="270107"/>
    <s v="Atenciones médicas"/>
    <n v="270107007"/>
    <s v="Violencia Intrafamiliar"/>
    <n v="0"/>
    <n v="0"/>
    <n v="11675.723700742434"/>
  </r>
  <r>
    <n v="13"/>
    <n v="13203"/>
    <s v="Metropolitana"/>
    <s v="San José de Maipo"/>
    <n v="5"/>
    <s v="Prevalencia violencia Psicológica, Física o Sexual Año"/>
    <x v="0"/>
    <x v="0"/>
    <x v="2"/>
    <x v="2"/>
    <s v="No sufrió violencia en los últimos 12 meses"/>
    <n v="270107"/>
    <s v="Atenciones médicas"/>
    <n v="270107007"/>
    <s v="Violencia Intrafamiliar"/>
    <n v="0"/>
    <n v="13126.724838140628"/>
    <n v="9229.511355440678"/>
  </r>
  <r>
    <n v="13"/>
    <n v="13203"/>
    <s v="Metropolitana"/>
    <s v="San José de Maipo"/>
    <n v="6"/>
    <s v="Prevalencia violencia Psicológica, Física o Sexual Vida"/>
    <x v="1"/>
    <x v="1"/>
    <x v="2"/>
    <x v="2"/>
    <s v="No sufrió violencia antes ni durante los últimos 12 meses"/>
    <n v="270107"/>
    <s v="Atenciones médicas"/>
    <n v="270107007"/>
    <s v="Violencia Intrafamiliar"/>
    <n v="0"/>
    <n v="13126.724838140628"/>
    <n v="7878.773173622496"/>
  </r>
  <r>
    <n v="13"/>
    <n v="13203"/>
    <s v="Metropolitana"/>
    <s v="San José de Maipo"/>
    <n v="6"/>
    <s v="Prevalencia violencia Psicológica, Física o Sexual Vida"/>
    <x v="1"/>
    <x v="1"/>
    <x v="2"/>
    <x v="2"/>
    <s v="Sufrió violencia antes o durente los últimos 12 meses"/>
    <n v="270107"/>
    <s v="Atenciones médicas"/>
    <n v="270107007"/>
    <s v="Violencia Intrafamiliar"/>
    <n v="0"/>
    <n v="0"/>
    <n v="1350.7381818181821"/>
  </r>
  <r>
    <n v="13"/>
    <n v="13301"/>
    <s v="Metropolitana"/>
    <s v="Colina"/>
    <n v="5"/>
    <s v="Prevalencia violencia Psicológica, Física o Sexual Año"/>
    <x v="0"/>
    <x v="0"/>
    <x v="2"/>
    <x v="2"/>
    <s v="No sufrió violencia en los últimos 12 meses"/>
    <n v="270107"/>
    <s v="Atenciones médicas"/>
    <n v="270107007"/>
    <s v="Violencia Intrafamiliar"/>
    <n v="19943"/>
    <n v="33502.565186861539"/>
    <n v="57498.507076253256"/>
  </r>
  <r>
    <n v="13"/>
    <n v="13301"/>
    <s v="Metropolitana"/>
    <s v="Colina"/>
    <n v="5"/>
    <s v="Prevalencia violencia Psicológica, Física o Sexual Año"/>
    <x v="0"/>
    <x v="0"/>
    <x v="2"/>
    <x v="2"/>
    <s v="Sufrió violencia en los últimos 12 meses"/>
    <n v="270107"/>
    <s v="Atenciones médicas"/>
    <n v="270107007"/>
    <s v="Violencia Intrafamiliar"/>
    <n v="0"/>
    <n v="5096.7709240144195"/>
    <n v="9356.7906493506507"/>
  </r>
  <r>
    <n v="13"/>
    <n v="13301"/>
    <s v="Metropolitana"/>
    <s v="Colina"/>
    <n v="6"/>
    <s v="Prevalencia violencia Psicológica, Física o Sexual Vida"/>
    <x v="1"/>
    <x v="1"/>
    <x v="2"/>
    <x v="2"/>
    <s v="No sufrió violencia antes ni durante los últimos 12 meses"/>
    <n v="270107"/>
    <s v="Atenciones médicas"/>
    <n v="270107007"/>
    <s v="Violencia Intrafamiliar"/>
    <n v="19943"/>
    <n v="23173.772863670158"/>
    <n v="39319.542081185515"/>
  </r>
  <r>
    <n v="13"/>
    <n v="13301"/>
    <s v="Metropolitana"/>
    <s v="Colina"/>
    <n v="6"/>
    <s v="Prevalencia violencia Psicológica, Física o Sexual Vida"/>
    <x v="1"/>
    <x v="1"/>
    <x v="2"/>
    <x v="2"/>
    <s v="Sufrió violencia antes o durente los últimos 12 meses"/>
    <n v="270107"/>
    <s v="Atenciones médicas"/>
    <n v="270107007"/>
    <s v="Violencia Intrafamiliar"/>
    <n v="0"/>
    <n v="15425.563247205799"/>
    <n v="27535.755644418405"/>
  </r>
  <r>
    <n v="13"/>
    <n v="13302"/>
    <s v="Metropolitana"/>
    <s v="Lampa"/>
    <n v="5"/>
    <s v="Prevalencia violencia Psicológica, Física o Sexual Año"/>
    <x v="0"/>
    <x v="0"/>
    <x v="2"/>
    <x v="2"/>
    <s v="No sufrió violencia en los últimos 12 meses"/>
    <n v="270107"/>
    <s v="Atenciones médicas"/>
    <n v="270107007"/>
    <s v="Violencia Intrafamiliar"/>
    <n v="6582"/>
    <n v="10075.828452235559"/>
    <n v="12608.053112507139"/>
  </r>
  <r>
    <n v="13"/>
    <n v="13302"/>
    <s v="Metropolitana"/>
    <s v="Lampa"/>
    <n v="5"/>
    <s v="Prevalencia violencia Psicológica, Física o Sexual Año"/>
    <x v="0"/>
    <x v="0"/>
    <x v="2"/>
    <x v="2"/>
    <s v="Sufrió violencia en los últimos 12 meses"/>
    <n v="270107"/>
    <s v="Atenciones médicas"/>
    <n v="270107007"/>
    <s v="Violencia Intrafamiliar"/>
    <n v="2194"/>
    <n v="0"/>
    <n v="2276.5825242718452"/>
  </r>
  <r>
    <n v="13"/>
    <n v="13302"/>
    <s v="Metropolitana"/>
    <s v="Lampa"/>
    <n v="6"/>
    <s v="Prevalencia violencia Psicológica, Física o Sexual Vida"/>
    <x v="1"/>
    <x v="1"/>
    <x v="2"/>
    <x v="2"/>
    <s v="No sufrió violencia antes ni durante los últimos 12 meses"/>
    <n v="270107"/>
    <s v="Atenciones médicas"/>
    <n v="270107007"/>
    <s v="Violencia Intrafamiliar"/>
    <n v="2194"/>
    <n v="4672.5194993496698"/>
    <n v="12608.053112507139"/>
  </r>
  <r>
    <n v="13"/>
    <n v="13302"/>
    <s v="Metropolitana"/>
    <s v="Lampa"/>
    <n v="6"/>
    <s v="Prevalencia violencia Psicológica, Física o Sexual Vida"/>
    <x v="1"/>
    <x v="1"/>
    <x v="2"/>
    <x v="2"/>
    <s v="Sufrió violencia antes o durente los últimos 12 meses"/>
    <n v="270107"/>
    <s v="Atenciones médicas"/>
    <n v="270107007"/>
    <s v="Violencia Intrafamiliar"/>
    <n v="6582"/>
    <n v="5403.30895288589"/>
    <n v="2276.5825242718452"/>
  </r>
  <r>
    <n v="13"/>
    <n v="13303"/>
    <s v="Metropolitana"/>
    <s v="Tiltil"/>
    <n v="5"/>
    <s v="Prevalencia violencia Psicológica, Física o Sexual Año"/>
    <x v="0"/>
    <x v="0"/>
    <x v="2"/>
    <x v="2"/>
    <s v="No sufrió violencia en los últimos 12 meses"/>
    <n v="270107"/>
    <s v="Atenciones médicas"/>
    <n v="270107007"/>
    <s v="Violencia Intrafamiliar"/>
    <n v="0"/>
    <n v="9015.4698425712195"/>
    <n v="0"/>
  </r>
  <r>
    <n v="13"/>
    <n v="13303"/>
    <s v="Metropolitana"/>
    <s v="Tiltil"/>
    <n v="6"/>
    <s v="Prevalencia violencia Psicológica, Física o Sexual Vida"/>
    <x v="1"/>
    <x v="1"/>
    <x v="2"/>
    <x v="2"/>
    <s v="No sufrió violencia antes ni durante los últimos 12 meses"/>
    <n v="270107"/>
    <s v="Atenciones médicas"/>
    <n v="270107007"/>
    <s v="Violencia Intrafamiliar"/>
    <n v="0"/>
    <n v="6243.4431046033096"/>
    <n v="0"/>
  </r>
  <r>
    <n v="13"/>
    <n v="13303"/>
    <s v="Metropolitana"/>
    <s v="Tiltil"/>
    <n v="6"/>
    <s v="Prevalencia violencia Psicológica, Física o Sexual Vida"/>
    <x v="1"/>
    <x v="1"/>
    <x v="2"/>
    <x v="2"/>
    <s v="Sufrió violencia antes o durente los últimos 12 meses"/>
    <n v="270107"/>
    <s v="Atenciones médicas"/>
    <n v="270107007"/>
    <s v="Violencia Intrafamiliar"/>
    <n v="0"/>
    <n v="2772.0267379679099"/>
    <n v="0"/>
  </r>
  <r>
    <n v="13"/>
    <n v="13401"/>
    <s v="Metropolitana"/>
    <s v="San Bernardo"/>
    <n v="5"/>
    <s v="Prevalencia violencia Psicológica, Física o Sexual Año"/>
    <x v="0"/>
    <x v="0"/>
    <x v="2"/>
    <x v="2"/>
    <s v="No sufrió violencia en los últimos 12 meses"/>
    <n v="270107"/>
    <s v="Atenciones médicas"/>
    <n v="270107007"/>
    <s v="Violencia Intrafamiliar"/>
    <n v="72647"/>
    <n v="88771.893791924114"/>
    <n v="148103.60136078091"/>
  </r>
  <r>
    <n v="13"/>
    <n v="13401"/>
    <s v="Metropolitana"/>
    <s v="San Bernardo"/>
    <n v="5"/>
    <s v="Prevalencia violencia Psicológica, Física o Sexual Año"/>
    <x v="0"/>
    <x v="0"/>
    <x v="2"/>
    <x v="2"/>
    <s v="Sufrió violencia en los últimos 12 meses"/>
    <n v="270107"/>
    <s v="Atenciones médicas"/>
    <n v="270107007"/>
    <s v="Violencia Intrafamiliar"/>
    <n v="9043"/>
    <n v="56031.275483185687"/>
    <n v="26475.669220779222"/>
  </r>
  <r>
    <n v="13"/>
    <n v="13401"/>
    <s v="Metropolitana"/>
    <s v="San Bernardo"/>
    <n v="6"/>
    <s v="Prevalencia violencia Psicológica, Física o Sexual Vida"/>
    <x v="1"/>
    <x v="1"/>
    <x v="2"/>
    <x v="2"/>
    <s v="No sufrió violencia antes ni durante los últimos 12 meses"/>
    <n v="270107"/>
    <s v="Atenciones médicas"/>
    <n v="270107007"/>
    <s v="Violencia Intrafamiliar"/>
    <n v="60440"/>
    <n v="36966.999238661869"/>
    <n v="102048.16385019323"/>
  </r>
  <r>
    <n v="13"/>
    <n v="13401"/>
    <s v="Metropolitana"/>
    <s v="San Bernardo"/>
    <n v="6"/>
    <s v="Prevalencia violencia Psicológica, Física o Sexual Vida"/>
    <x v="1"/>
    <x v="1"/>
    <x v="2"/>
    <x v="2"/>
    <s v="Sufrió violencia antes o durente los últimos 12 meses"/>
    <n v="270107"/>
    <s v="Atenciones médicas"/>
    <n v="270107007"/>
    <s v="Violencia Intrafamiliar"/>
    <n v="21250"/>
    <n v="107836.1700364479"/>
    <n v="72531.106731366861"/>
  </r>
  <r>
    <n v="13"/>
    <n v="13402"/>
    <s v="Metropolitana"/>
    <s v="Buin"/>
    <n v="5"/>
    <s v="Prevalencia violencia Psicológica, Física o Sexual Año"/>
    <x v="0"/>
    <x v="0"/>
    <x v="2"/>
    <x v="2"/>
    <s v="No sufrió violencia en los últimos 12 meses"/>
    <n v="270107"/>
    <s v="Atenciones médicas"/>
    <n v="270107007"/>
    <s v="Violencia Intrafamiliar"/>
    <n v="13846"/>
    <n v="24517.638374949318"/>
    <n v="39835.600169105601"/>
  </r>
  <r>
    <n v="13"/>
    <n v="13402"/>
    <s v="Metropolitana"/>
    <s v="Buin"/>
    <n v="5"/>
    <s v="Prevalencia violencia Psicológica, Física o Sexual Año"/>
    <x v="0"/>
    <x v="0"/>
    <x v="2"/>
    <x v="2"/>
    <s v="Sufrió violencia en los últimos 12 meses"/>
    <n v="270107"/>
    <s v="Atenciones médicas"/>
    <n v="270107007"/>
    <s v="Violencia Intrafamiliar"/>
    <n v="4231"/>
    <n v="5544.0534759358197"/>
    <n v="4978.0588879082097"/>
  </r>
  <r>
    <n v="13"/>
    <n v="13402"/>
    <s v="Metropolitana"/>
    <s v="Buin"/>
    <n v="6"/>
    <s v="Prevalencia violencia Psicológica, Física o Sexual Vida"/>
    <x v="1"/>
    <x v="1"/>
    <x v="2"/>
    <x v="2"/>
    <s v="No sufrió violencia antes ni durante los últimos 12 meses"/>
    <n v="270107"/>
    <s v="Atenciones médicas"/>
    <n v="270107007"/>
    <s v="Violencia Intrafamiliar"/>
    <n v="6346"/>
    <n v="11363.24515587438"/>
    <n v="22636.129516491506"/>
  </r>
  <r>
    <n v="13"/>
    <n v="13402"/>
    <s v="Metropolitana"/>
    <s v="Buin"/>
    <n v="6"/>
    <s v="Prevalencia violencia Psicológica, Física o Sexual Vida"/>
    <x v="1"/>
    <x v="1"/>
    <x v="2"/>
    <x v="2"/>
    <s v="Sufrió violencia antes o durente los últimos 12 meses"/>
    <n v="270107"/>
    <s v="Atenciones médicas"/>
    <n v="270107007"/>
    <s v="Violencia Intrafamiliar"/>
    <n v="11731"/>
    <n v="18698.44669501076"/>
    <n v="22177.529540522301"/>
  </r>
  <r>
    <n v="13"/>
    <n v="13403"/>
    <s v="Metropolitana"/>
    <s v="Calera De Tango"/>
    <n v="5"/>
    <s v="Prevalencia violencia Psicológica, Física o Sexual Año"/>
    <x v="0"/>
    <x v="0"/>
    <x v="2"/>
    <x v="2"/>
    <s v="No sufrió violencia en los últimos 12 meses"/>
    <n v="270107"/>
    <s v="Atenciones médicas"/>
    <n v="270107007"/>
    <s v="Violencia Intrafamiliar"/>
    <n v="0"/>
    <n v="7556.7655852234693"/>
    <n v="0"/>
  </r>
  <r>
    <n v="13"/>
    <n v="13403"/>
    <s v="Metropolitana"/>
    <s v="Calera De Tango"/>
    <n v="5"/>
    <s v="Prevalencia violencia Psicológica, Física o Sexual Año"/>
    <x v="0"/>
    <x v="0"/>
    <x v="2"/>
    <x v="2"/>
    <s v="Sufrió violencia en los últimos 12 meses"/>
    <n v="270107"/>
    <s v="Atenciones médicas"/>
    <n v="270107007"/>
    <s v="Violencia Intrafamiliar"/>
    <n v="0"/>
    <n v="2772.0267379679099"/>
    <n v="0"/>
  </r>
  <r>
    <n v="13"/>
    <n v="13403"/>
    <s v="Metropolitana"/>
    <s v="Calera De Tango"/>
    <n v="6"/>
    <s v="Prevalencia violencia Psicológica, Física o Sexual Vida"/>
    <x v="1"/>
    <x v="1"/>
    <x v="2"/>
    <x v="2"/>
    <s v="No sufrió violencia antes ni durante los últimos 12 meses"/>
    <n v="270107"/>
    <s v="Atenciones médicas"/>
    <n v="270107007"/>
    <s v="Violencia Intrafamiliar"/>
    <n v="0"/>
    <n v="7556.7655852234693"/>
    <n v="0"/>
  </r>
  <r>
    <n v="13"/>
    <n v="13403"/>
    <s v="Metropolitana"/>
    <s v="Calera De Tango"/>
    <n v="6"/>
    <s v="Prevalencia violencia Psicológica, Física o Sexual Vida"/>
    <x v="1"/>
    <x v="1"/>
    <x v="2"/>
    <x v="2"/>
    <s v="Sufrió violencia antes o durente los últimos 12 meses"/>
    <n v="270107"/>
    <s v="Atenciones médicas"/>
    <n v="270107007"/>
    <s v="Violencia Intrafamiliar"/>
    <n v="0"/>
    <n v="2772.0267379679099"/>
    <n v="0"/>
  </r>
  <r>
    <n v="13"/>
    <n v="13404"/>
    <s v="Metropolitana"/>
    <s v="Paine"/>
    <n v="5"/>
    <s v="Prevalencia violencia Psicológica, Física o Sexual Año"/>
    <x v="0"/>
    <x v="0"/>
    <x v="2"/>
    <x v="2"/>
    <s v="No sufrió violencia en los últimos 12 meses"/>
    <n v="270107"/>
    <s v="Atenciones médicas"/>
    <n v="270107007"/>
    <s v="Violencia Intrafamiliar"/>
    <n v="10265"/>
    <n v="7950.50591595267"/>
    <n v="23260.261277933947"/>
  </r>
  <r>
    <n v="13"/>
    <n v="13404"/>
    <s v="Metropolitana"/>
    <s v="Paine"/>
    <n v="5"/>
    <s v="Prevalencia violencia Psicológica, Física o Sexual Año"/>
    <x v="0"/>
    <x v="0"/>
    <x v="2"/>
    <x v="2"/>
    <s v="Sufrió violencia en los últimos 12 meses"/>
    <n v="270107"/>
    <s v="Atenciones médicas"/>
    <n v="270107007"/>
    <s v="Violencia Intrafamiliar"/>
    <n v="0"/>
    <n v="2772.0267379679099"/>
    <n v="0"/>
  </r>
  <r>
    <n v="13"/>
    <n v="13404"/>
    <s v="Metropolitana"/>
    <s v="Paine"/>
    <n v="6"/>
    <s v="Prevalencia violencia Psicológica, Física o Sexual Vida"/>
    <x v="1"/>
    <x v="1"/>
    <x v="2"/>
    <x v="2"/>
    <s v="No sufrió violencia antes ni durante los últimos 12 meses"/>
    <n v="270107"/>
    <s v="Atenciones médicas"/>
    <n v="270107007"/>
    <s v="Violencia Intrafamiliar"/>
    <n v="10265"/>
    <n v="3301.0175438596498"/>
    <n v="15806.381943675971"/>
  </r>
  <r>
    <n v="13"/>
    <n v="13404"/>
    <s v="Metropolitana"/>
    <s v="Paine"/>
    <n v="6"/>
    <s v="Prevalencia violencia Psicológica, Física o Sexual Vida"/>
    <x v="1"/>
    <x v="1"/>
    <x v="2"/>
    <x v="2"/>
    <s v="Sufrió violencia antes o durente los últimos 12 meses"/>
    <n v="270107"/>
    <s v="Atenciones médicas"/>
    <n v="270107007"/>
    <s v="Violencia Intrafamiliar"/>
    <n v="0"/>
    <n v="7421.5151100609301"/>
    <n v="7453.8793342579756"/>
  </r>
  <r>
    <n v="13"/>
    <n v="13501"/>
    <s v="Metropolitana"/>
    <s v="Melipilla"/>
    <n v="5"/>
    <s v="Prevalencia violencia Psicológica, Física o Sexual Año"/>
    <x v="0"/>
    <x v="0"/>
    <x v="2"/>
    <x v="2"/>
    <s v="No sufrió violencia en los últimos 12 meses"/>
    <n v="270107"/>
    <s v="Atenciones médicas"/>
    <n v="270107007"/>
    <s v="Violencia Intrafamiliar"/>
    <n v="8202"/>
    <n v="27259.122082258229"/>
    <n v="9652.0181610508298"/>
  </r>
  <r>
    <n v="13"/>
    <n v="13501"/>
    <s v="Metropolitana"/>
    <s v="Melipilla"/>
    <n v="5"/>
    <s v="Prevalencia violencia Psicológica, Física o Sexual Año"/>
    <x v="0"/>
    <x v="0"/>
    <x v="2"/>
    <x v="2"/>
    <s v="Sufrió violencia en los últimos 12 meses"/>
    <n v="270107"/>
    <s v="Atenciones médicas"/>
    <n v="270107007"/>
    <s v="Violencia Intrafamiliar"/>
    <n v="12396"/>
    <n v="3638.0666666666698"/>
    <n v="1350.7381818181821"/>
  </r>
  <r>
    <n v="13"/>
    <n v="13501"/>
    <s v="Metropolitana"/>
    <s v="Melipilla"/>
    <n v="6"/>
    <s v="Prevalencia violencia Psicológica, Física o Sexual Vida"/>
    <x v="1"/>
    <x v="1"/>
    <x v="2"/>
    <x v="2"/>
    <s v="No sufrió violencia antes ni durante los últimos 12 meses"/>
    <n v="270107"/>
    <s v="Atenciones médicas"/>
    <n v="270107007"/>
    <s v="Violencia Intrafamiliar"/>
    <n v="8202"/>
    <n v="21299.185879269739"/>
    <n v="9652.0181610508298"/>
  </r>
  <r>
    <n v="13"/>
    <n v="13501"/>
    <s v="Metropolitana"/>
    <s v="Melipilla"/>
    <n v="6"/>
    <s v="Prevalencia violencia Psicológica, Física o Sexual Vida"/>
    <x v="1"/>
    <x v="1"/>
    <x v="2"/>
    <x v="2"/>
    <s v="Sufrió violencia antes o durente los últimos 12 meses"/>
    <n v="270107"/>
    <s v="Atenciones médicas"/>
    <n v="270107007"/>
    <s v="Violencia Intrafamiliar"/>
    <n v="12396"/>
    <n v="9598.0028696551599"/>
    <n v="1350.7381818181821"/>
  </r>
  <r>
    <n v="13"/>
    <n v="13601"/>
    <s v="Metropolitana"/>
    <s v="Talagante"/>
    <n v="5"/>
    <s v="Prevalencia violencia Psicológica, Física o Sexual Año"/>
    <x v="0"/>
    <x v="0"/>
    <x v="2"/>
    <x v="2"/>
    <s v="No sufrió violencia en los últimos 12 meses"/>
    <n v="270107"/>
    <s v="Atenciones médicas"/>
    <n v="270107007"/>
    <s v="Violencia Intrafamiliar"/>
    <n v="16725"/>
    <n v="7751.0842661890492"/>
    <n v="8424.4612375859433"/>
  </r>
  <r>
    <n v="13"/>
    <n v="13601"/>
    <s v="Metropolitana"/>
    <s v="Talagante"/>
    <n v="5"/>
    <s v="Prevalencia violencia Psicológica, Física o Sexual Año"/>
    <x v="0"/>
    <x v="0"/>
    <x v="2"/>
    <x v="2"/>
    <s v="Sufrió violencia en los últimos 12 meses"/>
    <n v="270107"/>
    <s v="Atenciones médicas"/>
    <n v="270107007"/>
    <s v="Violencia Intrafamiliar"/>
    <n v="0"/>
    <n v="3638.0666666666698"/>
    <n v="2276.5825242718452"/>
  </r>
  <r>
    <n v="13"/>
    <n v="13601"/>
    <s v="Metropolitana"/>
    <s v="Talagante"/>
    <n v="6"/>
    <s v="Prevalencia violencia Psicológica, Física o Sexual Vida"/>
    <x v="1"/>
    <x v="1"/>
    <x v="2"/>
    <x v="2"/>
    <s v="No sufrió violencia antes ni durante los últimos 12 meses"/>
    <n v="270107"/>
    <s v="Atenciones médicas"/>
    <n v="270107007"/>
    <s v="Violencia Intrafamiliar"/>
    <n v="16725"/>
    <n v="4672.5194993496698"/>
    <n v="5523.746951871658"/>
  </r>
  <r>
    <n v="13"/>
    <n v="13601"/>
    <s v="Metropolitana"/>
    <s v="Talagante"/>
    <n v="6"/>
    <s v="Prevalencia violencia Psicológica, Física o Sexual Vida"/>
    <x v="1"/>
    <x v="1"/>
    <x v="2"/>
    <x v="2"/>
    <s v="Sufrió violencia antes o durente los últimos 12 meses"/>
    <n v="270107"/>
    <s v="Atenciones médicas"/>
    <n v="270107007"/>
    <s v="Violencia Intrafamiliar"/>
    <n v="0"/>
    <n v="6716.6314335060497"/>
    <n v="5177.2968099861309"/>
  </r>
  <r>
    <n v="13"/>
    <n v="13602"/>
    <s v="Metropolitana"/>
    <s v="El Monte"/>
    <n v="5"/>
    <s v="Prevalencia violencia Psicológica, Física o Sexual Año"/>
    <x v="0"/>
    <x v="0"/>
    <x v="2"/>
    <x v="2"/>
    <s v="No sufrió violencia en los últimos 12 meses"/>
    <n v="270107"/>
    <s v="Atenciones médicas"/>
    <n v="270107007"/>
    <s v="Violencia Intrafamiliar"/>
    <n v="0"/>
    <n v="0"/>
    <n v="17277.914350093084"/>
  </r>
  <r>
    <n v="13"/>
    <n v="13602"/>
    <s v="Metropolitana"/>
    <s v="El Monte"/>
    <n v="5"/>
    <s v="Prevalencia violencia Psicológica, Física o Sexual Año"/>
    <x v="0"/>
    <x v="0"/>
    <x v="2"/>
    <x v="2"/>
    <s v="Sufrió violencia en los últimos 12 meses"/>
    <n v="270107"/>
    <s v="Atenciones médicas"/>
    <n v="270107007"/>
    <s v="Violencia Intrafamiliar"/>
    <n v="0"/>
    <n v="0"/>
    <n v="8985.5468099861318"/>
  </r>
  <r>
    <n v="13"/>
    <n v="13602"/>
    <s v="Metropolitana"/>
    <s v="El Monte"/>
    <n v="6"/>
    <s v="Prevalencia violencia Psicológica, Física o Sexual Vida"/>
    <x v="1"/>
    <x v="1"/>
    <x v="2"/>
    <x v="2"/>
    <s v="No sufrió violencia antes ni durante los últimos 12 meses"/>
    <n v="270107"/>
    <s v="Atenciones médicas"/>
    <n v="270107007"/>
    <s v="Violencia Intrafamiliar"/>
    <n v="0"/>
    <n v="0"/>
    <n v="13523.314350093084"/>
  </r>
  <r>
    <n v="13"/>
    <n v="13602"/>
    <s v="Metropolitana"/>
    <s v="El Monte"/>
    <n v="6"/>
    <s v="Prevalencia violencia Psicológica, Física o Sexual Vida"/>
    <x v="1"/>
    <x v="1"/>
    <x v="2"/>
    <x v="2"/>
    <s v="Sufrió violencia antes o durente los últimos 12 meses"/>
    <n v="270107"/>
    <s v="Atenciones médicas"/>
    <n v="270107007"/>
    <s v="Violencia Intrafamiliar"/>
    <n v="0"/>
    <n v="0"/>
    <n v="12740.14680998613"/>
  </r>
  <r>
    <n v="13"/>
    <n v="13603"/>
    <s v="Metropolitana"/>
    <s v="Isla de Maipo"/>
    <n v="5"/>
    <s v="Prevalencia violencia Psicológica, Física o Sexual Año"/>
    <x v="0"/>
    <x v="0"/>
    <x v="2"/>
    <x v="2"/>
    <s v="No sufrió violencia en los últimos 12 meses"/>
    <n v="270107"/>
    <s v="Atenciones médicas"/>
    <n v="270107007"/>
    <s v="Violencia Intrafamiliar"/>
    <n v="0"/>
    <n v="20183.056729339849"/>
    <n v="19972.905644418403"/>
  </r>
  <r>
    <n v="13"/>
    <n v="13603"/>
    <s v="Metropolitana"/>
    <s v="Isla de Maipo"/>
    <n v="5"/>
    <s v="Prevalencia violencia Psicológica, Física o Sexual Año"/>
    <x v="0"/>
    <x v="0"/>
    <x v="2"/>
    <x v="2"/>
    <s v="Sufrió violencia en los últimos 12 meses"/>
    <n v="270107"/>
    <s v="Atenciones médicas"/>
    <n v="270107007"/>
    <s v="Violencia Intrafamiliar"/>
    <n v="0"/>
    <n v="1593.9547325102899"/>
    <n v="3754.6"/>
  </r>
  <r>
    <n v="13"/>
    <n v="13603"/>
    <s v="Metropolitana"/>
    <s v="Isla de Maipo"/>
    <n v="6"/>
    <s v="Prevalencia violencia Psicológica, Física o Sexual Vida"/>
    <x v="1"/>
    <x v="1"/>
    <x v="2"/>
    <x v="2"/>
    <s v="No sufrió violencia antes ni durante los últimos 12 meses"/>
    <n v="270107"/>
    <s v="Atenciones médicas"/>
    <n v="270107007"/>
    <s v="Violencia Intrafamiliar"/>
    <n v="0"/>
    <n v="12007.721038486048"/>
    <n v="15799.896874364927"/>
  </r>
  <r>
    <n v="13"/>
    <n v="13603"/>
    <s v="Metropolitana"/>
    <s v="Isla de Maipo"/>
    <n v="6"/>
    <s v="Prevalencia violencia Psicológica, Física o Sexual Vida"/>
    <x v="1"/>
    <x v="1"/>
    <x v="2"/>
    <x v="2"/>
    <s v="Sufrió violencia antes o durente los últimos 12 meses"/>
    <n v="270107"/>
    <s v="Atenciones médicas"/>
    <n v="270107007"/>
    <s v="Violencia Intrafamiliar"/>
    <n v="0"/>
    <n v="9769.2904233640893"/>
    <n v="7927.6087700534763"/>
  </r>
  <r>
    <n v="13"/>
    <n v="13604"/>
    <s v="Metropolitana"/>
    <s v="Padre Hurtado"/>
    <n v="5"/>
    <s v="Prevalencia violencia Psicológica, Física o Sexual Año"/>
    <x v="0"/>
    <x v="0"/>
    <x v="2"/>
    <x v="2"/>
    <s v="No sufrió violencia en los últimos 12 meses"/>
    <n v="270107"/>
    <s v="Atenciones médicas"/>
    <n v="270107007"/>
    <s v="Violencia Intrafamiliar"/>
    <n v="11632"/>
    <n v="9041.3756195525602"/>
    <n v="0"/>
  </r>
  <r>
    <n v="13"/>
    <n v="13604"/>
    <s v="Metropolitana"/>
    <s v="Padre Hurtado"/>
    <n v="5"/>
    <s v="Prevalencia violencia Psicológica, Física o Sexual Año"/>
    <x v="0"/>
    <x v="0"/>
    <x v="2"/>
    <x v="2"/>
    <s v="Sufrió violencia en los últimos 12 meses"/>
    <n v="270107"/>
    <s v="Atenciones médicas"/>
    <n v="270107007"/>
    <s v="Violencia Intrafamiliar"/>
    <n v="0"/>
    <n v="3638.0666666666698"/>
    <n v="0"/>
  </r>
  <r>
    <n v="13"/>
    <n v="13604"/>
    <s v="Metropolitana"/>
    <s v="Padre Hurtado"/>
    <n v="6"/>
    <s v="Prevalencia violencia Psicológica, Física o Sexual Vida"/>
    <x v="1"/>
    <x v="1"/>
    <x v="2"/>
    <x v="2"/>
    <s v="No sufrió violencia antes ni durante los últimos 12 meses"/>
    <n v="270107"/>
    <s v="Atenciones médicas"/>
    <n v="270107007"/>
    <s v="Violencia Intrafamiliar"/>
    <n v="6122"/>
    <n v="5403.30895288589"/>
    <n v="0"/>
  </r>
  <r>
    <n v="13"/>
    <n v="13604"/>
    <s v="Metropolitana"/>
    <s v="Padre Hurtado"/>
    <n v="6"/>
    <s v="Prevalencia violencia Psicológica, Física o Sexual Vida"/>
    <x v="1"/>
    <x v="1"/>
    <x v="2"/>
    <x v="2"/>
    <s v="Sufrió violencia antes o durente los últimos 12 meses"/>
    <n v="270107"/>
    <s v="Atenciones médicas"/>
    <n v="270107007"/>
    <s v="Violencia Intrafamiliar"/>
    <n v="5510"/>
    <n v="7276.1333333333396"/>
    <n v="0"/>
  </r>
  <r>
    <n v="13"/>
    <n v="13605"/>
    <s v="Metropolitana"/>
    <s v="Peñaflor"/>
    <n v="5"/>
    <s v="Prevalencia violencia Psicológica, Física o Sexual Año"/>
    <x v="0"/>
    <x v="0"/>
    <x v="2"/>
    <x v="2"/>
    <s v="No sufrió violencia en los últimos 12 meses"/>
    <n v="270107"/>
    <s v="Atenciones médicas"/>
    <n v="270107007"/>
    <s v="Violencia Intrafamiliar"/>
    <n v="21599"/>
    <n v="34995.543918802709"/>
    <n v="27542.240713729447"/>
  </r>
  <r>
    <n v="13"/>
    <n v="13605"/>
    <s v="Metropolitana"/>
    <s v="Peñaflor"/>
    <n v="5"/>
    <s v="Prevalencia violencia Psicológica, Física o Sexual Año"/>
    <x v="0"/>
    <x v="0"/>
    <x v="2"/>
    <x v="2"/>
    <s v="Sufrió violencia en los últimos 12 meses"/>
    <n v="270107"/>
    <s v="Atenciones médicas"/>
    <n v="270107007"/>
    <s v="Violencia Intrafamiliar"/>
    <n v="0"/>
    <n v="7219.7164624164498"/>
    <n v="10900.281683935711"/>
  </r>
  <r>
    <n v="13"/>
    <n v="13605"/>
    <s v="Metropolitana"/>
    <s v="Peñaflor"/>
    <n v="6"/>
    <s v="Prevalencia violencia Psicológica, Física o Sexual Vida"/>
    <x v="1"/>
    <x v="1"/>
    <x v="2"/>
    <x v="2"/>
    <s v="No sufrió violencia antes ni durante los últimos 12 meses"/>
    <n v="270107"/>
    <s v="Atenciones médicas"/>
    <n v="270107007"/>
    <s v="Violencia Intrafamiliar"/>
    <n v="14876"/>
    <n v="10947.362428821709"/>
    <n v="12540.908887908208"/>
  </r>
  <r>
    <n v="13"/>
    <n v="13605"/>
    <s v="Metropolitana"/>
    <s v="Peñaflor"/>
    <n v="6"/>
    <s v="Prevalencia violencia Psicológica, Física o Sexual Vida"/>
    <x v="1"/>
    <x v="1"/>
    <x v="2"/>
    <x v="2"/>
    <s v="Sufrió violencia antes o durente los últimos 12 meses"/>
    <n v="270107"/>
    <s v="Atenciones médicas"/>
    <n v="270107007"/>
    <s v="Violencia Intrafamiliar"/>
    <n v="6723"/>
    <n v="31267.897952397449"/>
    <n v="25901.613509756946"/>
  </r>
  <r>
    <n v="14"/>
    <n v="14101"/>
    <s v="Los Ríos"/>
    <s v="Valdivia"/>
    <n v="5"/>
    <s v="Prevalencia violencia Psicológica, Física o Sexual Año"/>
    <x v="0"/>
    <x v="0"/>
    <x v="2"/>
    <x v="2"/>
    <s v="No sufrió violencia en los últimos 12 meses"/>
    <n v="270107"/>
    <s v="Atenciones médicas"/>
    <n v="270107007"/>
    <s v="Violencia Intrafamiliar"/>
    <n v="34569"/>
    <n v="47698.596713977968"/>
    <n v="43609.044908675758"/>
  </r>
  <r>
    <n v="14"/>
    <n v="14101"/>
    <s v="Los Ríos"/>
    <s v="Valdivia"/>
    <n v="5"/>
    <s v="Prevalencia violencia Psicológica, Física o Sexual Año"/>
    <x v="0"/>
    <x v="0"/>
    <x v="2"/>
    <x v="2"/>
    <s v="Sufrió violencia en los últimos 12 meses"/>
    <n v="270107"/>
    <s v="Atenciones médicas"/>
    <n v="270107007"/>
    <s v="Violencia Intrafamiliar"/>
    <n v="11065"/>
    <n v="6389.1714851767147"/>
    <n v="14234.239552791798"/>
  </r>
  <r>
    <n v="14"/>
    <n v="14101"/>
    <s v="Los Ríos"/>
    <s v="Valdivia"/>
    <n v="6"/>
    <s v="Prevalencia violencia Psicológica, Física o Sexual Vida"/>
    <x v="1"/>
    <x v="1"/>
    <x v="2"/>
    <x v="2"/>
    <s v="No sufrió violencia antes ni durante los últimos 12 meses"/>
    <n v="270107"/>
    <s v="Atenciones médicas"/>
    <n v="270107007"/>
    <s v="Violencia Intrafamiliar"/>
    <n v="31479"/>
    <n v="43302.036617221369"/>
    <n v="30054.60801289757"/>
  </r>
  <r>
    <n v="14"/>
    <n v="14101"/>
    <s v="Los Ríos"/>
    <s v="Valdivia"/>
    <n v="6"/>
    <s v="Prevalencia violencia Psicológica, Física o Sexual Vida"/>
    <x v="1"/>
    <x v="1"/>
    <x v="2"/>
    <x v="2"/>
    <s v="Sufrió violencia antes o durente los últimos 12 meses"/>
    <n v="270107"/>
    <s v="Atenciones médicas"/>
    <n v="270107007"/>
    <s v="Violencia Intrafamiliar"/>
    <n v="14155"/>
    <n v="10785.731581933298"/>
    <n v="27788.67644857007"/>
  </r>
  <r>
    <n v="14"/>
    <n v="14103"/>
    <s v="Los Ríos"/>
    <s v="Lanco"/>
    <n v="5"/>
    <s v="Prevalencia violencia Psicológica, Física o Sexual Año"/>
    <x v="0"/>
    <x v="0"/>
    <x v="2"/>
    <x v="2"/>
    <s v="No sufrió violencia en los últimos 12 meses"/>
    <n v="270107"/>
    <s v="Atenciones médicas"/>
    <n v="270107007"/>
    <s v="Violencia Intrafamiliar"/>
    <n v="0"/>
    <n v="2366.8950876916392"/>
    <n v="0"/>
  </r>
  <r>
    <n v="14"/>
    <n v="14103"/>
    <s v="Los Ríos"/>
    <s v="Lanco"/>
    <n v="5"/>
    <s v="Prevalencia violencia Psicológica, Física o Sexual Año"/>
    <x v="0"/>
    <x v="0"/>
    <x v="2"/>
    <x v="2"/>
    <s v="Sufrió violencia en los últimos 12 meses"/>
    <n v="270107"/>
    <s v="Atenciones médicas"/>
    <n v="270107007"/>
    <s v="Violencia Intrafamiliar"/>
    <n v="0"/>
    <n v="889.87494957644196"/>
    <n v="0"/>
  </r>
  <r>
    <n v="14"/>
    <n v="14103"/>
    <s v="Los Ríos"/>
    <s v="Lanco"/>
    <n v="6"/>
    <s v="Prevalencia violencia Psicológica, Física o Sexual Vida"/>
    <x v="1"/>
    <x v="1"/>
    <x v="2"/>
    <x v="2"/>
    <s v="No sufrió violencia antes ni durante los últimos 12 meses"/>
    <n v="270107"/>
    <s v="Atenciones médicas"/>
    <n v="270107007"/>
    <s v="Violencia Intrafamiliar"/>
    <n v="0"/>
    <n v="1571.8792620993208"/>
    <n v="0"/>
  </r>
  <r>
    <n v="14"/>
    <n v="14103"/>
    <s v="Los Ríos"/>
    <s v="Lanco"/>
    <n v="6"/>
    <s v="Prevalencia violencia Psicológica, Física o Sexual Vida"/>
    <x v="1"/>
    <x v="1"/>
    <x v="2"/>
    <x v="2"/>
    <s v="Sufrió violencia antes o durente los últimos 12 meses"/>
    <n v="270107"/>
    <s v="Atenciones médicas"/>
    <n v="270107007"/>
    <s v="Violencia Intrafamiliar"/>
    <n v="0"/>
    <n v="1684.8907751687602"/>
    <n v="0"/>
  </r>
  <r>
    <n v="14"/>
    <n v="14104"/>
    <s v="Los Ríos"/>
    <s v="Los Lagos"/>
    <n v="5"/>
    <s v="Prevalencia violencia Psicológica, Física o Sexual Año"/>
    <x v="0"/>
    <x v="0"/>
    <x v="2"/>
    <x v="2"/>
    <s v="No sufrió violencia en los últimos 12 meses"/>
    <n v="270107"/>
    <s v="Atenciones médicas"/>
    <n v="270107007"/>
    <s v="Violencia Intrafamiliar"/>
    <n v="0"/>
    <n v="1063.8367211147061"/>
    <n v="0"/>
  </r>
  <r>
    <n v="14"/>
    <n v="14104"/>
    <s v="Los Ríos"/>
    <s v="Los Lagos"/>
    <n v="6"/>
    <s v="Prevalencia violencia Psicológica, Física o Sexual Vida"/>
    <x v="1"/>
    <x v="1"/>
    <x v="2"/>
    <x v="2"/>
    <s v="No sufrió violencia antes ni durante los últimos 12 meses"/>
    <n v="270107"/>
    <s v="Atenciones médicas"/>
    <n v="270107007"/>
    <s v="Violencia Intrafamiliar"/>
    <n v="0"/>
    <n v="1063.8367211147061"/>
    <n v="0"/>
  </r>
  <r>
    <n v="14"/>
    <n v="14105"/>
    <s v="Los Ríos"/>
    <s v="Máfil"/>
    <n v="5"/>
    <s v="Prevalencia violencia Psicológica, Física o Sexual Año"/>
    <x v="0"/>
    <x v="0"/>
    <x v="2"/>
    <x v="2"/>
    <s v="No sufrió violencia en los últimos 12 meses"/>
    <n v="270107"/>
    <s v="Atenciones médicas"/>
    <n v="270107007"/>
    <s v="Violencia Intrafamiliar"/>
    <n v="0"/>
    <n v="567.63876570583807"/>
    <n v="0"/>
  </r>
  <r>
    <n v="14"/>
    <n v="14105"/>
    <s v="Los Ríos"/>
    <s v="Máfil"/>
    <n v="5"/>
    <s v="Prevalencia violencia Psicológica, Física o Sexual Año"/>
    <x v="0"/>
    <x v="0"/>
    <x v="2"/>
    <x v="2"/>
    <s v="Sufrió violencia en los últimos 12 meses"/>
    <n v="270107"/>
    <s v="Atenciones médicas"/>
    <n v="270107007"/>
    <s v="Violencia Intrafamiliar"/>
    <n v="0"/>
    <n v="268.82089552238801"/>
    <n v="0"/>
  </r>
  <r>
    <n v="14"/>
    <n v="14105"/>
    <s v="Los Ríos"/>
    <s v="Máfil"/>
    <n v="6"/>
    <s v="Prevalencia violencia Psicológica, Física o Sexual Vida"/>
    <x v="1"/>
    <x v="1"/>
    <x v="2"/>
    <x v="2"/>
    <s v="No sufrió violencia antes ni durante los últimos 12 meses"/>
    <n v="270107"/>
    <s v="Atenciones médicas"/>
    <n v="270107007"/>
    <s v="Violencia Intrafamiliar"/>
    <n v="0"/>
    <n v="567.63876570583807"/>
    <n v="0"/>
  </r>
  <r>
    <n v="14"/>
    <n v="14105"/>
    <s v="Los Ríos"/>
    <s v="Máfil"/>
    <n v="6"/>
    <s v="Prevalencia violencia Psicológica, Física o Sexual Vida"/>
    <x v="1"/>
    <x v="1"/>
    <x v="2"/>
    <x v="2"/>
    <s v="Sufrió violencia antes o durente los últimos 12 meses"/>
    <n v="270107"/>
    <s v="Atenciones médicas"/>
    <n v="270107007"/>
    <s v="Violencia Intrafamiliar"/>
    <n v="0"/>
    <n v="268.82089552238801"/>
    <n v="0"/>
  </r>
  <r>
    <n v="14"/>
    <n v="14106"/>
    <s v="Los Ríos"/>
    <s v="Mariquina"/>
    <n v="5"/>
    <s v="Prevalencia violencia Psicológica, Física o Sexual Año"/>
    <x v="0"/>
    <x v="0"/>
    <x v="2"/>
    <x v="2"/>
    <s v="No sufrió violencia en los últimos 12 meses"/>
    <n v="270107"/>
    <s v="Atenciones médicas"/>
    <n v="270107007"/>
    <s v="Violencia Intrafamiliar"/>
    <n v="0"/>
    <n v="7281.7466960199445"/>
    <n v="0"/>
  </r>
  <r>
    <n v="14"/>
    <n v="14106"/>
    <s v="Los Ríos"/>
    <s v="Mariquina"/>
    <n v="6"/>
    <s v="Prevalencia violencia Psicológica, Física o Sexual Vida"/>
    <x v="1"/>
    <x v="1"/>
    <x v="2"/>
    <x v="2"/>
    <s v="No sufrió violencia antes ni durante los últimos 12 meses"/>
    <n v="270107"/>
    <s v="Atenciones médicas"/>
    <n v="270107007"/>
    <s v="Violencia Intrafamiliar"/>
    <n v="0"/>
    <n v="5895.8006581711961"/>
    <n v="0"/>
  </r>
  <r>
    <n v="14"/>
    <n v="14106"/>
    <s v="Los Ríos"/>
    <s v="Mariquina"/>
    <n v="6"/>
    <s v="Prevalencia violencia Psicológica, Física o Sexual Vida"/>
    <x v="1"/>
    <x v="1"/>
    <x v="2"/>
    <x v="2"/>
    <s v="Sufrió violencia antes o durente los últimos 12 meses"/>
    <n v="270107"/>
    <s v="Atenciones médicas"/>
    <n v="270107007"/>
    <s v="Violencia Intrafamiliar"/>
    <n v="0"/>
    <n v="1385.9460378487493"/>
    <n v="0"/>
  </r>
  <r>
    <n v="14"/>
    <n v="14107"/>
    <s v="Los Ríos"/>
    <s v="Paillaco"/>
    <n v="5"/>
    <s v="Prevalencia violencia Psicológica, Física o Sexual Año"/>
    <x v="0"/>
    <x v="0"/>
    <x v="2"/>
    <x v="2"/>
    <s v="No sufrió violencia en los últimos 12 meses"/>
    <n v="270107"/>
    <s v="Atenciones médicas"/>
    <n v="270107007"/>
    <s v="Violencia Intrafamiliar"/>
    <n v="0"/>
    <n v="1888.8495213680862"/>
    <n v="0"/>
  </r>
  <r>
    <n v="14"/>
    <n v="14107"/>
    <s v="Los Ríos"/>
    <s v="Paillaco"/>
    <n v="6"/>
    <s v="Prevalencia violencia Psicológica, Física o Sexual Vida"/>
    <x v="1"/>
    <x v="1"/>
    <x v="2"/>
    <x v="2"/>
    <s v="No sufrió violencia antes ni durante los últimos 12 meses"/>
    <n v="270107"/>
    <s v="Atenciones médicas"/>
    <n v="270107007"/>
    <s v="Violencia Intrafamiliar"/>
    <n v="0"/>
    <n v="1888.8495213680862"/>
    <n v="0"/>
  </r>
  <r>
    <n v="14"/>
    <n v="14108"/>
    <s v="Los Ríos"/>
    <s v="Panguipulli"/>
    <n v="5"/>
    <s v="Prevalencia violencia Psicológica, Física o Sexual Año"/>
    <x v="0"/>
    <x v="0"/>
    <x v="2"/>
    <x v="2"/>
    <s v="No sufrió violencia en los últimos 12 meses"/>
    <n v="270107"/>
    <s v="Atenciones médicas"/>
    <n v="270107007"/>
    <s v="Violencia Intrafamiliar"/>
    <n v="4614"/>
    <n v="6039.5960335078898"/>
    <n v="11454.438328526796"/>
  </r>
  <r>
    <n v="14"/>
    <n v="14108"/>
    <s v="Los Ríos"/>
    <s v="Panguipulli"/>
    <n v="5"/>
    <s v="Prevalencia violencia Psicológica, Física o Sexual Año"/>
    <x v="0"/>
    <x v="0"/>
    <x v="2"/>
    <x v="2"/>
    <s v="Sufrió violencia en los últimos 12 meses"/>
    <n v="270107"/>
    <s v="Atenciones médicas"/>
    <n v="270107007"/>
    <s v="Violencia Intrafamiliar"/>
    <n v="572"/>
    <n v="302.11538461538498"/>
    <n v="1318.7565789473683"/>
  </r>
  <r>
    <n v="14"/>
    <n v="14108"/>
    <s v="Los Ríos"/>
    <s v="Panguipulli"/>
    <n v="6"/>
    <s v="Prevalencia violencia Psicológica, Física o Sexual Vida"/>
    <x v="1"/>
    <x v="1"/>
    <x v="2"/>
    <x v="2"/>
    <s v="No sufrió violencia antes ni durante los últimos 12 meses"/>
    <n v="270107"/>
    <s v="Atenciones médicas"/>
    <n v="270107007"/>
    <s v="Violencia Intrafamiliar"/>
    <n v="4066"/>
    <n v="4728.1260245193171"/>
    <n v="10373.617023552029"/>
  </r>
  <r>
    <n v="14"/>
    <n v="14108"/>
    <s v="Los Ríos"/>
    <s v="Panguipulli"/>
    <n v="6"/>
    <s v="Prevalencia violencia Psicológica, Física o Sexual Vida"/>
    <x v="1"/>
    <x v="1"/>
    <x v="2"/>
    <x v="2"/>
    <s v="Sufrió violencia antes o durente los últimos 12 meses"/>
    <n v="270107"/>
    <s v="Atenciones médicas"/>
    <n v="270107007"/>
    <s v="Violencia Intrafamiliar"/>
    <n v="1120"/>
    <n v="1613.5853936039598"/>
    <n v="2399.5778839221339"/>
  </r>
  <r>
    <n v="14"/>
    <n v="14201"/>
    <s v="Los Ríos"/>
    <s v="La Unión"/>
    <n v="5"/>
    <s v="Prevalencia violencia Psicológica, Física o Sexual Año"/>
    <x v="0"/>
    <x v="0"/>
    <x v="2"/>
    <x v="2"/>
    <s v="No sufrió violencia en los últimos 12 meses"/>
    <n v="270107"/>
    <s v="Atenciones médicas"/>
    <n v="270107007"/>
    <s v="Violencia Intrafamiliar"/>
    <n v="6250"/>
    <n v="6852.04793411223"/>
    <n v="10690.279008651763"/>
  </r>
  <r>
    <n v="14"/>
    <n v="14201"/>
    <s v="Los Ríos"/>
    <s v="La Unión"/>
    <n v="5"/>
    <s v="Prevalencia violencia Psicológica, Física o Sexual Año"/>
    <x v="0"/>
    <x v="0"/>
    <x v="2"/>
    <x v="2"/>
    <s v="Sufrió violencia en los últimos 12 meses"/>
    <n v="270107"/>
    <s v="Atenciones médicas"/>
    <n v="270107007"/>
    <s v="Violencia Intrafamiliar"/>
    <n v="2245"/>
    <n v="1782.8143939393919"/>
    <n v="2675.0988049747652"/>
  </r>
  <r>
    <n v="14"/>
    <n v="14201"/>
    <s v="Los Ríos"/>
    <s v="La Unión"/>
    <n v="6"/>
    <s v="Prevalencia violencia Psicológica, Física o Sexual Vida"/>
    <x v="1"/>
    <x v="1"/>
    <x v="2"/>
    <x v="2"/>
    <s v="No sufrió violencia antes ni durante los últimos 12 meses"/>
    <n v="270107"/>
    <s v="Atenciones médicas"/>
    <n v="270107007"/>
    <s v="Violencia Intrafamiliar"/>
    <n v="5504"/>
    <n v="4976.3178968730472"/>
    <n v="6933.3687963630537"/>
  </r>
  <r>
    <n v="14"/>
    <n v="14201"/>
    <s v="Los Ríos"/>
    <s v="La Unión"/>
    <n v="6"/>
    <s v="Prevalencia violencia Psicológica, Física o Sexual Vida"/>
    <x v="1"/>
    <x v="1"/>
    <x v="2"/>
    <x v="2"/>
    <s v="Sufrió violencia antes o durente los últimos 12 meses"/>
    <n v="270107"/>
    <s v="Atenciones médicas"/>
    <n v="270107007"/>
    <s v="Violencia Intrafamiliar"/>
    <n v="2991"/>
    <n v="3658.544431178575"/>
    <n v="6432.0090172634773"/>
  </r>
  <r>
    <n v="14"/>
    <n v="14202"/>
    <s v="Los Ríos"/>
    <s v="Futrono"/>
    <n v="5"/>
    <s v="Prevalencia violencia Psicológica, Física o Sexual Año"/>
    <x v="0"/>
    <x v="0"/>
    <x v="2"/>
    <x v="2"/>
    <s v="No sufrió violencia en los últimos 12 meses"/>
    <n v="270107"/>
    <s v="Atenciones médicas"/>
    <n v="270107007"/>
    <s v="Violencia Intrafamiliar"/>
    <n v="0"/>
    <n v="6366.015467358292"/>
    <n v="4134.4591396298965"/>
  </r>
  <r>
    <n v="14"/>
    <n v="14202"/>
    <s v="Los Ríos"/>
    <s v="Futrono"/>
    <n v="5"/>
    <s v="Prevalencia violencia Psicológica, Física o Sexual Año"/>
    <x v="0"/>
    <x v="0"/>
    <x v="2"/>
    <x v="2"/>
    <s v="Sufrió violencia en los últimos 12 meses"/>
    <n v="270107"/>
    <s v="Atenciones médicas"/>
    <n v="270107007"/>
    <s v="Violencia Intrafamiliar"/>
    <n v="0"/>
    <n v="1482.3965619636351"/>
    <n v="780.4647752944004"/>
  </r>
  <r>
    <n v="14"/>
    <n v="14202"/>
    <s v="Los Ríos"/>
    <s v="Futrono"/>
    <n v="6"/>
    <s v="Prevalencia violencia Psicológica, Física o Sexual Vida"/>
    <x v="1"/>
    <x v="1"/>
    <x v="2"/>
    <x v="2"/>
    <s v="No sufrió violencia antes ni durante los últimos 12 meses"/>
    <n v="270107"/>
    <s v="Atenciones médicas"/>
    <n v="270107007"/>
    <s v="Violencia Intrafamiliar"/>
    <n v="0"/>
    <n v="6366.015467358292"/>
    <n v="2676.1121421132739"/>
  </r>
  <r>
    <n v="14"/>
    <n v="14202"/>
    <s v="Los Ríos"/>
    <s v="Futrono"/>
    <n v="6"/>
    <s v="Prevalencia violencia Psicológica, Física o Sexual Vida"/>
    <x v="1"/>
    <x v="1"/>
    <x v="2"/>
    <x v="2"/>
    <s v="Sufrió violencia antes o durente los últimos 12 meses"/>
    <n v="270107"/>
    <s v="Atenciones médicas"/>
    <n v="270107007"/>
    <s v="Violencia Intrafamiliar"/>
    <n v="0"/>
    <n v="1482.3965619636351"/>
    <n v="2238.8117728110228"/>
  </r>
  <r>
    <n v="14"/>
    <n v="14203"/>
    <s v="Los Ríos"/>
    <s v="Lago Ranco"/>
    <n v="5"/>
    <s v="Prevalencia violencia Psicológica, Física o Sexual Año"/>
    <x v="0"/>
    <x v="0"/>
    <x v="2"/>
    <x v="2"/>
    <s v="No sufrió violencia en los últimos 12 meses"/>
    <n v="270107"/>
    <s v="Atenciones médicas"/>
    <n v="270107007"/>
    <s v="Violencia Intrafamiliar"/>
    <n v="0"/>
    <n v="421.59505941213297"/>
    <n v="0"/>
  </r>
  <r>
    <n v="14"/>
    <n v="14203"/>
    <s v="Los Ríos"/>
    <s v="Lago Ranco"/>
    <n v="5"/>
    <s v="Prevalencia violencia Psicológica, Física o Sexual Año"/>
    <x v="0"/>
    <x v="0"/>
    <x v="2"/>
    <x v="2"/>
    <s v="Sufrió violencia en los últimos 12 meses"/>
    <n v="270107"/>
    <s v="Atenciones médicas"/>
    <n v="270107007"/>
    <s v="Violencia Intrafamiliar"/>
    <n v="0"/>
    <n v="492.90044097693306"/>
    <n v="0"/>
  </r>
  <r>
    <n v="14"/>
    <n v="14203"/>
    <s v="Los Ríos"/>
    <s v="Lago Ranco"/>
    <n v="6"/>
    <s v="Prevalencia violencia Psicológica, Física o Sexual Vida"/>
    <x v="1"/>
    <x v="1"/>
    <x v="2"/>
    <x v="2"/>
    <s v="No sufrió violencia antes ni durante los últimos 12 meses"/>
    <n v="270107"/>
    <s v="Atenciones médicas"/>
    <n v="270107007"/>
    <s v="Violencia Intrafamiliar"/>
    <n v="0"/>
    <n v="302.11538461538498"/>
    <n v="0"/>
  </r>
  <r>
    <n v="14"/>
    <n v="14203"/>
    <s v="Los Ríos"/>
    <s v="Lago Ranco"/>
    <n v="6"/>
    <s v="Prevalencia violencia Psicológica, Física o Sexual Vida"/>
    <x v="1"/>
    <x v="1"/>
    <x v="2"/>
    <x v="2"/>
    <s v="Sufrió violencia antes o durente los últimos 12 meses"/>
    <n v="270107"/>
    <s v="Atenciones médicas"/>
    <n v="270107007"/>
    <s v="Violencia Intrafamiliar"/>
    <n v="0"/>
    <n v="612.38011577368104"/>
    <n v="0"/>
  </r>
  <r>
    <n v="14"/>
    <n v="14204"/>
    <s v="Los Ríos"/>
    <s v="Río Bueno"/>
    <n v="5"/>
    <s v="Prevalencia violencia Psicológica, Física o Sexual Año"/>
    <x v="0"/>
    <x v="0"/>
    <x v="2"/>
    <x v="2"/>
    <s v="No sufrió violencia en los últimos 12 meses"/>
    <n v="270107"/>
    <s v="Atenciones médicas"/>
    <n v="270107007"/>
    <s v="Violencia Intrafamiliar"/>
    <n v="5047"/>
    <n v="5559.5527807911285"/>
    <n v="8293.6563494352304"/>
  </r>
  <r>
    <n v="14"/>
    <n v="14204"/>
    <s v="Los Ríos"/>
    <s v="Río Bueno"/>
    <n v="5"/>
    <s v="Prevalencia violencia Psicológica, Física o Sexual Año"/>
    <x v="0"/>
    <x v="0"/>
    <x v="2"/>
    <x v="2"/>
    <s v="Sufrió violencia en los últimos 12 meses"/>
    <n v="270107"/>
    <s v="Atenciones médicas"/>
    <n v="270107007"/>
    <s v="Violencia Intrafamiliar"/>
    <n v="160"/>
    <n v="1349.535107169253"/>
    <n v="1476.5625530721782"/>
  </r>
  <r>
    <n v="14"/>
    <n v="14204"/>
    <s v="Los Ríos"/>
    <s v="Río Bueno"/>
    <n v="6"/>
    <s v="Prevalencia violencia Psicológica, Física o Sexual Vida"/>
    <x v="1"/>
    <x v="1"/>
    <x v="2"/>
    <x v="2"/>
    <s v="No sufrió violencia antes ni durante los últimos 12 meses"/>
    <n v="270107"/>
    <s v="Atenciones médicas"/>
    <n v="270107007"/>
    <s v="Violencia Intrafamiliar"/>
    <n v="4418"/>
    <n v="4678.0894736263299"/>
    <n v="5598.6765665304802"/>
  </r>
  <r>
    <n v="14"/>
    <n v="14204"/>
    <s v="Los Ríos"/>
    <s v="Río Bueno"/>
    <n v="6"/>
    <s v="Prevalencia violencia Psicológica, Física o Sexual Vida"/>
    <x v="1"/>
    <x v="1"/>
    <x v="2"/>
    <x v="2"/>
    <s v="Sufrió violencia antes o durente los últimos 12 meses"/>
    <n v="270107"/>
    <s v="Atenciones médicas"/>
    <n v="270107007"/>
    <s v="Violencia Intrafamiliar"/>
    <n v="789"/>
    <n v="2230.998414334053"/>
    <n v="4171.5423359769284"/>
  </r>
  <r>
    <n v="15"/>
    <n v="15101"/>
    <s v="Arica y Parinacota"/>
    <s v="Arica"/>
    <n v="5"/>
    <s v="Prevalencia violencia Psicológica, Física o Sexual Año"/>
    <x v="0"/>
    <x v="0"/>
    <x v="2"/>
    <x v="2"/>
    <s v="No sufrió violencia en los últimos 12 meses"/>
    <n v="270107"/>
    <s v="Atenciones médicas"/>
    <n v="270107007"/>
    <s v="Violencia Intrafamiliar"/>
    <n v="49366"/>
    <n v="64759.434173552516"/>
    <n v="50764.270923086304"/>
  </r>
  <r>
    <n v="15"/>
    <n v="15101"/>
    <s v="Arica y Parinacota"/>
    <s v="Arica"/>
    <n v="5"/>
    <s v="Prevalencia violencia Psicológica, Física o Sexual Año"/>
    <x v="0"/>
    <x v="0"/>
    <x v="2"/>
    <x v="2"/>
    <s v="Sufrió violencia en los últimos 12 meses"/>
    <n v="270107"/>
    <s v="Atenciones médicas"/>
    <n v="270107007"/>
    <s v="Violencia Intrafamiliar"/>
    <n v="11348"/>
    <n v="12321.258850102842"/>
    <n v="20704.729076913572"/>
  </r>
  <r>
    <n v="15"/>
    <n v="15101"/>
    <s v="Arica y Parinacota"/>
    <s v="Arica"/>
    <n v="6"/>
    <s v="Prevalencia violencia Psicológica, Física o Sexual Vida"/>
    <x v="1"/>
    <x v="1"/>
    <x v="2"/>
    <x v="2"/>
    <s v="Sin Datos"/>
    <n v="270107"/>
    <s v="Atenciones médicas"/>
    <n v="270107007"/>
    <s v="Violencia Intrafamiliar"/>
    <n v="0"/>
    <n v="484.24801059664298"/>
    <n v="0"/>
  </r>
  <r>
    <n v="15"/>
    <n v="15101"/>
    <s v="Arica y Parinacota"/>
    <s v="Arica"/>
    <n v="6"/>
    <s v="Prevalencia violencia Psicológica, Física o Sexual Vida"/>
    <x v="1"/>
    <x v="1"/>
    <x v="2"/>
    <x v="2"/>
    <s v="No sufrió violencia antes ni durante los últimos 12 meses"/>
    <n v="270107"/>
    <s v="Atenciones médicas"/>
    <n v="270107007"/>
    <s v="Violencia Intrafamiliar"/>
    <n v="35415"/>
    <n v="57314.56084630535"/>
    <n v="35811.933970327984"/>
  </r>
  <r>
    <n v="15"/>
    <n v="15101"/>
    <s v="Arica y Parinacota"/>
    <s v="Arica"/>
    <n v="6"/>
    <s v="Prevalencia violencia Psicológica, Física o Sexual Vida"/>
    <x v="1"/>
    <x v="1"/>
    <x v="2"/>
    <x v="2"/>
    <s v="Sufrió violencia antes o durente los últimos 12 meses"/>
    <n v="270107"/>
    <s v="Atenciones médicas"/>
    <n v="270107007"/>
    <s v="Violencia Intrafamiliar"/>
    <n v="25299"/>
    <n v="19281.884166753342"/>
    <n v="35657.066029671987"/>
  </r>
  <r>
    <n v="15"/>
    <n v="15201"/>
    <s v="Arica y Parinacota"/>
    <s v="Putre"/>
    <n v="5"/>
    <s v="Prevalencia violencia Psicológica, Física o Sexual Año"/>
    <x v="0"/>
    <x v="0"/>
    <x v="2"/>
    <x v="2"/>
    <s v="No sufrió violencia en los últimos 12 meses"/>
    <n v="270107"/>
    <s v="Atenciones médicas"/>
    <n v="270107007"/>
    <s v="Violencia Intrafamiliar"/>
    <n v="0"/>
    <n v="228.64556962025301"/>
    <n v="0"/>
  </r>
  <r>
    <n v="15"/>
    <n v="15201"/>
    <s v="Arica y Parinacota"/>
    <s v="Putre"/>
    <n v="5"/>
    <s v="Prevalencia violencia Psicológica, Física o Sexual Año"/>
    <x v="0"/>
    <x v="0"/>
    <x v="2"/>
    <x v="2"/>
    <s v="Sufrió violencia en los últimos 12 meses"/>
    <n v="270107"/>
    <s v="Atenciones médicas"/>
    <n v="270107007"/>
    <s v="Violencia Intrafamiliar"/>
    <n v="0"/>
    <n v="532.66140672432493"/>
    <n v="0"/>
  </r>
  <r>
    <n v="15"/>
    <n v="15201"/>
    <s v="Arica y Parinacota"/>
    <s v="Putre"/>
    <n v="6"/>
    <s v="Prevalencia violencia Psicológica, Física o Sexual Vida"/>
    <x v="1"/>
    <x v="1"/>
    <x v="2"/>
    <x v="2"/>
    <s v="No sufrió violencia antes ni durante los últimos 12 meses"/>
    <n v="270107"/>
    <s v="Atenciones médicas"/>
    <n v="270107007"/>
    <s v="Violencia Intrafamiliar"/>
    <n v="0"/>
    <n v="228.64556962025301"/>
    <n v="0"/>
  </r>
  <r>
    <n v="15"/>
    <n v="15201"/>
    <s v="Arica y Parinacota"/>
    <s v="Putre"/>
    <n v="6"/>
    <s v="Prevalencia violencia Psicológica, Física o Sexual Vida"/>
    <x v="1"/>
    <x v="1"/>
    <x v="2"/>
    <x v="2"/>
    <s v="Sufrió violencia antes o durente los últimos 12 meses"/>
    <n v="270107"/>
    <s v="Atenciones médicas"/>
    <n v="270107007"/>
    <s v="Violencia Intrafamiliar"/>
    <n v="0"/>
    <n v="532.66140672432493"/>
    <n v="0"/>
  </r>
  <r>
    <n v="16"/>
    <n v="16101"/>
    <s v="Ñuble"/>
    <s v="Chillán"/>
    <n v="5"/>
    <s v="Prevalencia violencia Psicológica, Física o Sexual Año"/>
    <x v="0"/>
    <x v="0"/>
    <x v="2"/>
    <x v="2"/>
    <s v="No sufrió violencia en los últimos 12 meses"/>
    <n v="270107"/>
    <s v="Atenciones médicas"/>
    <n v="270107007"/>
    <s v="Violencia Intrafamiliar"/>
    <n v="0"/>
    <n v="0"/>
    <n v="49695.723260904553"/>
  </r>
  <r>
    <n v="16"/>
    <n v="16101"/>
    <s v="Ñuble"/>
    <s v="Chillán"/>
    <n v="5"/>
    <s v="Prevalencia violencia Psicológica, Física o Sexual Año"/>
    <x v="0"/>
    <x v="0"/>
    <x v="2"/>
    <x v="2"/>
    <s v="Sufrió violencia en los últimos 12 meses"/>
    <n v="270107"/>
    <s v="Atenciones médicas"/>
    <n v="270107007"/>
    <s v="Violencia Intrafamiliar"/>
    <n v="0"/>
    <n v="0"/>
    <n v="17034.634891356825"/>
  </r>
  <r>
    <n v="16"/>
    <n v="16101"/>
    <s v="Ñuble"/>
    <s v="Chillán"/>
    <n v="6"/>
    <s v="Prevalencia violencia Psicológica, Física o Sexual Vida"/>
    <x v="1"/>
    <x v="1"/>
    <x v="2"/>
    <x v="2"/>
    <s v="No sufrió violencia antes ni durante los últimos 12 meses"/>
    <n v="270107"/>
    <s v="Atenciones médicas"/>
    <n v="270107007"/>
    <s v="Violencia Intrafamiliar"/>
    <n v="0"/>
    <n v="0"/>
    <n v="41227.65415097378"/>
  </r>
  <r>
    <n v="16"/>
    <n v="16101"/>
    <s v="Ñuble"/>
    <s v="Chillán"/>
    <n v="6"/>
    <s v="Prevalencia violencia Psicológica, Física o Sexual Vida"/>
    <x v="1"/>
    <x v="1"/>
    <x v="2"/>
    <x v="2"/>
    <s v="Sufrió violencia antes o durente los últimos 12 meses"/>
    <n v="270107"/>
    <s v="Atenciones médicas"/>
    <n v="270107007"/>
    <s v="Violencia Intrafamiliar"/>
    <n v="0"/>
    <n v="0"/>
    <n v="25502.704001287642"/>
  </r>
  <r>
    <n v="16"/>
    <n v="16102"/>
    <s v="Ñuble"/>
    <s v="Bulnes"/>
    <n v="5"/>
    <s v="Prevalencia violencia Psicológica, Física o Sexual Año"/>
    <x v="0"/>
    <x v="0"/>
    <x v="2"/>
    <x v="2"/>
    <s v="No sufrió violencia en los últimos 12 meses"/>
    <n v="270107"/>
    <s v="Atenciones médicas"/>
    <n v="270107007"/>
    <s v="Violencia Intrafamiliar"/>
    <n v="0"/>
    <n v="0"/>
    <n v="8537.1210461934643"/>
  </r>
  <r>
    <n v="16"/>
    <n v="16102"/>
    <s v="Ñuble"/>
    <s v="Bulnes"/>
    <n v="5"/>
    <s v="Prevalencia violencia Psicológica, Física o Sexual Año"/>
    <x v="0"/>
    <x v="0"/>
    <x v="2"/>
    <x v="2"/>
    <s v="Sufrió violencia en los últimos 12 meses"/>
    <n v="270107"/>
    <s v="Atenciones médicas"/>
    <n v="270107007"/>
    <s v="Violencia Intrafamiliar"/>
    <n v="0"/>
    <n v="0"/>
    <n v="789.47859327217134"/>
  </r>
  <r>
    <n v="16"/>
    <n v="16102"/>
    <s v="Ñuble"/>
    <s v="Bulnes"/>
    <n v="6"/>
    <s v="Prevalencia violencia Psicológica, Física o Sexual Vida"/>
    <x v="1"/>
    <x v="1"/>
    <x v="2"/>
    <x v="2"/>
    <s v="No sufrió violencia antes ni durante los últimos 12 meses"/>
    <n v="270107"/>
    <s v="Atenciones médicas"/>
    <n v="270107007"/>
    <s v="Violencia Intrafamiliar"/>
    <n v="0"/>
    <n v="0"/>
    <n v="8190.321046193465"/>
  </r>
  <r>
    <n v="16"/>
    <n v="16102"/>
    <s v="Ñuble"/>
    <s v="Bulnes"/>
    <n v="6"/>
    <s v="Prevalencia violencia Psicológica, Física o Sexual Vida"/>
    <x v="1"/>
    <x v="1"/>
    <x v="2"/>
    <x v="2"/>
    <s v="Sufrió violencia antes o durente los últimos 12 meses"/>
    <n v="270107"/>
    <s v="Atenciones médicas"/>
    <n v="270107007"/>
    <s v="Violencia Intrafamiliar"/>
    <n v="0"/>
    <n v="0"/>
    <n v="1136.2785932721713"/>
  </r>
  <r>
    <n v="16"/>
    <n v="16103"/>
    <s v="Ñuble"/>
    <s v="Chillán Viejo"/>
    <n v="5"/>
    <s v="Prevalencia violencia Psicológica, Física o Sexual Año"/>
    <x v="0"/>
    <x v="0"/>
    <x v="2"/>
    <x v="2"/>
    <s v="No sufrió violencia en los últimos 12 meses"/>
    <n v="270107"/>
    <s v="Atenciones médicas"/>
    <n v="270107007"/>
    <s v="Violencia Intrafamiliar"/>
    <n v="0"/>
    <n v="0"/>
    <n v="7808.1329631417975"/>
  </r>
  <r>
    <n v="16"/>
    <n v="16103"/>
    <s v="Ñuble"/>
    <s v="Chillán Viejo"/>
    <n v="5"/>
    <s v="Prevalencia violencia Psicológica, Física o Sexual Año"/>
    <x v="0"/>
    <x v="0"/>
    <x v="2"/>
    <x v="2"/>
    <s v="Sufrió violencia en los últimos 12 meses"/>
    <n v="270107"/>
    <s v="Atenciones médicas"/>
    <n v="270107007"/>
    <s v="Violencia Intrafamiliar"/>
    <n v="0"/>
    <n v="0"/>
    <n v="1278.80350877193"/>
  </r>
  <r>
    <n v="16"/>
    <n v="16103"/>
    <s v="Ñuble"/>
    <s v="Chillán Viejo"/>
    <n v="6"/>
    <s v="Prevalencia violencia Psicológica, Física o Sexual Vida"/>
    <x v="1"/>
    <x v="1"/>
    <x v="2"/>
    <x v="2"/>
    <s v="No sufrió violencia antes ni durante los últimos 12 meses"/>
    <n v="270107"/>
    <s v="Atenciones médicas"/>
    <n v="270107007"/>
    <s v="Violencia Intrafamiliar"/>
    <n v="0"/>
    <n v="0"/>
    <n v="6402.1841944310308"/>
  </r>
  <r>
    <n v="16"/>
    <n v="16103"/>
    <s v="Ñuble"/>
    <s v="Chillán Viejo"/>
    <n v="6"/>
    <s v="Prevalencia violencia Psicológica, Física o Sexual Vida"/>
    <x v="1"/>
    <x v="1"/>
    <x v="2"/>
    <x v="2"/>
    <s v="Sufrió violencia antes o durente los últimos 12 meses"/>
    <n v="270107"/>
    <s v="Atenciones médicas"/>
    <n v="270107007"/>
    <s v="Violencia Intrafamiliar"/>
    <n v="0"/>
    <n v="0"/>
    <n v="2684.7522774826975"/>
  </r>
  <r>
    <n v="16"/>
    <n v="16104"/>
    <s v="Ñuble"/>
    <s v="El Carmen"/>
    <n v="5"/>
    <s v="Prevalencia violencia Psicológica, Física o Sexual Año"/>
    <x v="0"/>
    <x v="0"/>
    <x v="2"/>
    <x v="2"/>
    <s v="No sufrió violencia en los últimos 12 meses"/>
    <n v="270107"/>
    <s v="Atenciones médicas"/>
    <n v="270107007"/>
    <s v="Violencia Intrafamiliar"/>
    <n v="0"/>
    <n v="0"/>
    <n v="2389.3559633027521"/>
  </r>
  <r>
    <n v="16"/>
    <n v="16104"/>
    <s v="Ñuble"/>
    <s v="El Carmen"/>
    <n v="5"/>
    <s v="Prevalencia violencia Psicológica, Física o Sexual Año"/>
    <x v="0"/>
    <x v="0"/>
    <x v="2"/>
    <x v="2"/>
    <s v="Sufrió violencia en los últimos 12 meses"/>
    <n v="270107"/>
    <s v="Atenciones médicas"/>
    <n v="270107007"/>
    <s v="Violencia Intrafamiliar"/>
    <n v="0"/>
    <n v="0"/>
    <n v="1341.2719266055046"/>
  </r>
  <r>
    <n v="16"/>
    <n v="16104"/>
    <s v="Ñuble"/>
    <s v="El Carmen"/>
    <n v="6"/>
    <s v="Prevalencia violencia Psicológica, Física o Sexual Vida"/>
    <x v="1"/>
    <x v="1"/>
    <x v="2"/>
    <x v="2"/>
    <s v="No sufrió violencia antes ni durante los últimos 12 meses"/>
    <n v="270107"/>
    <s v="Atenciones médicas"/>
    <n v="270107007"/>
    <s v="Violencia Intrafamiliar"/>
    <n v="0"/>
    <n v="0"/>
    <n v="1986.8000000000002"/>
  </r>
  <r>
    <n v="16"/>
    <n v="16104"/>
    <s v="Ñuble"/>
    <s v="El Carmen"/>
    <n v="6"/>
    <s v="Prevalencia violencia Psicológica, Física o Sexual Vida"/>
    <x v="1"/>
    <x v="1"/>
    <x v="2"/>
    <x v="2"/>
    <s v="Sufrió violencia antes o durente los últimos 12 meses"/>
    <n v="270107"/>
    <s v="Atenciones médicas"/>
    <n v="270107007"/>
    <s v="Violencia Intrafamiliar"/>
    <n v="0"/>
    <n v="0"/>
    <n v="1743.8278899082568"/>
  </r>
  <r>
    <n v="16"/>
    <n v="16105"/>
    <s v="Ñuble"/>
    <s v="Pemuco"/>
    <n v="5"/>
    <s v="Prevalencia violencia Psicológica, Física o Sexual Año"/>
    <x v="0"/>
    <x v="0"/>
    <x v="2"/>
    <x v="2"/>
    <s v="No sufrió violencia en los últimos 12 meses"/>
    <n v="270107"/>
    <s v="Atenciones médicas"/>
    <n v="270107007"/>
    <s v="Violencia Intrafamiliar"/>
    <n v="0"/>
    <n v="0"/>
    <n v="402.55596330275228"/>
  </r>
  <r>
    <n v="16"/>
    <n v="16105"/>
    <s v="Ñuble"/>
    <s v="Pemuco"/>
    <n v="5"/>
    <s v="Prevalencia violencia Psicológica, Física o Sexual Año"/>
    <x v="0"/>
    <x v="0"/>
    <x v="2"/>
    <x v="2"/>
    <s v="Sufrió violencia en los últimos 12 meses"/>
    <n v="270107"/>
    <s v="Atenciones médicas"/>
    <n v="270107007"/>
    <s v="Violencia Intrafamiliar"/>
    <n v="0"/>
    <n v="0"/>
    <n v="1059.5403508771931"/>
  </r>
  <r>
    <n v="16"/>
    <n v="16105"/>
    <s v="Ñuble"/>
    <s v="Pemuco"/>
    <n v="6"/>
    <s v="Prevalencia violencia Psicológica, Física o Sexual Vida"/>
    <x v="1"/>
    <x v="1"/>
    <x v="2"/>
    <x v="2"/>
    <s v="Sufrió violencia antes o durente los últimos 12 meses"/>
    <n v="270107"/>
    <s v="Atenciones médicas"/>
    <n v="270107007"/>
    <s v="Violencia Intrafamiliar"/>
    <n v="0"/>
    <n v="0"/>
    <n v="1462.0963141799452"/>
  </r>
  <r>
    <n v="16"/>
    <n v="16106"/>
    <s v="Ñuble"/>
    <s v="Pinto"/>
    <n v="5"/>
    <s v="Prevalencia violencia Psicológica, Física o Sexual Año"/>
    <x v="0"/>
    <x v="0"/>
    <x v="2"/>
    <x v="2"/>
    <s v="No sufrió violencia en los últimos 12 meses"/>
    <n v="270107"/>
    <s v="Atenciones médicas"/>
    <n v="270107007"/>
    <s v="Violencia Intrafamiliar"/>
    <n v="0"/>
    <n v="0"/>
    <n v="2257.3154353774344"/>
  </r>
  <r>
    <n v="16"/>
    <n v="16106"/>
    <s v="Ñuble"/>
    <s v="Pinto"/>
    <n v="5"/>
    <s v="Prevalencia violencia Psicológica, Física o Sexual Año"/>
    <x v="0"/>
    <x v="0"/>
    <x v="2"/>
    <x v="2"/>
    <s v="Sufrió violencia en los últimos 12 meses"/>
    <n v="270107"/>
    <s v="Atenciones médicas"/>
    <n v="270107007"/>
    <s v="Violencia Intrafamiliar"/>
    <n v="0"/>
    <n v="0"/>
    <n v="820"/>
  </r>
  <r>
    <n v="16"/>
    <n v="16106"/>
    <s v="Ñuble"/>
    <s v="Pinto"/>
    <n v="6"/>
    <s v="Prevalencia violencia Psicológica, Física o Sexual Vida"/>
    <x v="1"/>
    <x v="1"/>
    <x v="2"/>
    <x v="2"/>
    <s v="No sufrió violencia antes ni durante los últimos 12 meses"/>
    <n v="270107"/>
    <s v="Atenciones médicas"/>
    <n v="270107007"/>
    <s v="Violencia Intrafamiliar"/>
    <n v="0"/>
    <n v="0"/>
    <n v="2257.3154353774344"/>
  </r>
  <r>
    <n v="16"/>
    <n v="16106"/>
    <s v="Ñuble"/>
    <s v="Pinto"/>
    <n v="6"/>
    <s v="Prevalencia violencia Psicológica, Física o Sexual Vida"/>
    <x v="1"/>
    <x v="1"/>
    <x v="2"/>
    <x v="2"/>
    <s v="Sufrió violencia antes o durente los últimos 12 meses"/>
    <n v="270107"/>
    <s v="Atenciones médicas"/>
    <n v="270107007"/>
    <s v="Violencia Intrafamiliar"/>
    <n v="0"/>
    <n v="0"/>
    <n v="820"/>
  </r>
  <r>
    <n v="16"/>
    <n v="16108"/>
    <s v="Ñuble"/>
    <s v="San Ignacio"/>
    <n v="5"/>
    <s v="Prevalencia violencia Psicológica, Física o Sexual Año"/>
    <x v="0"/>
    <x v="0"/>
    <x v="2"/>
    <x v="2"/>
    <s v="No sufrió violencia en los últimos 12 meses"/>
    <n v="270107"/>
    <s v="Atenciones médicas"/>
    <n v="270107007"/>
    <s v="Violencia Intrafamiliar"/>
    <n v="0"/>
    <n v="0"/>
    <n v="5855.7757862546277"/>
  </r>
  <r>
    <n v="16"/>
    <n v="16108"/>
    <s v="Ñuble"/>
    <s v="San Ignacio"/>
    <n v="5"/>
    <s v="Prevalencia violencia Psicológica, Física o Sexual Año"/>
    <x v="0"/>
    <x v="0"/>
    <x v="2"/>
    <x v="2"/>
    <s v="Sufrió violencia en los últimos 12 meses"/>
    <n v="270107"/>
    <s v="Atenciones médicas"/>
    <n v="270107007"/>
    <s v="Violencia Intrafamiliar"/>
    <n v="0"/>
    <n v="0"/>
    <n v="560.32262996941904"/>
  </r>
  <r>
    <n v="16"/>
    <n v="16108"/>
    <s v="Ñuble"/>
    <s v="San Ignacio"/>
    <n v="6"/>
    <s v="Prevalencia violencia Psicológica, Física o Sexual Vida"/>
    <x v="1"/>
    <x v="1"/>
    <x v="2"/>
    <x v="2"/>
    <s v="No sufrió violencia antes ni durante los últimos 12 meses"/>
    <n v="270107"/>
    <s v="Atenciones médicas"/>
    <n v="270107007"/>
    <s v="Violencia Intrafamiliar"/>
    <n v="0"/>
    <n v="0"/>
    <n v="5626.6198229518759"/>
  </r>
  <r>
    <n v="16"/>
    <n v="16108"/>
    <s v="Ñuble"/>
    <s v="San Ignacio"/>
    <n v="6"/>
    <s v="Prevalencia violencia Psicológica, Física o Sexual Vida"/>
    <x v="1"/>
    <x v="1"/>
    <x v="2"/>
    <x v="2"/>
    <s v="Sufrió violencia antes o durente los últimos 12 meses"/>
    <n v="270107"/>
    <s v="Atenciones médicas"/>
    <n v="270107007"/>
    <s v="Violencia Intrafamiliar"/>
    <n v="0"/>
    <n v="0"/>
    <n v="789.47859327217134"/>
  </r>
  <r>
    <n v="16"/>
    <n v="16203"/>
    <s v="Ñuble"/>
    <s v="Coelemu"/>
    <n v="5"/>
    <s v="Prevalencia violencia Psicológica, Física o Sexual Año"/>
    <x v="0"/>
    <x v="0"/>
    <x v="2"/>
    <x v="2"/>
    <s v="No sufrió violencia en los últimos 12 meses"/>
    <n v="270107"/>
    <s v="Atenciones médicas"/>
    <n v="270107007"/>
    <s v="Violencia Intrafamiliar"/>
    <n v="0"/>
    <n v="0"/>
    <n v="1718.6933333333334"/>
  </r>
  <r>
    <n v="16"/>
    <n v="16203"/>
    <s v="Ñuble"/>
    <s v="Coelemu"/>
    <n v="5"/>
    <s v="Prevalencia violencia Psicológica, Física o Sexual Año"/>
    <x v="0"/>
    <x v="0"/>
    <x v="2"/>
    <x v="2"/>
    <s v="Sufrió violencia en los últimos 12 meses"/>
    <n v="270107"/>
    <s v="Atenciones médicas"/>
    <n v="270107007"/>
    <s v="Violencia Intrafamiliar"/>
    <n v="0"/>
    <n v="0"/>
    <n v="1247.7905198776759"/>
  </r>
  <r>
    <n v="16"/>
    <n v="16203"/>
    <s v="Ñuble"/>
    <s v="Coelemu"/>
    <n v="6"/>
    <s v="Prevalencia violencia Psicológica, Física o Sexual Vida"/>
    <x v="1"/>
    <x v="1"/>
    <x v="2"/>
    <x v="2"/>
    <s v="No sufrió violencia antes ni durante los últimos 12 meses"/>
    <n v="270107"/>
    <s v="Atenciones médicas"/>
    <n v="270107007"/>
    <s v="Violencia Intrafamiliar"/>
    <n v="0"/>
    <n v="0"/>
    <n v="1387.5266666666666"/>
  </r>
  <r>
    <n v="16"/>
    <n v="16203"/>
    <s v="Ñuble"/>
    <s v="Coelemu"/>
    <n v="6"/>
    <s v="Prevalencia violencia Psicológica, Física o Sexual Vida"/>
    <x v="1"/>
    <x v="1"/>
    <x v="2"/>
    <x v="2"/>
    <s v="Sufrió violencia antes o durente los últimos 12 meses"/>
    <n v="270107"/>
    <s v="Atenciones médicas"/>
    <n v="270107007"/>
    <s v="Violencia Intrafamiliar"/>
    <n v="0"/>
    <n v="0"/>
    <n v="1578.9571865443427"/>
  </r>
  <r>
    <n v="16"/>
    <n v="16301"/>
    <s v="Ñuble"/>
    <s v="San Carlos"/>
    <n v="5"/>
    <s v="Prevalencia violencia Psicológica, Física o Sexual Año"/>
    <x v="0"/>
    <x v="0"/>
    <x v="2"/>
    <x v="2"/>
    <s v="No sufrió violencia en los últimos 12 meses"/>
    <n v="270107"/>
    <s v="Atenciones médicas"/>
    <n v="270107007"/>
    <s v="Violencia Intrafamiliar"/>
    <n v="0"/>
    <n v="0"/>
    <n v="7797.1284017382859"/>
  </r>
  <r>
    <n v="16"/>
    <n v="16301"/>
    <s v="Ñuble"/>
    <s v="San Carlos"/>
    <n v="5"/>
    <s v="Prevalencia violencia Psicológica, Física o Sexual Año"/>
    <x v="0"/>
    <x v="0"/>
    <x v="2"/>
    <x v="2"/>
    <s v="Sufrió violencia en los últimos 12 meses"/>
    <n v="270107"/>
    <s v="Atenciones médicas"/>
    <n v="270107007"/>
    <s v="Violencia Intrafamiliar"/>
    <n v="0"/>
    <n v="0"/>
    <n v="3230.805082890713"/>
  </r>
  <r>
    <n v="16"/>
    <n v="16301"/>
    <s v="Ñuble"/>
    <s v="San Carlos"/>
    <n v="6"/>
    <s v="Prevalencia violencia Psicológica, Física o Sexual Vida"/>
    <x v="1"/>
    <x v="1"/>
    <x v="2"/>
    <x v="2"/>
    <s v="No sufrió violencia antes ni durante los últimos 12 meses"/>
    <n v="270107"/>
    <s v="Atenciones médicas"/>
    <n v="270107007"/>
    <s v="Violencia Intrafamiliar"/>
    <n v="0"/>
    <n v="0"/>
    <n v="5090.7755963302752"/>
  </r>
  <r>
    <n v="16"/>
    <n v="16301"/>
    <s v="Ñuble"/>
    <s v="San Carlos"/>
    <n v="6"/>
    <s v="Prevalencia violencia Psicológica, Física o Sexual Vida"/>
    <x v="1"/>
    <x v="1"/>
    <x v="2"/>
    <x v="2"/>
    <s v="Sufrió violencia antes o durente los últimos 12 meses"/>
    <n v="270107"/>
    <s v="Atenciones médicas"/>
    <n v="270107007"/>
    <s v="Violencia Intrafamiliar"/>
    <n v="0"/>
    <n v="0"/>
    <n v="5937.1578882987287"/>
  </r>
  <r>
    <n v="16"/>
    <n v="16302"/>
    <s v="Ñuble"/>
    <s v="Coihueco"/>
    <n v="5"/>
    <s v="Prevalencia violencia Psicológica, Física o Sexual Año"/>
    <x v="0"/>
    <x v="0"/>
    <x v="2"/>
    <x v="2"/>
    <s v="No sufrió violencia en los últimos 12 meses"/>
    <n v="270107"/>
    <s v="Atenciones médicas"/>
    <n v="270107007"/>
    <s v="Violencia Intrafamiliar"/>
    <n v="0"/>
    <n v="0"/>
    <n v="5341.4433252856907"/>
  </r>
  <r>
    <n v="16"/>
    <n v="16302"/>
    <s v="Ñuble"/>
    <s v="Coihueco"/>
    <n v="6"/>
    <s v="Prevalencia violencia Psicológica, Física o Sexual Vida"/>
    <x v="1"/>
    <x v="1"/>
    <x v="2"/>
    <x v="2"/>
    <s v="No sufrió violencia antes ni durante los últimos 12 meses"/>
    <n v="270107"/>
    <s v="Atenciones médicas"/>
    <n v="270107007"/>
    <s v="Violencia Intrafamiliar"/>
    <n v="0"/>
    <n v="0"/>
    <n v="5112.2873619829388"/>
  </r>
  <r>
    <n v="16"/>
    <n v="16302"/>
    <s v="Ñuble"/>
    <s v="Coihueco"/>
    <n v="6"/>
    <s v="Prevalencia violencia Psicológica, Física o Sexual Vida"/>
    <x v="1"/>
    <x v="1"/>
    <x v="2"/>
    <x v="2"/>
    <s v="Sufrió violencia antes o durente los últimos 12 meses"/>
    <n v="270107"/>
    <s v="Atenciones médicas"/>
    <n v="270107007"/>
    <s v="Violencia Intrafamiliar"/>
    <n v="0"/>
    <n v="0"/>
    <n v="229.1559633027523"/>
  </r>
  <r>
    <n v="16"/>
    <n v="16305"/>
    <s v="Ñuble"/>
    <s v="San Nicolás"/>
    <n v="5"/>
    <s v="Prevalencia violencia Psicológica, Física o Sexual Año"/>
    <x v="0"/>
    <x v="0"/>
    <x v="2"/>
    <x v="2"/>
    <s v="No sufrió violencia en los últimos 12 meses"/>
    <n v="270107"/>
    <s v="Atenciones médicas"/>
    <n v="270107007"/>
    <s v="Violencia Intrafamiliar"/>
    <n v="0"/>
    <n v="0"/>
    <n v="1564.1070175438595"/>
  </r>
  <r>
    <n v="16"/>
    <n v="16305"/>
    <s v="Ñuble"/>
    <s v="San Nicolás"/>
    <n v="6"/>
    <s v="Prevalencia violencia Psicológica, Física o Sexual Vida"/>
    <x v="1"/>
    <x v="1"/>
    <x v="2"/>
    <x v="2"/>
    <s v="No sufrió violencia antes ni durante los últimos 12 meses"/>
    <n v="270107"/>
    <s v="Atenciones médicas"/>
    <n v="270107007"/>
    <s v="Violencia Intrafamiliar"/>
    <n v="0"/>
    <n v="0"/>
    <n v="1564.10701754385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803799-F658-4615-AE60-CB4AECD9351D}" name="TablaDinámica1" cacheId="7" applyNumberFormats="0" applyBorderFormats="0" applyFontFormats="0" applyPatternFormats="0" applyAlignmentFormats="0" applyWidthHeightFormats="1" dataCaption="Valores" updatedVersion="7" minRefreshableVersion="3" useAutoFormatting="1" rowGrandTotals="0" colGrandTotals="0" itemPrintTitles="1" createdVersion="7" indent="0" compact="0" compactData="0" multipleFieldFilters="0">
  <location ref="A2:B5" firstHeaderRow="1" firstDataRow="1" firstDataCol="2"/>
  <pivotFields count="18">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3">
        <item x="0"/>
        <item x="1"/>
        <item m="1" x="2"/>
      </items>
    </pivotField>
    <pivotField compact="0" outline="0" showAll="0" defaultSubtotal="0">
      <items count="3">
        <item x="0"/>
        <item m="1" x="2"/>
        <item x="1"/>
      </items>
    </pivotField>
    <pivotField axis="axisRow" compact="0" outline="0" showAll="0" defaultSubtotal="0">
      <items count="3">
        <item x="0"/>
        <item x="2"/>
        <item x="1"/>
      </items>
    </pivotField>
    <pivotField axis="axisRow" compact="0" outline="0" showAll="0" defaultSubtotal="0">
      <items count="3">
        <item x="0"/>
        <item x="2"/>
        <item x="1"/>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2">
    <field x="8"/>
    <field x="9"/>
  </rowFields>
  <rowItems count="3">
    <i>
      <x/>
      <x/>
    </i>
    <i>
      <x v="1"/>
      <x v="1"/>
    </i>
    <i>
      <x v="2"/>
      <x v="2"/>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CDF892-6659-4E7F-BF47-27C3A3AF1EC6}" name="TablaDinámica1" cacheId="6" applyNumberFormats="0" applyBorderFormats="0" applyFontFormats="0" applyPatternFormats="0" applyAlignmentFormats="0" applyWidthHeightFormats="1" dataCaption="Valores" updatedVersion="7" minRefreshableVersion="3" showDrill="0" useAutoFormatting="1" rowGrandTotals="0" colGrandTotals="0" itemPrintTitles="1" createdVersion="7" indent="0" compact="0" compactData="0" multipleFieldFilters="0">
  <location ref="A3:B20" firstHeaderRow="1" firstDataRow="1" firstDataCol="2"/>
  <pivotFields count="20">
    <pivotField compact="0" outline="0" subtotalTop="0" showAll="0" defaultSubtotal="0">
      <extLst>
        <ext xmlns:x14="http://schemas.microsoft.com/office/spreadsheetml/2009/9/main" uri="{2946ED86-A175-432a-8AC1-64E0C546D7DE}">
          <x14:pivotField fillDownLabels="1"/>
        </ext>
      </extLst>
    </pivotField>
    <pivotField compact="0" numFmtId="1"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6">
        <item x="11"/>
        <item x="7"/>
        <item x="14"/>
        <item x="4"/>
        <item x="5"/>
        <item x="3"/>
        <item x="12"/>
        <item x="8"/>
        <item x="1"/>
        <item x="6"/>
        <item x="15"/>
        <item x="9"/>
        <item x="0"/>
        <item x="13"/>
        <item x="2"/>
        <item x="10"/>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17">
        <item x="7"/>
        <item x="1"/>
        <item x="2"/>
        <item x="14"/>
        <item x="15"/>
        <item x="8"/>
        <item x="4"/>
        <item x="16"/>
        <item x="6"/>
        <item x="13"/>
        <item x="9"/>
        <item x="12"/>
        <item x="0"/>
        <item x="10"/>
        <item x="3"/>
        <item x="11"/>
        <item x="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s>
  <rowFields count="2">
    <field x="2"/>
    <field x="5"/>
  </rowFields>
  <rowItems count="17">
    <i>
      <x/>
      <x v="15"/>
    </i>
    <i>
      <x v="1"/>
      <x/>
    </i>
    <i>
      <x v="2"/>
      <x v="3"/>
    </i>
    <i>
      <x v="3"/>
      <x v="6"/>
    </i>
    <i>
      <x v="4"/>
      <x v="16"/>
    </i>
    <i>
      <x v="5"/>
      <x v="14"/>
    </i>
    <i>
      <x v="6"/>
      <x v="11"/>
    </i>
    <i>
      <x v="7"/>
      <x v="5"/>
    </i>
    <i>
      <x v="8"/>
      <x v="1"/>
    </i>
    <i r="1">
      <x v="7"/>
    </i>
    <i>
      <x v="9"/>
      <x v="8"/>
    </i>
    <i>
      <x v="10"/>
      <x v="4"/>
    </i>
    <i>
      <x v="11"/>
      <x v="10"/>
    </i>
    <i>
      <x v="12"/>
      <x v="12"/>
    </i>
    <i>
      <x v="13"/>
      <x v="9"/>
    </i>
    <i>
      <x v="14"/>
      <x v="2"/>
    </i>
    <i>
      <x v="15"/>
      <x v="13"/>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5" connectionId="2" xr16:uid="{25638F1F-7DE1-4442-99F0-F996BA049A35}"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parametro" tableColumnId="5"/>
      <queryTableField id="6" dataBound="0"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4" connectionId="6" xr16:uid="{7C3D02C9-7331-4504-BAE0-65A921F40BCA}"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fecha_inicio" tableColumnId="5"/>
      <queryTableField id="6" name="fecha_termino" tableColumnId="6"/>
      <queryTableField id="7" name="temporalidad" tableColumnId="7"/>
      <queryTableField id="8" dataBound="0"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3" connectionId="7" xr16:uid="{6D73FC3C-BFFD-4D0E-BD5F-37BAB8F737B1}" autoFormatId="16" applyNumberFormats="0" applyBorderFormats="0" applyFontFormats="0" applyPatternFormats="0" applyAlignmentFormats="0" applyWidthHeightFormats="0">
  <queryTableRefresh nextId="9" unboundColumnsRight="1">
    <queryTableFields count="8">
      <queryTableField id="1" name="id" tableColumnId="1"/>
      <queryTableField id="2" name="nombre" tableColumnId="2"/>
      <queryTableField id="3" name="descripcion" tableColumnId="3"/>
      <queryTableField id="4" name="auxiliar" tableColumnId="4"/>
      <queryTableField id="5" name="iso_pais" tableColumnId="5"/>
      <queryTableField id="6" name="nivel_administrativo" tableColumnId="6"/>
      <queryTableField id="7" name="territorio" tableColumnId="7"/>
      <queryTableField id="8" dataBound="0"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8" xr16:uid="{E0665FCB-0E20-4E17-B965-65FAC87E893E}" autoFormatId="16" applyNumberFormats="0" applyBorderFormats="0" applyFontFormats="0" applyPatternFormats="0" applyAlignmentFormats="0" applyWidthHeightFormats="0">
  <queryTableRefresh nextId="5">
    <queryTableFields count="4">
      <queryTableField id="1" name="id2" tableColumnId="1"/>
      <queryTableField id="4" dataBound="0" tableColumnId="4"/>
      <queryTableField id="2" name="id" tableColumnId="2"/>
      <queryTableField id="3" name="Tipo Gráfico"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9" xr16:uid="{77D1B687-83BE-4B93-AE74-763591683FB4}" autoFormatId="16" applyNumberFormats="0" applyBorderFormats="0" applyFontFormats="0" applyPatternFormats="0" applyAlignmentFormats="0" applyWidthHeightFormats="0">
  <queryTableRefresh nextId="7" unboundColumnsRight="1">
    <queryTableFields count="6">
      <queryTableField id="1" name="id" tableColumnId="1"/>
      <queryTableField id="2" name="nombre" tableColumnId="2"/>
      <queryTableField id="3" name="descripcion" tableColumnId="3"/>
      <queryTableField id="4" name="auxiliar" tableColumnId="4"/>
      <queryTableField id="5" name="unidad_medida" tableColumnId="5"/>
      <queryTableField id="6" dataBound="0" tableColumnId="6"/>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3" connectionId="1" xr16:uid="{9FD2680E-AF7F-4467-9E4E-ADB934BC43F1}" autoFormatId="16" applyNumberFormats="0" applyBorderFormats="0" applyFontFormats="0" applyPatternFormats="0" applyAlignmentFormats="0" applyWidthHeightFormats="0">
  <queryTableRefresh nextId="14">
    <queryTableFields count="13">
      <queryTableField id="1" name="Id_industria" tableColumnId="1"/>
      <queryTableField id="2" name="Industria" tableColumnId="2"/>
      <queryTableField id="3" name="Id_sector" tableColumnId="3"/>
      <queryTableField id="4" name="Sector" tableColumnId="4"/>
      <queryTableField id="5" name="Id_producto" tableColumnId="5"/>
      <queryTableField id="6" name="Producto" tableColumnId="6"/>
      <queryTableField id="7" name="Id_categoría" tableColumnId="7"/>
      <queryTableField id="8" name="Corr" tableColumnId="8"/>
      <queryTableField id="9" name="Categoría" tableColumnId="9"/>
      <queryTableField id="10" name="Descripcion" tableColumnId="10"/>
      <queryTableField id="11" name="Auxiliar" tableColumnId="11"/>
      <queryTableField id="12" name="Carpeta GITHUB" tableColumnId="12"/>
      <queryTableField id="13" name="Codigo" tableColumnId="13"/>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DatosExternos_1" connectionId="4" xr16:uid="{90D05DF5-136E-444E-AD26-EACE7E2C384D}" autoFormatId="16" applyNumberFormats="0" applyBorderFormats="0" applyFontFormats="0" applyPatternFormats="0" applyAlignmentFormats="0" applyWidthHeightFormats="0">
  <queryTableRefresh nextId="4">
    <queryTableFields count="3">
      <queryTableField id="1" name="Alias" tableColumnId="1"/>
      <queryTableField id="2" name="Responsable" tableColumnId="2"/>
      <queryTableField id="3" name="id_responsable" tableColumnId="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 xr10:uid="{5D481358-A798-4CC2-AAD4-33763A2596AD}" sourceName="nombre">
  <extLst>
    <x:ext xmlns:x15="http://schemas.microsoft.com/office/spreadsheetml/2010/11/main" uri="{2F2917AC-EB37-4324-AD4E-5DD8C200BD13}">
      <x15:tableSlicerCache tableId="5"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 xr10:uid="{0E7D3820-D631-4B9C-9989-85F6F89360A9}" sourceName="auxiliar">
  <extLst>
    <x:ext xmlns:x15="http://schemas.microsoft.com/office/spreadsheetml/2010/11/main" uri="{2F2917AC-EB37-4324-AD4E-5DD8C200BD13}">
      <x15:tableSlicerCache tableId="5" column="4"/>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 xr10:uid="{113B8049-554C-4FE4-AA52-71FAB7C0B374}" sourceName="descripcion">
  <extLst>
    <x:ext xmlns:x15="http://schemas.microsoft.com/office/spreadsheetml/2010/11/main" uri="{2F2917AC-EB37-4324-AD4E-5DD8C200BD13}">
      <x15:tableSlicerCache tableId="4" column="3"/>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1" xr10:uid="{4B4FBD61-7B2F-4E58-BDC0-87B7D664F57E}" sourceName="auxiliar">
  <extLst>
    <x:ext xmlns:x15="http://schemas.microsoft.com/office/spreadsheetml/2010/11/main" uri="{2F2917AC-EB37-4324-AD4E-5DD8C200BD13}">
      <x15:tableSlicerCache tableId="4" column="4"/>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1" xr10:uid="{3395A456-530E-40F7-8D9F-7BE2AF950BE3}" sourceName="nombre">
  <extLst>
    <x:ext xmlns:x15="http://schemas.microsoft.com/office/spreadsheetml/2010/11/main" uri="{2F2917AC-EB37-4324-AD4E-5DD8C200BD13}">
      <x15:tableSlicerCache tableId="3" column="2"/>
    </x:ex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2" xr10:uid="{648E0DDD-ABB8-4AB5-B711-136DF6079165}" sourceName="auxiliar">
  <extLst>
    <x:ext xmlns:x15="http://schemas.microsoft.com/office/spreadsheetml/2010/11/main" uri="{2F2917AC-EB37-4324-AD4E-5DD8C200BD13}">
      <x15:tableSlicerCache tableId="3" column="4"/>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ivel_administrativo" xr10:uid="{5D23ABB0-F42B-4B8A-B60D-B878CD218D9B}" sourceName="nivel_administrativo">
  <extLst>
    <x:ext xmlns:x15="http://schemas.microsoft.com/office/spreadsheetml/2010/11/main" uri="{2F2917AC-EB37-4324-AD4E-5DD8C200BD13}">
      <x15:tableSlicerCache tableId="3" column="6"/>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escripcion1" xr10:uid="{23AC5784-E760-475E-B3EF-DB063CCFB23A}" sourceName="descripcion">
  <extLst>
    <x:ext xmlns:x15="http://schemas.microsoft.com/office/spreadsheetml/2010/11/main" uri="{2F2917AC-EB37-4324-AD4E-5DD8C200BD13}">
      <x15:tableSlicerCache tableId="1" column="3"/>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uxiliar3" xr10:uid="{AB74189E-4A01-41FD-A9E9-23AC037821D7}" sourceName="auxiliar">
  <extLst>
    <x:ext xmlns:x15="http://schemas.microsoft.com/office/spreadsheetml/2010/11/main" uri="{2F2917AC-EB37-4324-AD4E-5DD8C200BD13}">
      <x15:tableSlicerCache tableId="1" column="4"/>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Industria1" xr10:uid="{F0C8ACBA-AEDB-4969-A4F9-A5B87AF35042}" sourceName="Industria">
  <extLst>
    <x:ext xmlns:x15="http://schemas.microsoft.com/office/spreadsheetml/2010/11/main" uri="{2F2917AC-EB37-4324-AD4E-5DD8C200BD13}">
      <x15:tableSlicerCache tableId="21" column="2"/>
    </x:ext>
    <x:ext xmlns:x15="http://schemas.microsoft.com/office/spreadsheetml/2010/11/main" uri="{470722E0-AACD-4C17-9CDC-17EF765DBC7E}">
      <x15:slicerCacheHideItemsWithNoData/>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1" xr10:uid="{E5A94D67-1DC5-41D7-85BC-0676AC82E882}" sourceName="Sector">
  <extLst>
    <x:ext xmlns:x15="http://schemas.microsoft.com/office/spreadsheetml/2010/11/main" uri="{2F2917AC-EB37-4324-AD4E-5DD8C200BD13}">
      <x15:tableSlicerCache tableId="21" column="4"/>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1" xr10:uid="{682EA0E9-5598-4009-80EC-81D3381C6398}" sourceName="Producto">
  <extLst>
    <x:ext xmlns:x15="http://schemas.microsoft.com/office/spreadsheetml/2010/11/main" uri="{2F2917AC-EB37-4324-AD4E-5DD8C200BD13}">
      <x15:tableSlicerCache tableId="21" column="6"/>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1" xr10:uid="{D00E6B61-1C7A-4E9F-80D8-09BBD07F7DA9}" sourceName="Categoría">
  <extLst>
    <x:ext xmlns:x15="http://schemas.microsoft.com/office/spreadsheetml/2010/11/main" uri="{2F2917AC-EB37-4324-AD4E-5DD8C200BD13}">
      <x15:tableSlicerCache tableId="21" column="9"/>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xr10:uid="{86A2361C-6429-478E-A111-B549906E0A1B}" cache="SegmentaciónDeDatos_nombre" caption="nombre" startItem="27" columnCount="3" style="SlicerStyleDark1" rowHeight="234950"/>
  <slicer name="auxiliar" xr10:uid="{C230DB27-B493-4DD0-986F-DA0EAEB87EC4}" cache="SegmentaciónDeDatos_auxiliar" caption="auxiliar" startItem="3" columnCount="3" style="SlicerStyleDark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xr10:uid="{2BE905B7-AD40-4F09-9996-3F2870AE88B0}" cache="SegmentaciónDeDatos_descripcion" caption="descripcion" columnCount="2" style="SlicerStyleDark1" rowHeight="234950"/>
  <slicer name="auxiliar 1" xr10:uid="{72A63562-9BC8-4D15-81BE-DC57D7085684}" cache="SegmentaciónDeDatos_auxiliar1" caption="auxiliar" columnCount="2" style="SlicerStyleDark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nombre 1" xr10:uid="{7A5A01A9-584B-467C-AEDC-9BACE1B3E4C4}" cache="SegmentaciónDeDatos_nombre1" caption="nombre" startItem="3" columnCount="3" style="SlicerStyleDark1" rowHeight="234950"/>
  <slicer name="auxiliar 2" xr10:uid="{EAF17765-A0FB-4DF2-B63F-643FF852F888}" cache="SegmentaciónDeDatos_auxiliar2" caption="auxiliar" columnCount="3" style="SlicerStyleDark1" rowHeight="234950"/>
  <slicer name="nivel_administrativo" xr10:uid="{A652F79F-1B68-462B-B1C1-728C714323A8}" cache="SegmentaciónDeDatos_nivel_administrativo" caption="nivel_administrativo" columnCount="2" style="SlicerStyleDark1"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scripcion 1" xr10:uid="{F673073D-369F-4914-9A68-1A2F483FAE60}" cache="SegmentaciónDeDatos_descripcion1" caption="descripcion" columnCount="4" style="SlicerStyleDark1" rowHeight="234950"/>
  <slicer name="auxiliar 3" xr10:uid="{AFFABADC-F90E-4B6B-98A8-FF43410C2B4C}" cache="SegmentaciónDeDatos_auxiliar3" caption="auxiliar" startItem="3" columnCount="3" style="SlicerStyleDark1"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ustria 1" xr10:uid="{D9C2B5AA-501F-4F47-88AE-EA81567433FB}" cache="SegmentaciónDeDatos_Industria1" caption="Industria" style="SlicerStyleDark1" rowHeight="234950"/>
  <slicer name="Sector 1" xr10:uid="{48EBAC58-57E7-4C89-9804-6A9CDDEB4A2E}" cache="SegmentaciónDeDatos_Sector1" caption="Sector" style="SlicerStyleDark1" rowHeight="234950"/>
  <slicer name="Producto 1" xr10:uid="{33DDED4F-97C5-4516-940B-6C293FA5C329}" cache="SegmentaciónDeDatos_Producto1" caption="Producto" startItem="3" style="SlicerStyleDark1" rowHeight="234950"/>
  <slicer name="Categoría 1" xr10:uid="{CFBBE99D-DC61-47A1-A880-BA5B44FCBF30}" cache="SegmentaciónDeDatos_Categoría1" caption="Categoría" columnCount="4" style="SlicerStyleDark1" rowHeight="234950"/>
</slicers>
</file>

<file path=xl/tables/_rels/table18.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19.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20.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21.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22.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23.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24.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D89A85-3878-4CE2-BF9D-CAC0AF32D78E}" name="Region23" displayName="Region23" ref="A1:C17" totalsRowShown="0" headerRowDxfId="2425">
  <autoFilter ref="A1:C17" xr:uid="{9AD89A85-3878-4CE2-BF9D-CAC0AF32D78E}"/>
  <sortState xmlns:xlrd2="http://schemas.microsoft.com/office/spreadsheetml/2017/richdata2" ref="A2:B15">
    <sortCondition ref="A5:A18"/>
  </sortState>
  <tableColumns count="3">
    <tableColumn id="1" xr3:uid="{FA1BC744-4BF3-498E-8F65-1BB9D7E6BD04}" name="Cod región" dataDxfId="2424"/>
    <tableColumn id="2" xr3:uid="{5ED27DE5-67BC-44CA-A77A-5C2FF37D4BDA}" name="Región"/>
    <tableColumn id="3" xr3:uid="{A6786D2D-C302-4A14-8AD8-1B90DD31F6BB}" name="Aux 1" dataDxfId="2423">
      <calculatedColumnFormula>+VLOOKUP(Region23[[#This Row],[Cod región]],Codigos_regiones[],3,0)</calculatedColumnFormula>
    </tableColum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EAB6B678-65D4-4E10-ADE1-0862F1049ED8}" name="Comuna24" displayName="Comuna24" ref="A1:C245" totalsRowShown="0" headerRowDxfId="2422">
  <autoFilter ref="A1:C245" xr:uid="{EAB6B678-65D4-4E10-ADE1-0862F1049ED8}"/>
  <sortState xmlns:xlrd2="http://schemas.microsoft.com/office/spreadsheetml/2017/richdata2" ref="A2:B179">
    <sortCondition ref="A5:A182"/>
  </sortState>
  <tableColumns count="3">
    <tableColumn id="1" xr3:uid="{D1D0FA9C-A2B2-4774-8463-0F05637D4339}" name="Cod comuna" dataDxfId="2421"/>
    <tableColumn id="2" xr3:uid="{5A77B2C1-E309-43EC-BE77-75337F339EE1}" name="Comuna"/>
    <tableColumn id="3" xr3:uid="{F9B36D68-C596-47D0-9B66-9CF007537C6D}" name="Aux 2" dataDxfId="2420">
      <calculatedColumnFormula>VLOOKUP(Comuna24[[#This Row],[Cod comuna]],'REG-PROV-COM'!A:C,3,0)</calculatedColumnFormula>
    </tableColumn>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4F9E1CB-2894-4A2C-B1BC-D7F42681B1D8}" name="Tamaño25" displayName="Tamaño25" ref="A1:B8" totalsRowShown="0" headerRowDxfId="2419">
  <autoFilter ref="A1:B8" xr:uid="{B4F9E1CB-2894-4A2C-B1BC-D7F42681B1D8}"/>
  <sortState xmlns:xlrd2="http://schemas.microsoft.com/office/spreadsheetml/2017/richdata2" ref="A2:B32">
    <sortCondition ref="A5:A35"/>
  </sortState>
  <tableColumns count="2">
    <tableColumn id="1" xr3:uid="{6D9E0825-1A59-4065-9732-3258C81C3B0A}" name="Id prevalencia" dataDxfId="2418"/>
    <tableColumn id="2" xr3:uid="{22C1025D-A6E7-4CF1-93BE-20CCE0CBAF1D}" name="Prevalencia"/>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DBF13C7-41A4-4FE0-8876-290DAE0ED6D5}" name="Comuna" displayName="Comuna" ref="F2:H246" totalsRowShown="0" headerRowDxfId="2417">
  <autoFilter ref="F2:H246" xr:uid="{677A6392-5661-4AB8-A842-6106666E2BB5}"/>
  <sortState xmlns:xlrd2="http://schemas.microsoft.com/office/spreadsheetml/2017/richdata2" ref="F3:G180">
    <sortCondition ref="F5:F182"/>
  </sortState>
  <tableColumns count="3">
    <tableColumn id="1" xr3:uid="{865DC186-CC3D-4303-BF7F-71EAD00F7E7E}" name="Cod comuna" dataDxfId="2416"/>
    <tableColumn id="2" xr3:uid="{D7247E34-E8BD-4BB5-90B3-F851BF420661}" name="Comuna"/>
    <tableColumn id="3" xr3:uid="{BB9A7BC0-B719-44A7-AAB8-0062F068C7C9}" name="Aux 2" dataDxfId="2415">
      <calculatedColumnFormula>VLOOKUP(Comuna[[#This Row],[Cod comuna]],'REG-PROV-COM'!A:C,3,0)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848DF2FA-32C8-417F-A8AE-AE05B660C1BC}" name="Producto" displayName="Producto" ref="K2:L3" totalsRowShown="0" headerRowDxfId="2414">
  <autoFilter ref="K2:L3" xr:uid="{443FAC90-EE1F-4131-A0A4-5A30E75C04A3}"/>
  <tableColumns count="2">
    <tableColumn id="1" xr3:uid="{4876B7B9-7BFB-4D8D-A4E1-7DDEC9563EBC}" name="Id_producto" dataDxfId="2413"/>
    <tableColumn id="2" xr3:uid="{010ED6A1-0538-4E97-9E92-F1547A01A723}" name="Producto"/>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60E3C26-4BF5-4E6D-A0B8-C398E794DE4A}" name="Categoría" displayName="Categoría" ref="O2:P5" totalsRowShown="0" headerRowDxfId="2412">
  <autoFilter ref="O2:P5" xr:uid="{E0C26464-51C4-4BCE-A8F6-4DF43C15A91D}"/>
  <sortState xmlns:xlrd2="http://schemas.microsoft.com/office/spreadsheetml/2017/richdata2" ref="O3:P60">
    <sortCondition ref="O5:O62"/>
  </sortState>
  <tableColumns count="2">
    <tableColumn id="1" xr3:uid="{B850645B-8BD4-4CAA-9173-34547C5D2588}" name="Id_categoría" dataDxfId="2411"/>
    <tableColumn id="2" xr3:uid="{10D4D505-12B4-4A41-A54D-6D8A82F52593}" name="Categoría"/>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6450D79-C67F-4E19-9DC9-69FB6922BC90}" name="Tipo_Empresa" displayName="Tipo_Empresa" ref="W2:Y4" totalsRowShown="0" headerRowDxfId="2410">
  <autoFilter ref="W2:Y4" xr:uid="{2CE39735-33FF-4D4E-A398-F080BD322D0B}"/>
  <tableColumns count="3">
    <tableColumn id="1" xr3:uid="{26DCF823-F3D3-423C-A759-4CF6F9FB57F5}" name="Id Periodo" dataDxfId="2409"/>
    <tableColumn id="2" xr3:uid="{F67B44A9-6530-41D1-9D48-4CECB0E2DC25}" name="Periodo"/>
    <tableColumn id="3" xr3:uid="{F8426F63-ACFF-435E-B066-E37CEA76EB0E}" name="Aux 6"/>
  </tableColumns>
  <tableStyleInfo name="TableStyleLight8"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A3085C0-7EED-46FC-97C8-00E371115B6D}" name="Tamaño" displayName="Tamaño" ref="S2:T9" totalsRowShown="0" headerRowDxfId="2408">
  <autoFilter ref="S2:T9" xr:uid="{791A527A-19A5-4FA7-9161-B54E15224EDD}"/>
  <sortState xmlns:xlrd2="http://schemas.microsoft.com/office/spreadsheetml/2017/richdata2" ref="S3:T33">
    <sortCondition ref="S5:S35"/>
  </sortState>
  <tableColumns count="2">
    <tableColumn id="1" xr3:uid="{F8E15E5B-6D89-4F36-B6E9-E07D59A3D16F}" name="Id prevalencia" dataDxfId="2407"/>
    <tableColumn id="2" xr3:uid="{DB9A0F73-A215-40D4-849F-54C74A0ED8DF}" name="Prevalencia"/>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749E514-430C-4E12-AA32-5E574CCEBA7F}" name="Embase" displayName="Embase" ref="AA2:AC5" totalsRowShown="0" headerRowDxfId="2406">
  <autoFilter ref="AA2:AC5" xr:uid="{9DD50065-BC1C-4EE6-96EA-75FCF77EDE8D}"/>
  <sortState xmlns:xlrd2="http://schemas.microsoft.com/office/spreadsheetml/2017/richdata2" ref="AA3:AB10">
    <sortCondition ref="AA5:AA12"/>
  </sortState>
  <tableColumns count="3">
    <tableColumn id="1" xr3:uid="{DAA4F685-B0FB-461A-A7D1-AB0517F335CF}" name="Id Tipo de violencia" dataDxfId="2405"/>
    <tableColumn id="2" xr3:uid="{ACDED984-B80D-4927-8E39-60C0DDA5E249}" name="Tipo de violencia"/>
    <tableColumn id="3" xr3:uid="{2CC40A57-9D5C-4298-917B-A17DC5D77116}" name="Aux 7"/>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A5B5B6CE-8D83-4CB9-A793-34CAAE8589B2}" name="Propietario" displayName="Propietario" ref="AE2:AG6" totalsRowShown="0" headerRowDxfId="2404">
  <autoFilter ref="AE2:AG6" xr:uid="{4C7286DE-5F3B-412D-B92C-A193A6E18274}"/>
  <sortState xmlns:xlrd2="http://schemas.microsoft.com/office/spreadsheetml/2017/richdata2" ref="AE3:AF6">
    <sortCondition ref="AE5:AE8"/>
  </sortState>
  <tableColumns count="3">
    <tableColumn id="1" xr3:uid="{CA7D3021-7A9A-4A1E-89AF-837FD5490DA7}" name="Id_Propietario" dataDxfId="2403"/>
    <tableColumn id="2" xr3:uid="{1B0950B3-3D44-4B1D-A7F7-7EBDDA8C7A5B}" name="Propietario"/>
    <tableColumn id="3" xr3:uid="{20EF464C-254C-49CE-B007-4416A731E07B}" name="Aux 8"/>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5BFE05F9-1FDD-46A8-8AD8-4E851D2158F8}" name="Destino" displayName="Destino" ref="AI2:AK9" totalsRowShown="0" headerRowDxfId="2402">
  <autoFilter ref="AI2:AK9" xr:uid="{D1C97C20-DED9-45A8-8A0F-A8BA42EBBA4E}"/>
  <sortState xmlns:xlrd2="http://schemas.microsoft.com/office/spreadsheetml/2017/richdata2" ref="AI3:AJ9">
    <sortCondition ref="AI5:AI11"/>
  </sortState>
  <tableColumns count="3">
    <tableColumn id="1" xr3:uid="{FFB02B2A-45AB-4F51-BDF3-9753FCA4A909}" name="Id_Destino" dataDxfId="2401"/>
    <tableColumn id="2" xr3:uid="{8CEF493D-4E85-4C60-968D-54F504EFDCB5}" name="Destino"/>
    <tableColumn id="3" xr3:uid="{02B57672-1150-4FA8-9E24-7334755E4D1E}" name="Aux 9"/>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4A440815-E5EF-4C40-9C55-CA912478AAB9}" name="Destino17" displayName="Destino17" ref="AM2:AO9" totalsRowShown="0" headerRowDxfId="2400">
  <autoFilter ref="AM2:AO9" xr:uid="{199442C2-ADE7-47AF-B699-4BA23C50EC5B}"/>
  <sortState xmlns:xlrd2="http://schemas.microsoft.com/office/spreadsheetml/2017/richdata2" ref="AM3:AN9">
    <sortCondition ref="AM5:AM11"/>
  </sortState>
  <tableColumns count="3">
    <tableColumn id="1" xr3:uid="{261C24DF-30AC-4E92-834C-FEB2422FB843}" name="id flitro 10" dataDxfId="2399"/>
    <tableColumn id="2" xr3:uid="{34FAD15F-FFED-4EC0-83C4-B2628903DC85}" name="Filtro 10"/>
    <tableColumn id="3" xr3:uid="{4F65C70D-1E8E-4DAA-B09C-43D2B6FC94A5}" name="Aux 10"/>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B20C7FC-84BA-49A1-B94B-D53C89FA865F}" name="Region" displayName="Region" ref="A2:C18" totalsRowShown="0" headerRowDxfId="2398">
  <autoFilter ref="A2:C18" xr:uid="{75F3525F-9E42-487E-92AC-176D91A1D02E}"/>
  <sortState xmlns:xlrd2="http://schemas.microsoft.com/office/spreadsheetml/2017/richdata2" ref="A3:B16">
    <sortCondition ref="A5:A18"/>
  </sortState>
  <tableColumns count="3">
    <tableColumn id="1" xr3:uid="{952A3CE1-9D6F-4D9F-B43B-62B444C11EFC}" name="Cod región" dataDxfId="2397"/>
    <tableColumn id="2" xr3:uid="{A9F2AA81-D299-422C-9CB0-25F9CB7CBE22}" name="Región"/>
    <tableColumn id="3" xr3:uid="{A9FFE74F-7C1A-41D9-BF42-0F1585D68482}" name="Aux 1" dataDxfId="2396">
      <calculatedColumnFormula>+VLOOKUP(Region[[#This Row],[Cod región]],Codigos_regiones[],3,0)</calculatedColumnFormula>
    </tableColumn>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E53480AF-637F-4CB3-A242-9A4E41EF80E2}" name="Codigos_comunas" displayName="Codigos_comunas" ref="A1:C347" totalsRowShown="0" headerRowDxfId="2395" tableBorderDxfId="2394">
  <autoFilter ref="A1:C347" xr:uid="{E53480AF-637F-4CB3-A242-9A4E41EF80E2}"/>
  <tableColumns count="3">
    <tableColumn id="1" xr3:uid="{C03140A2-84AE-4458-BCE7-0109795BC814}" name="Cod_Comuna"/>
    <tableColumn id="2" xr3:uid="{9562FA39-C231-4830-A8DF-203BA8BC94C0}" name="Comuna"/>
    <tableColumn id="3" xr3:uid="{A672499F-D6EF-4F54-96B9-A04F865FE959}" name="cod"/>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2EFEC5C6-EA80-46D2-865D-80152AF9C237}" name="Codigos_regiones" displayName="Codigos_regiones" ref="E1:G17" totalsRowShown="0" headerRowDxfId="2393" tableBorderDxfId="2392">
  <autoFilter ref="E1:G17" xr:uid="{2EFEC5C6-EA80-46D2-865D-80152AF9C237}"/>
  <tableColumns count="3">
    <tableColumn id="1" xr3:uid="{A570BEB0-AE7A-415B-B6C1-579D78187207}" name="Código_Región"/>
    <tableColumn id="2" xr3:uid="{71885D50-5267-4BB8-A775-850FF9444083}" name="Región"/>
    <tableColumn id="3" xr3:uid="{1B6BF94D-F97E-4B8F-8C47-94DEAE1C154B}" name="cod"/>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C15863C-B1D4-4920-8025-5069889B8086}" name="Codigos_provincia" displayName="Codigos_provincia" ref="I1:K58" totalsRowShown="0" headerRowDxfId="2391" tableBorderDxfId="2390">
  <autoFilter ref="I1:K58" xr:uid="{5C15863C-B1D4-4920-8025-5069889B8086}"/>
  <tableColumns count="3">
    <tableColumn id="1" xr3:uid="{6C825766-008F-4D00-83BE-63AAB356019D}" name="Cod_provincia"/>
    <tableColumn id="2" xr3:uid="{7E022B1C-2EE8-4F7F-A270-5669B64AC23C}" name="Provincia"/>
    <tableColumn id="3" xr3:uid="{C0513FFC-31DD-455F-A2BE-89E7D96442DF}" name="cod"/>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755EBD8F-1ED6-4BA2-9B3E-FCD5A02E3875}" name="Tabla26" displayName="Tabla26" ref="A1:R3149" totalsRowShown="0">
  <autoFilter ref="A1:R3149" xr:uid="{755EBD8F-1ED6-4BA2-9B3E-FCD5A02E3875}"/>
  <tableColumns count="18">
    <tableColumn id="1" xr3:uid="{A5FC6EAC-C1D6-42D2-B20A-856CC6AF1D1E}" name="Cod región"/>
    <tableColumn id="2" xr3:uid="{B76346C5-03AA-401F-B4C9-151CEFD3F7C7}" name="Cod comuna"/>
    <tableColumn id="3" xr3:uid="{ABA7657E-4079-4F74-BDB6-D9370665F096}" name="Región"/>
    <tableColumn id="4" xr3:uid="{D2697182-6DB6-4DF3-AF79-2B5494F06A45}" name="Comuna"/>
    <tableColumn id="5" xr3:uid="{DB40B578-5702-4A1A-9C3D-1A40883E13A0}" name="Id prevalencia"/>
    <tableColumn id="6" xr3:uid="{4C1B8987-7803-4EFE-8940-FC6D381ECC6C}" name="Prevalencia"/>
    <tableColumn id="7" xr3:uid="{7BD659A4-0DFD-42EC-9E12-4AFB46E5991E}" name="Id Periodo"/>
    <tableColumn id="8" xr3:uid="{34BF27C4-690A-4882-86CE-0C15DB011545}" name="Periodo"/>
    <tableColumn id="9" xr3:uid="{689F42BF-1143-4D00-BD16-FEBAA107B4BB}" name="Id Tipo de violencia"/>
    <tableColumn id="10" xr3:uid="{4AD7DED2-8D29-43FC-8F24-1E3BCB86E25C}" name="Tipo de violencia"/>
    <tableColumn id="11" xr3:uid="{11E1DC4E-80C1-44F0-84EA-F100BF13FE9B}" name="Respuesta sufre violencia"/>
    <tableColumn id="12" xr3:uid="{F24236F9-72CC-404D-A1DA-260DE7CD2607}" name="Id_producto"/>
    <tableColumn id="13" xr3:uid="{111D95D3-BF57-44BF-88C0-3A9E73F7B105}" name="Producto"/>
    <tableColumn id="14" xr3:uid="{5C4BC36B-EDD0-481B-B482-745182A53A01}" name="Id_categoría"/>
    <tableColumn id="15" xr3:uid="{AD3E012C-EE68-4572-90FC-3E28544BF747}" name="Categoría"/>
    <tableColumn id="16" xr3:uid="{FEC0E552-C5A1-4B8C-A5E2-9A7C6E9083F7}" name="2012"/>
    <tableColumn id="17" xr3:uid="{A432CDEC-DCF6-48E4-A639-C330C2A13505}" name="2017"/>
    <tableColumn id="18" xr3:uid="{F784BFF3-6C89-4627-914C-8B514DD30782}" name="2020"/>
  </tableColumns>
  <tableStyleInfo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F5E050B-C178-42FC-8DCF-6E4E13646041}" name="Parametros" displayName="Parametros" ref="A10:F127" tableType="queryTable" totalsRowShown="0">
  <autoFilter ref="A10:F127" xr:uid="{AD83A802-102F-4263-B5A7-E7C40FAEEAC5}"/>
  <sortState xmlns:xlrd2="http://schemas.microsoft.com/office/spreadsheetml/2017/richdata2" ref="A11:F127">
    <sortCondition ref="B10:B127"/>
  </sortState>
  <tableColumns count="6">
    <tableColumn id="1" xr3:uid="{F23A1CC8-515F-4A11-A5BF-F8D8CBFB97BD}" uniqueName="1" name="id" queryTableFieldId="1"/>
    <tableColumn id="2" xr3:uid="{BAC6BAD0-70B3-446F-9501-C2794C3961B7}" uniqueName="2" name="nombre" queryTableFieldId="2" dataDxfId="2389"/>
    <tableColumn id="3" xr3:uid="{C3068E04-FB23-4E70-A879-E69A9AB862D6}" uniqueName="3" name="descripcion" queryTableFieldId="3"/>
    <tableColumn id="4" xr3:uid="{588A68F9-BF4D-48D8-8C7B-3A93C4902BC1}" uniqueName="4" name="auxiliar" queryTableFieldId="4" dataDxfId="2388"/>
    <tableColumn id="5" xr3:uid="{5AB17CBE-107C-4A8E-A05D-81EE2520FE75}" uniqueName="5" name="parametro" queryTableFieldId="5" dataDxfId="2387"/>
    <tableColumn id="6" xr3:uid="{C4EF5471-F86F-4750-917B-AEF2D9B80FEE}" uniqueName="6" name="Columna1" queryTableFieldId="6" dataDxfId="2386">
      <calculatedColumnFormula>+Parametros[[#This Row],[id]]</calculatedColumnFormula>
    </tableColumn>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F9BC929-975C-4E49-B892-60AF560E2B34}" name="Temporalidad" displayName="Temporalidad" ref="A11:H1782" tableType="queryTable" totalsRowShown="0">
  <autoFilter ref="A11:H1782" xr:uid="{E778D718-EC66-408D-95F7-D9F866294D71}">
    <filterColumn colId="2">
      <filters>
        <filter val="Periodo"/>
      </filters>
    </filterColumn>
  </autoFilter>
  <tableColumns count="8">
    <tableColumn id="1" xr3:uid="{DC8E9D75-340B-487C-9FE1-398FF55176D1}" uniqueName="1" name="ID" queryTableFieldId="1"/>
    <tableColumn id="2" xr3:uid="{9BC0A86B-36A5-4BDA-B21A-DBB472A8A965}" uniqueName="2" name="nombre" queryTableFieldId="2"/>
    <tableColumn id="3" xr3:uid="{99D5AFEC-7B03-4BF5-B050-AF44581AF48E}" uniqueName="3" name="descripcion" queryTableFieldId="3" dataDxfId="2385"/>
    <tableColumn id="4" xr3:uid="{700B12AE-4E7C-4189-8E59-EF210F95B414}" uniqueName="4" name="auxiliar" queryTableFieldId="4" dataDxfId="2384"/>
    <tableColumn id="5" xr3:uid="{0E332B85-18DA-4833-8E98-DF6283AB4B90}" uniqueName="5" name="fecha_inicio" queryTableFieldId="5" dataDxfId="2383"/>
    <tableColumn id="6" xr3:uid="{10B55D18-C2D1-4845-934C-754F561CA644}" uniqueName="6" name="fecha_termino" queryTableFieldId="6" dataDxfId="2382"/>
    <tableColumn id="7" xr3:uid="{C226911F-716F-43BC-973B-6B9F7FA4888F}" uniqueName="7" name="temporalidad" queryTableFieldId="7" dataDxfId="2381"/>
    <tableColumn id="8" xr3:uid="{522A6B4E-5CA7-4D1D-84FF-E6CB70D37CB8}" uniqueName="8" name="Columna1" queryTableFieldId="8" dataDxfId="2380">
      <calculatedColumnFormula>+Temporalidad[[#This Row],[ID]]</calculatedColumnFormula>
    </tableColumn>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CA986F7-D41D-4470-AB20-503A94FC6EBB}" name="Territorio" displayName="Territorio" ref="B10:I3105" tableType="queryTable" totalsRowShown="0">
  <autoFilter ref="B10:I3105" xr:uid="{69543BC0-51E6-4021-8A0F-AB39D834D0E2}">
    <filterColumn colId="3">
      <filters>
        <filter val="Región"/>
      </filters>
    </filterColumn>
  </autoFilter>
  <tableColumns count="8">
    <tableColumn id="1" xr3:uid="{8CB7A789-6D64-439A-A1F3-8C313AEFD442}" uniqueName="1" name="id" queryTableFieldId="1"/>
    <tableColumn id="2" xr3:uid="{1C71DA1C-514C-4526-8ECF-64166177A535}" uniqueName="2" name="nombre" queryTableFieldId="2" dataDxfId="2379"/>
    <tableColumn id="3" xr3:uid="{22D30F4E-D1B3-410D-B0CF-1FE8EAEC55F3}" uniqueName="3" name="descripcion" queryTableFieldId="3" dataDxfId="2378"/>
    <tableColumn id="4" xr3:uid="{7F5D3703-2D9F-4923-BF91-40C0C2BE8218}" uniqueName="4" name="auxiliar" queryTableFieldId="4" dataDxfId="2377"/>
    <tableColumn id="5" xr3:uid="{C30C6A65-A83C-47E0-AD38-2562BEE51B7A}" uniqueName="5" name="iso_pais" queryTableFieldId="5" dataDxfId="2376"/>
    <tableColumn id="6" xr3:uid="{27EF0653-983E-49AA-8E69-760F58B44179}" uniqueName="6" name="nivel_administrativo" queryTableFieldId="6" dataDxfId="2375"/>
    <tableColumn id="7" xr3:uid="{4F02F62A-55C5-4159-8E89-404E2CF21410}" uniqueName="7" name="territorio" queryTableFieldId="7" dataDxfId="2374"/>
    <tableColumn id="8" xr3:uid="{BCAB60B8-01B7-49AC-AB7F-291CE5D9DE8D}" uniqueName="8" name="Columna1" queryTableFieldId="8" dataDxfId="2373">
      <calculatedColumnFormula>+Territorio[[#This Row],[id]]</calculatedColumnFormula>
    </tableColumn>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7BE1AD7-E01E-47C7-A471-E9DF00456DA3}" name="Tipo_Gráfico" displayName="Tipo_Gráfico" ref="A1:D5" tableType="queryTable" totalsRowShown="0">
  <autoFilter ref="A1:D5" xr:uid="{E124A820-EA75-482C-B335-A18DAD9F3DDD}"/>
  <tableColumns count="4">
    <tableColumn id="1" xr3:uid="{AD6A7394-DBDC-4BE3-9657-5BB7DBF7503B}" uniqueName="1" name="id2" queryTableFieldId="1"/>
    <tableColumn id="4" xr3:uid="{A136F87E-4609-4F97-B2C8-FEFDB4229875}" uniqueName="4" name="id3" queryTableFieldId="4"/>
    <tableColumn id="2" xr3:uid="{9BF35489-D51F-4581-A7C1-AE50DA29B8F7}" uniqueName="2" name="id" queryTableFieldId="2"/>
    <tableColumn id="3" xr3:uid="{4BEC716F-A8C2-44CC-BEB2-F6AA43A04827}" uniqueName="3" name="Tipo Gráfico" queryTableFieldId="3" dataDxfId="2372"/>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1EAB9E-8D41-4D3D-AB0A-9B2E67D467D5}" name="unidad_medida" displayName="unidad_medida" ref="A10:F88" tableType="queryTable" totalsRowShown="0">
  <autoFilter ref="A10:F88" xr:uid="{05AF7D00-C18A-4DD1-95EC-F3414A6E39F8}"/>
  <tableColumns count="6">
    <tableColumn id="1" xr3:uid="{C1FDDE09-DA06-44FF-A5E6-C708E1B419AE}" uniqueName="1" name="id" queryTableFieldId="1"/>
    <tableColumn id="2" xr3:uid="{BD7F1B4B-FA1B-47B3-953D-83647FFBF6B0}" uniqueName="2" name="nombre" queryTableFieldId="2" dataDxfId="2371"/>
    <tableColumn id="3" xr3:uid="{2E7CB18B-5465-49F9-900E-3B2E3A41FB4F}" uniqueName="3" name="descripcion" queryTableFieldId="3" dataDxfId="2370"/>
    <tableColumn id="4" xr3:uid="{25D3DE9F-C87A-4AF2-BDE2-3FC56D2627B3}" uniqueName="4" name="auxiliar" queryTableFieldId="4" dataDxfId="2369"/>
    <tableColumn id="5" xr3:uid="{AC12715A-3FE3-4E96-B0D7-E45ACBB89D43}" uniqueName="5" name="unidad_medida" queryTableFieldId="5" dataDxfId="2368"/>
    <tableColumn id="6" xr3:uid="{4BEA197A-7C33-4492-A455-FC45301EC0BF}" uniqueName="6" name="Columna1" queryTableFieldId="6" dataDxfId="2367">
      <calculatedColumnFormula>+unidad_medida[[#This Row],[id]]</calculatedColumnFormula>
    </tableColumn>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E29BC83-CD29-4327-9FC4-A77B17E0C74E}" name="Categorias__2" displayName="Categorias__2" ref="A12:M274" tableType="queryTable" totalsRowShown="0">
  <autoFilter ref="A12:M274" xr:uid="{DE29BC83-CD29-4327-9FC4-A77B17E0C74E}">
    <filterColumn colId="3">
      <filters>
        <filter val="Violencia"/>
      </filters>
    </filterColumn>
  </autoFilter>
  <tableColumns count="13">
    <tableColumn id="1" xr3:uid="{1DA36940-51DB-456C-A120-50B5302A0098}" uniqueName="1" name="Id_industria" queryTableFieldId="1"/>
    <tableColumn id="2" xr3:uid="{936990BF-92F0-43B0-9D29-9704F291C87E}" uniqueName="2" name="Industria" queryTableFieldId="2" dataDxfId="2366"/>
    <tableColumn id="3" xr3:uid="{AB314A36-2E4D-4D08-927C-60F217AB003C}" uniqueName="3" name="Id_sector" queryTableFieldId="3"/>
    <tableColumn id="4" xr3:uid="{67547EC7-6434-42E3-8A61-176E47B1CE5B}" uniqueName="4" name="Sector" queryTableFieldId="4" dataDxfId="2365"/>
    <tableColumn id="5" xr3:uid="{1462F023-38AB-4340-BD9F-16058BFF6A02}" uniqueName="5" name="Id_producto" queryTableFieldId="5"/>
    <tableColumn id="6" xr3:uid="{EE9810DD-D554-429B-B13D-64C30AAA3BD2}" uniqueName="6" name="Producto" queryTableFieldId="6" dataDxfId="2364"/>
    <tableColumn id="7" xr3:uid="{1462BF0B-FDEC-4613-A493-104F928D4D03}" uniqueName="7" name="Id_categoría" queryTableFieldId="7"/>
    <tableColumn id="8" xr3:uid="{A6EC3F9D-12AF-48D3-AAA6-3F72A1D99CEB}" uniqueName="8" name="Corr" queryTableFieldId="8"/>
    <tableColumn id="9" xr3:uid="{EB2C6B81-8EC2-4F18-8B4B-2AEFD473A515}" uniqueName="9" name="Categoría" queryTableFieldId="9" dataDxfId="2363"/>
    <tableColumn id="10" xr3:uid="{6315F050-DF7A-4A62-8D20-0A681D06FF63}" uniqueName="10" name="Descripcion" queryTableFieldId="10" dataDxfId="2362"/>
    <tableColumn id="11" xr3:uid="{A9ADA349-0DAC-4FFC-A1B6-2FD40DB0218E}" uniqueName="11" name="Auxiliar" queryTableFieldId="11" dataDxfId="2361"/>
    <tableColumn id="12" xr3:uid="{3C35DC8D-D9F0-4574-900E-4A7FF050A206}" uniqueName="12" name="Carpeta GITHUB" queryTableFieldId="12" dataDxfId="2360"/>
    <tableColumn id="13" xr3:uid="{2AE60936-6FA8-452F-B5A8-C34B4314B9B0}" uniqueName="13" name="Codigo" queryTableFieldId="13" dataDxfId="2359"/>
  </tableColumns>
  <tableStyleInfo name="TableStyleLight9"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8483E1DD-BF61-4107-A02D-D3209A42696A}" name="Responsables" displayName="Responsables" ref="A1:C14" tableType="queryTable" totalsRowShown="0">
  <autoFilter ref="A1:C14" xr:uid="{3B24FF1F-F7C2-487F-99E4-B107BC6FF29E}"/>
  <tableColumns count="3">
    <tableColumn id="1" xr3:uid="{C857B09A-BFE4-427E-8CEA-8C1435850FC0}" uniqueName="1" name="Alias" queryTableFieldId="1" dataDxfId="2358"/>
    <tableColumn id="2" xr3:uid="{477F9CF4-E7D2-4202-9E71-5E9AED7F97A3}" uniqueName="2" name="Responsable" queryTableFieldId="2" dataDxfId="2357"/>
    <tableColumn id="3" xr3:uid="{5F28B1E1-316C-424F-90AA-C6F8EDB1ECE4}" uniqueName="3" name="id_responsable" queryTableFieldId="3"/>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725"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A498C86-5972-4CF3-8006-9D0FBAF93C03}">
  <we:reference id="wa200002020" version="1.1.1.0" store="es-ES" storeType="OMEX"/>
  <we:alternateReferences>
    <we:reference id="wa200002020" version="1.1.1.0" store="WA200002020" storeType="OMEX"/>
  </we:alternateReferences>
  <we:properties>
    <we:property name="essentialID" value="&quot;&quot;"/>
    <we:property name="presets" value="&quot;{\&quot;narrativeList\&quot;:[{\&quot;id\&quot;:\&quot;a9e3d671-5fe6-4873-b8eb-7fcb5be5d3f4\&quot;,\&quot;name\&quot;:\&quot;Configure Narrative\&quot;,\&quot;range\&quot;:\&quot;A1:V4843\&quot;,\&quot;narrativeType\&quot;:\&quot;Configure Narrative\&quot;,\&quot;panelOpenState\&quot;:false,\&quot;isFirstRowHeader\&quot;:true,\&quot;sheetId\&quot;:\&quot;{80616C48-F320-4F73-ACC2-807F13513828}\&quot;,\&quot;textBoxId\&quot;:\&quot;\&quot;,\&quot;sheetName\&quot;:\&quot;BD\&quot;,\&quot;fields\&quot;:[{\&quot;id\&quot;:0,\&quot;attributeName\&quot;:\&quot;Código_Región\&quot;,\&quot;attributeType\&quot;:\&quot;measure\&quot;,\&quot;alias\&quot;:\&quot;Código_Región\&quot;,\&quot;entityType\&quot;:\&quot;\&quot;,\&quot;unit\&quot;:\&quot;\&quot;,\&quot;rank\&quot;:1,\&quot;is_selected\&quot;:false,\&quot;increase\&quot;:\&quot;good\&quot;,\&quot;aggregateType\&quot;:\&quot;sum\&quot;},{\&quot;id\&quot;:1,\&quot;attributeName\&quot;:\&quot;Región\&quot;,\&quot;attributeType\&quot;:\&quot;dimension\&quot;,\&quot;alias\&quot;:\&quot;Región\&quot;,\&quot;entityType\&quot;:\&quot;Location\&quot;,\&quot;unit\&quot;:\&quot;\&quot;,\&quot;rank\&quot;:2,\&quot;is_selected\&quot;:true,\&quot;increase\&quot;:\&quot;good\&quot;},{\&quot;id\&quot;:2,\&quot;attributeName\&quot;:\&quot;Código_Comuna\&quot;,\&quot;attributeType\&quot;:\&quot;measure\&quot;,\&quot;alias\&quot;:\&quot;Código_Comuna\&quot;,\&quot;entityType\&quot;:\&quot;\&quot;,\&quot;unit\&quot;:\&quot;\&quot;,\&quot;rank\&quot;:3,\&quot;is_selected\&quot;:false,\&quot;increase\&quot;:\&quot;good\&quot;,\&quot;aggregateType\&quot;:\&quot;sum\&quot;},{\&quot;id\&quot;:3,\&quot;attributeName\&quot;:\&quot;Comuna\&quot;,\&quot;attributeType\&quot;:\&quot;dimension\&quot;,\&quot;alias\&quot;:\&quot;Comuna\&quot;,\&quot;entityType\&quot;:\&quot;Location\&quot;,\&quot;unit\&quot;:\&quot;\&quot;,\&quot;rank\&quot;:4,\&quot;is_selected\&quot;:true,\&quot;increase\&quot;:\&quot;good\&quot;},{\&quot;id\&quot;:4,\&quot;attributeName\&quot;:\&quot;Id_Producto\&quot;,\&quot;attributeType\&quot;:\&quot;measure\&quot;,\&quot;alias\&quot;:\&quot;Id_Producto\&quot;,\&quot;entityType\&quot;:\&quot;\&quot;,\&quot;unit\&quot;:\&quot;\&quot;,\&quot;rank\&quot;:5,\&quot;is_selected\&quot;:false,\&quot;increase\&quot;:\&quot;good\&quot;,\&quot;aggregateType\&quot;:\&quot;sum\&quot;},{\&quot;id\&quot;:5,\&quot;attributeName\&quot;:\&quot;Producto\&quot;,\&quot;attributeType\&quot;:\&quot;dimension\&quot;,\&quot;alias\&quot;:\&quot;Producto\&quot;,\&quot;entityType\&quot;:\&quot;\&quot;,\&quot;unit\&quot;:\&quot;\&quot;,\&quot;rank\&quot;:6,\&quot;is_selected\&quot;:true,\&quot;increase\&quot;:\&quot;good\&quot;},{\&quot;id\&quot;:6,\&quot;attributeName\&quot;:\&quot;Id_Categoría\&quot;,\&quot;attributeType\&quot;:\&quot;measure\&quot;,\&quot;alias\&quot;:\&quot;Id_Categoría\&quot;,\&quot;entityType\&quot;:\&quot;\&quot;,\&quot;unit\&quot;:\&quot;\&quot;,\&quot;rank\&quot;:7,\&quot;is_selected\&quot;:false,\&quot;increase\&quot;:\&quot;good\&quot;,\&quot;aggregateType\&quot;:\&quot;sum\&quot;},{\&quot;id\&quot;:7,\&quot;attributeName\&quot;:\&quot;Categoría\&quot;,\&quot;attributeType\&quot;:\&quot;dimension\&quot;,\&quot;alias\&quot;:\&quot;Categoría\&quot;,\&quot;entityType\&quot;:\&quot;\&quot;,\&quot;unit\&quot;:\&quot;\&quot;,\&quot;rank\&quot;:8,\&quot;is_selected\&quot;:true,\&quot;increase\&quot;:\&quot;good\&quot;},{\&quot;id\&quot;:8,\&quot;attributeName\&quot;:\&quot;Id_Tipo_de_Empresa\&quot;,\&quot;attributeType\&quot;:\&quot;measure\&quot;,\&quot;alias\&quot;:\&quot;Id_Tipo_de_Empresa\&quot;,\&quot;entityType\&quot;:\&quot;\&quot;,\&quot;unit\&quot;:\&quot;\&quot;,\&quot;rank\&quot;:9,\&quot;is_selected\&quot;:false,\&quot;increase\&quot;:\&quot;good\&quot;,\&quot;aggregateType\&quot;:\&quot;sum\&quot;},{\&quot;id\&quot;:9,\&quot;attributeName\&quot;:\&quot;Tipo de Empresa\&quot;,\&quot;attributeType\&quot;:\&quot;dimension\&quot;,\&quot;alias\&quot;:\&quot;Tipo de Empresa\&quot;,\&quot;entityType\&quot;:\&quot;\&quot;,\&quot;unit\&quot;:\&quot;\&quot;,\&quot;rank\&quot;:10,\&quot;is_selected\&quot;:true,\&quot;increase\&quot;:\&quot;good\&quot;},{\&quot;id\&quot;:10,\&quot;attributeName\&quot;:\&quot;Id_Procesamiento\&quot;,\&quot;attributeType\&quot;:\&quot;measure\&quot;,\&quot;alias\&quot;:\&quot;Id_Procesamiento\&quot;,\&quot;entityType\&quot;:\&quot;\&quot;,\&quot;unit\&quot;:\&quot;\&quot;,\&quot;rank\&quot;:11,\&quot;is_selected\&quot;:false,\&quot;increase\&quot;:\&quot;good\&quot;,\&quot;aggregateType\&quot;:\&quot;sum\&quot;},{\&quot;id\&quot;:11,\&quot;attributeName\&quot;:\&quot;Procesamiento\&quot;,\&quot;attributeType\&quot;:\&quot;dimension\&quot;,\&quot;alias\&quot;:\&quot;Procesamiento\&quot;,\&quot;entityType\&quot;:\&quot;\&quot;,\&quot;unit\&quot;:\&quot;\&quot;,\&quot;rank\&quot;:12,\&quot;is_selected\&quot;:true,\&quot;increase\&quot;:\&quot;good\&quot;},{\&quot;id\&quot;:12,\&quot;attributeName\&quot;:\&quot;Id_Tipo_de_Envase\&quot;,\&quot;attributeType\&quot;:\&quot;measure\&quot;,\&quot;alias\&quot;:\&quot;Id_Tipo_de_Envase\&quot;,\&quot;entityType\&quot;:\&quot;\&quot;,\&quot;unit\&quot;:\&quot;\&quot;,\&quot;rank\&quot;:13,\&quot;is_selected\&quot;:false,\&quot;increase\&quot;:\&quot;good\&quot;,\&quot;aggregateType\&quot;:\&quot;sum\&quot;},{\&quot;id\&quot;:13,\&quot;attributeName\&quot;:\&quot;Tipo de Envase\&quot;,\&quot;attributeType\&quot;:\&quot;dimension\&quot;,\&quot;alias\&quot;:\&quot;Tipo de Envase\&quot;,\&quot;entityType\&quot;:\&quot;\&quot;,\&quot;unit\&quot;:\&quot;\&quot;,\&quot;rank\&quot;:14,\&quot;is_selected\&quot;:true,\&quot;increase\&quot;:\&quot;good\&quot;},{\&quot;id\&quot;:14,\&quot;attributeName\&quot;:\&quot;Id_Propietario\&quot;,\&quot;attributeType\&quot;:\&quot;measure\&quot;,\&quot;alias\&quot;:\&quot;Id_Propietario\&quot;,\&quot;entityType\&quot;:\&quot;\&quot;,\&quot;unit\&quot;:\&quot;\&quot;,\&quot;rank\&quot;:15,\&quot;is_selected\&quot;:false,\&quot;increase\&quot;:\&quot;good\&quot;,\&quot;aggregateType\&quot;:\&quot;sum\&quot;},{\&quot;id\&quot;:15,\&quot;attributeName\&quot;:\&quot;Propietario\&quot;,\&quot;attributeType\&quot;:\&quot;dimension\&quot;,\&quot;alias\&quot;:\&quot;Propietario\&quot;,\&quot;entityType\&quot;:\&quot;\&quot;,\&quot;unit\&quot;:\&quot;\&quot;,\&quot;rank\&quot;:16,\&quot;is_selected\&quot;:true,\&quot;increase\&quot;:\&quot;good\&quot;},{\&quot;id\&quot;:16,\&quot;attributeName\&quot;:\&quot;Id_Destino\&quot;,\&quot;attributeType\&quot;:\&quot;measure\&quot;,\&quot;alias\&quot;:\&quot;Id_Destino\&quot;,\&quot;entityType\&quot;:\&quot;\&quot;,\&quot;unit\&quot;:\&quot;\&quot;,\&quot;rank\&quot;:17,\&quot;is_selected\&quot;:false,\&quot;increase\&quot;:\&quot;good\&quot;,\&quot;aggregateType\&quot;:\&quot;sum\&quot;},{\&quot;id\&quot;:17,\&quot;attributeName\&quot;:\&quot;Destino\&quot;,\&quot;attributeType\&quot;:\&quot;dimension\&quot;,\&quot;alias\&quot;:\&quot;Destino\&quot;,\&quot;entityType\&quot;:\&quot;Location\&quot;,\&quot;unit\&quot;:\&quot;\&quot;,\&quot;rank\&quot;:18,\&quot;is_selected\&quot;:true,\&quot;increase\&quot;:\&quot;good\&quot;},{\&quot;id\&quot;:18,\&quot;attributeName\&quot;:\&quot;Número de Empleados\&quot;,\&quot;attributeType\&quot;:\&quot;measure\&quot;,\&quot;alias\&quot;:\&quot;Número de Empleados\&quot;,\&quot;entityType\&quot;:\&quot;\&quot;,\&quot;unit\&quot;:\&quot;empleados\&quot;,\&quot;rank\&quot;:19,\&quot;is_selected\&quot;:true,\&quot;increase\&quot;:\&quot;good\&quot;,\&quot;aggregateType\&quot;:\&quot;sum\&quot;},{\&quot;id\&quot;:19,\&quot;attributeName\&quot;:\&quot;Id_auxiliar\&quot;,\&quot;attributeType\&quot;:\&quot;measure\&quot;,\&quot;alias\&quot;:\&quot;Id_auxiliar\&quot;,\&quot;entityType\&quot;:\&quot;\&quot;,\&quot;unit\&quot;:\&quot;\&quot;,\&quot;rank\&quot;:20,\&quot;is_selected\&quot;:false,\&quot;increase\&quot;:\&quot;good\&quot;,\&quot;aggregateType\&quot;:\&quot;sum\&quot;},{\&quot;id\&quot;:20,\&quot;attributeName\&quot;:\&quot;Total de Fruta\&quot;,\&quot;attributeType\&quot;:\&quot;measure\&quot;,\&quot;alias\&quot;:\&quot;Volumen de Fruta\&quot;,\&quot;entityType\&quot;:\&quot;\&quot;,\&quot;unit\&quot;:\&quot;toneladas\&quot;,\&quot;rank\&quot;:21,\&quot;is_selected\&quot;:true,\&quot;increase\&quot;:\&quot;good\&quot;,\&quot;aggregateType\&quot;:\&quot;sum\&quot;},{\&quot;id\&quot;:21,\&quot;attributeName\&quot;:\&quot;Año de Catastro del Proceso Agroindustrial\&quot;,\&quot;attributeType\&quot;:\&quot;measure\&quot;,\&quot;alias\&quot;:\&quot;Año de Catastro del Proceso Agroindustrial\&quot;,\&quot;entityType\&quot;:\&quot;\&quot;,\&quot;unit\&quot;:\&quot;\&quot;,\&quot;rank\&quot;:22,\&quot;is_selected\&quot;:false,\&quot;increase\&quot;:\&quot;good\&quot;,\&quot;aggregateType\&quot;:\&quot;sum\&quot;}],\&quot;analysisOrchestration\&quot;:[{\&quot;name\&quot;:\&quot;Descriptive statistics\&quot;,\&quot;description\&quot;:\&quot;(Select at least one measure and one dimension from Step 1)\&quot;,\&quot;analysisType\&quot;:\&quot;descriptiveStats\&quot;,\&quot;ranking\&quot;:\&quot;data\&quot;,\&quot;distribution_analysis\&quot;:true,\&quot;isSelected\&quot;:true,\&quot;isEnabled\&quot;:true,\&quot;rank\&quot;:0},{\&quot;name\&quot;:\&quot;Variance\&quot;,\&quot;description\&quot;:\&quot;(Select at least 2 measures [target-based] or a measure and a date time [time-based] from Step 1)\&quot;,\&quot;analysisType\&quot;:\&quot;varianceAnalysis\&quot;,\&quot;varianceType\&quot;:\&quot;timeBased\&quot;,\&quot;entitySelection\&quot;:{\&quot;coverage\&quot;:\&quot;75%\&quot;},\&quot;isSelected\&quot;:true,\&quot;isEnabled\&quot;:true,\&quot;rank\&quot;:1,\&quot;measure\&quot;:\&quot;Número de Empleados\&quot;,\&quot;Period\&quot;:\&quot;year\&quot;,\&quot;comparison\&quot;:\&quot;Latest vs. previous\&quot;,\&quot;actual\&quot;:\&quot;Número de Empleados\&quot;,\&quot;target\&quot;:\&quot;Total de Fruta\&quot;},{\&quot;name\&quot;:\&quot;Correlations\&quot;,\&quot;description\&quot;:\&quot;(Select at least 2 measures [target-based] from Step 1)\&quot;,\&quot;analysisType\&quot;:\&quot;correlations\&quot;,\&quot;lowValue\&quot;:0.4,\&quot;highValue\&quot;:0.7,\&quot;rank\&quot;:2,\&quot;measuresToCompare\&quot;:[[\&quot;\&quot;,\&quot;\&quot;]]},{\&quot;name\&quot;:\&quot;Time series\&quot;,\&quot;description\&quot;:\&quot;(Select at least a measure and a date time from Step 1)\&quot;,\&quot;analysisType\&quot;:\&quot;timeSeriesAnalysis\&quot;,\&quot;rank\&quot;:3,\&quot;sensitivity\&quot;:0}],\&quot;generation\&quot;:[{\&quot;verbocity\&quot;:\&quot;summary\&quot;}],\&quot;creatorId\&quot;:\&quot;8f32937b-53ea-4887-ba0a-438e7435eb92\&quot;}]}&quot;"/>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3" Type="http://schemas.openxmlformats.org/officeDocument/2006/relationships/hyperlink" Target="https://analytics.zoho.com/open-view/2395394000006706890" TargetMode="External"/><Relationship Id="rId18" Type="http://schemas.openxmlformats.org/officeDocument/2006/relationships/hyperlink" Target="https://analytics.zoho.com/open-view/2395394000006706890" TargetMode="External"/><Relationship Id="rId26" Type="http://schemas.openxmlformats.org/officeDocument/2006/relationships/hyperlink" Target="https://analytics.zoho.com/open-view/2395394000006706890" TargetMode="External"/><Relationship Id="rId21" Type="http://schemas.openxmlformats.org/officeDocument/2006/relationships/hyperlink" Target="https://analytics.zoho.com/open-view/2395394000006706890" TargetMode="External"/><Relationship Id="rId34" Type="http://schemas.openxmlformats.org/officeDocument/2006/relationships/hyperlink" Target="https://analytics.zoho.com/open-view/2395394000006706890" TargetMode="External"/><Relationship Id="rId7" Type="http://schemas.openxmlformats.org/officeDocument/2006/relationships/hyperlink" Target="https://analytics.zoho.com/open-view/2395394000006706890" TargetMode="External"/><Relationship Id="rId12" Type="http://schemas.openxmlformats.org/officeDocument/2006/relationships/hyperlink" Target="https://analytics.zoho.com/open-view/2395394000006706890" TargetMode="External"/><Relationship Id="rId17" Type="http://schemas.openxmlformats.org/officeDocument/2006/relationships/hyperlink" Target="https://analytics.zoho.com/open-view/2395394000006706890" TargetMode="External"/><Relationship Id="rId25" Type="http://schemas.openxmlformats.org/officeDocument/2006/relationships/hyperlink" Target="https://analytics.zoho.com/open-view/2395394000006706890" TargetMode="External"/><Relationship Id="rId33" Type="http://schemas.openxmlformats.org/officeDocument/2006/relationships/hyperlink" Target="https://analytics.zoho.com/open-view/2395394000006706890" TargetMode="External"/><Relationship Id="rId2" Type="http://schemas.openxmlformats.org/officeDocument/2006/relationships/hyperlink" Target="https://analytics.zoho.com/open-view/2395394000006706890" TargetMode="External"/><Relationship Id="rId16" Type="http://schemas.openxmlformats.org/officeDocument/2006/relationships/hyperlink" Target="https://analytics.zoho.com/open-view/2395394000006706890" TargetMode="External"/><Relationship Id="rId20" Type="http://schemas.openxmlformats.org/officeDocument/2006/relationships/hyperlink" Target="https://analytics.zoho.com/open-view/2395394000006706890" TargetMode="External"/><Relationship Id="rId29" Type="http://schemas.openxmlformats.org/officeDocument/2006/relationships/hyperlink" Target="https://analytics.zoho.com/open-view/2395394000006706890" TargetMode="External"/><Relationship Id="rId1" Type="http://schemas.openxmlformats.org/officeDocument/2006/relationships/hyperlink" Target="https://analytics.zoho.com/open-view/2395394000006706890" TargetMode="External"/><Relationship Id="rId6" Type="http://schemas.openxmlformats.org/officeDocument/2006/relationships/hyperlink" Target="https://analytics.zoho.com/open-view/2395394000006706890" TargetMode="External"/><Relationship Id="rId11" Type="http://schemas.openxmlformats.org/officeDocument/2006/relationships/hyperlink" Target="https://analytics.zoho.com/open-view/2395394000006706890" TargetMode="External"/><Relationship Id="rId24" Type="http://schemas.openxmlformats.org/officeDocument/2006/relationships/hyperlink" Target="https://analytics.zoho.com/open-view/2395394000006706890" TargetMode="External"/><Relationship Id="rId32" Type="http://schemas.openxmlformats.org/officeDocument/2006/relationships/hyperlink" Target="https://analytics.zoho.com/open-view/2395394000006706890" TargetMode="External"/><Relationship Id="rId37" Type="http://schemas.openxmlformats.org/officeDocument/2006/relationships/printerSettings" Target="../printerSettings/printerSettings1.bin"/><Relationship Id="rId5" Type="http://schemas.openxmlformats.org/officeDocument/2006/relationships/hyperlink" Target="https://analytics.zoho.com/open-view/2395394000006706890" TargetMode="External"/><Relationship Id="rId15" Type="http://schemas.openxmlformats.org/officeDocument/2006/relationships/hyperlink" Target="https://analytics.zoho.com/open-view/2395394000006706890" TargetMode="External"/><Relationship Id="rId23" Type="http://schemas.openxmlformats.org/officeDocument/2006/relationships/hyperlink" Target="https://analytics.zoho.com/open-view/2395394000006706890" TargetMode="External"/><Relationship Id="rId28" Type="http://schemas.openxmlformats.org/officeDocument/2006/relationships/hyperlink" Target="https://analytics.zoho.com/open-view/2395394000006706890" TargetMode="External"/><Relationship Id="rId36" Type="http://schemas.openxmlformats.org/officeDocument/2006/relationships/hyperlink" Target="https://analytics.zoho.com/open-view/2395394000006706890" TargetMode="External"/><Relationship Id="rId10" Type="http://schemas.openxmlformats.org/officeDocument/2006/relationships/hyperlink" Target="https://analytics.zoho.com/open-view/2395394000006706890" TargetMode="External"/><Relationship Id="rId19" Type="http://schemas.openxmlformats.org/officeDocument/2006/relationships/hyperlink" Target="https://analytics.zoho.com/open-view/2395394000006706890" TargetMode="External"/><Relationship Id="rId31" Type="http://schemas.openxmlformats.org/officeDocument/2006/relationships/hyperlink" Target="https://analytics.zoho.com/open-view/2395394000006706890" TargetMode="External"/><Relationship Id="rId4" Type="http://schemas.openxmlformats.org/officeDocument/2006/relationships/hyperlink" Target="https://analytics.zoho.com/open-view/2395394000006706890" TargetMode="External"/><Relationship Id="rId9" Type="http://schemas.openxmlformats.org/officeDocument/2006/relationships/hyperlink" Target="https://analytics.zoho.com/open-view/2395394000006706890" TargetMode="External"/><Relationship Id="rId14" Type="http://schemas.openxmlformats.org/officeDocument/2006/relationships/hyperlink" Target="https://analytics.zoho.com/open-view/2395394000006706890" TargetMode="External"/><Relationship Id="rId22" Type="http://schemas.openxmlformats.org/officeDocument/2006/relationships/hyperlink" Target="https://analytics.zoho.com/open-view/2395394000006706890" TargetMode="External"/><Relationship Id="rId27" Type="http://schemas.openxmlformats.org/officeDocument/2006/relationships/hyperlink" Target="https://analytics.zoho.com/open-view/2395394000006706890" TargetMode="External"/><Relationship Id="rId30" Type="http://schemas.openxmlformats.org/officeDocument/2006/relationships/hyperlink" Target="https://analytics.zoho.com/open-view/2395394000006706890" TargetMode="External"/><Relationship Id="rId35" Type="http://schemas.openxmlformats.org/officeDocument/2006/relationships/hyperlink" Target="https://analytics.zoho.com/open-view/2395394000006706890" TargetMode="External"/><Relationship Id="rId8" Type="http://schemas.openxmlformats.org/officeDocument/2006/relationships/hyperlink" Target="https://analytics.zoho.com/open-view/2395394000006706890" TargetMode="External"/><Relationship Id="rId3" Type="http://schemas.openxmlformats.org/officeDocument/2006/relationships/hyperlink" Target="https://analytics.zoho.com/open-view/2395394000006706890"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8" Type="http://schemas.openxmlformats.org/officeDocument/2006/relationships/table" Target="../tables/table11.xml"/><Relationship Id="rId3" Type="http://schemas.openxmlformats.org/officeDocument/2006/relationships/table" Target="../tables/table6.xml"/><Relationship Id="rId7" Type="http://schemas.openxmlformats.org/officeDocument/2006/relationships/table" Target="../tables/table10.xml"/><Relationship Id="rId2" Type="http://schemas.openxmlformats.org/officeDocument/2006/relationships/table" Target="../tables/table5.xml"/><Relationship Id="rId1" Type="http://schemas.openxmlformats.org/officeDocument/2006/relationships/table" Target="../tables/table4.xml"/><Relationship Id="rId6" Type="http://schemas.openxmlformats.org/officeDocument/2006/relationships/table" Target="../tables/table9.xml"/><Relationship Id="rId5" Type="http://schemas.openxmlformats.org/officeDocument/2006/relationships/table" Target="../tables/table8.xml"/><Relationship Id="rId10" Type="http://schemas.openxmlformats.org/officeDocument/2006/relationships/table" Target="../tables/table13.xml"/><Relationship Id="rId4" Type="http://schemas.openxmlformats.org/officeDocument/2006/relationships/table" Target="../tables/table7.xml"/><Relationship Id="rId9" Type="http://schemas.openxmlformats.org/officeDocument/2006/relationships/table" Target="../tables/table1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table" Target="../tables/table18.xml"/><Relationship Id="rId1"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table" Target="../tables/table19.xml"/><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table" Target="../tables/table20.xml"/><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1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table" Target="../tables/table22.xml"/><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table" Target="../tables/table23.xml"/><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EC9E6-4115-4C1C-B071-9D9943776D2B}">
  <dimension ref="A1:AQ59"/>
  <sheetViews>
    <sheetView showGridLines="0" tabSelected="1" zoomScale="80" zoomScaleNormal="80" workbookViewId="0">
      <pane xSplit="6" ySplit="3" topLeftCell="N4" activePane="bottomRight" state="frozen"/>
      <selection pane="topRight" activeCell="G1" sqref="G1"/>
      <selection pane="bottomLeft" activeCell="A4" sqref="A4"/>
      <selection pane="bottomRight" activeCell="A48" sqref="A48"/>
    </sheetView>
  </sheetViews>
  <sheetFormatPr baseColWidth="10" defaultColWidth="11.42578125" defaultRowHeight="15" x14ac:dyDescent="0.25"/>
  <cols>
    <col min="1" max="1" width="39.5703125" style="25" customWidth="1"/>
    <col min="2" max="2" width="40.7109375" style="25" customWidth="1"/>
    <col min="3" max="3" width="4.42578125" style="25" bestFit="1" customWidth="1"/>
    <col min="4" max="4" width="9.28515625" style="25" customWidth="1"/>
    <col min="5" max="5" width="9.85546875" style="25" customWidth="1"/>
    <col min="6" max="6" width="20.28515625" style="25" customWidth="1"/>
    <col min="7" max="7" width="15.5703125" style="25" customWidth="1"/>
    <col min="8" max="8" width="9.140625" style="25" bestFit="1" customWidth="1"/>
    <col min="9" max="9" width="10.140625" style="25" bestFit="1" customWidth="1"/>
    <col min="10" max="10" width="14.7109375" style="22" bestFit="1" customWidth="1"/>
    <col min="11" max="11" width="20.5703125" style="22" customWidth="1"/>
    <col min="12" max="12" width="23.28515625" style="22" bestFit="1" customWidth="1"/>
    <col min="13" max="13" width="57.28515625" style="25" customWidth="1"/>
    <col min="14" max="14" width="15.7109375" style="25" customWidth="1"/>
    <col min="15" max="15" width="12.7109375" style="25" bestFit="1" customWidth="1"/>
    <col min="16" max="16" width="12.42578125" style="25" customWidth="1"/>
    <col min="17" max="17" width="14.140625" style="25" customWidth="1"/>
    <col min="18" max="18" width="9.28515625" style="25" customWidth="1"/>
    <col min="19" max="19" width="24.85546875" style="25" customWidth="1"/>
    <col min="20" max="20" width="27.7109375" style="25" customWidth="1"/>
    <col min="21" max="21" width="19.5703125" style="25" customWidth="1"/>
    <col min="22" max="22" width="30.28515625" style="25" customWidth="1"/>
    <col min="23" max="23" width="16.140625" style="25" customWidth="1"/>
    <col min="24" max="24" width="7.42578125" style="25" bestFit="1" customWidth="1"/>
    <col min="25" max="25" width="11.42578125" style="25"/>
    <col min="26" max="26" width="52.7109375" style="25" customWidth="1"/>
    <col min="27" max="27" width="10.5703125" style="25" customWidth="1"/>
    <col min="28" max="28" width="6.28515625" style="25" bestFit="1" customWidth="1"/>
    <col min="29" max="29" width="11" style="25" customWidth="1"/>
    <col min="30" max="31" width="7.28515625" style="25" bestFit="1" customWidth="1"/>
    <col min="32" max="32" width="7.85546875" style="25" customWidth="1"/>
    <col min="33" max="33" width="10.140625" style="25" customWidth="1"/>
    <col min="34" max="34" width="8.28515625" style="25" customWidth="1"/>
    <col min="35" max="35" width="10.140625" style="25" customWidth="1"/>
    <col min="36" max="36" width="8.7109375" style="25" customWidth="1"/>
    <col min="37" max="37" width="8.140625" style="25" customWidth="1"/>
    <col min="38" max="38" width="23.28515625" style="25" customWidth="1"/>
    <col min="39" max="39" width="9.28515625" style="25" customWidth="1"/>
    <col min="40" max="40" width="10.28515625" style="25" customWidth="1"/>
    <col min="41" max="41" width="9.42578125" style="25" customWidth="1"/>
    <col min="42" max="42" width="9.140625" style="25" customWidth="1"/>
    <col min="43" max="43" width="8.28515625" style="25" customWidth="1"/>
    <col min="44" max="16384" width="11.42578125" style="25"/>
  </cols>
  <sheetData>
    <row r="1" spans="1:43" x14ac:dyDescent="0.25">
      <c r="C1" s="16">
        <f>SUM(C4:C20)</f>
        <v>838</v>
      </c>
      <c r="G1" s="71"/>
      <c r="Q1" s="25">
        <v>270103001</v>
      </c>
    </row>
    <row r="2" spans="1:43" x14ac:dyDescent="0.25">
      <c r="Q2" s="18">
        <v>17</v>
      </c>
      <c r="R2" s="18">
        <v>24</v>
      </c>
      <c r="S2" s="18">
        <v>2</v>
      </c>
      <c r="T2" s="18">
        <v>3</v>
      </c>
      <c r="U2" s="18">
        <v>5</v>
      </c>
      <c r="V2" s="18">
        <v>6</v>
      </c>
      <c r="W2" s="18">
        <v>7</v>
      </c>
      <c r="X2" s="18">
        <v>8</v>
      </c>
      <c r="Y2" s="18">
        <v>9</v>
      </c>
      <c r="Z2" s="18">
        <v>10</v>
      </c>
      <c r="AA2" s="18">
        <v>11</v>
      </c>
      <c r="AB2" s="18">
        <v>12</v>
      </c>
      <c r="AC2" s="18">
        <v>13</v>
      </c>
      <c r="AD2" s="18">
        <v>14</v>
      </c>
      <c r="AE2" s="18">
        <v>15</v>
      </c>
      <c r="AF2" s="18">
        <v>16</v>
      </c>
      <c r="AG2" s="18">
        <v>18</v>
      </c>
      <c r="AH2" s="18">
        <v>19</v>
      </c>
      <c r="AI2" s="18">
        <v>20</v>
      </c>
      <c r="AJ2" s="18">
        <v>21</v>
      </c>
      <c r="AK2" s="18">
        <v>22</v>
      </c>
      <c r="AL2" s="18">
        <v>23</v>
      </c>
      <c r="AM2" s="18">
        <v>25</v>
      </c>
      <c r="AN2" s="18">
        <v>26</v>
      </c>
      <c r="AO2" s="18">
        <v>27</v>
      </c>
      <c r="AP2" s="18">
        <v>28</v>
      </c>
      <c r="AQ2" s="18">
        <v>29</v>
      </c>
    </row>
    <row r="3" spans="1:43" ht="27" customHeight="1" x14ac:dyDescent="0.25">
      <c r="A3" s="58" t="s">
        <v>10684</v>
      </c>
      <c r="B3" s="46" t="s">
        <v>10685</v>
      </c>
      <c r="C3" s="48" t="s">
        <v>13388</v>
      </c>
      <c r="D3" s="68" t="s">
        <v>28</v>
      </c>
      <c r="E3" s="48" t="s">
        <v>13755</v>
      </c>
      <c r="F3" s="47" t="s">
        <v>10660</v>
      </c>
      <c r="G3" s="47" t="s">
        <v>10661</v>
      </c>
      <c r="H3" s="48" t="s">
        <v>10679</v>
      </c>
      <c r="I3" s="47" t="s">
        <v>10680</v>
      </c>
      <c r="J3" s="69" t="s">
        <v>13389</v>
      </c>
      <c r="K3" s="29" t="s">
        <v>10703</v>
      </c>
      <c r="L3" s="29" t="s">
        <v>10704</v>
      </c>
      <c r="M3" s="26" t="s">
        <v>10426</v>
      </c>
      <c r="N3" s="27" t="s">
        <v>10421</v>
      </c>
      <c r="O3" s="27" t="s">
        <v>10422</v>
      </c>
      <c r="P3" s="27" t="s">
        <v>10420</v>
      </c>
      <c r="Q3" s="27" t="s">
        <v>10433</v>
      </c>
      <c r="R3" s="53" t="s">
        <v>10450</v>
      </c>
      <c r="S3" s="26" t="s">
        <v>10424</v>
      </c>
      <c r="T3" s="57" t="s">
        <v>10425</v>
      </c>
      <c r="U3" s="57" t="s">
        <v>10427</v>
      </c>
      <c r="V3" s="57" t="s">
        <v>10428</v>
      </c>
      <c r="W3" s="57" t="s">
        <v>10429</v>
      </c>
      <c r="X3" s="54" t="s">
        <v>13395</v>
      </c>
      <c r="Y3" s="54" t="s">
        <v>10430</v>
      </c>
      <c r="Z3" s="59" t="s">
        <v>10431</v>
      </c>
      <c r="AA3" s="53" t="s">
        <v>10432</v>
      </c>
      <c r="AB3" s="53" t="s">
        <v>13391</v>
      </c>
      <c r="AC3" s="53" t="s">
        <v>13390</v>
      </c>
      <c r="AD3" s="53" t="s">
        <v>13392</v>
      </c>
      <c r="AE3" s="53" t="s">
        <v>13393</v>
      </c>
      <c r="AF3" s="53" t="s">
        <v>13394</v>
      </c>
      <c r="AG3" s="55" t="s">
        <v>10434</v>
      </c>
      <c r="AH3" s="55" t="s">
        <v>10435</v>
      </c>
      <c r="AI3" s="55" t="s">
        <v>10436</v>
      </c>
      <c r="AJ3" s="55" t="s">
        <v>10437</v>
      </c>
      <c r="AK3" s="55" t="s">
        <v>10438</v>
      </c>
      <c r="AL3" s="54" t="s">
        <v>10439</v>
      </c>
      <c r="AM3" s="54" t="s">
        <v>10440</v>
      </c>
      <c r="AN3" s="54" t="s">
        <v>10441</v>
      </c>
      <c r="AO3" s="26" t="s">
        <v>10442</v>
      </c>
      <c r="AP3" s="56" t="s">
        <v>10443</v>
      </c>
      <c r="AQ3" s="56" t="s">
        <v>10444</v>
      </c>
    </row>
    <row r="4" spans="1:43" ht="45" x14ac:dyDescent="0.25">
      <c r="A4" s="51" t="str">
        <f>+D4&amp;"|FILT:"&amp;E4&amp;"| MUES:"&amp;G4&amp;"|"&amp;F4&amp;"|"&amp;O4&amp;"|"&amp;H4</f>
        <v>GR 01|FILT:Región| MUES:Comuna|Tasa por 100 mil habitantes de violencia general 2020|Año 2020|</v>
      </c>
      <c r="B4" s="70" t="e">
        <f ca="1">"https://analytics.zoho.com/open-view/2395394000006508142?ZOHO_CRITERIA=%22Femicidios%22.%22Codreg%22%3D"&amp;Estructura!$B$1</f>
        <v>#NAME?</v>
      </c>
      <c r="C4" s="43">
        <v>16</v>
      </c>
      <c r="D4" s="44" t="s">
        <v>13378</v>
      </c>
      <c r="E4" s="49" t="s">
        <v>754</v>
      </c>
      <c r="F4" s="45" t="s">
        <v>13844</v>
      </c>
      <c r="G4" s="45" t="s">
        <v>1061</v>
      </c>
      <c r="H4" s="45"/>
      <c r="I4" s="42"/>
      <c r="J4" s="40" t="s">
        <v>795</v>
      </c>
      <c r="K4" s="52"/>
      <c r="L4" s="52"/>
      <c r="M4" s="36" t="str">
        <f>"Tasa por 100 mil habitantes de violencia hacia la mujer según Encuesta Nacional de Violencia Intrafamiliar en "&amp;J4&amp;", para el año 2020."</f>
        <v>Tasa por 100 mil habitantes de violencia hacia la mujer según Encuesta Nacional de Violencia Intrafamiliar en Tarapacá, para el año 2020.</v>
      </c>
      <c r="N4" s="20" t="str">
        <f t="shared" ref="N4:N31" si="0">IF(E4="Región",J4,IF(E4="Comuna",J4,"Chile"))</f>
        <v>Tarapacá</v>
      </c>
      <c r="O4" s="81" t="s">
        <v>8309</v>
      </c>
      <c r="P4" s="20" t="s">
        <v>9421</v>
      </c>
      <c r="Q4" s="28">
        <f>+IF($E4="PRODUCTO",VLOOKUP(J4,#REF!,9,0)&amp;"000",IF($E4="CATEGORÍA",VLOOKUP(J4,#REF!,7,0),$Q$1))</f>
        <v>270103001</v>
      </c>
      <c r="R4" s="82" t="s">
        <v>13722</v>
      </c>
      <c r="S4" s="35" t="str">
        <f>+F4&amp;" por comuna para la región de "&amp;J4&amp;" según "&amp;H4</f>
        <v xml:space="preserve">Tasa por 100 mil habitantes de violencia general 2020 por comuna para la región de Tarapacá según </v>
      </c>
      <c r="T4" s="66" t="str">
        <f>+S4</f>
        <v xml:space="preserve">Tasa por 100 mil habitantes de violencia general 2020 por comuna para la región de Tarapacá según </v>
      </c>
      <c r="U4" s="67" t="str">
        <f>+E4&amp;": "&amp;J4</f>
        <v>Región: Tarapacá</v>
      </c>
      <c r="V4" s="35" t="s">
        <v>13846</v>
      </c>
      <c r="W4" s="21" t="e">
        <f t="shared" ref="W4:W5" ca="1" si="1">HYPERLINK(B4,B4)</f>
        <v>#NAME?</v>
      </c>
      <c r="X4" s="61" t="s">
        <v>152</v>
      </c>
      <c r="Y4" s="20" t="s">
        <v>13374</v>
      </c>
      <c r="Z4" s="35" t="str">
        <f>+""&amp;F4&amp;" por comuna en la región "&amp;J4&amp;" de acuerdo a los datos publicados por el "&amp;AL4&amp;" de Chile para el "&amp;O4</f>
        <v>Tasa por 100 mil habitantes de violencia general 2020 por comuna en la región Tarapacá de acuerdo a los datos publicados por el Centro de Estudios y Análisis del Delito de Chile para el Año 2020</v>
      </c>
      <c r="AA4" s="62">
        <v>44357</v>
      </c>
      <c r="AB4" s="61" t="s">
        <v>10445</v>
      </c>
      <c r="AC4" s="61" t="s">
        <v>10465</v>
      </c>
      <c r="AD4" s="60" t="s">
        <v>24</v>
      </c>
      <c r="AE4" s="60" t="s">
        <v>24</v>
      </c>
      <c r="AF4" s="60" t="s">
        <v>24</v>
      </c>
      <c r="AG4" s="64">
        <f>+VLOOKUP($P4,Parametros[[nombre]:[Columna1]],5,0)</f>
        <v>92</v>
      </c>
      <c r="AH4" s="64">
        <v>1</v>
      </c>
      <c r="AI4" s="64">
        <f>+VLOOKUP($N4,Territorio[[nombre]:[Columna1]],7,0)</f>
        <v>252</v>
      </c>
      <c r="AJ4" s="64">
        <f>+VLOOKUP(O4,Temporalidad[[nombre]:[Columna1]],7,0)</f>
        <v>31</v>
      </c>
      <c r="AK4" s="64">
        <f>+VLOOKUP(LEFT($D4,2),Tipo_Gráfico[[id2]:[Tipo Gráfico]],3,0)</f>
        <v>1</v>
      </c>
      <c r="AL4" s="35" t="s">
        <v>13791</v>
      </c>
      <c r="AM4" s="60" t="s">
        <v>24</v>
      </c>
      <c r="AN4" s="60" t="s">
        <v>24</v>
      </c>
      <c r="AO4" s="60" t="s">
        <v>24</v>
      </c>
      <c r="AP4" s="65">
        <f>VLOOKUP($AC4,Responsables[],3,0)</f>
        <v>7</v>
      </c>
      <c r="AQ4" s="65">
        <f>VLOOKUP($R4,unidad_medida[[#All],[nombre]:[Columna1]],5,0)</f>
        <v>77</v>
      </c>
    </row>
    <row r="5" spans="1:43" ht="45" x14ac:dyDescent="0.25">
      <c r="A5" s="51" t="str">
        <f t="shared" ref="A5:A13" si="2">+D5&amp;"|FILT:"&amp;E5&amp;"| MUES:"&amp;G5&amp;"|"&amp;F5&amp;"|"&amp;O5&amp;"|"&amp;H5</f>
        <v>GR 02|FILT:Región| MUES:Prevalencia|Tasa por 100 mil habitantes de violencia general 2020|Año 2020|</v>
      </c>
      <c r="B5" s="70" t="e">
        <f ca="1">"https://analytics.zoho.com/open-view/2395394000006498923?ZOHO_CRITERIA=%22Femicidios%22.%22Codreg%22%3D"&amp;Estructura!$B$1</f>
        <v>#NAME?</v>
      </c>
      <c r="C5" s="43">
        <v>16</v>
      </c>
      <c r="D5" s="41" t="s">
        <v>13379</v>
      </c>
      <c r="E5" s="50" t="s">
        <v>754</v>
      </c>
      <c r="F5" s="45" t="s">
        <v>13844</v>
      </c>
      <c r="G5" s="39" t="s">
        <v>13761</v>
      </c>
      <c r="H5" s="39"/>
      <c r="I5" s="37"/>
      <c r="J5" s="40" t="s">
        <v>795</v>
      </c>
      <c r="K5" s="52"/>
      <c r="L5" s="52"/>
      <c r="M5" s="36" t="str">
        <f>"Tasa por 100 mil habitantes de violencia hacia la mujer según Encuesta Nacional de Violencia Intrafamiliar en "&amp;J5&amp;", para el año 2020."</f>
        <v>Tasa por 100 mil habitantes de violencia hacia la mujer según Encuesta Nacional de Violencia Intrafamiliar en Tarapacá, para el año 2020.</v>
      </c>
      <c r="N5" s="20" t="str">
        <f t="shared" si="0"/>
        <v>Tarapacá</v>
      </c>
      <c r="O5" s="81" t="s">
        <v>8309</v>
      </c>
      <c r="P5" s="20" t="str">
        <f>+P4</f>
        <v>Tasa</v>
      </c>
      <c r="Q5" s="28">
        <f>+IF($E5="PRODUCTO",VLOOKUP(J5,#REF!,9,0)&amp;"000",IF($E5="CATEGORÍA",VLOOKUP(J5,#REF!,7,0),$Q$1))</f>
        <v>270103001</v>
      </c>
      <c r="R5" s="20" t="str">
        <f>R4</f>
        <v>tasa por 100 mil habitantes</v>
      </c>
      <c r="S5" s="35" t="str">
        <f t="shared" ref="S5:S11" si="3">+F5&amp;" por comuna para la región de "&amp;J5&amp;" según "&amp;H5</f>
        <v xml:space="preserve">Tasa por 100 mil habitantes de violencia general 2020 por comuna para la región de Tarapacá según </v>
      </c>
      <c r="T5" s="66" t="str">
        <f t="shared" ref="T5:T33" si="4">+S5</f>
        <v xml:space="preserve">Tasa por 100 mil habitantes de violencia general 2020 por comuna para la región de Tarapacá según </v>
      </c>
      <c r="U5" s="67" t="str">
        <f t="shared" ref="U5:U24" si="5">+E5&amp;": "&amp;J5</f>
        <v>Región: Tarapacá</v>
      </c>
      <c r="V5" s="35" t="s">
        <v>13846</v>
      </c>
      <c r="W5" s="21" t="e">
        <f t="shared" ca="1" si="1"/>
        <v>#NAME?</v>
      </c>
      <c r="X5" s="60" t="str">
        <f>+X4</f>
        <v>CHL</v>
      </c>
      <c r="Y5" s="20" t="s">
        <v>13374</v>
      </c>
      <c r="Z5" s="35" t="str">
        <f t="shared" ref="Z5:Z24" si="6">+""&amp;F5&amp;" por comuna en la región "&amp;J5&amp;" de acuerdo a los datos publicados por el "&amp;AL5&amp;" de Chile para el "&amp;O5</f>
        <v>Tasa por 100 mil habitantes de violencia general 2020 por comuna en la región Tarapacá de acuerdo a los datos publicados por el Centro de Estudios y Análisis del Delito de Chile para el Año 2020</v>
      </c>
      <c r="AA5" s="63">
        <f t="shared" ref="AA5:AF5" si="7">+AA4</f>
        <v>44357</v>
      </c>
      <c r="AB5" s="60" t="str">
        <f t="shared" si="7"/>
        <v>Español</v>
      </c>
      <c r="AC5" s="60" t="str">
        <f t="shared" si="7"/>
        <v>Paula</v>
      </c>
      <c r="AD5" s="60" t="str">
        <f t="shared" si="7"/>
        <v>No Aplica</v>
      </c>
      <c r="AE5" s="60" t="str">
        <f t="shared" si="7"/>
        <v>No Aplica</v>
      </c>
      <c r="AF5" s="60" t="str">
        <f t="shared" si="7"/>
        <v>No Aplica</v>
      </c>
      <c r="AG5" s="64">
        <f>+VLOOKUP($P5,Parametros[[nombre]:[Columna1]],5,0)</f>
        <v>92</v>
      </c>
      <c r="AH5" s="64">
        <f>AH4</f>
        <v>1</v>
      </c>
      <c r="AI5" s="64">
        <f>+VLOOKUP($N5,Territorio[[nombre]:[Columna1]],7,0)</f>
        <v>252</v>
      </c>
      <c r="AJ5" s="64">
        <f>+VLOOKUP(O5,Temporalidad[[nombre]:[Columna1]],7,0)</f>
        <v>31</v>
      </c>
      <c r="AK5" s="64">
        <f>+VLOOKUP(LEFT($D5,2),Tipo_Gráfico[[id2]:[Tipo Gráfico]],3,0)</f>
        <v>1</v>
      </c>
      <c r="AL5" s="35" t="str">
        <f>AL4</f>
        <v>Centro de Estudios y Análisis del Delito</v>
      </c>
      <c r="AM5" s="60" t="str">
        <f>+AM4</f>
        <v>No Aplica</v>
      </c>
      <c r="AN5" s="60" t="str">
        <f>+AN4</f>
        <v>No Aplica</v>
      </c>
      <c r="AO5" s="60" t="str">
        <f>+AO4</f>
        <v>No Aplica</v>
      </c>
      <c r="AP5" s="65">
        <f>VLOOKUP($AC5,Responsables[],3,0)</f>
        <v>7</v>
      </c>
      <c r="AQ5" s="65">
        <f>VLOOKUP($R5,unidad_medida[[#All],[nombre]:[Columna1]],5,0)</f>
        <v>77</v>
      </c>
    </row>
    <row r="6" spans="1:43" ht="45" x14ac:dyDescent="0.25">
      <c r="A6" s="51" t="str">
        <f t="shared" si="2"/>
        <v>GR 03|FILT:Región| MUES:Periodo|Tasa por 100 mil habitantes de violencia general 2020|Año 2020|</v>
      </c>
      <c r="B6" s="70" t="str">
        <f>"https://analytics.zoho.com/open-view/2395394000006498596"</f>
        <v>https://analytics.zoho.com/open-view/2395394000006498596</v>
      </c>
      <c r="C6" s="43">
        <v>16</v>
      </c>
      <c r="D6" s="44" t="s">
        <v>13380</v>
      </c>
      <c r="E6" s="49" t="s">
        <v>754</v>
      </c>
      <c r="F6" s="45" t="s">
        <v>13844</v>
      </c>
      <c r="G6" s="39" t="s">
        <v>10449</v>
      </c>
      <c r="H6" s="45"/>
      <c r="I6" s="37"/>
      <c r="J6" s="40" t="s">
        <v>795</v>
      </c>
      <c r="K6" s="52"/>
      <c r="L6" s="52"/>
      <c r="M6" s="36" t="str">
        <f>"Tasa por 100 mil habitantes de violencia hacia la mujer según Encuesta Nacional de Violencia Intrafamiliar en "&amp;J6&amp;", para el año 2020."</f>
        <v>Tasa por 100 mil habitantes de violencia hacia la mujer según Encuesta Nacional de Violencia Intrafamiliar en Tarapacá, para el año 2020.</v>
      </c>
      <c r="N6" s="20" t="str">
        <f t="shared" si="0"/>
        <v>Tarapacá</v>
      </c>
      <c r="O6" s="81" t="s">
        <v>8309</v>
      </c>
      <c r="P6" s="20" t="str">
        <f t="shared" ref="P6:P59" si="8">+P5</f>
        <v>Tasa</v>
      </c>
      <c r="Q6" s="28">
        <f>+IF($E6="PRODUCTO",VLOOKUP(J6,#REF!,9,0)&amp;"000",IF($E6="CATEGORÍA",VLOOKUP(J6,#REF!,7,0),$Q$1))</f>
        <v>270103001</v>
      </c>
      <c r="R6" s="20" t="str">
        <f t="shared" ref="R6:R25" si="9">R5</f>
        <v>tasa por 100 mil habitantes</v>
      </c>
      <c r="S6" s="35" t="str">
        <f>+F6&amp;" por región a escala nacional "&amp;J6&amp;" según "&amp;H6</f>
        <v xml:space="preserve">Tasa por 100 mil habitantes de violencia general 2020 por región a escala nacional Tarapacá según </v>
      </c>
      <c r="T6" s="66" t="str">
        <f t="shared" si="4"/>
        <v xml:space="preserve">Tasa por 100 mil habitantes de violencia general 2020 por región a escala nacional Tarapacá según </v>
      </c>
      <c r="U6" s="67" t="str">
        <f t="shared" si="5"/>
        <v>Región: Tarapacá</v>
      </c>
      <c r="V6" s="35" t="s">
        <v>13846</v>
      </c>
      <c r="W6" s="21" t="str">
        <f t="shared" ref="W6:W9" si="10">HYPERLINK(B6,B6)</f>
        <v>https://analytics.zoho.com/open-view/2395394000006498596</v>
      </c>
      <c r="X6" s="60" t="str">
        <f t="shared" ref="X6:X9" si="11">+X5</f>
        <v>CHL</v>
      </c>
      <c r="Y6" s="20" t="s">
        <v>13374</v>
      </c>
      <c r="Z6" s="35" t="str">
        <f t="shared" si="6"/>
        <v>Tasa por 100 mil habitantes de violencia general 2020 por comuna en la región Tarapacá de acuerdo a los datos publicados por el Centro de Estudios y Análisis del Delito de Chile para el Año 2020</v>
      </c>
      <c r="AA6" s="63">
        <f t="shared" ref="AA6:AF6" si="12">+AA5</f>
        <v>44357</v>
      </c>
      <c r="AB6" s="60" t="str">
        <f t="shared" si="12"/>
        <v>Español</v>
      </c>
      <c r="AC6" s="60" t="str">
        <f t="shared" si="12"/>
        <v>Paula</v>
      </c>
      <c r="AD6" s="60" t="str">
        <f t="shared" si="12"/>
        <v>No Aplica</v>
      </c>
      <c r="AE6" s="60" t="str">
        <f t="shared" si="12"/>
        <v>No Aplica</v>
      </c>
      <c r="AF6" s="60" t="str">
        <f t="shared" si="12"/>
        <v>No Aplica</v>
      </c>
      <c r="AG6" s="64">
        <f>+VLOOKUP($P6,Parametros[[nombre]:[Columna1]],5,0)</f>
        <v>92</v>
      </c>
      <c r="AH6" s="64">
        <f t="shared" ref="AH6:AH9" si="13">AH5</f>
        <v>1</v>
      </c>
      <c r="AI6" s="64">
        <f>+VLOOKUP($N6,Territorio[[nombre]:[Columna1]],7,0)</f>
        <v>252</v>
      </c>
      <c r="AJ6" s="64">
        <f>+VLOOKUP(O6,Temporalidad[[nombre]:[Columna1]],7,0)</f>
        <v>31</v>
      </c>
      <c r="AK6" s="64">
        <f>+VLOOKUP(LEFT($D6,2),Tipo_Gráfico[[id2]:[Tipo Gráfico]],3,0)</f>
        <v>1</v>
      </c>
      <c r="AL6" s="35" t="str">
        <f t="shared" ref="AL6:AL14" si="14">AL5</f>
        <v>Centro de Estudios y Análisis del Delito</v>
      </c>
      <c r="AM6" s="60" t="str">
        <f t="shared" ref="AM6:AM9" si="15">+AM5</f>
        <v>No Aplica</v>
      </c>
      <c r="AN6" s="60" t="str">
        <f t="shared" ref="AN6:AN9" si="16">+AN5</f>
        <v>No Aplica</v>
      </c>
      <c r="AO6" s="60" t="str">
        <f t="shared" ref="AO6:AO9" si="17">+AO5</f>
        <v>No Aplica</v>
      </c>
      <c r="AP6" s="65">
        <f>VLOOKUP($AC6,Responsables[],3,0)</f>
        <v>7</v>
      </c>
      <c r="AQ6" s="65">
        <f>VLOOKUP($R6,unidad_medida[[#All],[nombre]:[Columna1]],5,0)</f>
        <v>77</v>
      </c>
    </row>
    <row r="7" spans="1:43" ht="45" x14ac:dyDescent="0.25">
      <c r="A7" s="51" t="str">
        <f t="shared" si="2"/>
        <v>GR 04|FILT:Región| MUES:Tipo de Violencia|Tasa por 100 mil habitantes de violencia general 2020|Año 2020|</v>
      </c>
      <c r="B7" s="70" t="str">
        <f>"https://analytics.zoho.com/open-view/2395394000006498814"</f>
        <v>https://analytics.zoho.com/open-view/2395394000006498814</v>
      </c>
      <c r="C7" s="43">
        <v>16</v>
      </c>
      <c r="D7" s="41" t="s">
        <v>13381</v>
      </c>
      <c r="E7" s="49" t="s">
        <v>754</v>
      </c>
      <c r="F7" s="45" t="s">
        <v>13844</v>
      </c>
      <c r="G7" s="39" t="s">
        <v>13824</v>
      </c>
      <c r="H7" s="39"/>
      <c r="I7" s="37"/>
      <c r="J7" s="40" t="s">
        <v>795</v>
      </c>
      <c r="K7" s="52"/>
      <c r="L7" s="52"/>
      <c r="M7" s="36" t="str">
        <f>"Tasa por 100 mil habitantes de violencia hacia la mujer según Encuesta Nacional de Violencia Intrafamiliar en "&amp;J7&amp;", para el año 2020."</f>
        <v>Tasa por 100 mil habitantes de violencia hacia la mujer según Encuesta Nacional de Violencia Intrafamiliar en Tarapacá, para el año 2020.</v>
      </c>
      <c r="N7" s="20" t="str">
        <f t="shared" si="0"/>
        <v>Tarapacá</v>
      </c>
      <c r="O7" s="81" t="s">
        <v>8309</v>
      </c>
      <c r="P7" s="20" t="str">
        <f t="shared" si="8"/>
        <v>Tasa</v>
      </c>
      <c r="Q7" s="28">
        <f>+IF($E7="PRODUCTO",VLOOKUP(J7,#REF!,9,0)&amp;"000",IF($E7="CATEGORÍA",VLOOKUP(J7,#REF!,7,0),$Q$1))</f>
        <v>270103001</v>
      </c>
      <c r="R7" s="20" t="str">
        <f t="shared" si="9"/>
        <v>tasa por 100 mil habitantes</v>
      </c>
      <c r="S7" s="35" t="str">
        <f>+F7&amp;" por región a escala nacional "&amp;J7&amp;" según "&amp;H7</f>
        <v xml:space="preserve">Tasa por 100 mil habitantes de violencia general 2020 por región a escala nacional Tarapacá según </v>
      </c>
      <c r="T7" s="66" t="str">
        <f t="shared" si="4"/>
        <v xml:space="preserve">Tasa por 100 mil habitantes de violencia general 2020 por región a escala nacional Tarapacá según </v>
      </c>
      <c r="U7" s="67" t="str">
        <f t="shared" si="5"/>
        <v>Región: Tarapacá</v>
      </c>
      <c r="V7" s="35" t="s">
        <v>13846</v>
      </c>
      <c r="W7" s="21" t="str">
        <f t="shared" si="10"/>
        <v>https://analytics.zoho.com/open-view/2395394000006498814</v>
      </c>
      <c r="X7" s="60" t="str">
        <f t="shared" si="11"/>
        <v>CHL</v>
      </c>
      <c r="Y7" s="20" t="s">
        <v>13790</v>
      </c>
      <c r="Z7" s="35" t="str">
        <f t="shared" si="6"/>
        <v>Tasa por 100 mil habitantes de violencia general 2020 por comuna en la región Tarapacá de acuerdo a los datos publicados por el Centro de Estudios y Análisis del Delito de Chile para el Año 2020</v>
      </c>
      <c r="AA7" s="63">
        <f t="shared" ref="AA7:AF7" si="18">+AA6</f>
        <v>44357</v>
      </c>
      <c r="AB7" s="60" t="str">
        <f t="shared" si="18"/>
        <v>Español</v>
      </c>
      <c r="AC7" s="60" t="str">
        <f t="shared" si="18"/>
        <v>Paula</v>
      </c>
      <c r="AD7" s="60" t="str">
        <f t="shared" si="18"/>
        <v>No Aplica</v>
      </c>
      <c r="AE7" s="60" t="str">
        <f t="shared" si="18"/>
        <v>No Aplica</v>
      </c>
      <c r="AF7" s="60" t="str">
        <f t="shared" si="18"/>
        <v>No Aplica</v>
      </c>
      <c r="AG7" s="64">
        <f>+VLOOKUP($P7,Parametros[[nombre]:[Columna1]],5,0)</f>
        <v>92</v>
      </c>
      <c r="AH7" s="64">
        <f t="shared" si="13"/>
        <v>1</v>
      </c>
      <c r="AI7" s="64">
        <f>+VLOOKUP($N7,Territorio[[nombre]:[Columna1]],7,0)</f>
        <v>252</v>
      </c>
      <c r="AJ7" s="64">
        <f>+VLOOKUP(O7,Temporalidad[[nombre]:[Columna1]],7,0)</f>
        <v>31</v>
      </c>
      <c r="AK7" s="64">
        <f>+VLOOKUP(LEFT($D7,2),Tipo_Gráfico[[id2]:[Tipo Gráfico]],3,0)</f>
        <v>1</v>
      </c>
      <c r="AL7" s="35" t="str">
        <f t="shared" si="14"/>
        <v>Centro de Estudios y Análisis del Delito</v>
      </c>
      <c r="AM7" s="60" t="str">
        <f t="shared" si="15"/>
        <v>No Aplica</v>
      </c>
      <c r="AN7" s="60" t="str">
        <f t="shared" si="16"/>
        <v>No Aplica</v>
      </c>
      <c r="AO7" s="60" t="str">
        <f t="shared" si="17"/>
        <v>No Aplica</v>
      </c>
      <c r="AP7" s="65">
        <f>VLOOKUP($AC7,Responsables[],3,0)</f>
        <v>7</v>
      </c>
      <c r="AQ7" s="65">
        <f>VLOOKUP($R7,unidad_medida[[#All],[nombre]:[Columna1]],5,0)</f>
        <v>77</v>
      </c>
    </row>
    <row r="8" spans="1:43" ht="45" x14ac:dyDescent="0.25">
      <c r="A8" s="51" t="str">
        <f t="shared" si="2"/>
        <v>GR 05|FILT:Comuna| MUES:Prevalencia|Tasa por 100 mil habitantes de violencia general 2020|Año 2020|</v>
      </c>
      <c r="B8" s="70" t="str">
        <f>"https://analytics.zoho.com/open-view/2395394000006636284"</f>
        <v>https://analytics.zoho.com/open-view/2395394000006636284</v>
      </c>
      <c r="C8" s="38">
        <v>244</v>
      </c>
      <c r="D8" s="44" t="s">
        <v>13382</v>
      </c>
      <c r="E8" s="49" t="s">
        <v>1061</v>
      </c>
      <c r="F8" s="45" t="s">
        <v>13844</v>
      </c>
      <c r="G8" s="39" t="s">
        <v>13761</v>
      </c>
      <c r="H8" s="45"/>
      <c r="I8" s="37"/>
      <c r="J8" s="40" t="s">
        <v>1059</v>
      </c>
      <c r="K8" s="52"/>
      <c r="L8" s="52"/>
      <c r="M8" s="36" t="str">
        <f>"Tasa por 100 mil habitantes de violencia hacia la mujer según Encuesta Nacional de Violencia Intrafamiliar en "&amp;J8&amp;", para el año 2020."</f>
        <v>Tasa por 100 mil habitantes de violencia hacia la mujer según Encuesta Nacional de Violencia Intrafamiliar en Iquique, para el año 2020.</v>
      </c>
      <c r="N8" s="20" t="str">
        <f t="shared" si="0"/>
        <v>Iquique</v>
      </c>
      <c r="O8" s="81" t="s">
        <v>8309</v>
      </c>
      <c r="P8" s="20" t="str">
        <f t="shared" si="8"/>
        <v>Tasa</v>
      </c>
      <c r="Q8" s="28">
        <f>+IF($E8="PRODUCTO",VLOOKUP(J8,#REF!,9,0)&amp;"000",IF($E8="CATEGORÍA",VLOOKUP(J8,#REF!,7,0),$Q$1))</f>
        <v>270103001</v>
      </c>
      <c r="R8" s="20" t="str">
        <f t="shared" si="9"/>
        <v>tasa por 100 mil habitantes</v>
      </c>
      <c r="S8" s="35" t="str">
        <f>+F8&amp;" en Chile por región "&amp;" según "&amp;H8</f>
        <v xml:space="preserve">Tasa por 100 mil habitantes de violencia general 2020 en Chile por región  según </v>
      </c>
      <c r="T8" s="66" t="str">
        <f t="shared" si="4"/>
        <v xml:space="preserve">Tasa por 100 mil habitantes de violencia general 2020 en Chile por región  según </v>
      </c>
      <c r="U8" s="67" t="str">
        <f t="shared" si="5"/>
        <v>Comuna: Iquique</v>
      </c>
      <c r="V8" s="35" t="s">
        <v>13846</v>
      </c>
      <c r="W8" s="21" t="str">
        <f t="shared" si="10"/>
        <v>https://analytics.zoho.com/open-view/2395394000006636284</v>
      </c>
      <c r="X8" s="60" t="str">
        <f t="shared" si="11"/>
        <v>CHL</v>
      </c>
      <c r="Y8" s="20" t="s">
        <v>13790</v>
      </c>
      <c r="Z8" s="35" t="str">
        <f t="shared" si="6"/>
        <v>Tasa por 100 mil habitantes de violencia general 2020 por comuna en la región Iquique de acuerdo a los datos publicados por el Centro de Estudios y Análisis del Delito de Chile para el Año 2020</v>
      </c>
      <c r="AA8" s="63">
        <f t="shared" ref="AA8:AF8" si="19">+AA7</f>
        <v>44357</v>
      </c>
      <c r="AB8" s="60" t="str">
        <f t="shared" si="19"/>
        <v>Español</v>
      </c>
      <c r="AC8" s="60" t="str">
        <f t="shared" si="19"/>
        <v>Paula</v>
      </c>
      <c r="AD8" s="60" t="str">
        <f t="shared" si="19"/>
        <v>No Aplica</v>
      </c>
      <c r="AE8" s="60" t="str">
        <f t="shared" si="19"/>
        <v>No Aplica</v>
      </c>
      <c r="AF8" s="60" t="str">
        <f t="shared" si="19"/>
        <v>No Aplica</v>
      </c>
      <c r="AG8" s="64">
        <f>+VLOOKUP($P8,Parametros[[nombre]:[Columna1]],5,0)</f>
        <v>92</v>
      </c>
      <c r="AH8" s="64">
        <f t="shared" si="13"/>
        <v>1</v>
      </c>
      <c r="AI8" s="64">
        <f>+VLOOKUP($N8,Territorio[[nombre]:[Columna1]],7,0)</f>
        <v>343</v>
      </c>
      <c r="AJ8" s="64">
        <f>+VLOOKUP(O8,Temporalidad[[nombre]:[Columna1]],7,0)</f>
        <v>31</v>
      </c>
      <c r="AK8" s="64">
        <f>+VLOOKUP(LEFT($D8,2),Tipo_Gráfico[[id2]:[Tipo Gráfico]],3,0)</f>
        <v>1</v>
      </c>
      <c r="AL8" s="35" t="str">
        <f t="shared" si="14"/>
        <v>Centro de Estudios y Análisis del Delito</v>
      </c>
      <c r="AM8" s="60" t="str">
        <f t="shared" si="15"/>
        <v>No Aplica</v>
      </c>
      <c r="AN8" s="60" t="str">
        <f t="shared" si="16"/>
        <v>No Aplica</v>
      </c>
      <c r="AO8" s="60" t="str">
        <f t="shared" si="17"/>
        <v>No Aplica</v>
      </c>
      <c r="AP8" s="65">
        <f>VLOOKUP($AC8,Responsables[],3,0)</f>
        <v>7</v>
      </c>
      <c r="AQ8" s="65">
        <f>VLOOKUP($R8,unidad_medida[[#All],[nombre]:[Columna1]],5,0)</f>
        <v>77</v>
      </c>
    </row>
    <row r="9" spans="1:43" ht="45" x14ac:dyDescent="0.25">
      <c r="A9" s="51" t="str">
        <f t="shared" si="2"/>
        <v>GR 06|FILT:Comuna| MUES:Periodo|Tasa por 100 mil habitantes de violencia general 2020|Año 2020|</v>
      </c>
      <c r="B9" s="70" t="str">
        <f>"https://analytics.zoho.com/open-view/2395394000006636165"</f>
        <v>https://analytics.zoho.com/open-view/2395394000006636165</v>
      </c>
      <c r="C9" s="38">
        <v>244</v>
      </c>
      <c r="D9" s="41" t="s">
        <v>13383</v>
      </c>
      <c r="E9" s="49" t="s">
        <v>1061</v>
      </c>
      <c r="F9" s="45" t="s">
        <v>13844</v>
      </c>
      <c r="G9" s="39" t="s">
        <v>10449</v>
      </c>
      <c r="H9" s="39"/>
      <c r="I9" s="37"/>
      <c r="J9" s="40" t="s">
        <v>1059</v>
      </c>
      <c r="K9" s="52"/>
      <c r="L9" s="52"/>
      <c r="M9" s="36" t="str">
        <f>"Tasa por 100 mil habitantes de violencia hacia la mujer según Encuesta Nacional de Violencia Intrafamiliar en "&amp;J9&amp;", para el año 2020."</f>
        <v>Tasa por 100 mil habitantes de violencia hacia la mujer según Encuesta Nacional de Violencia Intrafamiliar en Iquique, para el año 2020.</v>
      </c>
      <c r="N9" s="20" t="str">
        <f t="shared" si="0"/>
        <v>Iquique</v>
      </c>
      <c r="O9" s="81" t="s">
        <v>8309</v>
      </c>
      <c r="P9" s="20" t="str">
        <f t="shared" si="8"/>
        <v>Tasa</v>
      </c>
      <c r="Q9" s="28">
        <f>+IF($E9="PRODUCTO",VLOOKUP(J9,#REF!,9,0)&amp;"000",IF($E9="CATEGORÍA",VLOOKUP(J9,#REF!,7,0),$Q$1))</f>
        <v>270103001</v>
      </c>
      <c r="R9" s="20" t="str">
        <f t="shared" si="9"/>
        <v>tasa por 100 mil habitantes</v>
      </c>
      <c r="S9" s="35" t="str">
        <f>+F9&amp;" en Chile por región "&amp;" según "&amp;H9</f>
        <v xml:space="preserve">Tasa por 100 mil habitantes de violencia general 2020 en Chile por región  según </v>
      </c>
      <c r="T9" s="66" t="str">
        <f t="shared" si="4"/>
        <v xml:space="preserve">Tasa por 100 mil habitantes de violencia general 2020 en Chile por región  según </v>
      </c>
      <c r="U9" s="67" t="str">
        <f t="shared" si="5"/>
        <v>Comuna: Iquique</v>
      </c>
      <c r="V9" s="35" t="s">
        <v>13846</v>
      </c>
      <c r="W9" s="21" t="str">
        <f t="shared" si="10"/>
        <v>https://analytics.zoho.com/open-view/2395394000006636165</v>
      </c>
      <c r="X9" s="60" t="str">
        <f t="shared" si="11"/>
        <v>CHL</v>
      </c>
      <c r="Y9" s="20" t="s">
        <v>10689</v>
      </c>
      <c r="Z9" s="35" t="str">
        <f t="shared" si="6"/>
        <v>Tasa por 100 mil habitantes de violencia general 2020 por comuna en la región Iquique de acuerdo a los datos publicados por el Centro de Estudios y Análisis del Delito de Chile para el Año 2020</v>
      </c>
      <c r="AA9" s="63">
        <f t="shared" ref="AA9:AF9" si="20">+AA8</f>
        <v>44357</v>
      </c>
      <c r="AB9" s="60" t="str">
        <f t="shared" si="20"/>
        <v>Español</v>
      </c>
      <c r="AC9" s="60" t="str">
        <f t="shared" si="20"/>
        <v>Paula</v>
      </c>
      <c r="AD9" s="60" t="str">
        <f t="shared" si="20"/>
        <v>No Aplica</v>
      </c>
      <c r="AE9" s="60" t="str">
        <f t="shared" si="20"/>
        <v>No Aplica</v>
      </c>
      <c r="AF9" s="60" t="str">
        <f t="shared" si="20"/>
        <v>No Aplica</v>
      </c>
      <c r="AG9" s="64">
        <f>+VLOOKUP($P9,Parametros[[nombre]:[Columna1]],5,0)</f>
        <v>92</v>
      </c>
      <c r="AH9" s="64">
        <f t="shared" si="13"/>
        <v>1</v>
      </c>
      <c r="AI9" s="64">
        <f>+VLOOKUP($N9,Territorio[[nombre]:[Columna1]],7,0)</f>
        <v>343</v>
      </c>
      <c r="AJ9" s="64">
        <f>+VLOOKUP(O9,Temporalidad[[nombre]:[Columna1]],7,0)</f>
        <v>31</v>
      </c>
      <c r="AK9" s="64">
        <f>+VLOOKUP(LEFT($D9,2),Tipo_Gráfico[[id2]:[Tipo Gráfico]],3,0)</f>
        <v>1</v>
      </c>
      <c r="AL9" s="35" t="str">
        <f t="shared" si="14"/>
        <v>Centro de Estudios y Análisis del Delito</v>
      </c>
      <c r="AM9" s="60" t="str">
        <f t="shared" si="15"/>
        <v>No Aplica</v>
      </c>
      <c r="AN9" s="60" t="str">
        <f t="shared" si="16"/>
        <v>No Aplica</v>
      </c>
      <c r="AO9" s="60" t="str">
        <f t="shared" si="17"/>
        <v>No Aplica</v>
      </c>
      <c r="AP9" s="65">
        <f>VLOOKUP($AC9,Responsables[],3,0)</f>
        <v>7</v>
      </c>
      <c r="AQ9" s="65">
        <f>VLOOKUP($R9,unidad_medida[[#All],[nombre]:[Columna1]],5,0)</f>
        <v>77</v>
      </c>
    </row>
    <row r="10" spans="1:43" ht="45" x14ac:dyDescent="0.25">
      <c r="A10" s="51" t="str">
        <f t="shared" si="2"/>
        <v>GR 07|FILT:Comuna| MUES:Tipo de Violencia|Tasa por 100 mil habitantes de violencia general 2020|Año 2020|</v>
      </c>
      <c r="B10" s="70" t="e">
        <f ca="1">"https://analytics.zoho.com/open-view/2395394000006636567?ZOHO_CRITERIA=%22Femicidios%22.%22Codreg%22%3D"&amp;Estructura!$B$1</f>
        <v>#NAME?</v>
      </c>
      <c r="C10" s="38">
        <v>244</v>
      </c>
      <c r="D10" s="44" t="s">
        <v>13384</v>
      </c>
      <c r="E10" s="49" t="s">
        <v>1061</v>
      </c>
      <c r="F10" s="45" t="s">
        <v>13844</v>
      </c>
      <c r="G10" s="39" t="s">
        <v>13824</v>
      </c>
      <c r="H10" s="45"/>
      <c r="I10" s="37"/>
      <c r="J10" s="40" t="s">
        <v>1059</v>
      </c>
      <c r="K10" s="52"/>
      <c r="L10" s="52"/>
      <c r="M10" s="36" t="str">
        <f>"Tasa por 100 mil habitantes de violencia hacia la mujer según Encuesta Nacional de Violencia Intrafamiliar en "&amp;J10&amp;", para el año 2020."</f>
        <v>Tasa por 100 mil habitantes de violencia hacia la mujer según Encuesta Nacional de Violencia Intrafamiliar en Iquique, para el año 2020.</v>
      </c>
      <c r="N10" s="20" t="str">
        <f t="shared" si="0"/>
        <v>Iquique</v>
      </c>
      <c r="O10" s="81" t="s">
        <v>8309</v>
      </c>
      <c r="P10" s="20" t="str">
        <f t="shared" si="8"/>
        <v>Tasa</v>
      </c>
      <c r="Q10" s="28">
        <f>+IF($E10="PRODUCTO",VLOOKUP(J10,#REF!,9,0)&amp;"000",IF($E10="CATEGORÍA",VLOOKUP(J10,#REF!,7,0),$Q$1))</f>
        <v>270103001</v>
      </c>
      <c r="R10" s="20" t="str">
        <f t="shared" si="9"/>
        <v>tasa por 100 mil habitantes</v>
      </c>
      <c r="S10" s="35" t="str">
        <f t="shared" si="3"/>
        <v xml:space="preserve">Tasa por 100 mil habitantes de violencia general 2020 por comuna para la región de Iquique según </v>
      </c>
      <c r="T10" s="66" t="str">
        <f t="shared" si="4"/>
        <v xml:space="preserve">Tasa por 100 mil habitantes de violencia general 2020 por comuna para la región de Iquique según </v>
      </c>
      <c r="U10" s="67" t="str">
        <f t="shared" si="5"/>
        <v>Comuna: Iquique</v>
      </c>
      <c r="V10" s="35" t="s">
        <v>13846</v>
      </c>
      <c r="W10" s="21" t="e">
        <f t="shared" ref="W10:W11" ca="1" si="21">HYPERLINK(B10,B10)</f>
        <v>#NAME?</v>
      </c>
      <c r="X10" s="60" t="str">
        <f t="shared" ref="X10:X59" si="22">+X9</f>
        <v>CHL</v>
      </c>
      <c r="Y10" s="20" t="s">
        <v>10689</v>
      </c>
      <c r="Z10" s="35" t="str">
        <f t="shared" si="6"/>
        <v>Tasa por 100 mil habitantes de violencia general 2020 por comuna en la región Iquique de acuerdo a los datos publicados por el Centro de Estudios y Análisis del Delito de Chile para el Año 2020</v>
      </c>
      <c r="AA10" s="63">
        <f t="shared" ref="AA10:AF10" si="23">+AA9</f>
        <v>44357</v>
      </c>
      <c r="AB10" s="60" t="str">
        <f t="shared" si="23"/>
        <v>Español</v>
      </c>
      <c r="AC10" s="60" t="str">
        <f t="shared" si="23"/>
        <v>Paula</v>
      </c>
      <c r="AD10" s="60" t="str">
        <f t="shared" si="23"/>
        <v>No Aplica</v>
      </c>
      <c r="AE10" s="60" t="str">
        <f t="shared" si="23"/>
        <v>No Aplica</v>
      </c>
      <c r="AF10" s="60" t="str">
        <f t="shared" si="23"/>
        <v>No Aplica</v>
      </c>
      <c r="AG10" s="64">
        <f>+VLOOKUP($P10,Parametros[[nombre]:[Columna1]],5,0)</f>
        <v>92</v>
      </c>
      <c r="AH10" s="64">
        <f t="shared" ref="AH10:AH59" si="24">AH9</f>
        <v>1</v>
      </c>
      <c r="AI10" s="64">
        <f>+VLOOKUP($N10,Territorio[[nombre]:[Columna1]],7,0)</f>
        <v>343</v>
      </c>
      <c r="AJ10" s="64">
        <f>+VLOOKUP(O10,Temporalidad[[nombre]:[Columna1]],7,0)</f>
        <v>31</v>
      </c>
      <c r="AK10" s="64">
        <f>+VLOOKUP(LEFT($D10,2),Tipo_Gráfico[[id2]:[Tipo Gráfico]],3,0)</f>
        <v>1</v>
      </c>
      <c r="AL10" s="35" t="str">
        <f t="shared" si="14"/>
        <v>Centro de Estudios y Análisis del Delito</v>
      </c>
      <c r="AM10" s="60" t="str">
        <f t="shared" ref="AM10:AM59" si="25">+AM9</f>
        <v>No Aplica</v>
      </c>
      <c r="AN10" s="60" t="str">
        <f t="shared" ref="AN10:AN59" si="26">+AN9</f>
        <v>No Aplica</v>
      </c>
      <c r="AO10" s="60" t="str">
        <f t="shared" ref="AO10:AO59" si="27">+AO9</f>
        <v>No Aplica</v>
      </c>
      <c r="AP10" s="65">
        <f>VLOOKUP($AC10,Responsables[],3,0)</f>
        <v>7</v>
      </c>
      <c r="AQ10" s="65">
        <f>VLOOKUP($R10,unidad_medida[[#All],[nombre]:[Columna1]],5,0)</f>
        <v>77</v>
      </c>
    </row>
    <row r="11" spans="1:43" ht="56.25" x14ac:dyDescent="0.25">
      <c r="A11" s="51" t="str">
        <f t="shared" si="2"/>
        <v>GR 08|FILT:Prevalencia| MUES:Región|Tasa por 100 mil habitantes de violencia general 2020|Año 2020|</v>
      </c>
      <c r="B11" s="70" t="e">
        <f ca="1">"https://analytics.zoho.com/open-view/2395394000006709890?ZOHO_CRITERIA=%22Femicidios%22.%22Codreg%22%3D"&amp;Estructura!$B$1</f>
        <v>#NAME?</v>
      </c>
      <c r="C11" s="38">
        <v>7</v>
      </c>
      <c r="D11" s="44" t="s">
        <v>13385</v>
      </c>
      <c r="E11" s="49" t="s">
        <v>13761</v>
      </c>
      <c r="F11" s="45" t="s">
        <v>13844</v>
      </c>
      <c r="G11" s="39" t="s">
        <v>754</v>
      </c>
      <c r="H11" s="39"/>
      <c r="I11" s="37"/>
      <c r="J11" s="40" t="s">
        <v>13769</v>
      </c>
      <c r="K11" s="52"/>
      <c r="L11" s="52"/>
      <c r="M11" s="36" t="str">
        <f>"Tasa por 100 mil habitantes de violencia hacia la mujer según Encuesta Nacional de Violencia Intrafamiliar por "&amp;J11&amp;", para el año 2020."</f>
        <v>Tasa por 100 mil habitantes de violencia hacia la mujer según Encuesta Nacional de Violencia Intrafamiliar por Prevalencia Violencia Psicológica General Año, para el año 2020.</v>
      </c>
      <c r="N11" s="20" t="str">
        <f t="shared" si="0"/>
        <v>Chile</v>
      </c>
      <c r="O11" s="81" t="s">
        <v>8309</v>
      </c>
      <c r="P11" s="20" t="str">
        <f t="shared" si="8"/>
        <v>Tasa</v>
      </c>
      <c r="Q11" s="28">
        <f>+IF($E11="PRODUCTO",VLOOKUP(J11,#REF!,9,0)&amp;"000",IF($E11="CATEGORÍA",VLOOKUP(J11,#REF!,7,0),$Q$1))</f>
        <v>270103001</v>
      </c>
      <c r="R11" s="20" t="str">
        <f t="shared" si="9"/>
        <v>tasa por 100 mil habitantes</v>
      </c>
      <c r="S11" s="35" t="str">
        <f t="shared" si="3"/>
        <v xml:space="preserve">Tasa por 100 mil habitantes de violencia general 2020 por comuna para la región de Prevalencia Violencia Psicológica General Año según </v>
      </c>
      <c r="T11" s="66" t="str">
        <f t="shared" si="4"/>
        <v xml:space="preserve">Tasa por 100 mil habitantes de violencia general 2020 por comuna para la región de Prevalencia Violencia Psicológica General Año según </v>
      </c>
      <c r="U11" s="67" t="str">
        <f t="shared" si="5"/>
        <v>Prevalencia: Prevalencia Violencia Psicológica General Año</v>
      </c>
      <c r="V11" s="35" t="s">
        <v>13846</v>
      </c>
      <c r="W11" s="21" t="e">
        <f t="shared" ca="1" si="21"/>
        <v>#NAME?</v>
      </c>
      <c r="X11" s="60" t="str">
        <f t="shared" si="22"/>
        <v>CHL</v>
      </c>
      <c r="Y11" s="20" t="s">
        <v>10689</v>
      </c>
      <c r="Z11" s="35" t="str">
        <f t="shared" si="6"/>
        <v>Tasa por 100 mil habitantes de violencia general 2020 por comuna en la región Prevalencia Violencia Psicológica General Año de acuerdo a los datos publicados por el Centro de Estudios y Análisis del Delito de Chile para el Año 2020</v>
      </c>
      <c r="AA11" s="63">
        <f t="shared" ref="AA11:AF14" si="28">+AA10</f>
        <v>44357</v>
      </c>
      <c r="AB11" s="60" t="str">
        <f t="shared" si="28"/>
        <v>Español</v>
      </c>
      <c r="AC11" s="60" t="str">
        <f t="shared" si="28"/>
        <v>Paula</v>
      </c>
      <c r="AD11" s="60" t="str">
        <f t="shared" si="28"/>
        <v>No Aplica</v>
      </c>
      <c r="AE11" s="60" t="str">
        <f t="shared" si="28"/>
        <v>No Aplica</v>
      </c>
      <c r="AF11" s="60" t="str">
        <f t="shared" si="28"/>
        <v>No Aplica</v>
      </c>
      <c r="AG11" s="64">
        <f>+VLOOKUP($P11,Parametros[[nombre]:[Columna1]],5,0)</f>
        <v>92</v>
      </c>
      <c r="AH11" s="64">
        <f t="shared" si="24"/>
        <v>1</v>
      </c>
      <c r="AI11" s="64">
        <f>+VLOOKUP($N11,Territorio[[nombre]:[Columna1]],7,0)</f>
        <v>38</v>
      </c>
      <c r="AJ11" s="64">
        <f>+VLOOKUP(O11,Temporalidad[[nombre]:[Columna1]],7,0)</f>
        <v>31</v>
      </c>
      <c r="AK11" s="64">
        <f>+VLOOKUP(LEFT($D11,2),Tipo_Gráfico[[id2]:[Tipo Gráfico]],3,0)</f>
        <v>1</v>
      </c>
      <c r="AL11" s="35" t="str">
        <f t="shared" si="14"/>
        <v>Centro de Estudios y Análisis del Delito</v>
      </c>
      <c r="AM11" s="60" t="str">
        <f t="shared" si="25"/>
        <v>No Aplica</v>
      </c>
      <c r="AN11" s="60" t="str">
        <f t="shared" si="26"/>
        <v>No Aplica</v>
      </c>
      <c r="AO11" s="60" t="str">
        <f t="shared" si="27"/>
        <v>No Aplica</v>
      </c>
      <c r="AP11" s="65">
        <f>VLOOKUP($AC11,Responsables[],3,0)</f>
        <v>7</v>
      </c>
      <c r="AQ11" s="65">
        <f>VLOOKUP($R11,unidad_medida[[#All],[nombre]:[Columna1]],5,0)</f>
        <v>77</v>
      </c>
    </row>
    <row r="12" spans="1:43" ht="56.25" x14ac:dyDescent="0.25">
      <c r="A12" s="51" t="str">
        <f t="shared" si="2"/>
        <v>GR 09|FILT:Prevalencia| MUES:Comuna|Tasa por 100 mil habitantes de violencia general 2020|Año 2020|</v>
      </c>
      <c r="B12" s="70" t="e">
        <f ca="1">"https://analytics.zoho.com/open-view/2395394000006713064?ZOHO_CRITERIA=%22Femicidios%22.%22Codreg%22%3D"&amp;Estructura!$B$1</f>
        <v>#NAME?</v>
      </c>
      <c r="C12" s="38">
        <v>7</v>
      </c>
      <c r="D12" s="44" t="s">
        <v>13386</v>
      </c>
      <c r="E12" s="49" t="s">
        <v>13761</v>
      </c>
      <c r="F12" s="45" t="s">
        <v>13844</v>
      </c>
      <c r="G12" s="39" t="s">
        <v>1061</v>
      </c>
      <c r="H12" s="45"/>
      <c r="I12" s="37"/>
      <c r="J12" s="40" t="s">
        <v>13769</v>
      </c>
      <c r="K12" s="52"/>
      <c r="L12" s="52"/>
      <c r="M12" s="36" t="str">
        <f>"Tasa por 100 mil habitantes de violencia hacia la mujer según Encuesta Nacional de Violencia Intrafamiliar por "&amp;J12&amp;", para el año 2020."</f>
        <v>Tasa por 100 mil habitantes de violencia hacia la mujer según Encuesta Nacional de Violencia Intrafamiliar por Prevalencia Violencia Psicológica General Año, para el año 2020.</v>
      </c>
      <c r="N12" s="20" t="str">
        <f t="shared" si="0"/>
        <v>Chile</v>
      </c>
      <c r="O12" s="81" t="s">
        <v>8309</v>
      </c>
      <c r="P12" s="20" t="str">
        <f t="shared" si="8"/>
        <v>Tasa</v>
      </c>
      <c r="Q12" s="28">
        <f>+IF($E12="PRODUCTO",VLOOKUP(J12,#REF!,9,0)&amp;"000",IF($E12="CATEGORÍA",VLOOKUP(J12,#REF!,7,0),$Q$1))</f>
        <v>270103001</v>
      </c>
      <c r="R12" s="20" t="str">
        <f t="shared" si="9"/>
        <v>tasa por 100 mil habitantes</v>
      </c>
      <c r="S12" s="35" t="str">
        <f>+F12&amp;" del número de femicidios en la región de "&amp;J12&amp;" según "&amp;H12</f>
        <v xml:space="preserve">Tasa por 100 mil habitantes de violencia general 2020 del número de femicidios en la región de Prevalencia Violencia Psicológica General Año según </v>
      </c>
      <c r="T12" s="66" t="str">
        <f t="shared" si="4"/>
        <v xml:space="preserve">Tasa por 100 mil habitantes de violencia general 2020 del número de femicidios en la región de Prevalencia Violencia Psicológica General Año según </v>
      </c>
      <c r="U12" s="67" t="str">
        <f t="shared" si="5"/>
        <v>Prevalencia: Prevalencia Violencia Psicológica General Año</v>
      </c>
      <c r="V12" s="35" t="s">
        <v>13846</v>
      </c>
      <c r="W12" s="21" t="e">
        <f t="shared" ref="W12:W13" ca="1" si="29">HYPERLINK(B12,B12)</f>
        <v>#NAME?</v>
      </c>
      <c r="X12" s="60" t="str">
        <f t="shared" si="22"/>
        <v>CHL</v>
      </c>
      <c r="Y12" s="20" t="s">
        <v>10689</v>
      </c>
      <c r="Z12" s="35" t="str">
        <f t="shared" si="6"/>
        <v>Tasa por 100 mil habitantes de violencia general 2020 por comuna en la región Prevalencia Violencia Psicológica General Año de acuerdo a los datos publicados por el Centro de Estudios y Análisis del Delito de Chile para el Año 2020</v>
      </c>
      <c r="AA12" s="63">
        <f t="shared" si="28"/>
        <v>44357</v>
      </c>
      <c r="AB12" s="60" t="str">
        <f t="shared" si="28"/>
        <v>Español</v>
      </c>
      <c r="AC12" s="60" t="str">
        <f t="shared" si="28"/>
        <v>Paula</v>
      </c>
      <c r="AD12" s="60" t="str">
        <f t="shared" si="28"/>
        <v>No Aplica</v>
      </c>
      <c r="AE12" s="60" t="str">
        <f t="shared" si="28"/>
        <v>No Aplica</v>
      </c>
      <c r="AF12" s="60" t="str">
        <f t="shared" si="28"/>
        <v>No Aplica</v>
      </c>
      <c r="AG12" s="64">
        <f>+VLOOKUP($P12,Parametros[[nombre]:[Columna1]],5,0)</f>
        <v>92</v>
      </c>
      <c r="AH12" s="64">
        <f t="shared" si="24"/>
        <v>1</v>
      </c>
      <c r="AI12" s="64">
        <f>+VLOOKUP($N12,Territorio[[nombre]:[Columna1]],7,0)</f>
        <v>38</v>
      </c>
      <c r="AJ12" s="64">
        <f>+VLOOKUP(O12,Temporalidad[[nombre]:[Columna1]],7,0)</f>
        <v>31</v>
      </c>
      <c r="AK12" s="64">
        <f>+VLOOKUP(LEFT($D12,2),Tipo_Gráfico[[id2]:[Tipo Gráfico]],3,0)</f>
        <v>1</v>
      </c>
      <c r="AL12" s="35" t="str">
        <f t="shared" si="14"/>
        <v>Centro de Estudios y Análisis del Delito</v>
      </c>
      <c r="AM12" s="60" t="str">
        <f t="shared" si="25"/>
        <v>No Aplica</v>
      </c>
      <c r="AN12" s="60" t="str">
        <f t="shared" si="26"/>
        <v>No Aplica</v>
      </c>
      <c r="AO12" s="60" t="str">
        <f t="shared" si="27"/>
        <v>No Aplica</v>
      </c>
      <c r="AP12" s="65">
        <f>VLOOKUP($AC12,Responsables[],3,0)</f>
        <v>7</v>
      </c>
      <c r="AQ12" s="65">
        <f>VLOOKUP($R12,unidad_medida[[#All],[nombre]:[Columna1]],5,0)</f>
        <v>77</v>
      </c>
    </row>
    <row r="13" spans="1:43" ht="56.25" x14ac:dyDescent="0.25">
      <c r="A13" s="51" t="str">
        <f t="shared" si="2"/>
        <v>GR 10|FILT:Prevalencia| MUES:Periodo|Tasa por 100 mil habitantes de violencia general 2020|Año 2020|</v>
      </c>
      <c r="B13" s="70" t="e">
        <f ca="1">"https://analytics.zoho.com/open-view/2395394000006713110?ZOHO_CRITERIA=%22Femicidios%22.%22Codreg%22%3D"&amp;Estructura!$B$1</f>
        <v>#NAME?</v>
      </c>
      <c r="C13" s="38">
        <v>7</v>
      </c>
      <c r="D13" s="44" t="s">
        <v>13387</v>
      </c>
      <c r="E13" s="49" t="s">
        <v>13761</v>
      </c>
      <c r="F13" s="45" t="s">
        <v>13844</v>
      </c>
      <c r="G13" s="39" t="s">
        <v>10449</v>
      </c>
      <c r="H13" s="39"/>
      <c r="I13" s="37"/>
      <c r="J13" s="40" t="s">
        <v>13769</v>
      </c>
      <c r="K13" s="52"/>
      <c r="L13" s="52"/>
      <c r="M13" s="36" t="str">
        <f>"Tasa por 100 mil habitantes de violencia hacia la mujer según Encuesta Nacional de Violencia Intrafamiliar por "&amp;J13&amp;", para el año 2020."</f>
        <v>Tasa por 100 mil habitantes de violencia hacia la mujer según Encuesta Nacional de Violencia Intrafamiliar por Prevalencia Violencia Psicológica General Año, para el año 2020.</v>
      </c>
      <c r="N13" s="20" t="str">
        <f t="shared" si="0"/>
        <v>Chile</v>
      </c>
      <c r="O13" s="81" t="s">
        <v>8309</v>
      </c>
      <c r="P13" s="20" t="str">
        <f t="shared" si="8"/>
        <v>Tasa</v>
      </c>
      <c r="Q13" s="28">
        <f>+IF($E13="PRODUCTO",VLOOKUP(J13,#REF!,9,0)&amp;"000",IF($E13="CATEGORÍA",VLOOKUP(J13,#REF!,7,0),$Q$1))</f>
        <v>270103001</v>
      </c>
      <c r="R13" s="20" t="str">
        <f t="shared" si="9"/>
        <v>tasa por 100 mil habitantes</v>
      </c>
      <c r="S13" s="35" t="str">
        <f>+F13&amp;" del número de femicidios en la región de "&amp;J13&amp;" según "&amp;H13</f>
        <v xml:space="preserve">Tasa por 100 mil habitantes de violencia general 2020 del número de femicidios en la región de Prevalencia Violencia Psicológica General Año según </v>
      </c>
      <c r="T13" s="66" t="str">
        <f t="shared" si="4"/>
        <v xml:space="preserve">Tasa por 100 mil habitantes de violencia general 2020 del número de femicidios en la región de Prevalencia Violencia Psicológica General Año según </v>
      </c>
      <c r="U13" s="67" t="str">
        <f t="shared" si="5"/>
        <v>Prevalencia: Prevalencia Violencia Psicológica General Año</v>
      </c>
      <c r="V13" s="35" t="s">
        <v>13846</v>
      </c>
      <c r="W13" s="21" t="e">
        <f t="shared" ca="1" si="29"/>
        <v>#NAME?</v>
      </c>
      <c r="X13" s="60" t="str">
        <f t="shared" si="22"/>
        <v>CHL</v>
      </c>
      <c r="Y13" s="20" t="s">
        <v>10689</v>
      </c>
      <c r="Z13" s="35" t="str">
        <f t="shared" si="6"/>
        <v>Tasa por 100 mil habitantes de violencia general 2020 por comuna en la región Prevalencia Violencia Psicológica General Año de acuerdo a los datos publicados por el Centro de Estudios y Análisis del Delito de Chile para el Año 2020</v>
      </c>
      <c r="AA13" s="63">
        <f t="shared" si="28"/>
        <v>44357</v>
      </c>
      <c r="AB13" s="60" t="str">
        <f t="shared" si="28"/>
        <v>Español</v>
      </c>
      <c r="AC13" s="60" t="str">
        <f t="shared" si="28"/>
        <v>Paula</v>
      </c>
      <c r="AD13" s="60" t="str">
        <f t="shared" si="28"/>
        <v>No Aplica</v>
      </c>
      <c r="AE13" s="60" t="str">
        <f t="shared" si="28"/>
        <v>No Aplica</v>
      </c>
      <c r="AF13" s="60" t="str">
        <f t="shared" si="28"/>
        <v>No Aplica</v>
      </c>
      <c r="AG13" s="64">
        <f>+VLOOKUP($P13,Parametros[[nombre]:[Columna1]],5,0)</f>
        <v>92</v>
      </c>
      <c r="AH13" s="64">
        <f t="shared" si="24"/>
        <v>1</v>
      </c>
      <c r="AI13" s="64">
        <f>+VLOOKUP($N13,Territorio[[nombre]:[Columna1]],7,0)</f>
        <v>38</v>
      </c>
      <c r="AJ13" s="64">
        <f>+VLOOKUP(O13,Temporalidad[[nombre]:[Columna1]],7,0)</f>
        <v>31</v>
      </c>
      <c r="AK13" s="64">
        <f>+VLOOKUP(LEFT($D13,2),Tipo_Gráfico[[id2]:[Tipo Gráfico]],3,0)</f>
        <v>1</v>
      </c>
      <c r="AL13" s="35" t="str">
        <f t="shared" si="14"/>
        <v>Centro de Estudios y Análisis del Delito</v>
      </c>
      <c r="AM13" s="60" t="str">
        <f t="shared" si="25"/>
        <v>No Aplica</v>
      </c>
      <c r="AN13" s="60" t="str">
        <f t="shared" si="26"/>
        <v>No Aplica</v>
      </c>
      <c r="AO13" s="60" t="str">
        <f t="shared" si="27"/>
        <v>No Aplica</v>
      </c>
      <c r="AP13" s="65">
        <f>VLOOKUP($AC13,Responsables[],3,0)</f>
        <v>7</v>
      </c>
      <c r="AQ13" s="65">
        <f>VLOOKUP($R13,unidad_medida[[#All],[nombre]:[Columna1]],5,0)</f>
        <v>77</v>
      </c>
    </row>
    <row r="14" spans="1:43" ht="57" customHeight="1" x14ac:dyDescent="0.25">
      <c r="A14" s="51" t="str">
        <f>+D14&amp;"|FILT:"&amp;E14&amp;"| MUES:"&amp;G14&amp;"|"&amp;F14&amp;"|"&amp;O14&amp;"|"&amp;H14</f>
        <v>GR 11|FILT:Prevalencia| MUES:Tipo de Violencia|Tasa por 100 mil habitantes de violencia general 2020|Año 2020|</v>
      </c>
      <c r="B14" s="72" t="s">
        <v>13757</v>
      </c>
      <c r="C14" s="38">
        <v>7</v>
      </c>
      <c r="D14" s="44" t="s">
        <v>13778</v>
      </c>
      <c r="E14" s="49" t="s">
        <v>13761</v>
      </c>
      <c r="F14" s="45" t="s">
        <v>13844</v>
      </c>
      <c r="G14" s="39" t="s">
        <v>13824</v>
      </c>
      <c r="H14" s="39"/>
      <c r="I14" s="85"/>
      <c r="J14" s="40" t="s">
        <v>13769</v>
      </c>
      <c r="K14" s="73"/>
      <c r="L14" s="52"/>
      <c r="M14" s="36" t="str">
        <f>"Tasa por 100 mil habitantes de violencia hacia la mujer según Encuesta Nacional de Violencia Intrafamiliar por "&amp;J14&amp;", para el año 2020."</f>
        <v>Tasa por 100 mil habitantes de violencia hacia la mujer según Encuesta Nacional de Violencia Intrafamiliar por Prevalencia Violencia Psicológica General Año, para el año 2020.</v>
      </c>
      <c r="N14" s="20" t="str">
        <f t="shared" si="0"/>
        <v>Chile</v>
      </c>
      <c r="O14" s="81" t="s">
        <v>8309</v>
      </c>
      <c r="P14" s="20" t="str">
        <f t="shared" si="8"/>
        <v>Tasa</v>
      </c>
      <c r="Q14" s="28">
        <f>+IF($E14="PRODUCTO",VLOOKUP(J14,#REF!,9,0)&amp;"000",IF($E14="CATEGORÍA",VLOOKUP(J14,#REF!,7,0),$Q$1))</f>
        <v>270103001</v>
      </c>
      <c r="R14" s="20" t="str">
        <f t="shared" si="9"/>
        <v>tasa por 100 mil habitantes</v>
      </c>
      <c r="S14" s="35" t="str">
        <f>+M14</f>
        <v>Tasa por 100 mil habitantes de violencia hacia la mujer según Encuesta Nacional de Violencia Intrafamiliar por Prevalencia Violencia Psicológica General Año, para el año 2020.</v>
      </c>
      <c r="T14" s="66" t="str">
        <f t="shared" si="4"/>
        <v>Tasa por 100 mil habitantes de violencia hacia la mujer según Encuesta Nacional de Violencia Intrafamiliar por Prevalencia Violencia Psicológica General Año, para el año 2020.</v>
      </c>
      <c r="U14" s="67" t="str">
        <f t="shared" si="5"/>
        <v>Prevalencia: Prevalencia Violencia Psicológica General Año</v>
      </c>
      <c r="V14" s="35" t="s">
        <v>13846</v>
      </c>
      <c r="W14" s="21" t="str">
        <f t="shared" ref="W14:W25" si="30">HYPERLINK(B14,B14)</f>
        <v>https://analytics.zoho.com/open-view/2395394000006706890</v>
      </c>
      <c r="X14" s="60" t="str">
        <f t="shared" si="22"/>
        <v>CHL</v>
      </c>
      <c r="Y14" s="20" t="s">
        <v>10689</v>
      </c>
      <c r="Z14" s="35" t="str">
        <f t="shared" si="6"/>
        <v>Tasa por 100 mil habitantes de violencia general 2020 por comuna en la región Prevalencia Violencia Psicológica General Año de acuerdo a los datos publicados por el Centro de Estudios y Análisis del Delito de Chile para el Año 2020</v>
      </c>
      <c r="AA14" s="63">
        <f t="shared" si="28"/>
        <v>44357</v>
      </c>
      <c r="AB14" s="60" t="str">
        <f t="shared" si="28"/>
        <v>Español</v>
      </c>
      <c r="AC14" s="60" t="str">
        <f t="shared" si="28"/>
        <v>Paula</v>
      </c>
      <c r="AD14" s="60" t="str">
        <f t="shared" si="28"/>
        <v>No Aplica</v>
      </c>
      <c r="AE14" s="60" t="str">
        <f t="shared" si="28"/>
        <v>No Aplica</v>
      </c>
      <c r="AF14" s="60" t="str">
        <f t="shared" si="28"/>
        <v>No Aplica</v>
      </c>
      <c r="AG14" s="64">
        <f>+VLOOKUP($P14,Parametros[[nombre]:[Columna1]],5,0)</f>
        <v>92</v>
      </c>
      <c r="AH14" s="64">
        <f t="shared" si="24"/>
        <v>1</v>
      </c>
      <c r="AI14" s="64">
        <f>+VLOOKUP($N14,Territorio[[nombre]:[Columna1]],7,0)</f>
        <v>38</v>
      </c>
      <c r="AJ14" s="64">
        <f>+VLOOKUP(O14,Temporalidad[[nombre]:[Columna1]],7,0)</f>
        <v>31</v>
      </c>
      <c r="AK14" s="64">
        <f>+VLOOKUP(LEFT($D14,2),Tipo_Gráfico[[id2]:[Tipo Gráfico]],3,0)</f>
        <v>1</v>
      </c>
      <c r="AL14" s="35" t="str">
        <f t="shared" si="14"/>
        <v>Centro de Estudios y Análisis del Delito</v>
      </c>
      <c r="AM14" s="60" t="str">
        <f t="shared" si="25"/>
        <v>No Aplica</v>
      </c>
      <c r="AN14" s="60" t="str">
        <f t="shared" si="26"/>
        <v>No Aplica</v>
      </c>
      <c r="AO14" s="60" t="str">
        <f t="shared" si="27"/>
        <v>No Aplica</v>
      </c>
      <c r="AP14" s="65">
        <f>VLOOKUP($AC14,Responsables[],3,0)</f>
        <v>7</v>
      </c>
      <c r="AQ14" s="65">
        <f>VLOOKUP($R14,unidad_medida[[#All],[nombre]:[Columna1]],5,0)</f>
        <v>77</v>
      </c>
    </row>
    <row r="15" spans="1:43" ht="67.5" x14ac:dyDescent="0.25">
      <c r="A15" s="51" t="str">
        <f>+D15&amp;"|FILT:"&amp;E15&amp;"| MUES:"&amp;G15&amp;"|"&amp;F15&amp;"|"&amp;O15&amp;"|"&amp;H15</f>
        <v>GR 12|FILT:Periodo| MUES:Región|Tasa por 100 mil habitantes de violencia general 2020|Año 2020|</v>
      </c>
      <c r="B15" s="70" t="e">
        <f ca="1">"https://analytics.zoho.com/open-view/2395394000006508142?ZOHO_CRITERIA=%22Femicidios%22.%22Codreg%22%3D"&amp;Estructura!$B$1</f>
        <v>#NAME?</v>
      </c>
      <c r="C15" s="43">
        <v>2</v>
      </c>
      <c r="D15" s="44" t="s">
        <v>13779</v>
      </c>
      <c r="E15" s="49" t="s">
        <v>10449</v>
      </c>
      <c r="F15" s="45" t="s">
        <v>13844</v>
      </c>
      <c r="G15" s="45" t="s">
        <v>754</v>
      </c>
      <c r="H15" s="45"/>
      <c r="I15" s="42"/>
      <c r="J15" t="s">
        <v>8278</v>
      </c>
      <c r="K15" s="73"/>
      <c r="L15" s="52"/>
      <c r="M15" s="36" t="str">
        <f>"Tasa por 100 mil habitantes de violencia hacia la mujer según Encuesta Nacional de Violencia Intrafamiliar con "&amp;J15&amp;" como indicador de periodo, para el año 2020."</f>
        <v>Tasa por 100 mil habitantes de violencia hacia la mujer según Encuesta Nacional de Violencia Intrafamiliar con Año como indicador de periodo, para el año 2020.</v>
      </c>
      <c r="N15" s="20" t="str">
        <f t="shared" si="0"/>
        <v>Chile</v>
      </c>
      <c r="O15" s="81" t="s">
        <v>8309</v>
      </c>
      <c r="P15" s="20" t="str">
        <f t="shared" si="8"/>
        <v>Tasa</v>
      </c>
      <c r="Q15" s="28">
        <f>+IF($E15="PRODUCTO",VLOOKUP(J15,#REF!,9,0)&amp;"000",IF($E15="CATEGORÍA",VLOOKUP(J15,#REF!,7,0),$Q$1))</f>
        <v>270103001</v>
      </c>
      <c r="R15" s="20" t="str">
        <f t="shared" si="9"/>
        <v>tasa por 100 mil habitantes</v>
      </c>
      <c r="S15" s="35" t="str">
        <f t="shared" ref="S15:S25" si="31">+M15</f>
        <v>Tasa por 100 mil habitantes de violencia hacia la mujer según Encuesta Nacional de Violencia Intrafamiliar con Año como indicador de periodo, para el año 2020.</v>
      </c>
      <c r="T15" s="66" t="str">
        <f>+S15</f>
        <v>Tasa por 100 mil habitantes de violencia hacia la mujer según Encuesta Nacional de Violencia Intrafamiliar con Año como indicador de periodo, para el año 2020.</v>
      </c>
      <c r="U15" s="67" t="str">
        <f>+E15&amp;": "&amp;J15</f>
        <v>Periodo: Año</v>
      </c>
      <c r="V15" s="35" t="s">
        <v>13846</v>
      </c>
      <c r="W15" s="21" t="e">
        <f t="shared" ca="1" si="30"/>
        <v>#NAME?</v>
      </c>
      <c r="X15" s="60" t="str">
        <f t="shared" si="22"/>
        <v>CHL</v>
      </c>
      <c r="Y15" s="20" t="s">
        <v>13374</v>
      </c>
      <c r="Z15" s="35" t="str">
        <f>+""&amp;F15&amp;" por comuna en la región "&amp;J15&amp;" de acuerdo a los datos publicados por el "&amp;AL15&amp;" de Chile para el "&amp;O15</f>
        <v>Tasa por 100 mil habitantes de violencia general 2020 por comuna en la región Año de acuerdo a los datos publicados por el Centro de Estudios y Análisis del Delito de Chile para el Año 2020</v>
      </c>
      <c r="AA15" s="63">
        <f t="shared" ref="AA15:AE15" si="32">+AA14</f>
        <v>44357</v>
      </c>
      <c r="AB15" s="60" t="str">
        <f t="shared" si="32"/>
        <v>Español</v>
      </c>
      <c r="AC15" s="60" t="str">
        <f t="shared" si="32"/>
        <v>Paula</v>
      </c>
      <c r="AD15" s="60" t="str">
        <f t="shared" si="32"/>
        <v>No Aplica</v>
      </c>
      <c r="AE15" s="60" t="str">
        <f t="shared" si="32"/>
        <v>No Aplica</v>
      </c>
      <c r="AF15" s="60" t="str">
        <f t="shared" ref="AF15" si="33">+AF14</f>
        <v>No Aplica</v>
      </c>
      <c r="AG15" s="64">
        <f>+VLOOKUP($P15,Parametros[[nombre]:[Columna1]],5,0)</f>
        <v>92</v>
      </c>
      <c r="AH15" s="64">
        <f t="shared" si="24"/>
        <v>1</v>
      </c>
      <c r="AI15" s="64">
        <f>+VLOOKUP($N15,Territorio[[nombre]:[Columna1]],7,0)</f>
        <v>38</v>
      </c>
      <c r="AJ15" s="64">
        <f>+VLOOKUP(O15,Temporalidad[[nombre]:[Columna1]],7,0)</f>
        <v>31</v>
      </c>
      <c r="AK15" s="64">
        <f>+VLOOKUP(LEFT($D15,2),Tipo_Gráfico[[id2]:[Tipo Gráfico]],3,0)</f>
        <v>1</v>
      </c>
      <c r="AL15" s="35" t="str">
        <f t="shared" ref="AL15:AL25" si="34">AL14</f>
        <v>Centro de Estudios y Análisis del Delito</v>
      </c>
      <c r="AM15" s="60" t="str">
        <f t="shared" si="25"/>
        <v>No Aplica</v>
      </c>
      <c r="AN15" s="60" t="str">
        <f t="shared" si="26"/>
        <v>No Aplica</v>
      </c>
      <c r="AO15" s="60" t="str">
        <f t="shared" si="27"/>
        <v>No Aplica</v>
      </c>
      <c r="AP15" s="65">
        <f>VLOOKUP($AC15,Responsables[],3,0)</f>
        <v>7</v>
      </c>
      <c r="AQ15" s="65">
        <f>VLOOKUP($R15,unidad_medida[[#All],[nombre]:[Columna1]],5,0)</f>
        <v>77</v>
      </c>
    </row>
    <row r="16" spans="1:43" ht="67.5" x14ac:dyDescent="0.25">
      <c r="A16" s="51" t="str">
        <f t="shared" ref="A16:A24" si="35">+D16&amp;"|FILT:"&amp;E16&amp;"| MUES:"&amp;G16&amp;"|"&amp;F16&amp;"|"&amp;O16&amp;"|"&amp;H16</f>
        <v>GR 13|FILT:Periodo| MUES:Comuna|Tasa por 100 mil habitantes de violencia general 2020|Año 2020|</v>
      </c>
      <c r="B16" s="70" t="e">
        <f ca="1">"https://analytics.zoho.com/open-view/2395394000006498923?ZOHO_CRITERIA=%22Femicidios%22.%22Codreg%22%3D"&amp;Estructura!$B$1</f>
        <v>#NAME?</v>
      </c>
      <c r="C16" s="38">
        <v>2</v>
      </c>
      <c r="D16" s="44" t="s">
        <v>13780</v>
      </c>
      <c r="E16" s="49" t="s">
        <v>10449</v>
      </c>
      <c r="F16" s="45" t="s">
        <v>13844</v>
      </c>
      <c r="G16" s="39" t="s">
        <v>1061</v>
      </c>
      <c r="H16" s="39"/>
      <c r="I16" s="37"/>
      <c r="J16" t="s">
        <v>8278</v>
      </c>
      <c r="K16" s="73"/>
      <c r="L16" s="52"/>
      <c r="M16" s="36" t="str">
        <f>"Tasa por 100 mil habitantes de violencia hacia la mujer según Encuesta Nacional de Violencia Intrafamiliar con "&amp;J16&amp;" como indicador de periodo, para el año 2020."</f>
        <v>Tasa por 100 mil habitantes de violencia hacia la mujer según Encuesta Nacional de Violencia Intrafamiliar con Año como indicador de periodo, para el año 2020.</v>
      </c>
      <c r="N16" s="20" t="str">
        <f t="shared" si="0"/>
        <v>Chile</v>
      </c>
      <c r="O16" s="81" t="s">
        <v>8309</v>
      </c>
      <c r="P16" s="20" t="str">
        <f t="shared" si="8"/>
        <v>Tasa</v>
      </c>
      <c r="Q16" s="28">
        <f>+IF($E16="PRODUCTO",VLOOKUP(J16,#REF!,9,0)&amp;"000",IF($E16="CATEGORÍA",VLOOKUP(J16,#REF!,7,0),$Q$1))</f>
        <v>270103001</v>
      </c>
      <c r="R16" s="20" t="str">
        <f t="shared" si="9"/>
        <v>tasa por 100 mil habitantes</v>
      </c>
      <c r="S16" s="35" t="str">
        <f t="shared" si="31"/>
        <v>Tasa por 100 mil habitantes de violencia hacia la mujer según Encuesta Nacional de Violencia Intrafamiliar con Año como indicador de periodo, para el año 2020.</v>
      </c>
      <c r="T16" s="66" t="str">
        <f t="shared" si="4"/>
        <v>Tasa por 100 mil habitantes de violencia hacia la mujer según Encuesta Nacional de Violencia Intrafamiliar con Año como indicador de periodo, para el año 2020.</v>
      </c>
      <c r="U16" s="67" t="str">
        <f t="shared" si="5"/>
        <v>Periodo: Año</v>
      </c>
      <c r="V16" s="35" t="s">
        <v>13846</v>
      </c>
      <c r="W16" s="21" t="e">
        <f t="shared" ca="1" si="30"/>
        <v>#NAME?</v>
      </c>
      <c r="X16" s="60" t="str">
        <f t="shared" si="22"/>
        <v>CHL</v>
      </c>
      <c r="Y16" s="20" t="s">
        <v>13374</v>
      </c>
      <c r="Z16" s="35" t="str">
        <f t="shared" si="6"/>
        <v>Tasa por 100 mil habitantes de violencia general 2020 por comuna en la región Año de acuerdo a los datos publicados por el Centro de Estudios y Análisis del Delito de Chile para el Año 2020</v>
      </c>
      <c r="AA16" s="63">
        <f t="shared" ref="AA16:AE16" si="36">+AA15</f>
        <v>44357</v>
      </c>
      <c r="AB16" s="60" t="str">
        <f t="shared" si="36"/>
        <v>Español</v>
      </c>
      <c r="AC16" s="60" t="str">
        <f t="shared" si="36"/>
        <v>Paula</v>
      </c>
      <c r="AD16" s="60" t="str">
        <f t="shared" si="36"/>
        <v>No Aplica</v>
      </c>
      <c r="AE16" s="60" t="str">
        <f t="shared" si="36"/>
        <v>No Aplica</v>
      </c>
      <c r="AF16" s="60" t="str">
        <f t="shared" ref="AF16" si="37">+AF15</f>
        <v>No Aplica</v>
      </c>
      <c r="AG16" s="64">
        <f>+VLOOKUP($P16,Parametros[[nombre]:[Columna1]],5,0)</f>
        <v>92</v>
      </c>
      <c r="AH16" s="64">
        <f t="shared" si="24"/>
        <v>1</v>
      </c>
      <c r="AI16" s="64">
        <f>+VLOOKUP($N16,Territorio[[nombre]:[Columna1]],7,0)</f>
        <v>38</v>
      </c>
      <c r="AJ16" s="64">
        <f>+VLOOKUP(O16,Temporalidad[[nombre]:[Columna1]],7,0)</f>
        <v>31</v>
      </c>
      <c r="AK16" s="64">
        <f>+VLOOKUP(LEFT($D16,2),Tipo_Gráfico[[id2]:[Tipo Gráfico]],3,0)</f>
        <v>1</v>
      </c>
      <c r="AL16" s="35" t="str">
        <f t="shared" si="34"/>
        <v>Centro de Estudios y Análisis del Delito</v>
      </c>
      <c r="AM16" s="60" t="str">
        <f t="shared" si="25"/>
        <v>No Aplica</v>
      </c>
      <c r="AN16" s="60" t="str">
        <f t="shared" si="26"/>
        <v>No Aplica</v>
      </c>
      <c r="AO16" s="60" t="str">
        <f t="shared" si="27"/>
        <v>No Aplica</v>
      </c>
      <c r="AP16" s="65">
        <f>VLOOKUP($AC16,Responsables[],3,0)</f>
        <v>7</v>
      </c>
      <c r="AQ16" s="65">
        <f>VLOOKUP($R16,unidad_medida[[#All],[nombre]:[Columna1]],5,0)</f>
        <v>77</v>
      </c>
    </row>
    <row r="17" spans="1:43" ht="67.5" x14ac:dyDescent="0.25">
      <c r="A17" s="51" t="str">
        <f t="shared" si="35"/>
        <v>GR 14|FILT:Periodo| MUES:Prevalencia|Tasa por 100 mil habitantes de violencia general 2020|Año 2020|</v>
      </c>
      <c r="B17" s="70" t="str">
        <f>"https://analytics.zoho.com/open-view/2395394000006498596"</f>
        <v>https://analytics.zoho.com/open-view/2395394000006498596</v>
      </c>
      <c r="C17" s="38">
        <v>2</v>
      </c>
      <c r="D17" s="44" t="s">
        <v>13781</v>
      </c>
      <c r="E17" s="49" t="s">
        <v>10449</v>
      </c>
      <c r="F17" s="45" t="s">
        <v>13844</v>
      </c>
      <c r="G17" s="39" t="s">
        <v>13761</v>
      </c>
      <c r="H17" s="45"/>
      <c r="I17" s="37"/>
      <c r="J17" t="s">
        <v>8278</v>
      </c>
      <c r="K17" s="73"/>
      <c r="L17" s="52"/>
      <c r="M17" s="36" t="str">
        <f>"Tasa por 100 mil habitantes de violencia hacia la mujer según Encuesta Nacional de Violencia Intrafamiliar con "&amp;J17&amp;" como indicador de periodo, para el año 2020."</f>
        <v>Tasa por 100 mil habitantes de violencia hacia la mujer según Encuesta Nacional de Violencia Intrafamiliar con Año como indicador de periodo, para el año 2020.</v>
      </c>
      <c r="N17" s="20" t="str">
        <f t="shared" si="0"/>
        <v>Chile</v>
      </c>
      <c r="O17" s="81" t="s">
        <v>8309</v>
      </c>
      <c r="P17" s="20" t="str">
        <f t="shared" si="8"/>
        <v>Tasa</v>
      </c>
      <c r="Q17" s="28">
        <f>+IF($E17="PRODUCTO",VLOOKUP(J17,#REF!,9,0)&amp;"000",IF($E17="CATEGORÍA",VLOOKUP(J17,#REF!,7,0),$Q$1))</f>
        <v>270103001</v>
      </c>
      <c r="R17" s="20" t="str">
        <f t="shared" si="9"/>
        <v>tasa por 100 mil habitantes</v>
      </c>
      <c r="S17" s="35" t="str">
        <f t="shared" si="31"/>
        <v>Tasa por 100 mil habitantes de violencia hacia la mujer según Encuesta Nacional de Violencia Intrafamiliar con Año como indicador de periodo, para el año 2020.</v>
      </c>
      <c r="T17" s="66" t="str">
        <f t="shared" si="4"/>
        <v>Tasa por 100 mil habitantes de violencia hacia la mujer según Encuesta Nacional de Violencia Intrafamiliar con Año como indicador de periodo, para el año 2020.</v>
      </c>
      <c r="U17" s="67" t="str">
        <f t="shared" si="5"/>
        <v>Periodo: Año</v>
      </c>
      <c r="V17" s="35" t="s">
        <v>13846</v>
      </c>
      <c r="W17" s="21" t="str">
        <f t="shared" si="30"/>
        <v>https://analytics.zoho.com/open-view/2395394000006498596</v>
      </c>
      <c r="X17" s="60" t="str">
        <f t="shared" si="22"/>
        <v>CHL</v>
      </c>
      <c r="Y17" s="20" t="s">
        <v>13374</v>
      </c>
      <c r="Z17" s="35" t="str">
        <f t="shared" si="6"/>
        <v>Tasa por 100 mil habitantes de violencia general 2020 por comuna en la región Año de acuerdo a los datos publicados por el Centro de Estudios y Análisis del Delito de Chile para el Año 2020</v>
      </c>
      <c r="AA17" s="63">
        <f t="shared" ref="AA17:AE17" si="38">+AA16</f>
        <v>44357</v>
      </c>
      <c r="AB17" s="60" t="str">
        <f t="shared" si="38"/>
        <v>Español</v>
      </c>
      <c r="AC17" s="60" t="str">
        <f t="shared" si="38"/>
        <v>Paula</v>
      </c>
      <c r="AD17" s="60" t="str">
        <f t="shared" si="38"/>
        <v>No Aplica</v>
      </c>
      <c r="AE17" s="60" t="str">
        <f t="shared" si="38"/>
        <v>No Aplica</v>
      </c>
      <c r="AF17" s="60" t="str">
        <f t="shared" ref="AF17" si="39">+AF16</f>
        <v>No Aplica</v>
      </c>
      <c r="AG17" s="64">
        <f>+VLOOKUP($P17,Parametros[[nombre]:[Columna1]],5,0)</f>
        <v>92</v>
      </c>
      <c r="AH17" s="64">
        <f t="shared" si="24"/>
        <v>1</v>
      </c>
      <c r="AI17" s="64">
        <f>+VLOOKUP($N17,Territorio[[nombre]:[Columna1]],7,0)</f>
        <v>38</v>
      </c>
      <c r="AJ17" s="64">
        <f>+VLOOKUP(O17,Temporalidad[[nombre]:[Columna1]],7,0)</f>
        <v>31</v>
      </c>
      <c r="AK17" s="64">
        <f>+VLOOKUP(LEFT($D17,2),Tipo_Gráfico[[id2]:[Tipo Gráfico]],3,0)</f>
        <v>1</v>
      </c>
      <c r="AL17" s="35" t="str">
        <f t="shared" si="34"/>
        <v>Centro de Estudios y Análisis del Delito</v>
      </c>
      <c r="AM17" s="60" t="str">
        <f t="shared" si="25"/>
        <v>No Aplica</v>
      </c>
      <c r="AN17" s="60" t="str">
        <f t="shared" si="26"/>
        <v>No Aplica</v>
      </c>
      <c r="AO17" s="60" t="str">
        <f t="shared" si="27"/>
        <v>No Aplica</v>
      </c>
      <c r="AP17" s="65">
        <f>VLOOKUP($AC17,Responsables[],3,0)</f>
        <v>7</v>
      </c>
      <c r="AQ17" s="65">
        <f>VLOOKUP($R17,unidad_medida[[#All],[nombre]:[Columna1]],5,0)</f>
        <v>77</v>
      </c>
    </row>
    <row r="18" spans="1:43" ht="67.5" x14ac:dyDescent="0.25">
      <c r="A18" s="51" t="str">
        <f t="shared" si="35"/>
        <v>GR 15|FILT:Periodo| MUES:Tipo de Violencia|Tasa por 100 mil habitantes de violencia general 2020|Año 2020|</v>
      </c>
      <c r="B18" s="70" t="str">
        <f>"https://analytics.zoho.com/open-view/2395394000006498814"</f>
        <v>https://analytics.zoho.com/open-view/2395394000006498814</v>
      </c>
      <c r="C18" s="38">
        <v>2</v>
      </c>
      <c r="D18" s="44" t="s">
        <v>13782</v>
      </c>
      <c r="E18" s="49" t="s">
        <v>10449</v>
      </c>
      <c r="F18" s="45" t="s">
        <v>13844</v>
      </c>
      <c r="G18" s="39" t="s">
        <v>13824</v>
      </c>
      <c r="H18" s="39"/>
      <c r="I18" s="37"/>
      <c r="J18" t="s">
        <v>8278</v>
      </c>
      <c r="K18" s="73"/>
      <c r="L18" s="52"/>
      <c r="M18" s="36" t="str">
        <f>"Tasa por 100 mil habitantes de violencia hacia la mujer según Encuesta Nacional de Violencia Intrafamiliar con "&amp;J18&amp;" como indicador de periodo, para el año 2020."</f>
        <v>Tasa por 100 mil habitantes de violencia hacia la mujer según Encuesta Nacional de Violencia Intrafamiliar con Año como indicador de periodo, para el año 2020.</v>
      </c>
      <c r="N18" s="20" t="str">
        <f t="shared" si="0"/>
        <v>Chile</v>
      </c>
      <c r="O18" s="81" t="s">
        <v>8309</v>
      </c>
      <c r="P18" s="20" t="str">
        <f t="shared" si="8"/>
        <v>Tasa</v>
      </c>
      <c r="Q18" s="28">
        <f>+IF($E18="PRODUCTO",VLOOKUP(J18,#REF!,9,0)&amp;"000",IF($E18="CATEGORÍA",VLOOKUP(J18,#REF!,7,0),$Q$1))</f>
        <v>270103001</v>
      </c>
      <c r="R18" s="20" t="str">
        <f t="shared" si="9"/>
        <v>tasa por 100 mil habitantes</v>
      </c>
      <c r="S18" s="35" t="str">
        <f t="shared" si="31"/>
        <v>Tasa por 100 mil habitantes de violencia hacia la mujer según Encuesta Nacional de Violencia Intrafamiliar con Año como indicador de periodo, para el año 2020.</v>
      </c>
      <c r="T18" s="66" t="str">
        <f t="shared" si="4"/>
        <v>Tasa por 100 mil habitantes de violencia hacia la mujer según Encuesta Nacional de Violencia Intrafamiliar con Año como indicador de periodo, para el año 2020.</v>
      </c>
      <c r="U18" s="67" t="str">
        <f t="shared" si="5"/>
        <v>Periodo: Año</v>
      </c>
      <c r="V18" s="35" t="s">
        <v>13846</v>
      </c>
      <c r="W18" s="21" t="str">
        <f t="shared" si="30"/>
        <v>https://analytics.zoho.com/open-view/2395394000006498814</v>
      </c>
      <c r="X18" s="60" t="str">
        <f t="shared" si="22"/>
        <v>CHL</v>
      </c>
      <c r="Y18" s="20" t="s">
        <v>13790</v>
      </c>
      <c r="Z18" s="35" t="str">
        <f t="shared" si="6"/>
        <v>Tasa por 100 mil habitantes de violencia general 2020 por comuna en la región Año de acuerdo a los datos publicados por el Centro de Estudios y Análisis del Delito de Chile para el Año 2020</v>
      </c>
      <c r="AA18" s="63">
        <f t="shared" ref="AA18:AE18" si="40">+AA17</f>
        <v>44357</v>
      </c>
      <c r="AB18" s="60" t="str">
        <f t="shared" si="40"/>
        <v>Español</v>
      </c>
      <c r="AC18" s="60" t="str">
        <f t="shared" si="40"/>
        <v>Paula</v>
      </c>
      <c r="AD18" s="60" t="str">
        <f t="shared" si="40"/>
        <v>No Aplica</v>
      </c>
      <c r="AE18" s="60" t="str">
        <f t="shared" si="40"/>
        <v>No Aplica</v>
      </c>
      <c r="AF18" s="60" t="str">
        <f t="shared" ref="AF18" si="41">+AF17</f>
        <v>No Aplica</v>
      </c>
      <c r="AG18" s="64">
        <f>+VLOOKUP($P18,Parametros[[nombre]:[Columna1]],5,0)</f>
        <v>92</v>
      </c>
      <c r="AH18" s="64">
        <f t="shared" si="24"/>
        <v>1</v>
      </c>
      <c r="AI18" s="64">
        <f>+VLOOKUP($N18,Territorio[[nombre]:[Columna1]],7,0)</f>
        <v>38</v>
      </c>
      <c r="AJ18" s="64">
        <f>+VLOOKUP(O18,Temporalidad[[nombre]:[Columna1]],7,0)</f>
        <v>31</v>
      </c>
      <c r="AK18" s="64">
        <f>+VLOOKUP(LEFT($D18,2),Tipo_Gráfico[[id2]:[Tipo Gráfico]],3,0)</f>
        <v>1</v>
      </c>
      <c r="AL18" s="35" t="str">
        <f t="shared" si="34"/>
        <v>Centro de Estudios y Análisis del Delito</v>
      </c>
      <c r="AM18" s="60" t="str">
        <f t="shared" si="25"/>
        <v>No Aplica</v>
      </c>
      <c r="AN18" s="60" t="str">
        <f t="shared" si="26"/>
        <v>No Aplica</v>
      </c>
      <c r="AO18" s="60" t="str">
        <f t="shared" si="27"/>
        <v>No Aplica</v>
      </c>
      <c r="AP18" s="65">
        <f>VLOOKUP($AC18,Responsables[],3,0)</f>
        <v>7</v>
      </c>
      <c r="AQ18" s="65">
        <f>VLOOKUP($R18,unidad_medida[[#All],[nombre]:[Columna1]],5,0)</f>
        <v>77</v>
      </c>
    </row>
    <row r="19" spans="1:43" ht="56.25" x14ac:dyDescent="0.25">
      <c r="A19" s="51" t="str">
        <f t="shared" si="35"/>
        <v>GR 16|FILT:Tipo de Violencia| MUES:Región|Tasa por 100 mil habitantes de violencia general 2020|Año 2020|</v>
      </c>
      <c r="B19" s="70" t="str">
        <f>"https://analytics.zoho.com/open-view/2395394000006636284"</f>
        <v>https://analytics.zoho.com/open-view/2395394000006636284</v>
      </c>
      <c r="C19" s="38">
        <v>3</v>
      </c>
      <c r="D19" s="44" t="s">
        <v>13783</v>
      </c>
      <c r="E19" s="49" t="s">
        <v>13824</v>
      </c>
      <c r="F19" s="45" t="s">
        <v>13844</v>
      </c>
      <c r="G19" s="39" t="s">
        <v>754</v>
      </c>
      <c r="H19" s="45"/>
      <c r="I19" s="37"/>
      <c r="J19" t="s">
        <v>13801</v>
      </c>
      <c r="K19" s="73"/>
      <c r="L19" s="52"/>
      <c r="M19" s="36" t="str">
        <f>"Tasa por 100 mil habitantes de violencia hacia la mujer según Encuesta Nacional de Violencia Intrafamiliar por "&amp;J19&amp;", para el año 2020."</f>
        <v>Tasa por 100 mil habitantes de violencia hacia la mujer según Encuesta Nacional de Violencia Intrafamiliar por Violencia física, para el año 2020.</v>
      </c>
      <c r="N19" s="20" t="str">
        <f t="shared" si="0"/>
        <v>Chile</v>
      </c>
      <c r="O19" s="81" t="s">
        <v>8309</v>
      </c>
      <c r="P19" s="20" t="str">
        <f t="shared" si="8"/>
        <v>Tasa</v>
      </c>
      <c r="Q19" s="28">
        <f>+IF($E19="PRODUCTO",VLOOKUP(J19,#REF!,9,0)&amp;"000",IF($E19="CATEGORÍA",VLOOKUP(J19,#REF!,7,0),$Q$1))</f>
        <v>270103001</v>
      </c>
      <c r="R19" s="20" t="str">
        <f t="shared" si="9"/>
        <v>tasa por 100 mil habitantes</v>
      </c>
      <c r="S19" s="35" t="str">
        <f t="shared" si="31"/>
        <v>Tasa por 100 mil habitantes de violencia hacia la mujer según Encuesta Nacional de Violencia Intrafamiliar por Violencia física, para el año 2020.</v>
      </c>
      <c r="T19" s="66" t="str">
        <f t="shared" si="4"/>
        <v>Tasa por 100 mil habitantes de violencia hacia la mujer según Encuesta Nacional de Violencia Intrafamiliar por Violencia física, para el año 2020.</v>
      </c>
      <c r="U19" s="67" t="str">
        <f t="shared" si="5"/>
        <v>Tipo de Violencia: Violencia física</v>
      </c>
      <c r="V19" s="35" t="s">
        <v>13846</v>
      </c>
      <c r="W19" s="21" t="str">
        <f t="shared" si="30"/>
        <v>https://analytics.zoho.com/open-view/2395394000006636284</v>
      </c>
      <c r="X19" s="60" t="str">
        <f t="shared" si="22"/>
        <v>CHL</v>
      </c>
      <c r="Y19" s="20" t="s">
        <v>13790</v>
      </c>
      <c r="Z19" s="35" t="str">
        <f t="shared" si="6"/>
        <v>Tasa por 100 mil habitantes de violencia general 2020 por comuna en la región Violencia física de acuerdo a los datos publicados por el Centro de Estudios y Análisis del Delito de Chile para el Año 2020</v>
      </c>
      <c r="AA19" s="63">
        <f t="shared" ref="AA19:AE19" si="42">+AA18</f>
        <v>44357</v>
      </c>
      <c r="AB19" s="60" t="str">
        <f t="shared" si="42"/>
        <v>Español</v>
      </c>
      <c r="AC19" s="60" t="str">
        <f t="shared" si="42"/>
        <v>Paula</v>
      </c>
      <c r="AD19" s="60" t="str">
        <f t="shared" si="42"/>
        <v>No Aplica</v>
      </c>
      <c r="AE19" s="60" t="str">
        <f t="shared" si="42"/>
        <v>No Aplica</v>
      </c>
      <c r="AF19" s="60" t="str">
        <f t="shared" ref="AF19" si="43">+AF18</f>
        <v>No Aplica</v>
      </c>
      <c r="AG19" s="64">
        <f>+VLOOKUP($P19,Parametros[[nombre]:[Columna1]],5,0)</f>
        <v>92</v>
      </c>
      <c r="AH19" s="64">
        <f t="shared" si="24"/>
        <v>1</v>
      </c>
      <c r="AI19" s="64">
        <f>+VLOOKUP($N19,Territorio[[nombre]:[Columna1]],7,0)</f>
        <v>38</v>
      </c>
      <c r="AJ19" s="64">
        <f>+VLOOKUP(O19,Temporalidad[[nombre]:[Columna1]],7,0)</f>
        <v>31</v>
      </c>
      <c r="AK19" s="64">
        <f>+VLOOKUP(LEFT($D19,2),Tipo_Gráfico[[id2]:[Tipo Gráfico]],3,0)</f>
        <v>1</v>
      </c>
      <c r="AL19" s="35" t="str">
        <f t="shared" si="34"/>
        <v>Centro de Estudios y Análisis del Delito</v>
      </c>
      <c r="AM19" s="60" t="str">
        <f t="shared" si="25"/>
        <v>No Aplica</v>
      </c>
      <c r="AN19" s="60" t="str">
        <f t="shared" si="26"/>
        <v>No Aplica</v>
      </c>
      <c r="AO19" s="60" t="str">
        <f t="shared" si="27"/>
        <v>No Aplica</v>
      </c>
      <c r="AP19" s="65">
        <f>VLOOKUP($AC19,Responsables[],3,0)</f>
        <v>7</v>
      </c>
      <c r="AQ19" s="65">
        <f>VLOOKUP($R19,unidad_medida[[#All],[nombre]:[Columna1]],5,0)</f>
        <v>77</v>
      </c>
    </row>
    <row r="20" spans="1:43" ht="56.25" x14ac:dyDescent="0.25">
      <c r="A20" s="51" t="str">
        <f t="shared" si="35"/>
        <v>GR 17|FILT:Tipo de Violencia| MUES:Comuna|Tasa por 100 mil habitantes de violencia general 2020|Año 2020|</v>
      </c>
      <c r="B20" s="70" t="str">
        <f>"https://analytics.zoho.com/open-view/2395394000006636165"</f>
        <v>https://analytics.zoho.com/open-view/2395394000006636165</v>
      </c>
      <c r="C20" s="38">
        <v>3</v>
      </c>
      <c r="D20" s="44" t="s">
        <v>13784</v>
      </c>
      <c r="E20" s="49" t="s">
        <v>13824</v>
      </c>
      <c r="F20" s="45" t="s">
        <v>13844</v>
      </c>
      <c r="G20" s="39" t="s">
        <v>1061</v>
      </c>
      <c r="H20" s="39"/>
      <c r="I20" s="37"/>
      <c r="J20" t="s">
        <v>13801</v>
      </c>
      <c r="K20" s="73"/>
      <c r="L20" s="52"/>
      <c r="M20" s="36" t="str">
        <f>"Tasa por 100 mil habitantes de violencia hacia la mujer según Encuesta Nacional de Violencia Intrafamiliar por "&amp;J20&amp;", para el año 2020."</f>
        <v>Tasa por 100 mil habitantes de violencia hacia la mujer según Encuesta Nacional de Violencia Intrafamiliar por Violencia física, para el año 2020.</v>
      </c>
      <c r="N20" s="20" t="str">
        <f t="shared" si="0"/>
        <v>Chile</v>
      </c>
      <c r="O20" s="81" t="s">
        <v>8309</v>
      </c>
      <c r="P20" s="20" t="str">
        <f t="shared" si="8"/>
        <v>Tasa</v>
      </c>
      <c r="Q20" s="28">
        <f>+IF($E20="PRODUCTO",VLOOKUP(J20,#REF!,9,0)&amp;"000",IF($E20="CATEGORÍA",VLOOKUP(J20,#REF!,7,0),$Q$1))</f>
        <v>270103001</v>
      </c>
      <c r="R20" s="20" t="str">
        <f t="shared" si="9"/>
        <v>tasa por 100 mil habitantes</v>
      </c>
      <c r="S20" s="35" t="str">
        <f t="shared" si="31"/>
        <v>Tasa por 100 mil habitantes de violencia hacia la mujer según Encuesta Nacional de Violencia Intrafamiliar por Violencia física, para el año 2020.</v>
      </c>
      <c r="T20" s="66" t="str">
        <f t="shared" si="4"/>
        <v>Tasa por 100 mil habitantes de violencia hacia la mujer según Encuesta Nacional de Violencia Intrafamiliar por Violencia física, para el año 2020.</v>
      </c>
      <c r="U20" s="67" t="str">
        <f t="shared" si="5"/>
        <v>Tipo de Violencia: Violencia física</v>
      </c>
      <c r="V20" s="35" t="s">
        <v>13846</v>
      </c>
      <c r="W20" s="21" t="str">
        <f t="shared" si="30"/>
        <v>https://analytics.zoho.com/open-view/2395394000006636165</v>
      </c>
      <c r="X20" s="60" t="str">
        <f t="shared" si="22"/>
        <v>CHL</v>
      </c>
      <c r="Y20" s="20" t="s">
        <v>10689</v>
      </c>
      <c r="Z20" s="35" t="str">
        <f t="shared" si="6"/>
        <v>Tasa por 100 mil habitantes de violencia general 2020 por comuna en la región Violencia física de acuerdo a los datos publicados por el Centro de Estudios y Análisis del Delito de Chile para el Año 2020</v>
      </c>
      <c r="AA20" s="63">
        <f t="shared" ref="AA20:AE20" si="44">+AA19</f>
        <v>44357</v>
      </c>
      <c r="AB20" s="60" t="str">
        <f t="shared" si="44"/>
        <v>Español</v>
      </c>
      <c r="AC20" s="60" t="str">
        <f t="shared" si="44"/>
        <v>Paula</v>
      </c>
      <c r="AD20" s="60" t="str">
        <f t="shared" si="44"/>
        <v>No Aplica</v>
      </c>
      <c r="AE20" s="60" t="str">
        <f t="shared" si="44"/>
        <v>No Aplica</v>
      </c>
      <c r="AF20" s="60" t="str">
        <f t="shared" ref="AF20" si="45">+AF19</f>
        <v>No Aplica</v>
      </c>
      <c r="AG20" s="64">
        <f>+VLOOKUP($P20,Parametros[[nombre]:[Columna1]],5,0)</f>
        <v>92</v>
      </c>
      <c r="AH20" s="64">
        <f t="shared" si="24"/>
        <v>1</v>
      </c>
      <c r="AI20" s="64">
        <f>+VLOOKUP($N20,Territorio[[nombre]:[Columna1]],7,0)</f>
        <v>38</v>
      </c>
      <c r="AJ20" s="64">
        <f>+VLOOKUP(O20,Temporalidad[[nombre]:[Columna1]],7,0)</f>
        <v>31</v>
      </c>
      <c r="AK20" s="64">
        <f>+VLOOKUP(LEFT($D20,2),Tipo_Gráfico[[id2]:[Tipo Gráfico]],3,0)</f>
        <v>1</v>
      </c>
      <c r="AL20" s="35" t="str">
        <f t="shared" si="34"/>
        <v>Centro de Estudios y Análisis del Delito</v>
      </c>
      <c r="AM20" s="60" t="str">
        <f t="shared" si="25"/>
        <v>No Aplica</v>
      </c>
      <c r="AN20" s="60" t="str">
        <f t="shared" si="26"/>
        <v>No Aplica</v>
      </c>
      <c r="AO20" s="60" t="str">
        <f t="shared" si="27"/>
        <v>No Aplica</v>
      </c>
      <c r="AP20" s="65">
        <f>VLOOKUP($AC20,Responsables[],3,0)</f>
        <v>7</v>
      </c>
      <c r="AQ20" s="65">
        <f>VLOOKUP($R20,unidad_medida[[#All],[nombre]:[Columna1]],5,0)</f>
        <v>77</v>
      </c>
    </row>
    <row r="21" spans="1:43" ht="56.25" x14ac:dyDescent="0.25">
      <c r="A21" s="51" t="str">
        <f t="shared" si="35"/>
        <v>GR 18|FILT:Tipo de Violencia| MUES:Prevalencia|Tasa por 100 mil habitantes de violencia general 2020|Año 2020|</v>
      </c>
      <c r="B21" s="70" t="e">
        <f ca="1">"https://analytics.zoho.com/open-view/2395394000006636567?ZOHO_CRITERIA=%22Femicidios%22.%22Codreg%22%3D"&amp;Estructura!$B$1</f>
        <v>#NAME?</v>
      </c>
      <c r="C21" s="38">
        <v>3</v>
      </c>
      <c r="D21" s="44" t="s">
        <v>13785</v>
      </c>
      <c r="E21" s="49" t="s">
        <v>13824</v>
      </c>
      <c r="F21" s="45" t="s">
        <v>13844</v>
      </c>
      <c r="G21" s="39" t="s">
        <v>13761</v>
      </c>
      <c r="H21" s="45"/>
      <c r="I21" s="37"/>
      <c r="J21" t="s">
        <v>13801</v>
      </c>
      <c r="K21" s="73"/>
      <c r="L21" s="52"/>
      <c r="M21" s="36" t="str">
        <f>"Tasa por 100 mil habitantes de violencia hacia la mujer según Encuesta Nacional de Violencia Intrafamiliar por "&amp;J21&amp;", para el año 2020."</f>
        <v>Tasa por 100 mil habitantes de violencia hacia la mujer según Encuesta Nacional de Violencia Intrafamiliar por Violencia física, para el año 2020.</v>
      </c>
      <c r="N21" s="20" t="str">
        <f t="shared" si="0"/>
        <v>Chile</v>
      </c>
      <c r="O21" s="81" t="s">
        <v>8309</v>
      </c>
      <c r="P21" s="20" t="str">
        <f t="shared" si="8"/>
        <v>Tasa</v>
      </c>
      <c r="Q21" s="28">
        <f>+IF($E21="PRODUCTO",VLOOKUP(J21,#REF!,9,0)&amp;"000",IF($E21="CATEGORÍA",VLOOKUP(J21,#REF!,7,0),$Q$1))</f>
        <v>270103001</v>
      </c>
      <c r="R21" s="20" t="str">
        <f t="shared" si="9"/>
        <v>tasa por 100 mil habitantes</v>
      </c>
      <c r="S21" s="35" t="str">
        <f t="shared" si="31"/>
        <v>Tasa por 100 mil habitantes de violencia hacia la mujer según Encuesta Nacional de Violencia Intrafamiliar por Violencia física, para el año 2020.</v>
      </c>
      <c r="T21" s="66" t="str">
        <f t="shared" si="4"/>
        <v>Tasa por 100 mil habitantes de violencia hacia la mujer según Encuesta Nacional de Violencia Intrafamiliar por Violencia física, para el año 2020.</v>
      </c>
      <c r="U21" s="67" t="str">
        <f t="shared" si="5"/>
        <v>Tipo de Violencia: Violencia física</v>
      </c>
      <c r="V21" s="35" t="s">
        <v>13846</v>
      </c>
      <c r="W21" s="21" t="e">
        <f t="shared" ca="1" si="30"/>
        <v>#NAME?</v>
      </c>
      <c r="X21" s="60" t="str">
        <f t="shared" si="22"/>
        <v>CHL</v>
      </c>
      <c r="Y21" s="20" t="s">
        <v>10689</v>
      </c>
      <c r="Z21" s="35" t="str">
        <f t="shared" si="6"/>
        <v>Tasa por 100 mil habitantes de violencia general 2020 por comuna en la región Violencia física de acuerdo a los datos publicados por el Centro de Estudios y Análisis del Delito de Chile para el Año 2020</v>
      </c>
      <c r="AA21" s="63">
        <f t="shared" ref="AA21:AE21" si="46">+AA20</f>
        <v>44357</v>
      </c>
      <c r="AB21" s="60" t="str">
        <f t="shared" si="46"/>
        <v>Español</v>
      </c>
      <c r="AC21" s="60" t="str">
        <f t="shared" si="46"/>
        <v>Paula</v>
      </c>
      <c r="AD21" s="60" t="str">
        <f t="shared" si="46"/>
        <v>No Aplica</v>
      </c>
      <c r="AE21" s="60" t="str">
        <f t="shared" si="46"/>
        <v>No Aplica</v>
      </c>
      <c r="AF21" s="60" t="str">
        <f t="shared" ref="AF21" si="47">+AF20</f>
        <v>No Aplica</v>
      </c>
      <c r="AG21" s="64">
        <f>+VLOOKUP($P21,Parametros[[nombre]:[Columna1]],5,0)</f>
        <v>92</v>
      </c>
      <c r="AH21" s="64">
        <f t="shared" si="24"/>
        <v>1</v>
      </c>
      <c r="AI21" s="64">
        <f>+VLOOKUP($N21,Territorio[[nombre]:[Columna1]],7,0)</f>
        <v>38</v>
      </c>
      <c r="AJ21" s="64">
        <f>+VLOOKUP(O21,Temporalidad[[nombre]:[Columna1]],7,0)</f>
        <v>31</v>
      </c>
      <c r="AK21" s="64">
        <f>+VLOOKUP(LEFT($D21,2),Tipo_Gráfico[[id2]:[Tipo Gráfico]],3,0)</f>
        <v>1</v>
      </c>
      <c r="AL21" s="35" t="str">
        <f t="shared" si="34"/>
        <v>Centro de Estudios y Análisis del Delito</v>
      </c>
      <c r="AM21" s="60" t="str">
        <f t="shared" si="25"/>
        <v>No Aplica</v>
      </c>
      <c r="AN21" s="60" t="str">
        <f t="shared" si="26"/>
        <v>No Aplica</v>
      </c>
      <c r="AO21" s="60" t="str">
        <f t="shared" si="27"/>
        <v>No Aplica</v>
      </c>
      <c r="AP21" s="65">
        <f>VLOOKUP($AC21,Responsables[],3,0)</f>
        <v>7</v>
      </c>
      <c r="AQ21" s="65">
        <f>VLOOKUP($R21,unidad_medida[[#All],[nombre]:[Columna1]],5,0)</f>
        <v>77</v>
      </c>
    </row>
    <row r="22" spans="1:43" ht="56.25" x14ac:dyDescent="0.25">
      <c r="A22" s="51" t="str">
        <f t="shared" si="35"/>
        <v>GR 19|FILT:Tipo de Violencia| MUES:Periodo|Tasa por 100 mil habitantes de violencia general 2020|Año 2020|</v>
      </c>
      <c r="B22" s="70" t="e">
        <f ca="1">"https://analytics.zoho.com/open-view/2395394000006709890?ZOHO_CRITERIA=%22Femicidios%22.%22Codreg%22%3D"&amp;Estructura!$B$1</f>
        <v>#NAME?</v>
      </c>
      <c r="C22" s="38">
        <v>3</v>
      </c>
      <c r="D22" s="44" t="s">
        <v>13786</v>
      </c>
      <c r="E22" s="49" t="s">
        <v>13824</v>
      </c>
      <c r="F22" s="45" t="s">
        <v>13844</v>
      </c>
      <c r="G22" s="39" t="s">
        <v>10449</v>
      </c>
      <c r="H22" s="39"/>
      <c r="I22" s="37"/>
      <c r="J22" t="s">
        <v>13801</v>
      </c>
      <c r="K22" s="73"/>
      <c r="L22" s="52"/>
      <c r="M22" s="36" t="str">
        <f>"Tasa por 100 mil habitantes de violencia hacia la mujer según Encuesta Nacional de Violencia Intrafamiliar por "&amp;J22&amp;", para el año 2020."</f>
        <v>Tasa por 100 mil habitantes de violencia hacia la mujer según Encuesta Nacional de Violencia Intrafamiliar por Violencia física, para el año 2020.</v>
      </c>
      <c r="N22" s="20" t="str">
        <f t="shared" si="0"/>
        <v>Chile</v>
      </c>
      <c r="O22" s="81" t="s">
        <v>8309</v>
      </c>
      <c r="P22" s="20" t="str">
        <f t="shared" si="8"/>
        <v>Tasa</v>
      </c>
      <c r="Q22" s="28">
        <f>+IF($E22="PRODUCTO",VLOOKUP(J22,#REF!,9,0)&amp;"000",IF($E22="CATEGORÍA",VLOOKUP(J22,#REF!,7,0),$Q$1))</f>
        <v>270103001</v>
      </c>
      <c r="R22" s="20" t="str">
        <f t="shared" si="9"/>
        <v>tasa por 100 mil habitantes</v>
      </c>
      <c r="S22" s="35" t="str">
        <f t="shared" si="31"/>
        <v>Tasa por 100 mil habitantes de violencia hacia la mujer según Encuesta Nacional de Violencia Intrafamiliar por Violencia física, para el año 2020.</v>
      </c>
      <c r="T22" s="66" t="str">
        <f t="shared" si="4"/>
        <v>Tasa por 100 mil habitantes de violencia hacia la mujer según Encuesta Nacional de Violencia Intrafamiliar por Violencia física, para el año 2020.</v>
      </c>
      <c r="U22" s="67" t="str">
        <f t="shared" si="5"/>
        <v>Tipo de Violencia: Violencia física</v>
      </c>
      <c r="V22" s="35" t="s">
        <v>13846</v>
      </c>
      <c r="W22" s="21" t="e">
        <f t="shared" ca="1" si="30"/>
        <v>#NAME?</v>
      </c>
      <c r="X22" s="60" t="str">
        <f t="shared" si="22"/>
        <v>CHL</v>
      </c>
      <c r="Y22" s="20" t="s">
        <v>10689</v>
      </c>
      <c r="Z22" s="35" t="str">
        <f t="shared" si="6"/>
        <v>Tasa por 100 mil habitantes de violencia general 2020 por comuna en la región Violencia física de acuerdo a los datos publicados por el Centro de Estudios y Análisis del Delito de Chile para el Año 2020</v>
      </c>
      <c r="AA22" s="63">
        <f t="shared" ref="AA22:AE22" si="48">+AA21</f>
        <v>44357</v>
      </c>
      <c r="AB22" s="60" t="str">
        <f t="shared" si="48"/>
        <v>Español</v>
      </c>
      <c r="AC22" s="60" t="str">
        <f t="shared" si="48"/>
        <v>Paula</v>
      </c>
      <c r="AD22" s="60" t="str">
        <f t="shared" si="48"/>
        <v>No Aplica</v>
      </c>
      <c r="AE22" s="60" t="str">
        <f t="shared" si="48"/>
        <v>No Aplica</v>
      </c>
      <c r="AF22" s="60" t="str">
        <f t="shared" ref="AF22" si="49">+AF21</f>
        <v>No Aplica</v>
      </c>
      <c r="AG22" s="64">
        <f>+VLOOKUP($P22,Parametros[[nombre]:[Columna1]],5,0)</f>
        <v>92</v>
      </c>
      <c r="AH22" s="64">
        <f t="shared" si="24"/>
        <v>1</v>
      </c>
      <c r="AI22" s="64">
        <f>+VLOOKUP($N22,Territorio[[nombre]:[Columna1]],7,0)</f>
        <v>38</v>
      </c>
      <c r="AJ22" s="64">
        <f>+VLOOKUP(O22,Temporalidad[[nombre]:[Columna1]],7,0)</f>
        <v>31</v>
      </c>
      <c r="AK22" s="64">
        <f>+VLOOKUP(LEFT($D22,2),Tipo_Gráfico[[id2]:[Tipo Gráfico]],3,0)</f>
        <v>1</v>
      </c>
      <c r="AL22" s="35" t="str">
        <f t="shared" si="34"/>
        <v>Centro de Estudios y Análisis del Delito</v>
      </c>
      <c r="AM22" s="60" t="str">
        <f t="shared" si="25"/>
        <v>No Aplica</v>
      </c>
      <c r="AN22" s="60" t="str">
        <f t="shared" si="26"/>
        <v>No Aplica</v>
      </c>
      <c r="AO22" s="60" t="str">
        <f t="shared" si="27"/>
        <v>No Aplica</v>
      </c>
      <c r="AP22" s="65">
        <f>VLOOKUP($AC22,Responsables[],3,0)</f>
        <v>7</v>
      </c>
      <c r="AQ22" s="65">
        <f>VLOOKUP($R22,unidad_medida[[#All],[nombre]:[Columna1]],5,0)</f>
        <v>77</v>
      </c>
    </row>
    <row r="23" spans="1:43" ht="56.25" x14ac:dyDescent="0.25">
      <c r="A23" s="51" t="str">
        <f t="shared" si="35"/>
        <v>GR 20|FILT:Región| MUES:Comuna|Tasa por 100 mil habitantes de violencia general 2012-2020|Periodo 2012-2020|</v>
      </c>
      <c r="B23" s="70" t="e">
        <f ca="1">"https://analytics.zoho.com/open-view/2395394000006713064?ZOHO_CRITERIA=%22Femicidios%22.%22Codreg%22%3D"&amp;Estructura!$B$1</f>
        <v>#NAME?</v>
      </c>
      <c r="C23" s="43">
        <v>16</v>
      </c>
      <c r="D23" s="44" t="s">
        <v>13787</v>
      </c>
      <c r="E23" s="49" t="s">
        <v>754</v>
      </c>
      <c r="F23" s="45" t="s">
        <v>13845</v>
      </c>
      <c r="G23" s="45" t="s">
        <v>1061</v>
      </c>
      <c r="H23" s="45"/>
      <c r="I23" s="37"/>
      <c r="J23" s="40" t="s">
        <v>795</v>
      </c>
      <c r="K23" s="73"/>
      <c r="L23" s="52"/>
      <c r="M23" s="36" t="str">
        <f>"Tasa por 100 mil habitantes de violencia hacia la mujer según Encuesta Nacional de Violencia Intrafamiliar en "&amp;J23&amp;", para el periodo 2012-2020."</f>
        <v>Tasa por 100 mil habitantes de violencia hacia la mujer según Encuesta Nacional de Violencia Intrafamiliar en Tarapacá, para el periodo 2012-2020.</v>
      </c>
      <c r="N23" s="20" t="str">
        <f t="shared" si="0"/>
        <v>Tarapacá</v>
      </c>
      <c r="O23" s="81" t="s">
        <v>10448</v>
      </c>
      <c r="P23" s="20" t="str">
        <f t="shared" si="8"/>
        <v>Tasa</v>
      </c>
      <c r="Q23" s="28">
        <f>+IF($E23="PRODUCTO",VLOOKUP(#REF!,#REF!,9,0)&amp;"000",IF($E23="CATEGORÍA",VLOOKUP(#REF!,#REF!,7,0),$Q$1))</f>
        <v>270103001</v>
      </c>
      <c r="R23" s="20" t="str">
        <f t="shared" si="9"/>
        <v>tasa por 100 mil habitantes</v>
      </c>
      <c r="S23" s="35" t="str">
        <f t="shared" si="31"/>
        <v>Tasa por 100 mil habitantes de violencia hacia la mujer según Encuesta Nacional de Violencia Intrafamiliar en Tarapacá, para el periodo 2012-2020.</v>
      </c>
      <c r="T23" s="66" t="str">
        <f t="shared" si="4"/>
        <v>Tasa por 100 mil habitantes de violencia hacia la mujer según Encuesta Nacional de Violencia Intrafamiliar en Tarapacá, para el periodo 2012-2020.</v>
      </c>
      <c r="U23" s="67" t="e">
        <f>+E23&amp;": "&amp;#REF!</f>
        <v>#REF!</v>
      </c>
      <c r="V23" s="35" t="s">
        <v>13846</v>
      </c>
      <c r="W23" s="21" t="e">
        <f t="shared" ca="1" si="30"/>
        <v>#NAME?</v>
      </c>
      <c r="X23" s="60" t="str">
        <f t="shared" si="22"/>
        <v>CHL</v>
      </c>
      <c r="Y23" s="20" t="s">
        <v>10689</v>
      </c>
      <c r="Z23" s="35" t="e">
        <f>+""&amp;F23&amp;" por comuna en la región "&amp;#REF!&amp;" de acuerdo a los datos publicados por el "&amp;AL23&amp;" de Chile para el "&amp;O23</f>
        <v>#REF!</v>
      </c>
      <c r="AA23" s="63">
        <f t="shared" ref="AA23:AE23" si="50">+AA22</f>
        <v>44357</v>
      </c>
      <c r="AB23" s="60" t="str">
        <f t="shared" si="50"/>
        <v>Español</v>
      </c>
      <c r="AC23" s="60" t="str">
        <f t="shared" si="50"/>
        <v>Paula</v>
      </c>
      <c r="AD23" s="60" t="str">
        <f t="shared" si="50"/>
        <v>No Aplica</v>
      </c>
      <c r="AE23" s="60" t="str">
        <f t="shared" si="50"/>
        <v>No Aplica</v>
      </c>
      <c r="AF23" s="60" t="str">
        <f t="shared" ref="AF23" si="51">+AF22</f>
        <v>No Aplica</v>
      </c>
      <c r="AG23" s="64">
        <f>+VLOOKUP($P23,Parametros[[nombre]:[Columna1]],5,0)</f>
        <v>92</v>
      </c>
      <c r="AH23" s="64">
        <f t="shared" si="24"/>
        <v>1</v>
      </c>
      <c r="AI23" s="64">
        <f>+VLOOKUP($N23,Territorio[[nombre]:[Columna1]],7,0)</f>
        <v>252</v>
      </c>
      <c r="AJ23" s="64">
        <f>+VLOOKUP(O23,Temporalidad[[nombre]:[Columna1]],7,0)</f>
        <v>1757</v>
      </c>
      <c r="AK23" s="64">
        <f>+VLOOKUP(LEFT($D23,2),Tipo_Gráfico[[id2]:[Tipo Gráfico]],3,0)</f>
        <v>1</v>
      </c>
      <c r="AL23" s="35" t="str">
        <f t="shared" si="34"/>
        <v>Centro de Estudios y Análisis del Delito</v>
      </c>
      <c r="AM23" s="60" t="str">
        <f t="shared" si="25"/>
        <v>No Aplica</v>
      </c>
      <c r="AN23" s="60" t="str">
        <f t="shared" si="26"/>
        <v>No Aplica</v>
      </c>
      <c r="AO23" s="60" t="str">
        <f t="shared" si="27"/>
        <v>No Aplica</v>
      </c>
      <c r="AP23" s="65">
        <f>VLOOKUP($AC23,Responsables[],3,0)</f>
        <v>7</v>
      </c>
      <c r="AQ23" s="65">
        <f>VLOOKUP($R23,unidad_medida[[#All],[nombre]:[Columna1]],5,0)</f>
        <v>77</v>
      </c>
    </row>
    <row r="24" spans="1:43" ht="56.25" x14ac:dyDescent="0.25">
      <c r="A24" s="51" t="str">
        <f t="shared" si="35"/>
        <v>GR 21|FILT:Región| MUES:Prevalencia|Tasa por 100 mil habitantes de violencia general 2012-2020|Periodo 2012-2020|</v>
      </c>
      <c r="B24" s="70" t="e">
        <f ca="1">"https://analytics.zoho.com/open-view/2395394000006713110?ZOHO_CRITERIA=%22Femicidios%22.%22Codreg%22%3D"&amp;Estructura!$B$1</f>
        <v>#NAME?</v>
      </c>
      <c r="C24" s="43">
        <v>16</v>
      </c>
      <c r="D24" s="44" t="s">
        <v>13788</v>
      </c>
      <c r="E24" s="50" t="s">
        <v>754</v>
      </c>
      <c r="F24" s="45" t="s">
        <v>13845</v>
      </c>
      <c r="G24" s="39" t="s">
        <v>13761</v>
      </c>
      <c r="H24" s="39"/>
      <c r="I24" s="37"/>
      <c r="J24" s="40" t="s">
        <v>795</v>
      </c>
      <c r="K24" s="73"/>
      <c r="L24" s="52"/>
      <c r="M24" s="36" t="str">
        <f>"Tasa por 100 mil habitantes de violencia hacia la mujer según Encuesta Nacional de Violencia Intrafamiliar en "&amp;J24&amp;", para el periodo 2012-2020."</f>
        <v>Tasa por 100 mil habitantes de violencia hacia la mujer según Encuesta Nacional de Violencia Intrafamiliar en Tarapacá, para el periodo 2012-2020.</v>
      </c>
      <c r="N24" s="20" t="str">
        <f t="shared" si="0"/>
        <v>Tarapacá</v>
      </c>
      <c r="O24" s="81" t="s">
        <v>10448</v>
      </c>
      <c r="P24" s="20" t="str">
        <f t="shared" si="8"/>
        <v>Tasa</v>
      </c>
      <c r="Q24" s="28">
        <f>+IF($E24="PRODUCTO",VLOOKUP(J24,#REF!,9,0)&amp;"000",IF($E24="CATEGORÍA",VLOOKUP(J24,#REF!,7,0),$Q$1))</f>
        <v>270103001</v>
      </c>
      <c r="R24" s="20" t="str">
        <f t="shared" si="9"/>
        <v>tasa por 100 mil habitantes</v>
      </c>
      <c r="S24" s="35" t="str">
        <f t="shared" si="31"/>
        <v>Tasa por 100 mil habitantes de violencia hacia la mujer según Encuesta Nacional de Violencia Intrafamiliar en Tarapacá, para el periodo 2012-2020.</v>
      </c>
      <c r="T24" s="66" t="str">
        <f t="shared" si="4"/>
        <v>Tasa por 100 mil habitantes de violencia hacia la mujer según Encuesta Nacional de Violencia Intrafamiliar en Tarapacá, para el periodo 2012-2020.</v>
      </c>
      <c r="U24" s="67" t="str">
        <f t="shared" si="5"/>
        <v>Región: Tarapacá</v>
      </c>
      <c r="V24" s="35" t="s">
        <v>13846</v>
      </c>
      <c r="W24" s="21" t="e">
        <f t="shared" ca="1" si="30"/>
        <v>#NAME?</v>
      </c>
      <c r="X24" s="60" t="str">
        <f t="shared" si="22"/>
        <v>CHL</v>
      </c>
      <c r="Y24" s="20" t="s">
        <v>10689</v>
      </c>
      <c r="Z24" s="35" t="str">
        <f t="shared" si="6"/>
        <v>Tasa por 100 mil habitantes de violencia general 2012-2020 por comuna en la región Tarapacá de acuerdo a los datos publicados por el Centro de Estudios y Análisis del Delito de Chile para el Periodo 2012-2020</v>
      </c>
      <c r="AA24" s="63">
        <f t="shared" ref="AA24:AE24" si="52">+AA23</f>
        <v>44357</v>
      </c>
      <c r="AB24" s="60" t="str">
        <f t="shared" si="52"/>
        <v>Español</v>
      </c>
      <c r="AC24" s="60" t="str">
        <f t="shared" si="52"/>
        <v>Paula</v>
      </c>
      <c r="AD24" s="60" t="str">
        <f t="shared" si="52"/>
        <v>No Aplica</v>
      </c>
      <c r="AE24" s="60" t="str">
        <f t="shared" si="52"/>
        <v>No Aplica</v>
      </c>
      <c r="AF24" s="60" t="str">
        <f t="shared" ref="AF24" si="53">+AF23</f>
        <v>No Aplica</v>
      </c>
      <c r="AG24" s="64">
        <f>+VLOOKUP($P24,Parametros[[nombre]:[Columna1]],5,0)</f>
        <v>92</v>
      </c>
      <c r="AH24" s="64">
        <f t="shared" si="24"/>
        <v>1</v>
      </c>
      <c r="AI24" s="64">
        <f>+VLOOKUP($N24,Territorio[[nombre]:[Columna1]],7,0)</f>
        <v>252</v>
      </c>
      <c r="AJ24" s="64">
        <f>+VLOOKUP(O24,Temporalidad[[nombre]:[Columna1]],7,0)</f>
        <v>1757</v>
      </c>
      <c r="AK24" s="64">
        <f>+VLOOKUP(LEFT($D24,2),Tipo_Gráfico[[id2]:[Tipo Gráfico]],3,0)</f>
        <v>1</v>
      </c>
      <c r="AL24" s="35" t="str">
        <f t="shared" si="34"/>
        <v>Centro de Estudios y Análisis del Delito</v>
      </c>
      <c r="AM24" s="60" t="str">
        <f t="shared" si="25"/>
        <v>No Aplica</v>
      </c>
      <c r="AN24" s="60" t="str">
        <f t="shared" si="26"/>
        <v>No Aplica</v>
      </c>
      <c r="AO24" s="60" t="str">
        <f t="shared" si="27"/>
        <v>No Aplica</v>
      </c>
      <c r="AP24" s="65">
        <f>VLOOKUP($AC24,Responsables[],3,0)</f>
        <v>7</v>
      </c>
      <c r="AQ24" s="65">
        <f>VLOOKUP($R24,unidad_medida[[#All],[nombre]:[Columna1]],5,0)</f>
        <v>77</v>
      </c>
    </row>
    <row r="25" spans="1:43" ht="56.25" x14ac:dyDescent="0.25">
      <c r="A25" s="51" t="str">
        <f t="shared" ref="A25:A33" si="54">+D25&amp;"|FILT:"&amp;E25&amp;"| MUES:"&amp;G25&amp;"|"&amp;F25&amp;"|"&amp;O25&amp;"|"&amp;H25</f>
        <v>GR 22|FILT:Región| MUES:Periodo|Tasa por 100 mil habitantes de violencia general 2012-2020|Periodo 2012-2020|</v>
      </c>
      <c r="B25" s="72" t="s">
        <v>13757</v>
      </c>
      <c r="C25" s="43">
        <v>16</v>
      </c>
      <c r="D25" s="44" t="s">
        <v>13789</v>
      </c>
      <c r="E25" s="49" t="s">
        <v>754</v>
      </c>
      <c r="F25" s="45" t="s">
        <v>13845</v>
      </c>
      <c r="G25" s="39" t="s">
        <v>10449</v>
      </c>
      <c r="H25" s="39"/>
      <c r="I25" s="85"/>
      <c r="J25" s="40" t="s">
        <v>795</v>
      </c>
      <c r="K25" s="73"/>
      <c r="L25" s="52"/>
      <c r="M25" s="36" t="str">
        <f>"Tasa por 100 mil habitantes de violencia hacia la mujer según Encuesta Nacional de Violencia Intrafamiliar en "&amp;J25&amp;", para el periodo 2012-2020."</f>
        <v>Tasa por 100 mil habitantes de violencia hacia la mujer según Encuesta Nacional de Violencia Intrafamiliar en Tarapacá, para el periodo 2012-2020.</v>
      </c>
      <c r="N25" s="20" t="str">
        <f t="shared" si="0"/>
        <v>Tarapacá</v>
      </c>
      <c r="O25" s="81" t="s">
        <v>10448</v>
      </c>
      <c r="P25" s="20" t="str">
        <f t="shared" si="8"/>
        <v>Tasa</v>
      </c>
      <c r="Q25" s="28">
        <f>+IF($E25="PRODUCTO",VLOOKUP(J23,#REF!,9,0)&amp;"000",IF($E25="CATEGORÍA",VLOOKUP(J23,#REF!,7,0),$Q$1))</f>
        <v>270103001</v>
      </c>
      <c r="R25" s="20" t="str">
        <f t="shared" si="9"/>
        <v>tasa por 100 mil habitantes</v>
      </c>
      <c r="S25" s="35" t="str">
        <f t="shared" si="31"/>
        <v>Tasa por 100 mil habitantes de violencia hacia la mujer según Encuesta Nacional de Violencia Intrafamiliar en Tarapacá, para el periodo 2012-2020.</v>
      </c>
      <c r="T25" s="66" t="str">
        <f t="shared" si="4"/>
        <v>Tasa por 100 mil habitantes de violencia hacia la mujer según Encuesta Nacional de Violencia Intrafamiliar en Tarapacá, para el periodo 2012-2020.</v>
      </c>
      <c r="U25" s="67" t="str">
        <f>+E25&amp;": "&amp;J23</f>
        <v>Región: Tarapacá</v>
      </c>
      <c r="V25" s="35" t="s">
        <v>13846</v>
      </c>
      <c r="W25" s="21" t="str">
        <f t="shared" si="30"/>
        <v>https://analytics.zoho.com/open-view/2395394000006706890</v>
      </c>
      <c r="X25" s="60" t="str">
        <f t="shared" si="22"/>
        <v>CHL</v>
      </c>
      <c r="Y25" s="20" t="s">
        <v>10689</v>
      </c>
      <c r="Z25" s="35" t="str">
        <f>+""&amp;F25&amp;" por comuna en la región "&amp;J23&amp;" de acuerdo a los datos publicados por el "&amp;AL25&amp;" de Chile para el "&amp;O25</f>
        <v>Tasa por 100 mil habitantes de violencia general 2012-2020 por comuna en la región Tarapacá de acuerdo a los datos publicados por el Centro de Estudios y Análisis del Delito de Chile para el Periodo 2012-2020</v>
      </c>
      <c r="AA25" s="63">
        <f t="shared" ref="AA25:AE25" si="55">+AA24</f>
        <v>44357</v>
      </c>
      <c r="AB25" s="60" t="str">
        <f t="shared" si="55"/>
        <v>Español</v>
      </c>
      <c r="AC25" s="60" t="str">
        <f t="shared" si="55"/>
        <v>Paula</v>
      </c>
      <c r="AD25" s="60" t="str">
        <f t="shared" si="55"/>
        <v>No Aplica</v>
      </c>
      <c r="AE25" s="60" t="str">
        <f t="shared" si="55"/>
        <v>No Aplica</v>
      </c>
      <c r="AF25" s="60" t="str">
        <f t="shared" ref="AF25" si="56">+AF24</f>
        <v>No Aplica</v>
      </c>
      <c r="AG25" s="64">
        <f>+VLOOKUP($P25,Parametros[[nombre]:[Columna1]],5,0)</f>
        <v>92</v>
      </c>
      <c r="AH25" s="64">
        <f t="shared" si="24"/>
        <v>1</v>
      </c>
      <c r="AI25" s="64">
        <f>+VLOOKUP($N25,Territorio[[nombre]:[Columna1]],7,0)</f>
        <v>252</v>
      </c>
      <c r="AJ25" s="64">
        <f>+VLOOKUP(O25,Temporalidad[[nombre]:[Columna1]],7,0)</f>
        <v>1757</v>
      </c>
      <c r="AK25" s="64">
        <f>+VLOOKUP(LEFT($D25,2),Tipo_Gráfico[[id2]:[Tipo Gráfico]],3,0)</f>
        <v>1</v>
      </c>
      <c r="AL25" s="35" t="str">
        <f t="shared" si="34"/>
        <v>Centro de Estudios y Análisis del Delito</v>
      </c>
      <c r="AM25" s="60" t="str">
        <f t="shared" si="25"/>
        <v>No Aplica</v>
      </c>
      <c r="AN25" s="60" t="str">
        <f t="shared" si="26"/>
        <v>No Aplica</v>
      </c>
      <c r="AO25" s="60" t="str">
        <f t="shared" si="27"/>
        <v>No Aplica</v>
      </c>
      <c r="AP25" s="65">
        <f>VLOOKUP($AC25,Responsables[],3,0)</f>
        <v>7</v>
      </c>
      <c r="AQ25" s="65">
        <f>VLOOKUP($R25,unidad_medida[[#All],[nombre]:[Columna1]],5,0)</f>
        <v>77</v>
      </c>
    </row>
    <row r="26" spans="1:43" ht="56.25" x14ac:dyDescent="0.25">
      <c r="A26" s="51" t="str">
        <f t="shared" si="54"/>
        <v>GR 23|FILT:Región| MUES:Tipo de Violencia|Tasa por 100 mil habitantes de violencia general 2012-2020|Año 2020|</v>
      </c>
      <c r="B26" s="72" t="s">
        <v>13757</v>
      </c>
      <c r="C26" s="43">
        <v>16</v>
      </c>
      <c r="D26" s="44" t="s">
        <v>13825</v>
      </c>
      <c r="E26" s="49" t="s">
        <v>754</v>
      </c>
      <c r="F26" s="45" t="s">
        <v>13845</v>
      </c>
      <c r="G26" s="39" t="s">
        <v>13824</v>
      </c>
      <c r="H26" s="39"/>
      <c r="I26" s="85"/>
      <c r="J26" s="40" t="s">
        <v>795</v>
      </c>
      <c r="K26" s="73"/>
      <c r="L26" s="52"/>
      <c r="M26" s="36" t="str">
        <f>"Tasa por 100 mil habitantes de violencia hacia la mujer según Encuesta Nacional de Violencia Intrafamiliar en "&amp;J26&amp;", para el periodo 2012-2020."</f>
        <v>Tasa por 100 mil habitantes de violencia hacia la mujer según Encuesta Nacional de Violencia Intrafamiliar en Tarapacá, para el periodo 2012-2020.</v>
      </c>
      <c r="N26" s="20" t="str">
        <f t="shared" si="0"/>
        <v>Tarapacá</v>
      </c>
      <c r="O26" s="81" t="s">
        <v>8309</v>
      </c>
      <c r="P26" s="20" t="str">
        <f t="shared" si="8"/>
        <v>Tasa</v>
      </c>
      <c r="Q26" s="28">
        <f>+IF($E26="PRODUCTO",VLOOKUP(J24,#REF!,9,0)&amp;"000",IF($E26="CATEGORÍA",VLOOKUP(J24,#REF!,7,0),$Q$1))</f>
        <v>270103001</v>
      </c>
      <c r="R26" s="20" t="str">
        <f t="shared" ref="R26:R28" si="57">R25</f>
        <v>tasa por 100 mil habitantes</v>
      </c>
      <c r="S26" s="35" t="str">
        <f t="shared" ref="S26:S28" si="58">+M26</f>
        <v>Tasa por 100 mil habitantes de violencia hacia la mujer según Encuesta Nacional de Violencia Intrafamiliar en Tarapacá, para el periodo 2012-2020.</v>
      </c>
      <c r="T26" s="66" t="str">
        <f t="shared" si="4"/>
        <v>Tasa por 100 mil habitantes de violencia hacia la mujer según Encuesta Nacional de Violencia Intrafamiliar en Tarapacá, para el periodo 2012-2020.</v>
      </c>
      <c r="U26" s="67" t="str">
        <f t="shared" ref="U26:U28" si="59">+E26&amp;": "&amp;J24</f>
        <v>Región: Tarapacá</v>
      </c>
      <c r="V26" s="35" t="s">
        <v>13846</v>
      </c>
      <c r="W26" s="21" t="str">
        <f t="shared" ref="W26:W28" si="60">HYPERLINK(B26,B26)</f>
        <v>https://analytics.zoho.com/open-view/2395394000006706890</v>
      </c>
      <c r="X26" s="60" t="str">
        <f t="shared" si="22"/>
        <v>CHL</v>
      </c>
      <c r="Y26" s="20" t="s">
        <v>10689</v>
      </c>
      <c r="Z26" s="35" t="str">
        <f t="shared" ref="Z26:Z28" si="61">+""&amp;F26&amp;" por comuna en la región "&amp;J24&amp;" de acuerdo a los datos publicados por el "&amp;AL26&amp;" de Chile para el "&amp;O26</f>
        <v>Tasa por 100 mil habitantes de violencia general 2012-2020 por comuna en la región Tarapacá de acuerdo a los datos publicados por el Centro de Estudios y Análisis del Delito de Chile para el Año 2020</v>
      </c>
      <c r="AA26" s="63">
        <f t="shared" ref="AA26:AF26" si="62">+AA25</f>
        <v>44357</v>
      </c>
      <c r="AB26" s="60" t="str">
        <f t="shared" si="62"/>
        <v>Español</v>
      </c>
      <c r="AC26" s="60" t="str">
        <f t="shared" si="62"/>
        <v>Paula</v>
      </c>
      <c r="AD26" s="60" t="str">
        <f t="shared" si="62"/>
        <v>No Aplica</v>
      </c>
      <c r="AE26" s="60" t="str">
        <f t="shared" si="62"/>
        <v>No Aplica</v>
      </c>
      <c r="AF26" s="60" t="str">
        <f t="shared" si="62"/>
        <v>No Aplica</v>
      </c>
      <c r="AG26" s="64">
        <f>+VLOOKUP($P26,Parametros[[nombre]:[Columna1]],5,0)</f>
        <v>92</v>
      </c>
      <c r="AH26" s="64">
        <f t="shared" si="24"/>
        <v>1</v>
      </c>
      <c r="AI26" s="64">
        <f>+VLOOKUP($N26,Territorio[[nombre]:[Columna1]],7,0)</f>
        <v>252</v>
      </c>
      <c r="AJ26" s="64">
        <f>+VLOOKUP(O26,Temporalidad[[nombre]:[Columna1]],7,0)</f>
        <v>31</v>
      </c>
      <c r="AK26" s="64">
        <f>+VLOOKUP(LEFT($D26,2),Tipo_Gráfico[[id2]:[Tipo Gráfico]],3,0)</f>
        <v>1</v>
      </c>
      <c r="AL26" s="35" t="str">
        <f t="shared" ref="AL26:AL28" si="63">AL25</f>
        <v>Centro de Estudios y Análisis del Delito</v>
      </c>
      <c r="AM26" s="60" t="str">
        <f t="shared" si="25"/>
        <v>No Aplica</v>
      </c>
      <c r="AN26" s="60" t="str">
        <f t="shared" si="26"/>
        <v>No Aplica</v>
      </c>
      <c r="AO26" s="60" t="str">
        <f t="shared" si="27"/>
        <v>No Aplica</v>
      </c>
      <c r="AP26" s="65">
        <f>VLOOKUP($AC26,Responsables[],3,0)</f>
        <v>7</v>
      </c>
      <c r="AQ26" s="65">
        <f>VLOOKUP($R26,unidad_medida[[#All],[nombre]:[Columna1]],5,0)</f>
        <v>77</v>
      </c>
    </row>
    <row r="27" spans="1:43" ht="56.25" x14ac:dyDescent="0.25">
      <c r="A27" s="51" t="str">
        <f t="shared" si="54"/>
        <v>GR 24|FILT:Comuna| MUES:Prevalencia|Tasa por 100 mil habitantes de violencia general 2012-2020|Año 2020|</v>
      </c>
      <c r="B27" s="72" t="s">
        <v>13757</v>
      </c>
      <c r="C27" s="38">
        <v>244</v>
      </c>
      <c r="D27" s="44" t="s">
        <v>13826</v>
      </c>
      <c r="E27" s="49" t="s">
        <v>1061</v>
      </c>
      <c r="F27" s="45" t="s">
        <v>13845</v>
      </c>
      <c r="G27" s="39" t="s">
        <v>13761</v>
      </c>
      <c r="H27" s="39"/>
      <c r="I27" s="85"/>
      <c r="J27" s="40" t="s">
        <v>1059</v>
      </c>
      <c r="K27" s="73"/>
      <c r="L27" s="52"/>
      <c r="M27" s="36" t="str">
        <f>"Tasa por 100 mil habitantes de violencia hacia la mujer según Encuesta Nacional de Violencia Intrafamiliar en "&amp;J27&amp;", para el periodo 2012-2020."</f>
        <v>Tasa por 100 mil habitantes de violencia hacia la mujer según Encuesta Nacional de Violencia Intrafamiliar en Iquique, para el periodo 2012-2020.</v>
      </c>
      <c r="N27" s="20" t="str">
        <f t="shared" si="0"/>
        <v>Iquique</v>
      </c>
      <c r="O27" s="81" t="s">
        <v>8309</v>
      </c>
      <c r="P27" s="20" t="str">
        <f t="shared" si="8"/>
        <v>Tasa</v>
      </c>
      <c r="Q27" s="28">
        <f>+IF($E27="PRODUCTO",VLOOKUP(J25,#REF!,9,0)&amp;"000",IF($E27="CATEGORÍA",VLOOKUP(J25,#REF!,7,0),$Q$1))</f>
        <v>270103001</v>
      </c>
      <c r="R27" s="20" t="str">
        <f t="shared" si="57"/>
        <v>tasa por 100 mil habitantes</v>
      </c>
      <c r="S27" s="35" t="str">
        <f t="shared" si="58"/>
        <v>Tasa por 100 mil habitantes de violencia hacia la mujer según Encuesta Nacional de Violencia Intrafamiliar en Iquique, para el periodo 2012-2020.</v>
      </c>
      <c r="T27" s="66" t="str">
        <f t="shared" si="4"/>
        <v>Tasa por 100 mil habitantes de violencia hacia la mujer según Encuesta Nacional de Violencia Intrafamiliar en Iquique, para el periodo 2012-2020.</v>
      </c>
      <c r="U27" s="67" t="str">
        <f t="shared" si="59"/>
        <v>Comuna: Tarapacá</v>
      </c>
      <c r="V27" s="35" t="s">
        <v>13846</v>
      </c>
      <c r="W27" s="21" t="str">
        <f t="shared" si="60"/>
        <v>https://analytics.zoho.com/open-view/2395394000006706890</v>
      </c>
      <c r="X27" s="60" t="str">
        <f t="shared" si="22"/>
        <v>CHL</v>
      </c>
      <c r="Y27" s="20" t="s">
        <v>10689</v>
      </c>
      <c r="Z27" s="35" t="str">
        <f t="shared" si="61"/>
        <v>Tasa por 100 mil habitantes de violencia general 2012-2020 por comuna en la región Tarapacá de acuerdo a los datos publicados por el Centro de Estudios y Análisis del Delito de Chile para el Año 2020</v>
      </c>
      <c r="AA27" s="63">
        <f t="shared" ref="AA27:AF27" si="64">+AA26</f>
        <v>44357</v>
      </c>
      <c r="AB27" s="60" t="str">
        <f t="shared" si="64"/>
        <v>Español</v>
      </c>
      <c r="AC27" s="60" t="str">
        <f t="shared" si="64"/>
        <v>Paula</v>
      </c>
      <c r="AD27" s="60" t="str">
        <f t="shared" si="64"/>
        <v>No Aplica</v>
      </c>
      <c r="AE27" s="60" t="str">
        <f t="shared" si="64"/>
        <v>No Aplica</v>
      </c>
      <c r="AF27" s="60" t="str">
        <f t="shared" si="64"/>
        <v>No Aplica</v>
      </c>
      <c r="AG27" s="64">
        <f>+VLOOKUP($P27,Parametros[[nombre]:[Columna1]],5,0)</f>
        <v>92</v>
      </c>
      <c r="AH27" s="64">
        <f t="shared" si="24"/>
        <v>1</v>
      </c>
      <c r="AI27" s="64">
        <f>+VLOOKUP($N27,Territorio[[nombre]:[Columna1]],7,0)</f>
        <v>343</v>
      </c>
      <c r="AJ27" s="64">
        <f>+VLOOKUP(O27,Temporalidad[[nombre]:[Columna1]],7,0)</f>
        <v>31</v>
      </c>
      <c r="AK27" s="64">
        <f>+VLOOKUP(LEFT($D27,2),Tipo_Gráfico[[id2]:[Tipo Gráfico]],3,0)</f>
        <v>1</v>
      </c>
      <c r="AL27" s="35" t="str">
        <f t="shared" si="63"/>
        <v>Centro de Estudios y Análisis del Delito</v>
      </c>
      <c r="AM27" s="60" t="str">
        <f t="shared" si="25"/>
        <v>No Aplica</v>
      </c>
      <c r="AN27" s="60" t="str">
        <f t="shared" si="26"/>
        <v>No Aplica</v>
      </c>
      <c r="AO27" s="60" t="str">
        <f t="shared" si="27"/>
        <v>No Aplica</v>
      </c>
      <c r="AP27" s="65">
        <f>VLOOKUP($AC27,Responsables[],3,0)</f>
        <v>7</v>
      </c>
      <c r="AQ27" s="65">
        <f>VLOOKUP($R27,unidad_medida[[#All],[nombre]:[Columna1]],5,0)</f>
        <v>77</v>
      </c>
    </row>
    <row r="28" spans="1:43" ht="56.25" x14ac:dyDescent="0.25">
      <c r="A28" s="51" t="str">
        <f t="shared" si="54"/>
        <v>GR 25|FILT:Comuna| MUES:Periodo|Tasa por 100 mil habitantes de violencia general 2012-2020|Año 2020|</v>
      </c>
      <c r="B28" s="72" t="s">
        <v>13757</v>
      </c>
      <c r="C28" s="38">
        <v>244</v>
      </c>
      <c r="D28" s="44" t="s">
        <v>13827</v>
      </c>
      <c r="E28" s="49" t="s">
        <v>1061</v>
      </c>
      <c r="F28" s="45" t="s">
        <v>13845</v>
      </c>
      <c r="G28" s="39" t="s">
        <v>10449</v>
      </c>
      <c r="H28" s="39"/>
      <c r="I28" s="85"/>
      <c r="J28" s="40" t="s">
        <v>1059</v>
      </c>
      <c r="K28" s="73"/>
      <c r="L28" s="52"/>
      <c r="M28" s="36" t="str">
        <f>"Tasa por 100 mil habitantes de violencia hacia la mujer según Encuesta Nacional de Violencia Intrafamiliar en "&amp;J28&amp;", para el periodo 2012-2020."</f>
        <v>Tasa por 100 mil habitantes de violencia hacia la mujer según Encuesta Nacional de Violencia Intrafamiliar en Iquique, para el periodo 2012-2020.</v>
      </c>
      <c r="N28" s="20" t="str">
        <f t="shared" si="0"/>
        <v>Iquique</v>
      </c>
      <c r="O28" s="81" t="s">
        <v>8309</v>
      </c>
      <c r="P28" s="20" t="str">
        <f t="shared" si="8"/>
        <v>Tasa</v>
      </c>
      <c r="Q28" s="28">
        <f>+IF($E28="PRODUCTO",VLOOKUP(J26,#REF!,9,0)&amp;"000",IF($E28="CATEGORÍA",VLOOKUP(J26,#REF!,7,0),$Q$1))</f>
        <v>270103001</v>
      </c>
      <c r="R28" s="20" t="str">
        <f t="shared" si="57"/>
        <v>tasa por 100 mil habitantes</v>
      </c>
      <c r="S28" s="35" t="str">
        <f t="shared" si="58"/>
        <v>Tasa por 100 mil habitantes de violencia hacia la mujer según Encuesta Nacional de Violencia Intrafamiliar en Iquique, para el periodo 2012-2020.</v>
      </c>
      <c r="T28" s="66" t="str">
        <f t="shared" si="4"/>
        <v>Tasa por 100 mil habitantes de violencia hacia la mujer según Encuesta Nacional de Violencia Intrafamiliar en Iquique, para el periodo 2012-2020.</v>
      </c>
      <c r="U28" s="67" t="str">
        <f t="shared" si="59"/>
        <v>Comuna: Tarapacá</v>
      </c>
      <c r="V28" s="35" t="s">
        <v>13846</v>
      </c>
      <c r="W28" s="21" t="str">
        <f t="shared" si="60"/>
        <v>https://analytics.zoho.com/open-view/2395394000006706890</v>
      </c>
      <c r="X28" s="60" t="str">
        <f t="shared" si="22"/>
        <v>CHL</v>
      </c>
      <c r="Y28" s="20" t="s">
        <v>10689</v>
      </c>
      <c r="Z28" s="35" t="str">
        <f t="shared" si="61"/>
        <v>Tasa por 100 mil habitantes de violencia general 2012-2020 por comuna en la región Tarapacá de acuerdo a los datos publicados por el Centro de Estudios y Análisis del Delito de Chile para el Año 2020</v>
      </c>
      <c r="AA28" s="63">
        <f t="shared" ref="AA28:AF28" si="65">+AA27</f>
        <v>44357</v>
      </c>
      <c r="AB28" s="60" t="str">
        <f t="shared" si="65"/>
        <v>Español</v>
      </c>
      <c r="AC28" s="60" t="str">
        <f t="shared" si="65"/>
        <v>Paula</v>
      </c>
      <c r="AD28" s="60" t="str">
        <f t="shared" si="65"/>
        <v>No Aplica</v>
      </c>
      <c r="AE28" s="60" t="str">
        <f t="shared" si="65"/>
        <v>No Aplica</v>
      </c>
      <c r="AF28" s="60" t="str">
        <f t="shared" si="65"/>
        <v>No Aplica</v>
      </c>
      <c r="AG28" s="64">
        <f>+VLOOKUP($P28,Parametros[[nombre]:[Columna1]],5,0)</f>
        <v>92</v>
      </c>
      <c r="AH28" s="64">
        <f t="shared" si="24"/>
        <v>1</v>
      </c>
      <c r="AI28" s="64">
        <f>+VLOOKUP($N28,Territorio[[nombre]:[Columna1]],7,0)</f>
        <v>343</v>
      </c>
      <c r="AJ28" s="64">
        <f>+VLOOKUP(O28,Temporalidad[[nombre]:[Columna1]],7,0)</f>
        <v>31</v>
      </c>
      <c r="AK28" s="64">
        <f>+VLOOKUP(LEFT($D28,2),Tipo_Gráfico[[id2]:[Tipo Gráfico]],3,0)</f>
        <v>1</v>
      </c>
      <c r="AL28" s="35" t="str">
        <f t="shared" si="63"/>
        <v>Centro de Estudios y Análisis del Delito</v>
      </c>
      <c r="AM28" s="60" t="str">
        <f t="shared" si="25"/>
        <v>No Aplica</v>
      </c>
      <c r="AN28" s="60" t="str">
        <f t="shared" si="26"/>
        <v>No Aplica</v>
      </c>
      <c r="AO28" s="60" t="str">
        <f t="shared" si="27"/>
        <v>No Aplica</v>
      </c>
      <c r="AP28" s="65">
        <f>VLOOKUP($AC28,Responsables[],3,0)</f>
        <v>7</v>
      </c>
      <c r="AQ28" s="65">
        <f>VLOOKUP($R28,unidad_medida[[#All],[nombre]:[Columna1]],5,0)</f>
        <v>77</v>
      </c>
    </row>
    <row r="29" spans="1:43" ht="56.25" x14ac:dyDescent="0.25">
      <c r="A29" s="51" t="str">
        <f t="shared" si="54"/>
        <v>GR 26|FILT:Comuna| MUES:Tipo de Violencia|Tasa por 100 mil habitantes de violencia general 2012-2020|Periodo 2012-2020|</v>
      </c>
      <c r="B29" s="72" t="s">
        <v>13757</v>
      </c>
      <c r="C29" s="38">
        <v>244</v>
      </c>
      <c r="D29" s="44" t="s">
        <v>13828</v>
      </c>
      <c r="E29" s="49" t="s">
        <v>1061</v>
      </c>
      <c r="F29" s="45" t="s">
        <v>13845</v>
      </c>
      <c r="G29" s="39" t="s">
        <v>13824</v>
      </c>
      <c r="H29" s="39"/>
      <c r="I29" s="85"/>
      <c r="J29" s="40" t="s">
        <v>1059</v>
      </c>
      <c r="K29" s="73"/>
      <c r="L29" s="52"/>
      <c r="M29" s="36" t="str">
        <f>"Tasa por 100 mil habitantes de violencia hacia la mujer según Encuesta Nacional de Violencia Intrafamiliar en "&amp;J29&amp;", para el periodo 2012-2020."</f>
        <v>Tasa por 100 mil habitantes de violencia hacia la mujer según Encuesta Nacional de Violencia Intrafamiliar en Iquique, para el periodo 2012-2020.</v>
      </c>
      <c r="N29" s="20" t="str">
        <f t="shared" si="0"/>
        <v>Iquique</v>
      </c>
      <c r="O29" s="81" t="s">
        <v>10448</v>
      </c>
      <c r="P29" s="20" t="str">
        <f t="shared" si="8"/>
        <v>Tasa</v>
      </c>
      <c r="Q29" s="28">
        <f>+IF($E29="PRODUCTO",VLOOKUP(J27,#REF!,9,0)&amp;"000",IF($E29="CATEGORÍA",VLOOKUP(J27,#REF!,7,0),$Q$1))</f>
        <v>270103001</v>
      </c>
      <c r="R29" s="20" t="str">
        <f t="shared" ref="R29:R31" si="66">R28</f>
        <v>tasa por 100 mil habitantes</v>
      </c>
      <c r="S29" s="35" t="str">
        <f t="shared" ref="S29:S31" si="67">+M29</f>
        <v>Tasa por 100 mil habitantes de violencia hacia la mujer según Encuesta Nacional de Violencia Intrafamiliar en Iquique, para el periodo 2012-2020.</v>
      </c>
      <c r="T29" s="66" t="str">
        <f t="shared" si="4"/>
        <v>Tasa por 100 mil habitantes de violencia hacia la mujer según Encuesta Nacional de Violencia Intrafamiliar en Iquique, para el periodo 2012-2020.</v>
      </c>
      <c r="U29" s="67" t="str">
        <f t="shared" ref="U29:U31" si="68">+E29&amp;": "&amp;J27</f>
        <v>Comuna: Iquique</v>
      </c>
      <c r="V29" s="35" t="s">
        <v>13846</v>
      </c>
      <c r="W29" s="21" t="str">
        <f t="shared" ref="W29:W31" si="69">HYPERLINK(B29,B29)</f>
        <v>https://analytics.zoho.com/open-view/2395394000006706890</v>
      </c>
      <c r="X29" s="60" t="str">
        <f t="shared" si="22"/>
        <v>CHL</v>
      </c>
      <c r="Y29" s="20" t="s">
        <v>10689</v>
      </c>
      <c r="Z29" s="35" t="str">
        <f t="shared" ref="Z29:Z31" si="70">+""&amp;F29&amp;" por comuna en la región "&amp;J27&amp;" de acuerdo a los datos publicados por el "&amp;AL29&amp;" de Chile para el "&amp;O29</f>
        <v>Tasa por 100 mil habitantes de violencia general 2012-2020 por comuna en la región Iquique de acuerdo a los datos publicados por el Centro de Estudios y Análisis del Delito de Chile para el Periodo 2012-2020</v>
      </c>
      <c r="AA29" s="63">
        <f t="shared" ref="AA29:AF29" si="71">+AA28</f>
        <v>44357</v>
      </c>
      <c r="AB29" s="60" t="str">
        <f t="shared" si="71"/>
        <v>Español</v>
      </c>
      <c r="AC29" s="60" t="str">
        <f t="shared" si="71"/>
        <v>Paula</v>
      </c>
      <c r="AD29" s="60" t="str">
        <f t="shared" si="71"/>
        <v>No Aplica</v>
      </c>
      <c r="AE29" s="60" t="str">
        <f t="shared" si="71"/>
        <v>No Aplica</v>
      </c>
      <c r="AF29" s="60" t="str">
        <f t="shared" si="71"/>
        <v>No Aplica</v>
      </c>
      <c r="AG29" s="64">
        <f>+VLOOKUP($P29,Parametros[[nombre]:[Columna1]],5,0)</f>
        <v>92</v>
      </c>
      <c r="AH29" s="64">
        <f t="shared" si="24"/>
        <v>1</v>
      </c>
      <c r="AI29" s="64">
        <f>+VLOOKUP($N29,Territorio[[nombre]:[Columna1]],7,0)</f>
        <v>343</v>
      </c>
      <c r="AJ29" s="64">
        <f>+VLOOKUP(O29,Temporalidad[[nombre]:[Columna1]],7,0)</f>
        <v>1757</v>
      </c>
      <c r="AK29" s="64">
        <f>+VLOOKUP(LEFT($D29,2),Tipo_Gráfico[[id2]:[Tipo Gráfico]],3,0)</f>
        <v>1</v>
      </c>
      <c r="AL29" s="35" t="str">
        <f t="shared" ref="AL29:AL31" si="72">AL28</f>
        <v>Centro de Estudios y Análisis del Delito</v>
      </c>
      <c r="AM29" s="60" t="str">
        <f t="shared" si="25"/>
        <v>No Aplica</v>
      </c>
      <c r="AN29" s="60" t="str">
        <f t="shared" si="26"/>
        <v>No Aplica</v>
      </c>
      <c r="AO29" s="60" t="str">
        <f t="shared" si="27"/>
        <v>No Aplica</v>
      </c>
      <c r="AP29" s="65">
        <f>VLOOKUP($AC29,Responsables[],3,0)</f>
        <v>7</v>
      </c>
      <c r="AQ29" s="65">
        <f>VLOOKUP($R29,unidad_medida[[#All],[nombre]:[Columna1]],5,0)</f>
        <v>77</v>
      </c>
    </row>
    <row r="30" spans="1:43" ht="67.5" x14ac:dyDescent="0.25">
      <c r="A30" s="51" t="str">
        <f t="shared" si="54"/>
        <v>GR 27|FILT:Prevalencia| MUES:Región|Tasa por 100 mil habitantes de violencia general 2012-2020|Periodo 2012-2020|</v>
      </c>
      <c r="B30" s="72" t="s">
        <v>13757</v>
      </c>
      <c r="C30" s="38">
        <v>7</v>
      </c>
      <c r="D30" s="44" t="s">
        <v>13829</v>
      </c>
      <c r="E30" s="49" t="s">
        <v>13761</v>
      </c>
      <c r="F30" s="45" t="s">
        <v>13845</v>
      </c>
      <c r="G30" s="39" t="s">
        <v>754</v>
      </c>
      <c r="H30" s="39"/>
      <c r="I30" s="85"/>
      <c r="J30" s="40" t="s">
        <v>13769</v>
      </c>
      <c r="K30" s="73"/>
      <c r="L30" s="52"/>
      <c r="M30" s="36" t="str">
        <f>"Tasa por 100 mil habitantes de violencia hacia la mujer según Encuesta Nacional de Violencia Intrafamiliar por "&amp;J30&amp;", para el periodo 2012-2020."</f>
        <v>Tasa por 100 mil habitantes de violencia hacia la mujer según Encuesta Nacional de Violencia Intrafamiliar por Prevalencia Violencia Psicológica General Año, para el periodo 2012-2020.</v>
      </c>
      <c r="N30" s="20" t="str">
        <f t="shared" si="0"/>
        <v>Chile</v>
      </c>
      <c r="O30" s="81" t="s">
        <v>10448</v>
      </c>
      <c r="P30" s="20" t="str">
        <f t="shared" si="8"/>
        <v>Tasa</v>
      </c>
      <c r="Q30" s="28">
        <f>+IF($E30="PRODUCTO",VLOOKUP(J28,#REF!,9,0)&amp;"000",IF($E30="CATEGORÍA",VLOOKUP(J28,#REF!,7,0),$Q$1))</f>
        <v>270103001</v>
      </c>
      <c r="R30" s="20" t="str">
        <f t="shared" si="66"/>
        <v>tasa por 100 mil habitantes</v>
      </c>
      <c r="S30" s="35" t="str">
        <f t="shared" si="67"/>
        <v>Tasa por 100 mil habitantes de violencia hacia la mujer según Encuesta Nacional de Violencia Intrafamiliar por Prevalencia Violencia Psicológica General Año, para el periodo 2012-2020.</v>
      </c>
      <c r="T30" s="66" t="str">
        <f t="shared" si="4"/>
        <v>Tasa por 100 mil habitantes de violencia hacia la mujer según Encuesta Nacional de Violencia Intrafamiliar por Prevalencia Violencia Psicológica General Año, para el periodo 2012-2020.</v>
      </c>
      <c r="U30" s="67" t="str">
        <f t="shared" si="68"/>
        <v>Prevalencia: Iquique</v>
      </c>
      <c r="V30" s="35" t="s">
        <v>13846</v>
      </c>
      <c r="W30" s="21" t="str">
        <f t="shared" si="69"/>
        <v>https://analytics.zoho.com/open-view/2395394000006706890</v>
      </c>
      <c r="X30" s="60" t="str">
        <f t="shared" si="22"/>
        <v>CHL</v>
      </c>
      <c r="Y30" s="20" t="s">
        <v>10689</v>
      </c>
      <c r="Z30" s="35" t="str">
        <f t="shared" si="70"/>
        <v>Tasa por 100 mil habitantes de violencia general 2012-2020 por comuna en la región Iquique de acuerdo a los datos publicados por el Centro de Estudios y Análisis del Delito de Chile para el Periodo 2012-2020</v>
      </c>
      <c r="AA30" s="63">
        <f t="shared" ref="AA30:AF30" si="73">+AA29</f>
        <v>44357</v>
      </c>
      <c r="AB30" s="60" t="str">
        <f t="shared" si="73"/>
        <v>Español</v>
      </c>
      <c r="AC30" s="60" t="str">
        <f t="shared" si="73"/>
        <v>Paula</v>
      </c>
      <c r="AD30" s="60" t="str">
        <f t="shared" si="73"/>
        <v>No Aplica</v>
      </c>
      <c r="AE30" s="60" t="str">
        <f t="shared" si="73"/>
        <v>No Aplica</v>
      </c>
      <c r="AF30" s="60" t="str">
        <f t="shared" si="73"/>
        <v>No Aplica</v>
      </c>
      <c r="AG30" s="64">
        <f>+VLOOKUP($P30,Parametros[[nombre]:[Columna1]],5,0)</f>
        <v>92</v>
      </c>
      <c r="AH30" s="64">
        <f t="shared" si="24"/>
        <v>1</v>
      </c>
      <c r="AI30" s="64">
        <f>+VLOOKUP($N30,Territorio[[nombre]:[Columna1]],7,0)</f>
        <v>38</v>
      </c>
      <c r="AJ30" s="64">
        <f>+VLOOKUP(O30,Temporalidad[[nombre]:[Columna1]],7,0)</f>
        <v>1757</v>
      </c>
      <c r="AK30" s="64">
        <f>+VLOOKUP(LEFT($D30,2),Tipo_Gráfico[[id2]:[Tipo Gráfico]],3,0)</f>
        <v>1</v>
      </c>
      <c r="AL30" s="35" t="str">
        <f t="shared" si="72"/>
        <v>Centro de Estudios y Análisis del Delito</v>
      </c>
      <c r="AM30" s="60" t="str">
        <f t="shared" si="25"/>
        <v>No Aplica</v>
      </c>
      <c r="AN30" s="60" t="str">
        <f t="shared" si="26"/>
        <v>No Aplica</v>
      </c>
      <c r="AO30" s="60" t="str">
        <f t="shared" si="27"/>
        <v>No Aplica</v>
      </c>
      <c r="AP30" s="65">
        <f>VLOOKUP($AC30,Responsables[],3,0)</f>
        <v>7</v>
      </c>
      <c r="AQ30" s="65">
        <f>VLOOKUP($R30,unidad_medida[[#All],[nombre]:[Columna1]],5,0)</f>
        <v>77</v>
      </c>
    </row>
    <row r="31" spans="1:43" ht="67.5" x14ac:dyDescent="0.25">
      <c r="A31" s="51" t="str">
        <f t="shared" si="54"/>
        <v>GR 28|FILT:Prevalencia| MUES:Comuna|Tasa por 100 mil habitantes de violencia general 2012-2020|Periodo 2012-2020|</v>
      </c>
      <c r="B31" s="72" t="s">
        <v>13757</v>
      </c>
      <c r="C31" s="38">
        <v>7</v>
      </c>
      <c r="D31" s="44" t="s">
        <v>13830</v>
      </c>
      <c r="E31" s="49" t="s">
        <v>13761</v>
      </c>
      <c r="F31" s="45" t="s">
        <v>13845</v>
      </c>
      <c r="G31" s="39" t="s">
        <v>1061</v>
      </c>
      <c r="H31" s="39"/>
      <c r="I31" s="85"/>
      <c r="J31" s="40" t="s">
        <v>13769</v>
      </c>
      <c r="K31" s="73"/>
      <c r="L31" s="52"/>
      <c r="M31" s="36" t="str">
        <f>"Tasa por 100 mil habitantes de violencia hacia la mujer según Encuesta Nacional de Violencia Intrafamiliar por "&amp;J31&amp;", para el periodo 2012-2020."</f>
        <v>Tasa por 100 mil habitantes de violencia hacia la mujer según Encuesta Nacional de Violencia Intrafamiliar por Prevalencia Violencia Psicológica General Año, para el periodo 2012-2020.</v>
      </c>
      <c r="N31" s="20" t="str">
        <f t="shared" si="0"/>
        <v>Chile</v>
      </c>
      <c r="O31" s="81" t="s">
        <v>10448</v>
      </c>
      <c r="P31" s="20" t="str">
        <f t="shared" si="8"/>
        <v>Tasa</v>
      </c>
      <c r="Q31" s="28">
        <f>+IF($E31="PRODUCTO",VLOOKUP(J29,#REF!,9,0)&amp;"000",IF($E31="CATEGORÍA",VLOOKUP(J29,#REF!,7,0),$Q$1))</f>
        <v>270103001</v>
      </c>
      <c r="R31" s="20" t="str">
        <f t="shared" si="66"/>
        <v>tasa por 100 mil habitantes</v>
      </c>
      <c r="S31" s="35" t="str">
        <f t="shared" si="67"/>
        <v>Tasa por 100 mil habitantes de violencia hacia la mujer según Encuesta Nacional de Violencia Intrafamiliar por Prevalencia Violencia Psicológica General Año, para el periodo 2012-2020.</v>
      </c>
      <c r="T31" s="66" t="str">
        <f t="shared" si="4"/>
        <v>Tasa por 100 mil habitantes de violencia hacia la mujer según Encuesta Nacional de Violencia Intrafamiliar por Prevalencia Violencia Psicológica General Año, para el periodo 2012-2020.</v>
      </c>
      <c r="U31" s="67" t="str">
        <f t="shared" si="68"/>
        <v>Prevalencia: Iquique</v>
      </c>
      <c r="V31" s="35" t="s">
        <v>13846</v>
      </c>
      <c r="W31" s="21" t="str">
        <f t="shared" si="69"/>
        <v>https://analytics.zoho.com/open-view/2395394000006706890</v>
      </c>
      <c r="X31" s="60" t="str">
        <f t="shared" si="22"/>
        <v>CHL</v>
      </c>
      <c r="Y31" s="20" t="s">
        <v>10689</v>
      </c>
      <c r="Z31" s="35" t="str">
        <f t="shared" si="70"/>
        <v>Tasa por 100 mil habitantes de violencia general 2012-2020 por comuna en la región Iquique de acuerdo a los datos publicados por el Centro de Estudios y Análisis del Delito de Chile para el Periodo 2012-2020</v>
      </c>
      <c r="AA31" s="63">
        <f t="shared" ref="AA31:AF33" si="74">+AA30</f>
        <v>44357</v>
      </c>
      <c r="AB31" s="60" t="str">
        <f t="shared" si="74"/>
        <v>Español</v>
      </c>
      <c r="AC31" s="60" t="str">
        <f t="shared" si="74"/>
        <v>Paula</v>
      </c>
      <c r="AD31" s="60" t="str">
        <f t="shared" si="74"/>
        <v>No Aplica</v>
      </c>
      <c r="AE31" s="60" t="str">
        <f t="shared" si="74"/>
        <v>No Aplica</v>
      </c>
      <c r="AF31" s="60" t="str">
        <f t="shared" si="74"/>
        <v>No Aplica</v>
      </c>
      <c r="AG31" s="64">
        <f>+VLOOKUP($P31,Parametros[[nombre]:[Columna1]],5,0)</f>
        <v>92</v>
      </c>
      <c r="AH31" s="64">
        <f t="shared" si="24"/>
        <v>1</v>
      </c>
      <c r="AI31" s="64">
        <f>+VLOOKUP($N31,Territorio[[nombre]:[Columna1]],7,0)</f>
        <v>38</v>
      </c>
      <c r="AJ31" s="64">
        <f>+VLOOKUP(O31,Temporalidad[[nombre]:[Columna1]],7,0)</f>
        <v>1757</v>
      </c>
      <c r="AK31" s="64">
        <f>+VLOOKUP(LEFT($D31,2),Tipo_Gráfico[[id2]:[Tipo Gráfico]],3,0)</f>
        <v>1</v>
      </c>
      <c r="AL31" s="35" t="str">
        <f t="shared" si="72"/>
        <v>Centro de Estudios y Análisis del Delito</v>
      </c>
      <c r="AM31" s="60" t="str">
        <f t="shared" si="25"/>
        <v>No Aplica</v>
      </c>
      <c r="AN31" s="60" t="str">
        <f t="shared" si="26"/>
        <v>No Aplica</v>
      </c>
      <c r="AO31" s="60" t="str">
        <f t="shared" si="27"/>
        <v>No Aplica</v>
      </c>
      <c r="AP31" s="65">
        <f>VLOOKUP($AC31,Responsables[],3,0)</f>
        <v>7</v>
      </c>
      <c r="AQ31" s="65">
        <f>VLOOKUP($R31,unidad_medida[[#All],[nombre]:[Columna1]],5,0)</f>
        <v>77</v>
      </c>
    </row>
    <row r="32" spans="1:43" ht="67.5" x14ac:dyDescent="0.25">
      <c r="A32" s="51" t="str">
        <f t="shared" si="54"/>
        <v>GR 29|FILT:Prevalencia| MUES:Periodo|Tasa por 100 mil habitantes de violencia general 2012-2020|Año 2020|</v>
      </c>
      <c r="B32" s="72" t="s">
        <v>13757</v>
      </c>
      <c r="C32" s="38">
        <v>7</v>
      </c>
      <c r="D32" s="44" t="s">
        <v>13831</v>
      </c>
      <c r="E32" s="49" t="s">
        <v>13761</v>
      </c>
      <c r="F32" s="45" t="s">
        <v>13845</v>
      </c>
      <c r="G32" s="39" t="s">
        <v>10449</v>
      </c>
      <c r="H32" s="39"/>
      <c r="I32" s="85"/>
      <c r="J32" s="40" t="s">
        <v>13769</v>
      </c>
      <c r="K32" s="73"/>
      <c r="L32" s="52"/>
      <c r="M32" s="36" t="str">
        <f>"Tasa por 100 mil habitantes de violencia hacia la mujer según Encuesta Nacional de Violencia Intrafamiliar por "&amp;J32&amp;", para el periodo 2012-2020."</f>
        <v>Tasa por 100 mil habitantes de violencia hacia la mujer según Encuesta Nacional de Violencia Intrafamiliar por Prevalencia Violencia Psicológica General Año, para el periodo 2012-2020.</v>
      </c>
      <c r="N32" s="20" t="str">
        <f t="shared" ref="N32:N33" si="75">IF(E32="Región",J32,IF(E32="Comuna",J32,"Chile"))</f>
        <v>Chile</v>
      </c>
      <c r="O32" s="81" t="s">
        <v>8309</v>
      </c>
      <c r="P32" s="20" t="str">
        <f t="shared" si="8"/>
        <v>Tasa</v>
      </c>
      <c r="Q32" s="28">
        <f>+IF($E32="PRODUCTO",VLOOKUP(J30,#REF!,9,0)&amp;"000",IF($E32="CATEGORÍA",VLOOKUP(J30,#REF!,7,0),$Q$1))</f>
        <v>270103001</v>
      </c>
      <c r="R32" s="20" t="str">
        <f t="shared" ref="R32:R59" si="76">R31</f>
        <v>tasa por 100 mil habitantes</v>
      </c>
      <c r="S32" s="35" t="str">
        <f t="shared" ref="S32:S33" si="77">+M32</f>
        <v>Tasa por 100 mil habitantes de violencia hacia la mujer según Encuesta Nacional de Violencia Intrafamiliar por Prevalencia Violencia Psicológica General Año, para el periodo 2012-2020.</v>
      </c>
      <c r="T32" s="66" t="str">
        <f t="shared" si="4"/>
        <v>Tasa por 100 mil habitantes de violencia hacia la mujer según Encuesta Nacional de Violencia Intrafamiliar por Prevalencia Violencia Psicológica General Año, para el periodo 2012-2020.</v>
      </c>
      <c r="U32" s="67" t="str">
        <f t="shared" ref="U32:U33" si="78">+E32&amp;": "&amp;J30</f>
        <v>Prevalencia: Prevalencia Violencia Psicológica General Año</v>
      </c>
      <c r="V32" s="35" t="s">
        <v>13846</v>
      </c>
      <c r="W32" s="21" t="str">
        <f t="shared" ref="W32:W33" si="79">HYPERLINK(B32,B32)</f>
        <v>https://analytics.zoho.com/open-view/2395394000006706890</v>
      </c>
      <c r="X32" s="60" t="str">
        <f t="shared" si="22"/>
        <v>CHL</v>
      </c>
      <c r="Y32" s="20" t="s">
        <v>10689</v>
      </c>
      <c r="Z32" s="35" t="str">
        <f t="shared" ref="Z32:Z33" si="80">+""&amp;F32&amp;" por comuna en la región "&amp;J30&amp;" de acuerdo a los datos publicados por el "&amp;AL32&amp;" de Chile para el "&amp;O32</f>
        <v>Tasa por 100 mil habitantes de violencia general 2012-2020 por comuna en la región Prevalencia Violencia Psicológica General Año de acuerdo a los datos publicados por el Centro de Estudios y Análisis del Delito de Chile para el Año 2020</v>
      </c>
      <c r="AA32" s="63">
        <f t="shared" si="74"/>
        <v>44357</v>
      </c>
      <c r="AB32" s="60" t="str">
        <f t="shared" si="74"/>
        <v>Español</v>
      </c>
      <c r="AC32" s="60" t="str">
        <f t="shared" si="74"/>
        <v>Paula</v>
      </c>
      <c r="AD32" s="60" t="str">
        <f t="shared" si="74"/>
        <v>No Aplica</v>
      </c>
      <c r="AE32" s="60" t="str">
        <f t="shared" si="74"/>
        <v>No Aplica</v>
      </c>
      <c r="AF32" s="60" t="str">
        <f t="shared" si="74"/>
        <v>No Aplica</v>
      </c>
      <c r="AG32" s="64">
        <f>+VLOOKUP($P32,Parametros[[nombre]:[Columna1]],5,0)</f>
        <v>92</v>
      </c>
      <c r="AH32" s="64">
        <f t="shared" si="24"/>
        <v>1</v>
      </c>
      <c r="AI32" s="64">
        <f>+VLOOKUP($N32,Territorio[[nombre]:[Columna1]],7,0)</f>
        <v>38</v>
      </c>
      <c r="AJ32" s="64">
        <f>+VLOOKUP(O32,Temporalidad[[nombre]:[Columna1]],7,0)</f>
        <v>31</v>
      </c>
      <c r="AK32" s="64">
        <f>+VLOOKUP(LEFT($D32,2),Tipo_Gráfico[[id2]:[Tipo Gráfico]],3,0)</f>
        <v>1</v>
      </c>
      <c r="AL32" s="35" t="str">
        <f t="shared" ref="AL32:AL59" si="81">AL31</f>
        <v>Centro de Estudios y Análisis del Delito</v>
      </c>
      <c r="AM32" s="60" t="str">
        <f t="shared" si="25"/>
        <v>No Aplica</v>
      </c>
      <c r="AN32" s="60" t="str">
        <f t="shared" si="26"/>
        <v>No Aplica</v>
      </c>
      <c r="AO32" s="60" t="str">
        <f t="shared" si="27"/>
        <v>No Aplica</v>
      </c>
      <c r="AP32" s="65">
        <f>VLOOKUP($AC32,Responsables[],3,0)</f>
        <v>7</v>
      </c>
      <c r="AQ32" s="65">
        <f>VLOOKUP($R32,unidad_medida[[#All],[nombre]:[Columna1]],5,0)</f>
        <v>77</v>
      </c>
    </row>
    <row r="33" spans="1:43" ht="67.5" x14ac:dyDescent="0.25">
      <c r="A33" s="51" t="str">
        <f t="shared" si="54"/>
        <v>GR 30|FILT:Prevalencia| MUES:Tipo de Violencia|Tasa por 100 mil habitantes de violencia general 2012-2020|Periodo 2012-2020|</v>
      </c>
      <c r="B33" s="72" t="s">
        <v>13757</v>
      </c>
      <c r="C33" s="38">
        <v>7</v>
      </c>
      <c r="D33" s="44" t="s">
        <v>13832</v>
      </c>
      <c r="E33" s="49" t="s">
        <v>13761</v>
      </c>
      <c r="F33" s="45" t="s">
        <v>13845</v>
      </c>
      <c r="G33" s="39" t="s">
        <v>13824</v>
      </c>
      <c r="H33" s="39"/>
      <c r="I33" s="85"/>
      <c r="J33" s="40" t="s">
        <v>13769</v>
      </c>
      <c r="K33" s="73"/>
      <c r="L33" s="52"/>
      <c r="M33" s="36" t="str">
        <f>"Tasa por 100 mil habitantes de violencia hacia la mujer según Encuesta Nacional de Violencia Intrafamiliar por "&amp;J33&amp;", para el periodo 2012-2020."</f>
        <v>Tasa por 100 mil habitantes de violencia hacia la mujer según Encuesta Nacional de Violencia Intrafamiliar por Prevalencia Violencia Psicológica General Año, para el periodo 2012-2020.</v>
      </c>
      <c r="N33" s="20" t="str">
        <f t="shared" si="75"/>
        <v>Chile</v>
      </c>
      <c r="O33" s="81" t="s">
        <v>10448</v>
      </c>
      <c r="P33" s="20" t="str">
        <f t="shared" si="8"/>
        <v>Tasa</v>
      </c>
      <c r="Q33" s="28">
        <f>+IF($E33="PRODUCTO",VLOOKUP(J31,#REF!,9,0)&amp;"000",IF($E33="CATEGORÍA",VLOOKUP(J31,#REF!,7,0),$Q$1))</f>
        <v>270103001</v>
      </c>
      <c r="R33" s="20" t="str">
        <f t="shared" si="76"/>
        <v>tasa por 100 mil habitantes</v>
      </c>
      <c r="S33" s="35" t="str">
        <f t="shared" si="77"/>
        <v>Tasa por 100 mil habitantes de violencia hacia la mujer según Encuesta Nacional de Violencia Intrafamiliar por Prevalencia Violencia Psicológica General Año, para el periodo 2012-2020.</v>
      </c>
      <c r="T33" s="66" t="str">
        <f t="shared" si="4"/>
        <v>Tasa por 100 mil habitantes de violencia hacia la mujer según Encuesta Nacional de Violencia Intrafamiliar por Prevalencia Violencia Psicológica General Año, para el periodo 2012-2020.</v>
      </c>
      <c r="U33" s="67" t="str">
        <f t="shared" si="78"/>
        <v>Prevalencia: Prevalencia Violencia Psicológica General Año</v>
      </c>
      <c r="V33" s="35" t="s">
        <v>13846</v>
      </c>
      <c r="W33" s="21" t="str">
        <f t="shared" si="79"/>
        <v>https://analytics.zoho.com/open-view/2395394000006706890</v>
      </c>
      <c r="X33" s="60" t="str">
        <f t="shared" si="22"/>
        <v>CHL</v>
      </c>
      <c r="Y33" s="20" t="s">
        <v>10689</v>
      </c>
      <c r="Z33" s="35" t="str">
        <f t="shared" si="80"/>
        <v>Tasa por 100 mil habitantes de violencia general 2012-2020 por comuna en la región Prevalencia Violencia Psicológica General Año de acuerdo a los datos publicados por el Centro de Estudios y Análisis del Delito de Chile para el Periodo 2012-2020</v>
      </c>
      <c r="AA33" s="63">
        <f t="shared" si="74"/>
        <v>44357</v>
      </c>
      <c r="AB33" s="60" t="str">
        <f t="shared" si="74"/>
        <v>Español</v>
      </c>
      <c r="AC33" s="60" t="str">
        <f t="shared" si="74"/>
        <v>Paula</v>
      </c>
      <c r="AD33" s="60" t="str">
        <f t="shared" si="74"/>
        <v>No Aplica</v>
      </c>
      <c r="AE33" s="60" t="str">
        <f t="shared" si="74"/>
        <v>No Aplica</v>
      </c>
      <c r="AF33" s="60" t="str">
        <f t="shared" si="74"/>
        <v>No Aplica</v>
      </c>
      <c r="AG33" s="64">
        <f>+VLOOKUP($P33,Parametros[[nombre]:[Columna1]],5,0)</f>
        <v>92</v>
      </c>
      <c r="AH33" s="64">
        <f t="shared" si="24"/>
        <v>1</v>
      </c>
      <c r="AI33" s="64">
        <f>+VLOOKUP($N33,Territorio[[nombre]:[Columna1]],7,0)</f>
        <v>38</v>
      </c>
      <c r="AJ33" s="64">
        <f>+VLOOKUP(O33,Temporalidad[[nombre]:[Columna1]],7,0)</f>
        <v>1757</v>
      </c>
      <c r="AK33" s="64">
        <f>+VLOOKUP(LEFT($D33,2),Tipo_Gráfico[[id2]:[Tipo Gráfico]],3,0)</f>
        <v>1</v>
      </c>
      <c r="AL33" s="35" t="str">
        <f t="shared" si="81"/>
        <v>Centro de Estudios y Análisis del Delito</v>
      </c>
      <c r="AM33" s="60" t="str">
        <f t="shared" si="25"/>
        <v>No Aplica</v>
      </c>
      <c r="AN33" s="60" t="str">
        <f t="shared" si="26"/>
        <v>No Aplica</v>
      </c>
      <c r="AO33" s="60" t="str">
        <f t="shared" si="27"/>
        <v>No Aplica</v>
      </c>
      <c r="AP33" s="65">
        <f>VLOOKUP($AC33,Responsables[],3,0)</f>
        <v>7</v>
      </c>
      <c r="AQ33" s="65">
        <f>VLOOKUP($R33,unidad_medida[[#All],[nombre]:[Columna1]],5,0)</f>
        <v>77</v>
      </c>
    </row>
    <row r="34" spans="1:43" ht="67.5" x14ac:dyDescent="0.25">
      <c r="A34" s="51" t="str">
        <f t="shared" ref="A34:A59" si="82">+D34&amp;"|FILT:"&amp;E34&amp;"| MUES:"&amp;G34&amp;"|"&amp;F34&amp;"|"&amp;O34&amp;"|"&amp;H34</f>
        <v>GR 31|FILT:Periodo| MUES:Región|Tasa por 100 mil habitantes de violencia general 2012-2020|Periodo 2012-2020|</v>
      </c>
      <c r="B34" s="72" t="s">
        <v>13757</v>
      </c>
      <c r="C34" s="43">
        <v>2</v>
      </c>
      <c r="D34" s="44" t="s">
        <v>13833</v>
      </c>
      <c r="E34" s="49" t="s">
        <v>10449</v>
      </c>
      <c r="F34" s="45" t="s">
        <v>13845</v>
      </c>
      <c r="G34" s="45" t="s">
        <v>754</v>
      </c>
      <c r="H34" s="39"/>
      <c r="I34" s="85"/>
      <c r="J34" t="s">
        <v>8278</v>
      </c>
      <c r="K34" s="73"/>
      <c r="L34" s="52"/>
      <c r="M34" s="36" t="str">
        <f>"Tasa por 100 mil habitantes de violencia hacia la mujer según Encuesta Nacional de Violencia Intrafamiliar con "&amp;J34&amp;" como indicador de periodo, para el año 2020."</f>
        <v>Tasa por 100 mil habitantes de violencia hacia la mujer según Encuesta Nacional de Violencia Intrafamiliar con Año como indicador de periodo, para el año 2020.</v>
      </c>
      <c r="N34" s="20" t="str">
        <f t="shared" ref="N34:N59" si="83">IF(E34="Región",J34,IF(E34="Comuna",J34,"Chile"))</f>
        <v>Chile</v>
      </c>
      <c r="O34" s="81" t="s">
        <v>10448</v>
      </c>
      <c r="P34" s="20" t="str">
        <f t="shared" si="8"/>
        <v>Tasa</v>
      </c>
      <c r="Q34" s="28">
        <f>+IF($E34="PRODUCTO",VLOOKUP(J32,#REF!,9,0)&amp;"000",IF($E34="CATEGORÍA",VLOOKUP(J32,#REF!,7,0),$Q$1))</f>
        <v>270103001</v>
      </c>
      <c r="R34" s="20" t="str">
        <f t="shared" si="76"/>
        <v>tasa por 100 mil habitantes</v>
      </c>
      <c r="S34" s="35" t="str">
        <f t="shared" ref="S34:S59" si="84">+M34</f>
        <v>Tasa por 100 mil habitantes de violencia hacia la mujer según Encuesta Nacional de Violencia Intrafamiliar con Año como indicador de periodo, para el año 2020.</v>
      </c>
      <c r="T34" s="66" t="str">
        <f t="shared" ref="T34:T59" si="85">+S34</f>
        <v>Tasa por 100 mil habitantes de violencia hacia la mujer según Encuesta Nacional de Violencia Intrafamiliar con Año como indicador de periodo, para el año 2020.</v>
      </c>
      <c r="U34" s="67" t="str">
        <f t="shared" ref="U34:U59" si="86">+E34&amp;": "&amp;J32</f>
        <v>Periodo: Prevalencia Violencia Psicológica General Año</v>
      </c>
      <c r="V34" s="35" t="s">
        <v>13846</v>
      </c>
      <c r="W34" s="21" t="str">
        <f t="shared" ref="W34:W59" si="87">HYPERLINK(B34,B34)</f>
        <v>https://analytics.zoho.com/open-view/2395394000006706890</v>
      </c>
      <c r="X34" s="60" t="str">
        <f t="shared" si="22"/>
        <v>CHL</v>
      </c>
      <c r="Y34" s="20" t="s">
        <v>10689</v>
      </c>
      <c r="Z34" s="35" t="str">
        <f t="shared" ref="Z34:Z59" si="88">+""&amp;F34&amp;" por comuna en la región "&amp;J32&amp;" de acuerdo a los datos publicados por el "&amp;AL34&amp;" de Chile para el "&amp;O34</f>
        <v>Tasa por 100 mil habitantes de violencia general 2012-2020 por comuna en la región Prevalencia Violencia Psicológica General Año de acuerdo a los datos publicados por el Centro de Estudios y Análisis del Delito de Chile para el Periodo 2012-2020</v>
      </c>
      <c r="AA34" s="63">
        <f t="shared" ref="AA34:AF34" si="89">+AA33</f>
        <v>44357</v>
      </c>
      <c r="AB34" s="60" t="str">
        <f t="shared" si="89"/>
        <v>Español</v>
      </c>
      <c r="AC34" s="60" t="str">
        <f t="shared" si="89"/>
        <v>Paula</v>
      </c>
      <c r="AD34" s="60" t="str">
        <f t="shared" si="89"/>
        <v>No Aplica</v>
      </c>
      <c r="AE34" s="60" t="str">
        <f t="shared" si="89"/>
        <v>No Aplica</v>
      </c>
      <c r="AF34" s="60" t="str">
        <f t="shared" si="89"/>
        <v>No Aplica</v>
      </c>
      <c r="AG34" s="64">
        <f>+VLOOKUP($P34,Parametros[[nombre]:[Columna1]],5,0)</f>
        <v>92</v>
      </c>
      <c r="AH34" s="64">
        <f t="shared" si="24"/>
        <v>1</v>
      </c>
      <c r="AI34" s="64">
        <f>+VLOOKUP($N34,Territorio[[nombre]:[Columna1]],7,0)</f>
        <v>38</v>
      </c>
      <c r="AJ34" s="64">
        <f>+VLOOKUP(O34,Temporalidad[[nombre]:[Columna1]],7,0)</f>
        <v>1757</v>
      </c>
      <c r="AK34" s="64">
        <f>+VLOOKUP(LEFT($D34,2),Tipo_Gráfico[[id2]:[Tipo Gráfico]],3,0)</f>
        <v>1</v>
      </c>
      <c r="AL34" s="35" t="str">
        <f t="shared" si="81"/>
        <v>Centro de Estudios y Análisis del Delito</v>
      </c>
      <c r="AM34" s="60" t="str">
        <f t="shared" si="25"/>
        <v>No Aplica</v>
      </c>
      <c r="AN34" s="60" t="str">
        <f t="shared" si="26"/>
        <v>No Aplica</v>
      </c>
      <c r="AO34" s="60" t="str">
        <f t="shared" si="27"/>
        <v>No Aplica</v>
      </c>
      <c r="AP34" s="65">
        <f>VLOOKUP($AC34,Responsables[],3,0)</f>
        <v>7</v>
      </c>
      <c r="AQ34" s="65">
        <f>VLOOKUP($R34,unidad_medida[[#All],[nombre]:[Columna1]],5,0)</f>
        <v>77</v>
      </c>
    </row>
    <row r="35" spans="1:43" ht="67.5" x14ac:dyDescent="0.25">
      <c r="A35" s="51" t="str">
        <f t="shared" si="82"/>
        <v>GR 32|FILT:Periodo| MUES:Comuna|Tasa por 100 mil habitantes de violencia general 2012-2020|Periodo 2012-2020|</v>
      </c>
      <c r="B35" s="72" t="s">
        <v>13757</v>
      </c>
      <c r="C35" s="38">
        <v>2</v>
      </c>
      <c r="D35" s="44" t="s">
        <v>13834</v>
      </c>
      <c r="E35" s="49" t="s">
        <v>10449</v>
      </c>
      <c r="F35" s="45" t="s">
        <v>13845</v>
      </c>
      <c r="G35" s="39" t="s">
        <v>1061</v>
      </c>
      <c r="H35" s="39"/>
      <c r="I35" s="85"/>
      <c r="J35" t="s">
        <v>8278</v>
      </c>
      <c r="K35" s="73"/>
      <c r="L35" s="52"/>
      <c r="M35" s="36" t="str">
        <f>"Tasa por 100 mil habitantes de violencia hacia la mujer según Encuesta Nacional de Violencia Intrafamiliar con "&amp;J35&amp;" como indicador de periodo, para el periodo 2012-2020."</f>
        <v>Tasa por 100 mil habitantes de violencia hacia la mujer según Encuesta Nacional de Violencia Intrafamiliar con Año como indicador de periodo, para el periodo 2012-2020.</v>
      </c>
      <c r="N35" s="20" t="str">
        <f t="shared" si="83"/>
        <v>Chile</v>
      </c>
      <c r="O35" s="81" t="s">
        <v>10448</v>
      </c>
      <c r="P35" s="20" t="str">
        <f t="shared" si="8"/>
        <v>Tasa</v>
      </c>
      <c r="Q35" s="28">
        <f>+IF($E35="PRODUCTO",VLOOKUP(J33,#REF!,9,0)&amp;"000",IF($E35="CATEGORÍA",VLOOKUP(J33,#REF!,7,0),$Q$1))</f>
        <v>270103001</v>
      </c>
      <c r="R35" s="20" t="str">
        <f t="shared" si="76"/>
        <v>tasa por 100 mil habitantes</v>
      </c>
      <c r="S35" s="35" t="str">
        <f t="shared" si="84"/>
        <v>Tasa por 100 mil habitantes de violencia hacia la mujer según Encuesta Nacional de Violencia Intrafamiliar con Año como indicador de periodo, para el periodo 2012-2020.</v>
      </c>
      <c r="T35" s="66" t="str">
        <f t="shared" si="85"/>
        <v>Tasa por 100 mil habitantes de violencia hacia la mujer según Encuesta Nacional de Violencia Intrafamiliar con Año como indicador de periodo, para el periodo 2012-2020.</v>
      </c>
      <c r="U35" s="67" t="str">
        <f t="shared" si="86"/>
        <v>Periodo: Prevalencia Violencia Psicológica General Año</v>
      </c>
      <c r="V35" s="35" t="s">
        <v>13846</v>
      </c>
      <c r="W35" s="21" t="str">
        <f t="shared" si="87"/>
        <v>https://analytics.zoho.com/open-view/2395394000006706890</v>
      </c>
      <c r="X35" s="60" t="str">
        <f t="shared" si="22"/>
        <v>CHL</v>
      </c>
      <c r="Y35" s="20" t="s">
        <v>10689</v>
      </c>
      <c r="Z35" s="35" t="str">
        <f t="shared" si="88"/>
        <v>Tasa por 100 mil habitantes de violencia general 2012-2020 por comuna en la región Prevalencia Violencia Psicológica General Año de acuerdo a los datos publicados por el Centro de Estudios y Análisis del Delito de Chile para el Periodo 2012-2020</v>
      </c>
      <c r="AA35" s="63">
        <f t="shared" ref="AA35:AF35" si="90">+AA34</f>
        <v>44357</v>
      </c>
      <c r="AB35" s="60" t="str">
        <f t="shared" si="90"/>
        <v>Español</v>
      </c>
      <c r="AC35" s="60" t="str">
        <f t="shared" si="90"/>
        <v>Paula</v>
      </c>
      <c r="AD35" s="60" t="str">
        <f t="shared" si="90"/>
        <v>No Aplica</v>
      </c>
      <c r="AE35" s="60" t="str">
        <f t="shared" si="90"/>
        <v>No Aplica</v>
      </c>
      <c r="AF35" s="60" t="str">
        <f t="shared" si="90"/>
        <v>No Aplica</v>
      </c>
      <c r="AG35" s="64">
        <f>+VLOOKUP($P35,Parametros[[nombre]:[Columna1]],5,0)</f>
        <v>92</v>
      </c>
      <c r="AH35" s="64">
        <f t="shared" si="24"/>
        <v>1</v>
      </c>
      <c r="AI35" s="64">
        <f>+VLOOKUP($N35,Territorio[[nombre]:[Columna1]],7,0)</f>
        <v>38</v>
      </c>
      <c r="AJ35" s="64">
        <f>+VLOOKUP(O35,Temporalidad[[nombre]:[Columna1]],7,0)</f>
        <v>1757</v>
      </c>
      <c r="AK35" s="64">
        <f>+VLOOKUP(LEFT($D35,2),Tipo_Gráfico[[id2]:[Tipo Gráfico]],3,0)</f>
        <v>1</v>
      </c>
      <c r="AL35" s="35" t="str">
        <f t="shared" si="81"/>
        <v>Centro de Estudios y Análisis del Delito</v>
      </c>
      <c r="AM35" s="60" t="str">
        <f t="shared" si="25"/>
        <v>No Aplica</v>
      </c>
      <c r="AN35" s="60" t="str">
        <f t="shared" si="26"/>
        <v>No Aplica</v>
      </c>
      <c r="AO35" s="60" t="str">
        <f t="shared" si="27"/>
        <v>No Aplica</v>
      </c>
      <c r="AP35" s="65">
        <f>VLOOKUP($AC35,Responsables[],3,0)</f>
        <v>7</v>
      </c>
      <c r="AQ35" s="65">
        <f>VLOOKUP($R35,unidad_medida[[#All],[nombre]:[Columna1]],5,0)</f>
        <v>77</v>
      </c>
    </row>
    <row r="36" spans="1:43" ht="67.5" x14ac:dyDescent="0.25">
      <c r="A36" s="51" t="str">
        <f t="shared" si="82"/>
        <v>GR 33|FILT:Periodo| MUES:Prevalencia|Tasa por 100 mil habitantes de violencia general 2012-2020|Periodo 2012-2020|</v>
      </c>
      <c r="B36" s="72" t="s">
        <v>13757</v>
      </c>
      <c r="C36" s="38">
        <v>2</v>
      </c>
      <c r="D36" s="44" t="s">
        <v>13835</v>
      </c>
      <c r="E36" s="49" t="s">
        <v>10449</v>
      </c>
      <c r="F36" s="45" t="s">
        <v>13845</v>
      </c>
      <c r="G36" s="39" t="s">
        <v>13761</v>
      </c>
      <c r="H36" s="39"/>
      <c r="I36" s="85"/>
      <c r="J36" t="s">
        <v>8278</v>
      </c>
      <c r="K36" s="73"/>
      <c r="L36" s="52"/>
      <c r="M36" s="36" t="str">
        <f>"Tasa por 100 mil habitantes de violencia hacia la mujer según Encuesta Nacional de Violencia Intrafamiliar con "&amp;J36&amp;" como indicador de periodo, para el periodo 2012-2020."</f>
        <v>Tasa por 100 mil habitantes de violencia hacia la mujer según Encuesta Nacional de Violencia Intrafamiliar con Año como indicador de periodo, para el periodo 2012-2020.</v>
      </c>
      <c r="N36" s="20" t="str">
        <f t="shared" si="83"/>
        <v>Chile</v>
      </c>
      <c r="O36" s="81" t="s">
        <v>10448</v>
      </c>
      <c r="P36" s="20" t="str">
        <f t="shared" si="8"/>
        <v>Tasa</v>
      </c>
      <c r="Q36" s="28">
        <f>+IF($E36="PRODUCTO",VLOOKUP(J34,#REF!,9,0)&amp;"000",IF($E36="CATEGORÍA",VLOOKUP(J34,#REF!,7,0),$Q$1))</f>
        <v>270103001</v>
      </c>
      <c r="R36" s="20" t="str">
        <f t="shared" si="76"/>
        <v>tasa por 100 mil habitantes</v>
      </c>
      <c r="S36" s="35" t="str">
        <f t="shared" si="84"/>
        <v>Tasa por 100 mil habitantes de violencia hacia la mujer según Encuesta Nacional de Violencia Intrafamiliar con Año como indicador de periodo, para el periodo 2012-2020.</v>
      </c>
      <c r="T36" s="66" t="str">
        <f t="shared" si="85"/>
        <v>Tasa por 100 mil habitantes de violencia hacia la mujer según Encuesta Nacional de Violencia Intrafamiliar con Año como indicador de periodo, para el periodo 2012-2020.</v>
      </c>
      <c r="U36" s="67" t="str">
        <f t="shared" si="86"/>
        <v>Periodo: Año</v>
      </c>
      <c r="V36" s="35" t="s">
        <v>13846</v>
      </c>
      <c r="W36" s="21" t="str">
        <f t="shared" si="87"/>
        <v>https://analytics.zoho.com/open-view/2395394000006706890</v>
      </c>
      <c r="X36" s="60" t="str">
        <f t="shared" si="22"/>
        <v>CHL</v>
      </c>
      <c r="Y36" s="20" t="s">
        <v>10689</v>
      </c>
      <c r="Z36" s="35" t="str">
        <f t="shared" si="88"/>
        <v>Tasa por 100 mil habitantes de violencia general 2012-2020 por comuna en la región Año de acuerdo a los datos publicados por el Centro de Estudios y Análisis del Delito de Chile para el Periodo 2012-2020</v>
      </c>
      <c r="AA36" s="63">
        <f t="shared" ref="AA36:AF36" si="91">+AA35</f>
        <v>44357</v>
      </c>
      <c r="AB36" s="60" t="str">
        <f t="shared" si="91"/>
        <v>Español</v>
      </c>
      <c r="AC36" s="60" t="str">
        <f t="shared" si="91"/>
        <v>Paula</v>
      </c>
      <c r="AD36" s="60" t="str">
        <f t="shared" si="91"/>
        <v>No Aplica</v>
      </c>
      <c r="AE36" s="60" t="str">
        <f t="shared" si="91"/>
        <v>No Aplica</v>
      </c>
      <c r="AF36" s="60" t="str">
        <f t="shared" si="91"/>
        <v>No Aplica</v>
      </c>
      <c r="AG36" s="64">
        <f>+VLOOKUP($P36,Parametros[[nombre]:[Columna1]],5,0)</f>
        <v>92</v>
      </c>
      <c r="AH36" s="64">
        <f t="shared" si="24"/>
        <v>1</v>
      </c>
      <c r="AI36" s="64">
        <f>+VLOOKUP($N36,Territorio[[nombre]:[Columna1]],7,0)</f>
        <v>38</v>
      </c>
      <c r="AJ36" s="64">
        <f>+VLOOKUP(O36,Temporalidad[[nombre]:[Columna1]],7,0)</f>
        <v>1757</v>
      </c>
      <c r="AK36" s="64">
        <f>+VLOOKUP(LEFT($D36,2),Tipo_Gráfico[[id2]:[Tipo Gráfico]],3,0)</f>
        <v>1</v>
      </c>
      <c r="AL36" s="35" t="str">
        <f t="shared" si="81"/>
        <v>Centro de Estudios y Análisis del Delito</v>
      </c>
      <c r="AM36" s="60" t="str">
        <f t="shared" si="25"/>
        <v>No Aplica</v>
      </c>
      <c r="AN36" s="60" t="str">
        <f t="shared" si="26"/>
        <v>No Aplica</v>
      </c>
      <c r="AO36" s="60" t="str">
        <f t="shared" si="27"/>
        <v>No Aplica</v>
      </c>
      <c r="AP36" s="65">
        <f>VLOOKUP($AC36,Responsables[],3,0)</f>
        <v>7</v>
      </c>
      <c r="AQ36" s="65">
        <f>VLOOKUP($R36,unidad_medida[[#All],[nombre]:[Columna1]],5,0)</f>
        <v>77</v>
      </c>
    </row>
    <row r="37" spans="1:43" ht="67.5" x14ac:dyDescent="0.25">
      <c r="A37" s="51" t="str">
        <f t="shared" si="82"/>
        <v>GR 34|FILT:Periodo| MUES:Tipo de Violencia|Tasa por 100 mil habitantes de violencia general 2012-2020|Periodo 2012-2020|</v>
      </c>
      <c r="B37" s="72" t="s">
        <v>13757</v>
      </c>
      <c r="C37" s="38">
        <v>2</v>
      </c>
      <c r="D37" s="44" t="s">
        <v>13836</v>
      </c>
      <c r="E37" s="49" t="s">
        <v>10449</v>
      </c>
      <c r="F37" s="45" t="s">
        <v>13845</v>
      </c>
      <c r="G37" s="39" t="s">
        <v>13824</v>
      </c>
      <c r="H37" s="39"/>
      <c r="I37" s="85"/>
      <c r="J37" t="s">
        <v>8278</v>
      </c>
      <c r="K37" s="73"/>
      <c r="L37" s="52"/>
      <c r="M37" s="36" t="str">
        <f>"Tasa por 100 mil habitantes de violencia hacia la mujer según Encuesta Nacional de Violencia Intrafamiliar con "&amp;J37&amp;" como indicador de periodo, para el periodo 2012-2020."</f>
        <v>Tasa por 100 mil habitantes de violencia hacia la mujer según Encuesta Nacional de Violencia Intrafamiliar con Año como indicador de periodo, para el periodo 2012-2020.</v>
      </c>
      <c r="N37" s="20" t="str">
        <f t="shared" si="83"/>
        <v>Chile</v>
      </c>
      <c r="O37" s="81" t="s">
        <v>10448</v>
      </c>
      <c r="P37" s="20" t="str">
        <f t="shared" si="8"/>
        <v>Tasa</v>
      </c>
      <c r="Q37" s="28">
        <f>+IF($E37="PRODUCTO",VLOOKUP(J35,#REF!,9,0)&amp;"000",IF($E37="CATEGORÍA",VLOOKUP(J35,#REF!,7,0),$Q$1))</f>
        <v>270103001</v>
      </c>
      <c r="R37" s="20" t="str">
        <f t="shared" si="76"/>
        <v>tasa por 100 mil habitantes</v>
      </c>
      <c r="S37" s="35" t="str">
        <f t="shared" si="84"/>
        <v>Tasa por 100 mil habitantes de violencia hacia la mujer según Encuesta Nacional de Violencia Intrafamiliar con Año como indicador de periodo, para el periodo 2012-2020.</v>
      </c>
      <c r="T37" s="66" t="str">
        <f t="shared" si="85"/>
        <v>Tasa por 100 mil habitantes de violencia hacia la mujer según Encuesta Nacional de Violencia Intrafamiliar con Año como indicador de periodo, para el periodo 2012-2020.</v>
      </c>
      <c r="U37" s="67" t="str">
        <f t="shared" si="86"/>
        <v>Periodo: Año</v>
      </c>
      <c r="V37" s="35" t="s">
        <v>13846</v>
      </c>
      <c r="W37" s="21" t="str">
        <f t="shared" si="87"/>
        <v>https://analytics.zoho.com/open-view/2395394000006706890</v>
      </c>
      <c r="X37" s="60" t="str">
        <f t="shared" si="22"/>
        <v>CHL</v>
      </c>
      <c r="Y37" s="20" t="s">
        <v>10689</v>
      </c>
      <c r="Z37" s="35" t="str">
        <f t="shared" si="88"/>
        <v>Tasa por 100 mil habitantes de violencia general 2012-2020 por comuna en la región Año de acuerdo a los datos publicados por el Centro de Estudios y Análisis del Delito de Chile para el Periodo 2012-2020</v>
      </c>
      <c r="AA37" s="63">
        <f t="shared" ref="AA37:AF37" si="92">+AA36</f>
        <v>44357</v>
      </c>
      <c r="AB37" s="60" t="str">
        <f t="shared" si="92"/>
        <v>Español</v>
      </c>
      <c r="AC37" s="60" t="str">
        <f t="shared" si="92"/>
        <v>Paula</v>
      </c>
      <c r="AD37" s="60" t="str">
        <f t="shared" si="92"/>
        <v>No Aplica</v>
      </c>
      <c r="AE37" s="60" t="str">
        <f t="shared" si="92"/>
        <v>No Aplica</v>
      </c>
      <c r="AF37" s="60" t="str">
        <f t="shared" si="92"/>
        <v>No Aplica</v>
      </c>
      <c r="AG37" s="64">
        <f>+VLOOKUP($P37,Parametros[[nombre]:[Columna1]],5,0)</f>
        <v>92</v>
      </c>
      <c r="AH37" s="64">
        <f t="shared" si="24"/>
        <v>1</v>
      </c>
      <c r="AI37" s="64">
        <f>+VLOOKUP($N37,Territorio[[nombre]:[Columna1]],7,0)</f>
        <v>38</v>
      </c>
      <c r="AJ37" s="64">
        <f>+VLOOKUP(O37,Temporalidad[[nombre]:[Columna1]],7,0)</f>
        <v>1757</v>
      </c>
      <c r="AK37" s="64">
        <f>+VLOOKUP(LEFT($D37,2),Tipo_Gráfico[[id2]:[Tipo Gráfico]],3,0)</f>
        <v>1</v>
      </c>
      <c r="AL37" s="35" t="str">
        <f t="shared" si="81"/>
        <v>Centro de Estudios y Análisis del Delito</v>
      </c>
      <c r="AM37" s="60" t="str">
        <f t="shared" si="25"/>
        <v>No Aplica</v>
      </c>
      <c r="AN37" s="60" t="str">
        <f t="shared" si="26"/>
        <v>No Aplica</v>
      </c>
      <c r="AO37" s="60" t="str">
        <f t="shared" si="27"/>
        <v>No Aplica</v>
      </c>
      <c r="AP37" s="65">
        <f>VLOOKUP($AC37,Responsables[],3,0)</f>
        <v>7</v>
      </c>
      <c r="AQ37" s="65">
        <f>VLOOKUP($R37,unidad_medida[[#All],[nombre]:[Columna1]],5,0)</f>
        <v>77</v>
      </c>
    </row>
    <row r="38" spans="1:43" ht="56.25" x14ac:dyDescent="0.25">
      <c r="A38" s="51" t="str">
        <f t="shared" si="82"/>
        <v>GR 35|FILT:Tipo de Violencia| MUES:Región|Tasa por 100 mil habitantes de violencia general 2012-2020|Periodo 2012-2020|</v>
      </c>
      <c r="B38" s="72" t="s">
        <v>13757</v>
      </c>
      <c r="C38" s="38">
        <v>3</v>
      </c>
      <c r="D38" s="44" t="s">
        <v>13837</v>
      </c>
      <c r="E38" s="49" t="s">
        <v>13824</v>
      </c>
      <c r="F38" s="45" t="s">
        <v>13845</v>
      </c>
      <c r="G38" s="39" t="s">
        <v>754</v>
      </c>
      <c r="H38" s="39"/>
      <c r="I38" s="85"/>
      <c r="J38" t="s">
        <v>13801</v>
      </c>
      <c r="K38" s="73"/>
      <c r="L38" s="52"/>
      <c r="M38" s="36" t="str">
        <f>"Tasa por 100 mil habitantes de violencia hacia la mujer según Encuesta Nacional de Violencia Intrafamiliar por "&amp;J38&amp;", para el periodo 2012-2020."</f>
        <v>Tasa por 100 mil habitantes de violencia hacia la mujer según Encuesta Nacional de Violencia Intrafamiliar por Violencia física, para el periodo 2012-2020.</v>
      </c>
      <c r="N38" s="20" t="str">
        <f t="shared" si="83"/>
        <v>Chile</v>
      </c>
      <c r="O38" s="81" t="s">
        <v>10448</v>
      </c>
      <c r="P38" s="20" t="str">
        <f t="shared" si="8"/>
        <v>Tasa</v>
      </c>
      <c r="Q38" s="28">
        <f>+IF($E38="PRODUCTO",VLOOKUP(J36,#REF!,9,0)&amp;"000",IF($E38="CATEGORÍA",VLOOKUP(J36,#REF!,7,0),$Q$1))</f>
        <v>270103001</v>
      </c>
      <c r="R38" s="20" t="str">
        <f t="shared" si="76"/>
        <v>tasa por 100 mil habitantes</v>
      </c>
      <c r="S38" s="35" t="str">
        <f t="shared" si="84"/>
        <v>Tasa por 100 mil habitantes de violencia hacia la mujer según Encuesta Nacional de Violencia Intrafamiliar por Violencia física, para el periodo 2012-2020.</v>
      </c>
      <c r="T38" s="66" t="str">
        <f t="shared" si="85"/>
        <v>Tasa por 100 mil habitantes de violencia hacia la mujer según Encuesta Nacional de Violencia Intrafamiliar por Violencia física, para el periodo 2012-2020.</v>
      </c>
      <c r="U38" s="67" t="str">
        <f t="shared" si="86"/>
        <v>Tipo de Violencia: Año</v>
      </c>
      <c r="V38" s="35" t="s">
        <v>13846</v>
      </c>
      <c r="W38" s="21" t="str">
        <f t="shared" si="87"/>
        <v>https://analytics.zoho.com/open-view/2395394000006706890</v>
      </c>
      <c r="X38" s="60" t="str">
        <f t="shared" si="22"/>
        <v>CHL</v>
      </c>
      <c r="Y38" s="20" t="s">
        <v>10689</v>
      </c>
      <c r="Z38" s="35" t="str">
        <f t="shared" si="88"/>
        <v>Tasa por 100 mil habitantes de violencia general 2012-2020 por comuna en la región Año de acuerdo a los datos publicados por el Centro de Estudios y Análisis del Delito de Chile para el Periodo 2012-2020</v>
      </c>
      <c r="AA38" s="63">
        <f t="shared" ref="AA38:AF38" si="93">+AA37</f>
        <v>44357</v>
      </c>
      <c r="AB38" s="60" t="str">
        <f t="shared" si="93"/>
        <v>Español</v>
      </c>
      <c r="AC38" s="60" t="str">
        <f t="shared" si="93"/>
        <v>Paula</v>
      </c>
      <c r="AD38" s="60" t="str">
        <f t="shared" si="93"/>
        <v>No Aplica</v>
      </c>
      <c r="AE38" s="60" t="str">
        <f t="shared" si="93"/>
        <v>No Aplica</v>
      </c>
      <c r="AF38" s="60" t="str">
        <f t="shared" si="93"/>
        <v>No Aplica</v>
      </c>
      <c r="AG38" s="64">
        <f>+VLOOKUP($P38,Parametros[[nombre]:[Columna1]],5,0)</f>
        <v>92</v>
      </c>
      <c r="AH38" s="64">
        <f t="shared" si="24"/>
        <v>1</v>
      </c>
      <c r="AI38" s="64">
        <f>+VLOOKUP($N38,Territorio[[nombre]:[Columna1]],7,0)</f>
        <v>38</v>
      </c>
      <c r="AJ38" s="64">
        <f>+VLOOKUP(O38,Temporalidad[[nombre]:[Columna1]],7,0)</f>
        <v>1757</v>
      </c>
      <c r="AK38" s="64">
        <f>+VLOOKUP(LEFT($D38,2),Tipo_Gráfico[[id2]:[Tipo Gráfico]],3,0)</f>
        <v>1</v>
      </c>
      <c r="AL38" s="35" t="str">
        <f t="shared" si="81"/>
        <v>Centro de Estudios y Análisis del Delito</v>
      </c>
      <c r="AM38" s="60" t="str">
        <f t="shared" si="25"/>
        <v>No Aplica</v>
      </c>
      <c r="AN38" s="60" t="str">
        <f t="shared" si="26"/>
        <v>No Aplica</v>
      </c>
      <c r="AO38" s="60" t="str">
        <f t="shared" si="27"/>
        <v>No Aplica</v>
      </c>
      <c r="AP38" s="65">
        <f>VLOOKUP($AC38,Responsables[],3,0)</f>
        <v>7</v>
      </c>
      <c r="AQ38" s="65">
        <f>VLOOKUP($R38,unidad_medida[[#All],[nombre]:[Columna1]],5,0)</f>
        <v>77</v>
      </c>
    </row>
    <row r="39" spans="1:43" ht="56.25" x14ac:dyDescent="0.25">
      <c r="A39" s="51" t="str">
        <f t="shared" si="82"/>
        <v>GR 36|FILT:Tipo de Violencia| MUES:Comuna|Tasa por 100 mil habitantes de violencia general 2012-2020|Periodo 2012-2020|</v>
      </c>
      <c r="B39" s="72" t="s">
        <v>13757</v>
      </c>
      <c r="C39" s="38">
        <v>3</v>
      </c>
      <c r="D39" s="44" t="s">
        <v>13838</v>
      </c>
      <c r="E39" s="49" t="s">
        <v>13824</v>
      </c>
      <c r="F39" s="45" t="s">
        <v>13845</v>
      </c>
      <c r="G39" s="39" t="s">
        <v>1061</v>
      </c>
      <c r="H39" s="39"/>
      <c r="I39" s="85"/>
      <c r="J39" t="s">
        <v>13801</v>
      </c>
      <c r="K39" s="73"/>
      <c r="L39" s="52"/>
      <c r="M39" s="36" t="str">
        <f>"Tasa por 100 mil habitantes de violencia hacia la mujer según Encuesta Nacional de Violencia Intrafamiliar por "&amp;J39&amp;", para el periodo 2012-2020."</f>
        <v>Tasa por 100 mil habitantes de violencia hacia la mujer según Encuesta Nacional de Violencia Intrafamiliar por Violencia física, para el periodo 2012-2020.</v>
      </c>
      <c r="N39" s="20" t="str">
        <f t="shared" si="83"/>
        <v>Chile</v>
      </c>
      <c r="O39" s="81" t="s">
        <v>10448</v>
      </c>
      <c r="P39" s="20" t="str">
        <f t="shared" si="8"/>
        <v>Tasa</v>
      </c>
      <c r="Q39" s="28">
        <f>+IF($E39="PRODUCTO",VLOOKUP(J37,#REF!,9,0)&amp;"000",IF($E39="CATEGORÍA",VLOOKUP(J37,#REF!,7,0),$Q$1))</f>
        <v>270103001</v>
      </c>
      <c r="R39" s="20" t="str">
        <f t="shared" si="76"/>
        <v>tasa por 100 mil habitantes</v>
      </c>
      <c r="S39" s="35" t="str">
        <f t="shared" si="84"/>
        <v>Tasa por 100 mil habitantes de violencia hacia la mujer según Encuesta Nacional de Violencia Intrafamiliar por Violencia física, para el periodo 2012-2020.</v>
      </c>
      <c r="T39" s="66" t="str">
        <f t="shared" si="85"/>
        <v>Tasa por 100 mil habitantes de violencia hacia la mujer según Encuesta Nacional de Violencia Intrafamiliar por Violencia física, para el periodo 2012-2020.</v>
      </c>
      <c r="U39" s="67" t="str">
        <f t="shared" si="86"/>
        <v>Tipo de Violencia: Año</v>
      </c>
      <c r="V39" s="35" t="s">
        <v>13846</v>
      </c>
      <c r="W39" s="21" t="str">
        <f t="shared" si="87"/>
        <v>https://analytics.zoho.com/open-view/2395394000006706890</v>
      </c>
      <c r="X39" s="60" t="str">
        <f t="shared" si="22"/>
        <v>CHL</v>
      </c>
      <c r="Y39" s="20" t="s">
        <v>10689</v>
      </c>
      <c r="Z39" s="35" t="str">
        <f t="shared" si="88"/>
        <v>Tasa por 100 mil habitantes de violencia general 2012-2020 por comuna en la región Año de acuerdo a los datos publicados por el Centro de Estudios y Análisis del Delito de Chile para el Periodo 2012-2020</v>
      </c>
      <c r="AA39" s="63">
        <f t="shared" ref="AA39:AF39" si="94">+AA38</f>
        <v>44357</v>
      </c>
      <c r="AB39" s="60" t="str">
        <f t="shared" si="94"/>
        <v>Español</v>
      </c>
      <c r="AC39" s="60" t="str">
        <f t="shared" si="94"/>
        <v>Paula</v>
      </c>
      <c r="AD39" s="60" t="str">
        <f t="shared" si="94"/>
        <v>No Aplica</v>
      </c>
      <c r="AE39" s="60" t="str">
        <f t="shared" si="94"/>
        <v>No Aplica</v>
      </c>
      <c r="AF39" s="60" t="str">
        <f t="shared" si="94"/>
        <v>No Aplica</v>
      </c>
      <c r="AG39" s="64">
        <f>+VLOOKUP($P39,Parametros[[nombre]:[Columna1]],5,0)</f>
        <v>92</v>
      </c>
      <c r="AH39" s="64">
        <f t="shared" si="24"/>
        <v>1</v>
      </c>
      <c r="AI39" s="64">
        <f>+VLOOKUP($N39,Territorio[[nombre]:[Columna1]],7,0)</f>
        <v>38</v>
      </c>
      <c r="AJ39" s="64">
        <f>+VLOOKUP(O39,Temporalidad[[nombre]:[Columna1]],7,0)</f>
        <v>1757</v>
      </c>
      <c r="AK39" s="64">
        <f>+VLOOKUP(LEFT($D39,2),Tipo_Gráfico[[id2]:[Tipo Gráfico]],3,0)</f>
        <v>1</v>
      </c>
      <c r="AL39" s="35" t="str">
        <f t="shared" si="81"/>
        <v>Centro de Estudios y Análisis del Delito</v>
      </c>
      <c r="AM39" s="60" t="str">
        <f t="shared" si="25"/>
        <v>No Aplica</v>
      </c>
      <c r="AN39" s="60" t="str">
        <f t="shared" si="26"/>
        <v>No Aplica</v>
      </c>
      <c r="AO39" s="60" t="str">
        <f t="shared" si="27"/>
        <v>No Aplica</v>
      </c>
      <c r="AP39" s="65">
        <f>VLOOKUP($AC39,Responsables[],3,0)</f>
        <v>7</v>
      </c>
      <c r="AQ39" s="65">
        <f>VLOOKUP($R39,unidad_medida[[#All],[nombre]:[Columna1]],5,0)</f>
        <v>77</v>
      </c>
    </row>
    <row r="40" spans="1:43" ht="56.25" x14ac:dyDescent="0.25">
      <c r="A40" s="51" t="str">
        <f t="shared" si="82"/>
        <v>GR 37|FILT:Tipo de Violencia| MUES:Prevalencia|Tasa por 100 mil habitantes de violencia general 2012-2020|Periodo 2012-2020|</v>
      </c>
      <c r="B40" s="72" t="s">
        <v>13757</v>
      </c>
      <c r="C40" s="38">
        <v>3</v>
      </c>
      <c r="D40" s="44" t="s">
        <v>13839</v>
      </c>
      <c r="E40" s="49" t="s">
        <v>13824</v>
      </c>
      <c r="F40" s="45" t="s">
        <v>13845</v>
      </c>
      <c r="G40" s="39" t="s">
        <v>13761</v>
      </c>
      <c r="H40" s="39"/>
      <c r="I40" s="85"/>
      <c r="J40" t="s">
        <v>13801</v>
      </c>
      <c r="K40" s="73"/>
      <c r="L40" s="52"/>
      <c r="M40" s="36" t="str">
        <f>"Tasa por 100 mil habitantes de violencia hacia la mujer según Encuesta Nacional de Violencia Intrafamiliar por "&amp;J40&amp;", para el periodo 2012-2020."</f>
        <v>Tasa por 100 mil habitantes de violencia hacia la mujer según Encuesta Nacional de Violencia Intrafamiliar por Violencia física, para el periodo 2012-2020.</v>
      </c>
      <c r="N40" s="20" t="str">
        <f t="shared" si="83"/>
        <v>Chile</v>
      </c>
      <c r="O40" s="81" t="s">
        <v>10448</v>
      </c>
      <c r="P40" s="20" t="str">
        <f t="shared" si="8"/>
        <v>Tasa</v>
      </c>
      <c r="Q40" s="28">
        <f>+IF($E40="PRODUCTO",VLOOKUP(J38,#REF!,9,0)&amp;"000",IF($E40="CATEGORÍA",VLOOKUP(J38,#REF!,7,0),$Q$1))</f>
        <v>270103001</v>
      </c>
      <c r="R40" s="20" t="str">
        <f t="shared" si="76"/>
        <v>tasa por 100 mil habitantes</v>
      </c>
      <c r="S40" s="35" t="str">
        <f t="shared" si="84"/>
        <v>Tasa por 100 mil habitantes de violencia hacia la mujer según Encuesta Nacional de Violencia Intrafamiliar por Violencia física, para el periodo 2012-2020.</v>
      </c>
      <c r="T40" s="66" t="str">
        <f t="shared" si="85"/>
        <v>Tasa por 100 mil habitantes de violencia hacia la mujer según Encuesta Nacional de Violencia Intrafamiliar por Violencia física, para el periodo 2012-2020.</v>
      </c>
      <c r="U40" s="67" t="str">
        <f t="shared" si="86"/>
        <v>Tipo de Violencia: Violencia física</v>
      </c>
      <c r="V40" s="35" t="s">
        <v>13846</v>
      </c>
      <c r="W40" s="21" t="str">
        <f t="shared" si="87"/>
        <v>https://analytics.zoho.com/open-view/2395394000006706890</v>
      </c>
      <c r="X40" s="60" t="str">
        <f t="shared" si="22"/>
        <v>CHL</v>
      </c>
      <c r="Y40" s="20" t="s">
        <v>10689</v>
      </c>
      <c r="Z40" s="35" t="str">
        <f t="shared" si="88"/>
        <v>Tasa por 100 mil habitantes de violencia general 2012-2020 por comuna en la región Violencia física de acuerdo a los datos publicados por el Centro de Estudios y Análisis del Delito de Chile para el Periodo 2012-2020</v>
      </c>
      <c r="AA40" s="63">
        <f t="shared" ref="AA40:AF40" si="95">+AA39</f>
        <v>44357</v>
      </c>
      <c r="AB40" s="60" t="str">
        <f t="shared" si="95"/>
        <v>Español</v>
      </c>
      <c r="AC40" s="60" t="str">
        <f t="shared" si="95"/>
        <v>Paula</v>
      </c>
      <c r="AD40" s="60" t="str">
        <f t="shared" si="95"/>
        <v>No Aplica</v>
      </c>
      <c r="AE40" s="60" t="str">
        <f t="shared" si="95"/>
        <v>No Aplica</v>
      </c>
      <c r="AF40" s="60" t="str">
        <f t="shared" si="95"/>
        <v>No Aplica</v>
      </c>
      <c r="AG40" s="64">
        <f>+VLOOKUP($P40,Parametros[[nombre]:[Columna1]],5,0)</f>
        <v>92</v>
      </c>
      <c r="AH40" s="64">
        <f t="shared" si="24"/>
        <v>1</v>
      </c>
      <c r="AI40" s="64">
        <f>+VLOOKUP($N40,Territorio[[nombre]:[Columna1]],7,0)</f>
        <v>38</v>
      </c>
      <c r="AJ40" s="64">
        <f>+VLOOKUP(O40,Temporalidad[[nombre]:[Columna1]],7,0)</f>
        <v>1757</v>
      </c>
      <c r="AK40" s="64">
        <f>+VLOOKUP(LEFT($D40,2),Tipo_Gráfico[[id2]:[Tipo Gráfico]],3,0)</f>
        <v>1</v>
      </c>
      <c r="AL40" s="35" t="str">
        <f t="shared" si="81"/>
        <v>Centro de Estudios y Análisis del Delito</v>
      </c>
      <c r="AM40" s="60" t="str">
        <f t="shared" si="25"/>
        <v>No Aplica</v>
      </c>
      <c r="AN40" s="60" t="str">
        <f t="shared" si="26"/>
        <v>No Aplica</v>
      </c>
      <c r="AO40" s="60" t="str">
        <f t="shared" si="27"/>
        <v>No Aplica</v>
      </c>
      <c r="AP40" s="65">
        <f>VLOOKUP($AC40,Responsables[],3,0)</f>
        <v>7</v>
      </c>
      <c r="AQ40" s="65">
        <f>VLOOKUP($R40,unidad_medida[[#All],[nombre]:[Columna1]],5,0)</f>
        <v>77</v>
      </c>
    </row>
    <row r="41" spans="1:43" ht="56.25" x14ac:dyDescent="0.25">
      <c r="A41" s="51" t="str">
        <f t="shared" si="82"/>
        <v>GR 38|FILT:Tipo de Violencia| MUES:Periodo|Tasa por 100 mil habitantes de violencia general 2012-2020|Periodo 2012-2020|</v>
      </c>
      <c r="B41" s="72" t="s">
        <v>13757</v>
      </c>
      <c r="C41" s="38">
        <v>3</v>
      </c>
      <c r="D41" s="44" t="s">
        <v>13840</v>
      </c>
      <c r="E41" s="49" t="s">
        <v>13824</v>
      </c>
      <c r="F41" s="45" t="s">
        <v>13845</v>
      </c>
      <c r="G41" s="39" t="s">
        <v>10449</v>
      </c>
      <c r="H41" s="39"/>
      <c r="I41" s="85"/>
      <c r="J41" t="s">
        <v>13801</v>
      </c>
      <c r="K41" s="73"/>
      <c r="L41" s="52"/>
      <c r="M41" s="36" t="str">
        <f>"Tasa por 100 mil habitantes de violencia hacia la mujer según Encuesta Nacional de Violencia Intrafamiliar por "&amp;J41&amp;", para el periodo 2012-2020."</f>
        <v>Tasa por 100 mil habitantes de violencia hacia la mujer según Encuesta Nacional de Violencia Intrafamiliar por Violencia física, para el periodo 2012-2020.</v>
      </c>
      <c r="N41" s="20" t="str">
        <f t="shared" si="83"/>
        <v>Chile</v>
      </c>
      <c r="O41" s="81" t="s">
        <v>10448</v>
      </c>
      <c r="P41" s="20" t="str">
        <f t="shared" si="8"/>
        <v>Tasa</v>
      </c>
      <c r="Q41" s="28">
        <f>+IF($E41="PRODUCTO",VLOOKUP(J39,#REF!,9,0)&amp;"000",IF($E41="CATEGORÍA",VLOOKUP(J39,#REF!,7,0),$Q$1))</f>
        <v>270103001</v>
      </c>
      <c r="R41" s="20" t="str">
        <f t="shared" si="76"/>
        <v>tasa por 100 mil habitantes</v>
      </c>
      <c r="S41" s="35" t="str">
        <f t="shared" si="84"/>
        <v>Tasa por 100 mil habitantes de violencia hacia la mujer según Encuesta Nacional de Violencia Intrafamiliar por Violencia física, para el periodo 2012-2020.</v>
      </c>
      <c r="T41" s="66" t="str">
        <f t="shared" si="85"/>
        <v>Tasa por 100 mil habitantes de violencia hacia la mujer según Encuesta Nacional de Violencia Intrafamiliar por Violencia física, para el periodo 2012-2020.</v>
      </c>
      <c r="U41" s="67" t="str">
        <f t="shared" si="86"/>
        <v>Tipo de Violencia: Violencia física</v>
      </c>
      <c r="V41" s="35" t="s">
        <v>13846</v>
      </c>
      <c r="W41" s="21" t="str">
        <f t="shared" si="87"/>
        <v>https://analytics.zoho.com/open-view/2395394000006706890</v>
      </c>
      <c r="X41" s="60" t="str">
        <f t="shared" si="22"/>
        <v>CHL</v>
      </c>
      <c r="Y41" s="20" t="s">
        <v>10689</v>
      </c>
      <c r="Z41" s="35" t="str">
        <f t="shared" si="88"/>
        <v>Tasa por 100 mil habitantes de violencia general 2012-2020 por comuna en la región Violencia física de acuerdo a los datos publicados por el Centro de Estudios y Análisis del Delito de Chile para el Periodo 2012-2020</v>
      </c>
      <c r="AA41" s="63">
        <f t="shared" ref="AA41:AF41" si="96">+AA40</f>
        <v>44357</v>
      </c>
      <c r="AB41" s="60" t="str">
        <f t="shared" si="96"/>
        <v>Español</v>
      </c>
      <c r="AC41" s="60" t="str">
        <f t="shared" si="96"/>
        <v>Paula</v>
      </c>
      <c r="AD41" s="60" t="str">
        <f t="shared" si="96"/>
        <v>No Aplica</v>
      </c>
      <c r="AE41" s="60" t="str">
        <f t="shared" si="96"/>
        <v>No Aplica</v>
      </c>
      <c r="AF41" s="60" t="str">
        <f t="shared" si="96"/>
        <v>No Aplica</v>
      </c>
      <c r="AG41" s="64">
        <f>+VLOOKUP($P41,Parametros[[nombre]:[Columna1]],5,0)</f>
        <v>92</v>
      </c>
      <c r="AH41" s="64">
        <f t="shared" si="24"/>
        <v>1</v>
      </c>
      <c r="AI41" s="64">
        <f>+VLOOKUP($N41,Territorio[[nombre]:[Columna1]],7,0)</f>
        <v>38</v>
      </c>
      <c r="AJ41" s="64">
        <f>+VLOOKUP(O41,Temporalidad[[nombre]:[Columna1]],7,0)</f>
        <v>1757</v>
      </c>
      <c r="AK41" s="64">
        <f>+VLOOKUP(LEFT($D41,2),Tipo_Gráfico[[id2]:[Tipo Gráfico]],3,0)</f>
        <v>1</v>
      </c>
      <c r="AL41" s="35" t="str">
        <f t="shared" si="81"/>
        <v>Centro de Estudios y Análisis del Delito</v>
      </c>
      <c r="AM41" s="60" t="str">
        <f t="shared" si="25"/>
        <v>No Aplica</v>
      </c>
      <c r="AN41" s="60" t="str">
        <f t="shared" si="26"/>
        <v>No Aplica</v>
      </c>
      <c r="AO41" s="60" t="str">
        <f t="shared" si="27"/>
        <v>No Aplica</v>
      </c>
      <c r="AP41" s="65">
        <f>VLOOKUP($AC41,Responsables[],3,0)</f>
        <v>7</v>
      </c>
      <c r="AQ41" s="65">
        <f>VLOOKUP($R41,unidad_medida[[#All],[nombre]:[Columna1]],5,0)</f>
        <v>77</v>
      </c>
    </row>
    <row r="42" spans="1:43" ht="56.25" x14ac:dyDescent="0.25">
      <c r="A42" s="51" t="str">
        <f t="shared" ref="A42:A51" si="97">+D42&amp;"|FILT:"&amp;E42&amp;"| MUES:"&amp;G42&amp;"|"&amp;F42&amp;"|"&amp;O42&amp;"|"&amp;H42</f>
        <v>GR 39|FILT:Nacional| MUES:Región|Tasa por 100 mil habitantes de violencia general 2020|Año 2020|</v>
      </c>
      <c r="B42" s="72" t="s">
        <v>13757</v>
      </c>
      <c r="C42" s="86">
        <v>1</v>
      </c>
      <c r="D42" s="44" t="s">
        <v>13849</v>
      </c>
      <c r="E42" s="88" t="s">
        <v>10689</v>
      </c>
      <c r="F42" s="45" t="s">
        <v>13844</v>
      </c>
      <c r="G42" s="89" t="s">
        <v>754</v>
      </c>
      <c r="H42" s="39"/>
      <c r="I42" s="85"/>
      <c r="J42" s="89" t="s">
        <v>10689</v>
      </c>
      <c r="K42" s="73"/>
      <c r="L42" s="52"/>
      <c r="M42" s="36" t="s">
        <v>13859</v>
      </c>
      <c r="N42" s="20" t="str">
        <f t="shared" si="83"/>
        <v>Chile</v>
      </c>
      <c r="O42" s="20" t="s">
        <v>8309</v>
      </c>
      <c r="P42" s="20" t="str">
        <f t="shared" si="8"/>
        <v>Tasa</v>
      </c>
      <c r="Q42" s="28">
        <f>+IF($E42="PRODUCTO",VLOOKUP(J40,#REF!,9,0)&amp;"000",IF($E42="CATEGORÍA",VLOOKUP(J40,#REF!,7,0),$Q$1))</f>
        <v>270103001</v>
      </c>
      <c r="R42" s="20" t="str">
        <f t="shared" si="76"/>
        <v>tasa por 100 mil habitantes</v>
      </c>
      <c r="S42" s="35" t="str">
        <f t="shared" ref="S42:S51" si="98">+M42</f>
        <v>Tasa por 100 mil habitantes de violencia hacia la mujer según Encuesta Nacional de Violencia Intrafamiliar a nivel nacional, para el año 2020.</v>
      </c>
      <c r="T42" s="66" t="str">
        <f t="shared" ref="T42:T51" si="99">+S42</f>
        <v>Tasa por 100 mil habitantes de violencia hacia la mujer según Encuesta Nacional de Violencia Intrafamiliar a nivel nacional, para el año 2020.</v>
      </c>
      <c r="U42" s="67" t="str">
        <f t="shared" ref="U42:U51" si="100">+E42&amp;": "&amp;J40</f>
        <v>Nacional: Violencia física</v>
      </c>
      <c r="V42" s="35" t="s">
        <v>13846</v>
      </c>
      <c r="W42" s="21" t="str">
        <f t="shared" ref="W42:W51" si="101">HYPERLINK(B42,B42)</f>
        <v>https://analytics.zoho.com/open-view/2395394000006706890</v>
      </c>
      <c r="X42" s="60" t="str">
        <f t="shared" si="22"/>
        <v>CHL</v>
      </c>
      <c r="Y42" s="20" t="s">
        <v>10689</v>
      </c>
      <c r="Z42" s="35" t="str">
        <f t="shared" ref="Z42:Z51" si="102">+""&amp;F42&amp;" por comuna en la región "&amp;J40&amp;" de acuerdo a los datos publicados por el "&amp;AL42&amp;" de Chile para el "&amp;O42</f>
        <v>Tasa por 100 mil habitantes de violencia general 2020 por comuna en la región Violencia física de acuerdo a los datos publicados por el Centro de Estudios y Análisis del Delito de Chile para el Año 2020</v>
      </c>
      <c r="AA42" s="63">
        <f t="shared" ref="AA42:AF42" si="103">+AA41</f>
        <v>44357</v>
      </c>
      <c r="AB42" s="60" t="str">
        <f t="shared" si="103"/>
        <v>Español</v>
      </c>
      <c r="AC42" s="60" t="str">
        <f t="shared" si="103"/>
        <v>Paula</v>
      </c>
      <c r="AD42" s="60" t="str">
        <f t="shared" si="103"/>
        <v>No Aplica</v>
      </c>
      <c r="AE42" s="60" t="str">
        <f t="shared" si="103"/>
        <v>No Aplica</v>
      </c>
      <c r="AF42" s="60" t="str">
        <f t="shared" si="103"/>
        <v>No Aplica</v>
      </c>
      <c r="AG42" s="64">
        <f>+VLOOKUP($P42,Parametros[[nombre]:[Columna1]],5,0)</f>
        <v>92</v>
      </c>
      <c r="AH42" s="64">
        <f t="shared" si="24"/>
        <v>1</v>
      </c>
      <c r="AI42" s="64">
        <f>+VLOOKUP($N42,Territorio[[nombre]:[Columna1]],7,0)</f>
        <v>38</v>
      </c>
      <c r="AJ42" s="64">
        <f>+VLOOKUP(O42,Temporalidad[[nombre]:[Columna1]],7,0)</f>
        <v>31</v>
      </c>
      <c r="AK42" s="64">
        <f>+VLOOKUP(LEFT($D42,2),Tipo_Gráfico[[id2]:[Tipo Gráfico]],3,0)</f>
        <v>1</v>
      </c>
      <c r="AL42" s="35" t="str">
        <f t="shared" si="81"/>
        <v>Centro de Estudios y Análisis del Delito</v>
      </c>
      <c r="AM42" s="60" t="str">
        <f t="shared" si="25"/>
        <v>No Aplica</v>
      </c>
      <c r="AN42" s="60" t="str">
        <f t="shared" si="26"/>
        <v>No Aplica</v>
      </c>
      <c r="AO42" s="60" t="str">
        <f t="shared" si="27"/>
        <v>No Aplica</v>
      </c>
      <c r="AP42" s="65">
        <f>VLOOKUP($AC42,Responsables[],3,0)</f>
        <v>7</v>
      </c>
      <c r="AQ42" s="65">
        <f>VLOOKUP($R42,unidad_medida[[#All],[nombre]:[Columna1]],5,0)</f>
        <v>77</v>
      </c>
    </row>
    <row r="43" spans="1:43" ht="56.25" x14ac:dyDescent="0.25">
      <c r="A43" s="51" t="str">
        <f t="shared" si="97"/>
        <v>GR 40|FILT:Nacional| MUES:Comuna|Tasa por 100 mil habitantes de violencia general 2020|Año 2020|</v>
      </c>
      <c r="B43" s="72" t="s">
        <v>13757</v>
      </c>
      <c r="C43" s="86">
        <v>1</v>
      </c>
      <c r="D43" s="44" t="s">
        <v>13850</v>
      </c>
      <c r="E43" s="88" t="s">
        <v>10689</v>
      </c>
      <c r="F43" s="45" t="s">
        <v>13844</v>
      </c>
      <c r="G43" s="89" t="s">
        <v>1061</v>
      </c>
      <c r="H43" s="39"/>
      <c r="I43" s="85"/>
      <c r="J43" s="89" t="s">
        <v>10689</v>
      </c>
      <c r="K43" s="73"/>
      <c r="L43" s="52"/>
      <c r="M43" s="36" t="s">
        <v>13859</v>
      </c>
      <c r="N43" s="20" t="str">
        <f t="shared" si="83"/>
        <v>Chile</v>
      </c>
      <c r="O43" s="20" t="s">
        <v>8309</v>
      </c>
      <c r="P43" s="20" t="str">
        <f t="shared" si="8"/>
        <v>Tasa</v>
      </c>
      <c r="Q43" s="28">
        <f>+IF($E43="PRODUCTO",VLOOKUP(J41,#REF!,9,0)&amp;"000",IF($E43="CATEGORÍA",VLOOKUP(J41,#REF!,7,0),$Q$1))</f>
        <v>270103001</v>
      </c>
      <c r="R43" s="20" t="str">
        <f t="shared" si="76"/>
        <v>tasa por 100 mil habitantes</v>
      </c>
      <c r="S43" s="35" t="str">
        <f t="shared" si="98"/>
        <v>Tasa por 100 mil habitantes de violencia hacia la mujer según Encuesta Nacional de Violencia Intrafamiliar a nivel nacional, para el año 2020.</v>
      </c>
      <c r="T43" s="66" t="str">
        <f t="shared" si="99"/>
        <v>Tasa por 100 mil habitantes de violencia hacia la mujer según Encuesta Nacional de Violencia Intrafamiliar a nivel nacional, para el año 2020.</v>
      </c>
      <c r="U43" s="67" t="str">
        <f t="shared" si="100"/>
        <v>Nacional: Violencia física</v>
      </c>
      <c r="V43" s="35" t="s">
        <v>13846</v>
      </c>
      <c r="W43" s="21" t="str">
        <f t="shared" si="101"/>
        <v>https://analytics.zoho.com/open-view/2395394000006706890</v>
      </c>
      <c r="X43" s="60" t="str">
        <f t="shared" si="22"/>
        <v>CHL</v>
      </c>
      <c r="Y43" s="20" t="s">
        <v>10689</v>
      </c>
      <c r="Z43" s="35" t="str">
        <f t="shared" si="102"/>
        <v>Tasa por 100 mil habitantes de violencia general 2020 por comuna en la región Violencia física de acuerdo a los datos publicados por el Centro de Estudios y Análisis del Delito de Chile para el Año 2020</v>
      </c>
      <c r="AA43" s="63">
        <f t="shared" ref="AA43:AF43" si="104">+AA42</f>
        <v>44357</v>
      </c>
      <c r="AB43" s="60" t="str">
        <f t="shared" si="104"/>
        <v>Español</v>
      </c>
      <c r="AC43" s="60" t="str">
        <f t="shared" si="104"/>
        <v>Paula</v>
      </c>
      <c r="AD43" s="60" t="str">
        <f t="shared" si="104"/>
        <v>No Aplica</v>
      </c>
      <c r="AE43" s="60" t="str">
        <f t="shared" si="104"/>
        <v>No Aplica</v>
      </c>
      <c r="AF43" s="60" t="str">
        <f t="shared" si="104"/>
        <v>No Aplica</v>
      </c>
      <c r="AG43" s="64">
        <f>+VLOOKUP($P43,Parametros[[nombre]:[Columna1]],5,0)</f>
        <v>92</v>
      </c>
      <c r="AH43" s="64">
        <f t="shared" si="24"/>
        <v>1</v>
      </c>
      <c r="AI43" s="64">
        <f>+VLOOKUP($N43,Territorio[[nombre]:[Columna1]],7,0)</f>
        <v>38</v>
      </c>
      <c r="AJ43" s="64">
        <f>+VLOOKUP(O43,Temporalidad[[nombre]:[Columna1]],7,0)</f>
        <v>31</v>
      </c>
      <c r="AK43" s="64">
        <f>+VLOOKUP(LEFT($D43,2),Tipo_Gráfico[[id2]:[Tipo Gráfico]],3,0)</f>
        <v>1</v>
      </c>
      <c r="AL43" s="35" t="str">
        <f t="shared" si="81"/>
        <v>Centro de Estudios y Análisis del Delito</v>
      </c>
      <c r="AM43" s="60" t="str">
        <f t="shared" si="25"/>
        <v>No Aplica</v>
      </c>
      <c r="AN43" s="60" t="str">
        <f t="shared" si="26"/>
        <v>No Aplica</v>
      </c>
      <c r="AO43" s="60" t="str">
        <f t="shared" si="27"/>
        <v>No Aplica</v>
      </c>
      <c r="AP43" s="65">
        <f>VLOOKUP($AC43,Responsables[],3,0)</f>
        <v>7</v>
      </c>
      <c r="AQ43" s="65">
        <f>VLOOKUP($R43,unidad_medida[[#All],[nombre]:[Columna1]],5,0)</f>
        <v>77</v>
      </c>
    </row>
    <row r="44" spans="1:43" ht="56.25" x14ac:dyDescent="0.25">
      <c r="A44" s="51" t="str">
        <f t="shared" si="97"/>
        <v>GR 41|FILT:Nacional| MUES:Prevalencia|Tasa por 100 mil habitantes de violencia general 2020|Año 2020|</v>
      </c>
      <c r="B44" s="72" t="s">
        <v>13757</v>
      </c>
      <c r="C44" s="86">
        <v>1</v>
      </c>
      <c r="D44" s="44" t="s">
        <v>13851</v>
      </c>
      <c r="E44" s="88" t="s">
        <v>10689</v>
      </c>
      <c r="F44" s="45" t="s">
        <v>13844</v>
      </c>
      <c r="G44" s="89" t="s">
        <v>13761</v>
      </c>
      <c r="H44" s="39"/>
      <c r="I44" s="85"/>
      <c r="J44" s="89" t="s">
        <v>10689</v>
      </c>
      <c r="K44" s="73"/>
      <c r="L44" s="52"/>
      <c r="M44" s="36" t="s">
        <v>13859</v>
      </c>
      <c r="N44" s="20" t="str">
        <f t="shared" si="83"/>
        <v>Chile</v>
      </c>
      <c r="O44" s="20" t="s">
        <v>8309</v>
      </c>
      <c r="P44" s="20" t="str">
        <f t="shared" si="8"/>
        <v>Tasa</v>
      </c>
      <c r="Q44" s="28">
        <f>+IF($E44="PRODUCTO",VLOOKUP(J42,#REF!,9,0)&amp;"000",IF($E44="CATEGORÍA",VLOOKUP(J42,#REF!,7,0),$Q$1))</f>
        <v>270103001</v>
      </c>
      <c r="R44" s="20" t="str">
        <f t="shared" si="76"/>
        <v>tasa por 100 mil habitantes</v>
      </c>
      <c r="S44" s="35" t="str">
        <f t="shared" si="98"/>
        <v>Tasa por 100 mil habitantes de violencia hacia la mujer según Encuesta Nacional de Violencia Intrafamiliar a nivel nacional, para el año 2020.</v>
      </c>
      <c r="T44" s="66" t="str">
        <f t="shared" si="99"/>
        <v>Tasa por 100 mil habitantes de violencia hacia la mujer según Encuesta Nacional de Violencia Intrafamiliar a nivel nacional, para el año 2020.</v>
      </c>
      <c r="U44" s="67" t="str">
        <f t="shared" si="100"/>
        <v>Nacional: Nacional</v>
      </c>
      <c r="V44" s="35" t="s">
        <v>13846</v>
      </c>
      <c r="W44" s="21" t="str">
        <f t="shared" si="101"/>
        <v>https://analytics.zoho.com/open-view/2395394000006706890</v>
      </c>
      <c r="X44" s="60" t="str">
        <f t="shared" si="22"/>
        <v>CHL</v>
      </c>
      <c r="Y44" s="20" t="s">
        <v>10689</v>
      </c>
      <c r="Z44" s="35" t="str">
        <f t="shared" si="102"/>
        <v>Tasa por 100 mil habitantes de violencia general 2020 por comuna en la región Nacional de acuerdo a los datos publicados por el Centro de Estudios y Análisis del Delito de Chile para el Año 2020</v>
      </c>
      <c r="AA44" s="63">
        <f t="shared" ref="AA44:AF44" si="105">+AA43</f>
        <v>44357</v>
      </c>
      <c r="AB44" s="60" t="str">
        <f t="shared" si="105"/>
        <v>Español</v>
      </c>
      <c r="AC44" s="60" t="str">
        <f t="shared" si="105"/>
        <v>Paula</v>
      </c>
      <c r="AD44" s="60" t="str">
        <f t="shared" si="105"/>
        <v>No Aplica</v>
      </c>
      <c r="AE44" s="60" t="str">
        <f t="shared" si="105"/>
        <v>No Aplica</v>
      </c>
      <c r="AF44" s="60" t="str">
        <f t="shared" si="105"/>
        <v>No Aplica</v>
      </c>
      <c r="AG44" s="64">
        <f>+VLOOKUP($P44,Parametros[[nombre]:[Columna1]],5,0)</f>
        <v>92</v>
      </c>
      <c r="AH44" s="64">
        <f t="shared" si="24"/>
        <v>1</v>
      </c>
      <c r="AI44" s="64">
        <f>+VLOOKUP($N44,Territorio[[nombre]:[Columna1]],7,0)</f>
        <v>38</v>
      </c>
      <c r="AJ44" s="64">
        <f>+VLOOKUP(O44,Temporalidad[[nombre]:[Columna1]],7,0)</f>
        <v>31</v>
      </c>
      <c r="AK44" s="64">
        <f>+VLOOKUP(LEFT($D44,2),Tipo_Gráfico[[id2]:[Tipo Gráfico]],3,0)</f>
        <v>1</v>
      </c>
      <c r="AL44" s="35" t="str">
        <f t="shared" si="81"/>
        <v>Centro de Estudios y Análisis del Delito</v>
      </c>
      <c r="AM44" s="60" t="str">
        <f t="shared" si="25"/>
        <v>No Aplica</v>
      </c>
      <c r="AN44" s="60" t="str">
        <f t="shared" si="26"/>
        <v>No Aplica</v>
      </c>
      <c r="AO44" s="60" t="str">
        <f t="shared" si="27"/>
        <v>No Aplica</v>
      </c>
      <c r="AP44" s="65">
        <f>VLOOKUP($AC44,Responsables[],3,0)</f>
        <v>7</v>
      </c>
      <c r="AQ44" s="65">
        <f>VLOOKUP($R44,unidad_medida[[#All],[nombre]:[Columna1]],5,0)</f>
        <v>77</v>
      </c>
    </row>
    <row r="45" spans="1:43" ht="56.25" x14ac:dyDescent="0.25">
      <c r="A45" s="51" t="str">
        <f t="shared" si="97"/>
        <v>GR 42|FILT:Nacional| MUES:Periodo|Tasa por 100 mil habitantes de violencia general 2020|Año 2020|</v>
      </c>
      <c r="B45" s="72" t="s">
        <v>13757</v>
      </c>
      <c r="C45" s="86">
        <v>1</v>
      </c>
      <c r="D45" s="44" t="s">
        <v>13852</v>
      </c>
      <c r="E45" s="88" t="s">
        <v>10689</v>
      </c>
      <c r="F45" s="45" t="s">
        <v>13844</v>
      </c>
      <c r="G45" s="89" t="s">
        <v>10449</v>
      </c>
      <c r="H45" s="39"/>
      <c r="I45" s="85"/>
      <c r="J45" s="89" t="s">
        <v>10689</v>
      </c>
      <c r="K45" s="73"/>
      <c r="L45" s="52"/>
      <c r="M45" s="36" t="s">
        <v>13859</v>
      </c>
      <c r="N45" s="20" t="str">
        <f t="shared" si="83"/>
        <v>Chile</v>
      </c>
      <c r="O45" s="20" t="s">
        <v>8309</v>
      </c>
      <c r="P45" s="20" t="str">
        <f t="shared" si="8"/>
        <v>Tasa</v>
      </c>
      <c r="Q45" s="28">
        <f>+IF($E45="PRODUCTO",VLOOKUP(J43,#REF!,9,0)&amp;"000",IF($E45="CATEGORÍA",VLOOKUP(J43,#REF!,7,0),$Q$1))</f>
        <v>270103001</v>
      </c>
      <c r="R45" s="20" t="str">
        <f t="shared" si="76"/>
        <v>tasa por 100 mil habitantes</v>
      </c>
      <c r="S45" s="35" t="str">
        <f t="shared" si="98"/>
        <v>Tasa por 100 mil habitantes de violencia hacia la mujer según Encuesta Nacional de Violencia Intrafamiliar a nivel nacional, para el año 2020.</v>
      </c>
      <c r="T45" s="66" t="str">
        <f t="shared" si="99"/>
        <v>Tasa por 100 mil habitantes de violencia hacia la mujer según Encuesta Nacional de Violencia Intrafamiliar a nivel nacional, para el año 2020.</v>
      </c>
      <c r="U45" s="67" t="str">
        <f t="shared" si="100"/>
        <v>Nacional: Nacional</v>
      </c>
      <c r="V45" s="35" t="s">
        <v>13846</v>
      </c>
      <c r="W45" s="21" t="str">
        <f t="shared" si="101"/>
        <v>https://analytics.zoho.com/open-view/2395394000006706890</v>
      </c>
      <c r="X45" s="60" t="str">
        <f t="shared" si="22"/>
        <v>CHL</v>
      </c>
      <c r="Y45" s="20" t="s">
        <v>10689</v>
      </c>
      <c r="Z45" s="35" t="str">
        <f t="shared" si="102"/>
        <v>Tasa por 100 mil habitantes de violencia general 2020 por comuna en la región Nacional de acuerdo a los datos publicados por el Centro de Estudios y Análisis del Delito de Chile para el Año 2020</v>
      </c>
      <c r="AA45" s="63">
        <f t="shared" ref="AA45:AF45" si="106">+AA44</f>
        <v>44357</v>
      </c>
      <c r="AB45" s="60" t="str">
        <f t="shared" si="106"/>
        <v>Español</v>
      </c>
      <c r="AC45" s="60" t="str">
        <f t="shared" si="106"/>
        <v>Paula</v>
      </c>
      <c r="AD45" s="60" t="str">
        <f t="shared" si="106"/>
        <v>No Aplica</v>
      </c>
      <c r="AE45" s="60" t="str">
        <f t="shared" si="106"/>
        <v>No Aplica</v>
      </c>
      <c r="AF45" s="60" t="str">
        <f t="shared" si="106"/>
        <v>No Aplica</v>
      </c>
      <c r="AG45" s="64">
        <f>+VLOOKUP($P45,Parametros[[nombre]:[Columna1]],5,0)</f>
        <v>92</v>
      </c>
      <c r="AH45" s="64">
        <f t="shared" si="24"/>
        <v>1</v>
      </c>
      <c r="AI45" s="64">
        <f>+VLOOKUP($N45,Territorio[[nombre]:[Columna1]],7,0)</f>
        <v>38</v>
      </c>
      <c r="AJ45" s="64">
        <f>+VLOOKUP(O45,Temporalidad[[nombre]:[Columna1]],7,0)</f>
        <v>31</v>
      </c>
      <c r="AK45" s="64">
        <f>+VLOOKUP(LEFT($D45,2),Tipo_Gráfico[[id2]:[Tipo Gráfico]],3,0)</f>
        <v>1</v>
      </c>
      <c r="AL45" s="35" t="str">
        <f t="shared" si="81"/>
        <v>Centro de Estudios y Análisis del Delito</v>
      </c>
      <c r="AM45" s="60" t="str">
        <f t="shared" si="25"/>
        <v>No Aplica</v>
      </c>
      <c r="AN45" s="60" t="str">
        <f t="shared" si="26"/>
        <v>No Aplica</v>
      </c>
      <c r="AO45" s="60" t="str">
        <f t="shared" si="27"/>
        <v>No Aplica</v>
      </c>
      <c r="AP45" s="65">
        <f>VLOOKUP($AC45,Responsables[],3,0)</f>
        <v>7</v>
      </c>
      <c r="AQ45" s="65">
        <f>VLOOKUP($R45,unidad_medida[[#All],[nombre]:[Columna1]],5,0)</f>
        <v>77</v>
      </c>
    </row>
    <row r="46" spans="1:43" ht="56.25" x14ac:dyDescent="0.25">
      <c r="A46" s="51" t="str">
        <f t="shared" si="97"/>
        <v>GR 43|FILT:Nacional| MUES:Tipo de Violencia|Tasa por 100 mil habitantes de violencia general 2020|Año 2020|</v>
      </c>
      <c r="B46" s="72" t="s">
        <v>13757</v>
      </c>
      <c r="C46" s="86">
        <v>1</v>
      </c>
      <c r="D46" s="44" t="s">
        <v>13853</v>
      </c>
      <c r="E46" s="88" t="s">
        <v>10689</v>
      </c>
      <c r="F46" s="45" t="s">
        <v>13844</v>
      </c>
      <c r="G46" s="89" t="s">
        <v>13824</v>
      </c>
      <c r="H46" s="39"/>
      <c r="I46" s="85"/>
      <c r="J46" s="89" t="s">
        <v>10689</v>
      </c>
      <c r="K46" s="73"/>
      <c r="L46" s="52"/>
      <c r="M46" s="36" t="s">
        <v>13859</v>
      </c>
      <c r="N46" s="20" t="str">
        <f t="shared" si="83"/>
        <v>Chile</v>
      </c>
      <c r="O46" s="20" t="s">
        <v>8309</v>
      </c>
      <c r="P46" s="20" t="str">
        <f t="shared" si="8"/>
        <v>Tasa</v>
      </c>
      <c r="Q46" s="28">
        <f>+IF($E46="PRODUCTO",VLOOKUP(J44,#REF!,9,0)&amp;"000",IF($E46="CATEGORÍA",VLOOKUP(J44,#REF!,7,0),$Q$1))</f>
        <v>270103001</v>
      </c>
      <c r="R46" s="20" t="str">
        <f t="shared" si="76"/>
        <v>tasa por 100 mil habitantes</v>
      </c>
      <c r="S46" s="35" t="str">
        <f t="shared" si="98"/>
        <v>Tasa por 100 mil habitantes de violencia hacia la mujer según Encuesta Nacional de Violencia Intrafamiliar a nivel nacional, para el año 2020.</v>
      </c>
      <c r="T46" s="66" t="str">
        <f t="shared" si="99"/>
        <v>Tasa por 100 mil habitantes de violencia hacia la mujer según Encuesta Nacional de Violencia Intrafamiliar a nivel nacional, para el año 2020.</v>
      </c>
      <c r="U46" s="67" t="str">
        <f t="shared" si="100"/>
        <v>Nacional: Nacional</v>
      </c>
      <c r="V46" s="35" t="s">
        <v>13846</v>
      </c>
      <c r="W46" s="21" t="str">
        <f t="shared" si="101"/>
        <v>https://analytics.zoho.com/open-view/2395394000006706890</v>
      </c>
      <c r="X46" s="60" t="str">
        <f t="shared" si="22"/>
        <v>CHL</v>
      </c>
      <c r="Y46" s="20" t="s">
        <v>10689</v>
      </c>
      <c r="Z46" s="35" t="str">
        <f t="shared" si="102"/>
        <v>Tasa por 100 mil habitantes de violencia general 2020 por comuna en la región Nacional de acuerdo a los datos publicados por el Centro de Estudios y Análisis del Delito de Chile para el Año 2020</v>
      </c>
      <c r="AA46" s="63">
        <f t="shared" ref="AA46:AF46" si="107">+AA45</f>
        <v>44357</v>
      </c>
      <c r="AB46" s="60" t="str">
        <f t="shared" si="107"/>
        <v>Español</v>
      </c>
      <c r="AC46" s="60" t="str">
        <f t="shared" si="107"/>
        <v>Paula</v>
      </c>
      <c r="AD46" s="60" t="str">
        <f t="shared" si="107"/>
        <v>No Aplica</v>
      </c>
      <c r="AE46" s="60" t="str">
        <f t="shared" si="107"/>
        <v>No Aplica</v>
      </c>
      <c r="AF46" s="60" t="str">
        <f t="shared" si="107"/>
        <v>No Aplica</v>
      </c>
      <c r="AG46" s="64">
        <f>+VLOOKUP($P46,Parametros[[nombre]:[Columna1]],5,0)</f>
        <v>92</v>
      </c>
      <c r="AH46" s="64">
        <f t="shared" si="24"/>
        <v>1</v>
      </c>
      <c r="AI46" s="64">
        <f>+VLOOKUP($N46,Territorio[[nombre]:[Columna1]],7,0)</f>
        <v>38</v>
      </c>
      <c r="AJ46" s="64">
        <f>+VLOOKUP(O46,Temporalidad[[nombre]:[Columna1]],7,0)</f>
        <v>31</v>
      </c>
      <c r="AK46" s="64">
        <f>+VLOOKUP(LEFT($D46,2),Tipo_Gráfico[[id2]:[Tipo Gráfico]],3,0)</f>
        <v>1</v>
      </c>
      <c r="AL46" s="35" t="str">
        <f t="shared" si="81"/>
        <v>Centro de Estudios y Análisis del Delito</v>
      </c>
      <c r="AM46" s="60" t="str">
        <f t="shared" si="25"/>
        <v>No Aplica</v>
      </c>
      <c r="AN46" s="60" t="str">
        <f t="shared" si="26"/>
        <v>No Aplica</v>
      </c>
      <c r="AO46" s="60" t="str">
        <f t="shared" si="27"/>
        <v>No Aplica</v>
      </c>
      <c r="AP46" s="65">
        <f>VLOOKUP($AC46,Responsables[],3,0)</f>
        <v>7</v>
      </c>
      <c r="AQ46" s="65">
        <f>VLOOKUP($R46,unidad_medida[[#All],[nombre]:[Columna1]],5,0)</f>
        <v>77</v>
      </c>
    </row>
    <row r="47" spans="1:43" ht="56.25" x14ac:dyDescent="0.25">
      <c r="A47" s="51" t="str">
        <f t="shared" si="97"/>
        <v>GR 44|FILT:Nacional| MUES:Región|Tasa por 100 mil habitantes de violencia general 2012-2020|Periodo 2012-2020|</v>
      </c>
      <c r="B47" s="72" t="s">
        <v>13757</v>
      </c>
      <c r="C47" s="86">
        <v>1</v>
      </c>
      <c r="D47" s="44" t="s">
        <v>13854</v>
      </c>
      <c r="E47" s="88" t="s">
        <v>10689</v>
      </c>
      <c r="F47" s="45" t="s">
        <v>13845</v>
      </c>
      <c r="G47" s="89" t="s">
        <v>754</v>
      </c>
      <c r="H47" s="39"/>
      <c r="I47" s="85"/>
      <c r="J47" s="89" t="s">
        <v>10689</v>
      </c>
      <c r="K47" s="73"/>
      <c r="L47" s="52"/>
      <c r="M47" s="36" t="s">
        <v>13860</v>
      </c>
      <c r="N47" s="20" t="str">
        <f t="shared" si="83"/>
        <v>Chile</v>
      </c>
      <c r="O47" s="90" t="s">
        <v>10448</v>
      </c>
      <c r="P47" s="20" t="str">
        <f t="shared" si="8"/>
        <v>Tasa</v>
      </c>
      <c r="Q47" s="28">
        <f>+IF($E47="PRODUCTO",VLOOKUP(J45,#REF!,9,0)&amp;"000",IF($E47="CATEGORÍA",VLOOKUP(J45,#REF!,7,0),$Q$1))</f>
        <v>270103001</v>
      </c>
      <c r="R47" s="20" t="str">
        <f t="shared" si="76"/>
        <v>tasa por 100 mil habitantes</v>
      </c>
      <c r="S47" s="35" t="str">
        <f t="shared" si="98"/>
        <v>Tasa por 100 mil habitantes de violencia hacia la mujer según Encuesta Nacional de Violencia Intrafamiliar a nivel nacional, para el periodo 2012-2020.</v>
      </c>
      <c r="T47" s="66" t="str">
        <f t="shared" si="99"/>
        <v>Tasa por 100 mil habitantes de violencia hacia la mujer según Encuesta Nacional de Violencia Intrafamiliar a nivel nacional, para el periodo 2012-2020.</v>
      </c>
      <c r="U47" s="67" t="str">
        <f t="shared" si="100"/>
        <v>Nacional: Nacional</v>
      </c>
      <c r="V47" s="35" t="s">
        <v>13846</v>
      </c>
      <c r="W47" s="21" t="str">
        <f t="shared" si="101"/>
        <v>https://analytics.zoho.com/open-view/2395394000006706890</v>
      </c>
      <c r="X47" s="60" t="str">
        <f t="shared" si="22"/>
        <v>CHL</v>
      </c>
      <c r="Y47" s="20" t="s">
        <v>10689</v>
      </c>
      <c r="Z47" s="35" t="str">
        <f t="shared" si="102"/>
        <v>Tasa por 100 mil habitantes de violencia general 2012-2020 por comuna en la región Nacional de acuerdo a los datos publicados por el Centro de Estudios y Análisis del Delito de Chile para el Periodo 2012-2020</v>
      </c>
      <c r="AA47" s="63">
        <f t="shared" ref="AA47:AF47" si="108">+AA46</f>
        <v>44357</v>
      </c>
      <c r="AB47" s="60" t="str">
        <f t="shared" si="108"/>
        <v>Español</v>
      </c>
      <c r="AC47" s="60" t="str">
        <f t="shared" si="108"/>
        <v>Paula</v>
      </c>
      <c r="AD47" s="60" t="str">
        <f t="shared" si="108"/>
        <v>No Aplica</v>
      </c>
      <c r="AE47" s="60" t="str">
        <f t="shared" si="108"/>
        <v>No Aplica</v>
      </c>
      <c r="AF47" s="60" t="str">
        <f t="shared" si="108"/>
        <v>No Aplica</v>
      </c>
      <c r="AG47" s="64">
        <f>+VLOOKUP($P47,Parametros[[nombre]:[Columna1]],5,0)</f>
        <v>92</v>
      </c>
      <c r="AH47" s="64">
        <f t="shared" si="24"/>
        <v>1</v>
      </c>
      <c r="AI47" s="64">
        <f>+VLOOKUP($N47,Territorio[[nombre]:[Columna1]],7,0)</f>
        <v>38</v>
      </c>
      <c r="AJ47" s="64">
        <f>+VLOOKUP(O47,Temporalidad[[nombre]:[Columna1]],7,0)</f>
        <v>1757</v>
      </c>
      <c r="AK47" s="64">
        <f>+VLOOKUP(LEFT($D47,2),Tipo_Gráfico[[id2]:[Tipo Gráfico]],3,0)</f>
        <v>1</v>
      </c>
      <c r="AL47" s="35" t="str">
        <f t="shared" si="81"/>
        <v>Centro de Estudios y Análisis del Delito</v>
      </c>
      <c r="AM47" s="60" t="str">
        <f t="shared" si="25"/>
        <v>No Aplica</v>
      </c>
      <c r="AN47" s="60" t="str">
        <f t="shared" si="26"/>
        <v>No Aplica</v>
      </c>
      <c r="AO47" s="60" t="str">
        <f t="shared" si="27"/>
        <v>No Aplica</v>
      </c>
      <c r="AP47" s="65">
        <f>VLOOKUP($AC47,Responsables[],3,0)</f>
        <v>7</v>
      </c>
      <c r="AQ47" s="65">
        <f>VLOOKUP($R47,unidad_medida[[#All],[nombre]:[Columna1]],5,0)</f>
        <v>77</v>
      </c>
    </row>
    <row r="48" spans="1:43" ht="56.25" x14ac:dyDescent="0.25">
      <c r="A48" s="51" t="str">
        <f t="shared" si="97"/>
        <v>GR 45|FILT:Nacional| MUES:Comuna|Tasa por 100 mil habitantes de violencia general 2012-2020|Periodo 2012-2020|</v>
      </c>
      <c r="B48" s="72" t="s">
        <v>13757</v>
      </c>
      <c r="C48" s="86">
        <v>1</v>
      </c>
      <c r="D48" s="44" t="s">
        <v>13855</v>
      </c>
      <c r="E48" s="88" t="s">
        <v>10689</v>
      </c>
      <c r="F48" s="45" t="s">
        <v>13845</v>
      </c>
      <c r="G48" s="89" t="s">
        <v>1061</v>
      </c>
      <c r="H48" s="39"/>
      <c r="I48" s="85"/>
      <c r="J48" s="89" t="s">
        <v>10689</v>
      </c>
      <c r="K48" s="73"/>
      <c r="L48" s="52"/>
      <c r="M48" s="36" t="s">
        <v>13860</v>
      </c>
      <c r="N48" s="20" t="str">
        <f t="shared" si="83"/>
        <v>Chile</v>
      </c>
      <c r="O48" s="90" t="s">
        <v>10448</v>
      </c>
      <c r="P48" s="20" t="str">
        <f t="shared" si="8"/>
        <v>Tasa</v>
      </c>
      <c r="Q48" s="28">
        <f>+IF($E48="PRODUCTO",VLOOKUP(J46,#REF!,9,0)&amp;"000",IF($E48="CATEGORÍA",VLOOKUP(J46,#REF!,7,0),$Q$1))</f>
        <v>270103001</v>
      </c>
      <c r="R48" s="20" t="str">
        <f t="shared" si="76"/>
        <v>tasa por 100 mil habitantes</v>
      </c>
      <c r="S48" s="35" t="str">
        <f t="shared" si="98"/>
        <v>Tasa por 100 mil habitantes de violencia hacia la mujer según Encuesta Nacional de Violencia Intrafamiliar a nivel nacional, para el periodo 2012-2020.</v>
      </c>
      <c r="T48" s="66" t="str">
        <f t="shared" si="99"/>
        <v>Tasa por 100 mil habitantes de violencia hacia la mujer según Encuesta Nacional de Violencia Intrafamiliar a nivel nacional, para el periodo 2012-2020.</v>
      </c>
      <c r="U48" s="67" t="str">
        <f t="shared" si="100"/>
        <v>Nacional: Nacional</v>
      </c>
      <c r="V48" s="35" t="s">
        <v>13846</v>
      </c>
      <c r="W48" s="21" t="str">
        <f t="shared" si="101"/>
        <v>https://analytics.zoho.com/open-view/2395394000006706890</v>
      </c>
      <c r="X48" s="60" t="str">
        <f t="shared" si="22"/>
        <v>CHL</v>
      </c>
      <c r="Y48" s="20" t="s">
        <v>10689</v>
      </c>
      <c r="Z48" s="35" t="str">
        <f t="shared" si="102"/>
        <v>Tasa por 100 mil habitantes de violencia general 2012-2020 por comuna en la región Nacional de acuerdo a los datos publicados por el Centro de Estudios y Análisis del Delito de Chile para el Periodo 2012-2020</v>
      </c>
      <c r="AA48" s="63">
        <f t="shared" ref="AA48:AF48" si="109">+AA47</f>
        <v>44357</v>
      </c>
      <c r="AB48" s="60" t="str">
        <f t="shared" si="109"/>
        <v>Español</v>
      </c>
      <c r="AC48" s="60" t="str">
        <f t="shared" si="109"/>
        <v>Paula</v>
      </c>
      <c r="AD48" s="60" t="str">
        <f t="shared" si="109"/>
        <v>No Aplica</v>
      </c>
      <c r="AE48" s="60" t="str">
        <f t="shared" si="109"/>
        <v>No Aplica</v>
      </c>
      <c r="AF48" s="60" t="str">
        <f t="shared" si="109"/>
        <v>No Aplica</v>
      </c>
      <c r="AG48" s="64">
        <f>+VLOOKUP($P48,Parametros[[nombre]:[Columna1]],5,0)</f>
        <v>92</v>
      </c>
      <c r="AH48" s="64">
        <f t="shared" si="24"/>
        <v>1</v>
      </c>
      <c r="AI48" s="64">
        <f>+VLOOKUP($N48,Territorio[[nombre]:[Columna1]],7,0)</f>
        <v>38</v>
      </c>
      <c r="AJ48" s="64">
        <f>+VLOOKUP(O48,Temporalidad[[nombre]:[Columna1]],7,0)</f>
        <v>1757</v>
      </c>
      <c r="AK48" s="64">
        <f>+VLOOKUP(LEFT($D48,2),Tipo_Gráfico[[id2]:[Tipo Gráfico]],3,0)</f>
        <v>1</v>
      </c>
      <c r="AL48" s="35" t="str">
        <f t="shared" si="81"/>
        <v>Centro de Estudios y Análisis del Delito</v>
      </c>
      <c r="AM48" s="60" t="str">
        <f t="shared" si="25"/>
        <v>No Aplica</v>
      </c>
      <c r="AN48" s="60" t="str">
        <f t="shared" si="26"/>
        <v>No Aplica</v>
      </c>
      <c r="AO48" s="60" t="str">
        <f t="shared" si="27"/>
        <v>No Aplica</v>
      </c>
      <c r="AP48" s="65">
        <f>VLOOKUP($AC48,Responsables[],3,0)</f>
        <v>7</v>
      </c>
      <c r="AQ48" s="65">
        <f>VLOOKUP($R48,unidad_medida[[#All],[nombre]:[Columna1]],5,0)</f>
        <v>77</v>
      </c>
    </row>
    <row r="49" spans="1:43" ht="56.25" x14ac:dyDescent="0.25">
      <c r="A49" s="51" t="str">
        <f t="shared" si="97"/>
        <v>GR 46|FILT:Nacional| MUES:Prevalencia|Tasa por 100 mil habitantes de violencia general 2012-2020|Periodo 2012-2020|</v>
      </c>
      <c r="B49" s="72" t="s">
        <v>13757</v>
      </c>
      <c r="C49" s="86">
        <v>1</v>
      </c>
      <c r="D49" s="44" t="s">
        <v>13856</v>
      </c>
      <c r="E49" s="88" t="s">
        <v>10689</v>
      </c>
      <c r="F49" s="45" t="s">
        <v>13845</v>
      </c>
      <c r="G49" s="89" t="s">
        <v>13761</v>
      </c>
      <c r="H49" s="39"/>
      <c r="I49" s="85"/>
      <c r="J49" s="89" t="s">
        <v>10689</v>
      </c>
      <c r="K49" s="73"/>
      <c r="L49" s="52"/>
      <c r="M49" s="36" t="s">
        <v>13860</v>
      </c>
      <c r="N49" s="20" t="str">
        <f t="shared" si="83"/>
        <v>Chile</v>
      </c>
      <c r="O49" s="90" t="s">
        <v>10448</v>
      </c>
      <c r="P49" s="20" t="str">
        <f t="shared" si="8"/>
        <v>Tasa</v>
      </c>
      <c r="Q49" s="28">
        <f>+IF($E49="PRODUCTO",VLOOKUP(J47,#REF!,9,0)&amp;"000",IF($E49="CATEGORÍA",VLOOKUP(J47,#REF!,7,0),$Q$1))</f>
        <v>270103001</v>
      </c>
      <c r="R49" s="20" t="str">
        <f t="shared" si="76"/>
        <v>tasa por 100 mil habitantes</v>
      </c>
      <c r="S49" s="35" t="str">
        <f t="shared" si="98"/>
        <v>Tasa por 100 mil habitantes de violencia hacia la mujer según Encuesta Nacional de Violencia Intrafamiliar a nivel nacional, para el periodo 2012-2020.</v>
      </c>
      <c r="T49" s="66" t="str">
        <f t="shared" si="99"/>
        <v>Tasa por 100 mil habitantes de violencia hacia la mujer según Encuesta Nacional de Violencia Intrafamiliar a nivel nacional, para el periodo 2012-2020.</v>
      </c>
      <c r="U49" s="67" t="str">
        <f t="shared" si="100"/>
        <v>Nacional: Nacional</v>
      </c>
      <c r="V49" s="35" t="s">
        <v>13846</v>
      </c>
      <c r="W49" s="21" t="str">
        <f t="shared" si="101"/>
        <v>https://analytics.zoho.com/open-view/2395394000006706890</v>
      </c>
      <c r="X49" s="60" t="str">
        <f t="shared" si="22"/>
        <v>CHL</v>
      </c>
      <c r="Y49" s="20" t="s">
        <v>10689</v>
      </c>
      <c r="Z49" s="35" t="str">
        <f t="shared" si="102"/>
        <v>Tasa por 100 mil habitantes de violencia general 2012-2020 por comuna en la región Nacional de acuerdo a los datos publicados por el Centro de Estudios y Análisis del Delito de Chile para el Periodo 2012-2020</v>
      </c>
      <c r="AA49" s="63">
        <f t="shared" ref="AA49:AF49" si="110">+AA48</f>
        <v>44357</v>
      </c>
      <c r="AB49" s="60" t="str">
        <f t="shared" si="110"/>
        <v>Español</v>
      </c>
      <c r="AC49" s="60" t="str">
        <f t="shared" si="110"/>
        <v>Paula</v>
      </c>
      <c r="AD49" s="60" t="str">
        <f t="shared" si="110"/>
        <v>No Aplica</v>
      </c>
      <c r="AE49" s="60" t="str">
        <f t="shared" si="110"/>
        <v>No Aplica</v>
      </c>
      <c r="AF49" s="60" t="str">
        <f t="shared" si="110"/>
        <v>No Aplica</v>
      </c>
      <c r="AG49" s="64">
        <f>+VLOOKUP($P49,Parametros[[nombre]:[Columna1]],5,0)</f>
        <v>92</v>
      </c>
      <c r="AH49" s="64">
        <f t="shared" si="24"/>
        <v>1</v>
      </c>
      <c r="AI49" s="64">
        <f>+VLOOKUP($N49,Territorio[[nombre]:[Columna1]],7,0)</f>
        <v>38</v>
      </c>
      <c r="AJ49" s="64">
        <f>+VLOOKUP(O49,Temporalidad[[nombre]:[Columna1]],7,0)</f>
        <v>1757</v>
      </c>
      <c r="AK49" s="64">
        <f>+VLOOKUP(LEFT($D49,2),Tipo_Gráfico[[id2]:[Tipo Gráfico]],3,0)</f>
        <v>1</v>
      </c>
      <c r="AL49" s="35" t="str">
        <f t="shared" si="81"/>
        <v>Centro de Estudios y Análisis del Delito</v>
      </c>
      <c r="AM49" s="60" t="str">
        <f t="shared" si="25"/>
        <v>No Aplica</v>
      </c>
      <c r="AN49" s="60" t="str">
        <f t="shared" si="26"/>
        <v>No Aplica</v>
      </c>
      <c r="AO49" s="60" t="str">
        <f t="shared" si="27"/>
        <v>No Aplica</v>
      </c>
      <c r="AP49" s="65">
        <f>VLOOKUP($AC49,Responsables[],3,0)</f>
        <v>7</v>
      </c>
      <c r="AQ49" s="65">
        <f>VLOOKUP($R49,unidad_medida[[#All],[nombre]:[Columna1]],5,0)</f>
        <v>77</v>
      </c>
    </row>
    <row r="50" spans="1:43" ht="56.25" x14ac:dyDescent="0.25">
      <c r="A50" s="51" t="str">
        <f t="shared" si="97"/>
        <v>GR 47|FILT:Nacional| MUES:Periodo|Tasa por 100 mil habitantes de violencia general 2012-2020|Periodo 2012-2020|</v>
      </c>
      <c r="B50" s="72" t="s">
        <v>13757</v>
      </c>
      <c r="C50" s="86">
        <v>1</v>
      </c>
      <c r="D50" s="44" t="s">
        <v>13857</v>
      </c>
      <c r="E50" s="88" t="s">
        <v>10689</v>
      </c>
      <c r="F50" s="45" t="s">
        <v>13845</v>
      </c>
      <c r="G50" s="89" t="s">
        <v>10449</v>
      </c>
      <c r="H50" s="39"/>
      <c r="I50" s="85"/>
      <c r="J50" s="89" t="s">
        <v>10689</v>
      </c>
      <c r="K50" s="73"/>
      <c r="L50" s="52"/>
      <c r="M50" s="36" t="s">
        <v>13860</v>
      </c>
      <c r="N50" s="20" t="str">
        <f t="shared" si="83"/>
        <v>Chile</v>
      </c>
      <c r="O50" s="90" t="s">
        <v>10448</v>
      </c>
      <c r="P50" s="20" t="str">
        <f t="shared" si="8"/>
        <v>Tasa</v>
      </c>
      <c r="Q50" s="28">
        <f>+IF($E50="PRODUCTO",VLOOKUP(J48,#REF!,9,0)&amp;"000",IF($E50="CATEGORÍA",VLOOKUP(J48,#REF!,7,0),$Q$1))</f>
        <v>270103001</v>
      </c>
      <c r="R50" s="20" t="str">
        <f t="shared" si="76"/>
        <v>tasa por 100 mil habitantes</v>
      </c>
      <c r="S50" s="35" t="str">
        <f t="shared" si="98"/>
        <v>Tasa por 100 mil habitantes de violencia hacia la mujer según Encuesta Nacional de Violencia Intrafamiliar a nivel nacional, para el periodo 2012-2020.</v>
      </c>
      <c r="T50" s="66" t="str">
        <f t="shared" si="99"/>
        <v>Tasa por 100 mil habitantes de violencia hacia la mujer según Encuesta Nacional de Violencia Intrafamiliar a nivel nacional, para el periodo 2012-2020.</v>
      </c>
      <c r="U50" s="67" t="str">
        <f t="shared" si="100"/>
        <v>Nacional: Nacional</v>
      </c>
      <c r="V50" s="35" t="s">
        <v>13846</v>
      </c>
      <c r="W50" s="21" t="str">
        <f t="shared" si="101"/>
        <v>https://analytics.zoho.com/open-view/2395394000006706890</v>
      </c>
      <c r="X50" s="60" t="str">
        <f t="shared" si="22"/>
        <v>CHL</v>
      </c>
      <c r="Y50" s="20" t="s">
        <v>10689</v>
      </c>
      <c r="Z50" s="35" t="str">
        <f t="shared" si="102"/>
        <v>Tasa por 100 mil habitantes de violencia general 2012-2020 por comuna en la región Nacional de acuerdo a los datos publicados por el Centro de Estudios y Análisis del Delito de Chile para el Periodo 2012-2020</v>
      </c>
      <c r="AA50" s="63">
        <f t="shared" ref="AA50:AF50" si="111">+AA49</f>
        <v>44357</v>
      </c>
      <c r="AB50" s="60" t="str">
        <f t="shared" si="111"/>
        <v>Español</v>
      </c>
      <c r="AC50" s="60" t="str">
        <f t="shared" si="111"/>
        <v>Paula</v>
      </c>
      <c r="AD50" s="60" t="str">
        <f t="shared" si="111"/>
        <v>No Aplica</v>
      </c>
      <c r="AE50" s="60" t="str">
        <f t="shared" si="111"/>
        <v>No Aplica</v>
      </c>
      <c r="AF50" s="60" t="str">
        <f t="shared" si="111"/>
        <v>No Aplica</v>
      </c>
      <c r="AG50" s="64">
        <f>+VLOOKUP($P50,Parametros[[nombre]:[Columna1]],5,0)</f>
        <v>92</v>
      </c>
      <c r="AH50" s="64">
        <f t="shared" si="24"/>
        <v>1</v>
      </c>
      <c r="AI50" s="64">
        <f>+VLOOKUP($N50,Territorio[[nombre]:[Columna1]],7,0)</f>
        <v>38</v>
      </c>
      <c r="AJ50" s="64">
        <f>+VLOOKUP(O50,Temporalidad[[nombre]:[Columna1]],7,0)</f>
        <v>1757</v>
      </c>
      <c r="AK50" s="64">
        <f>+VLOOKUP(LEFT($D50,2),Tipo_Gráfico[[id2]:[Tipo Gráfico]],3,0)</f>
        <v>1</v>
      </c>
      <c r="AL50" s="35" t="str">
        <f t="shared" si="81"/>
        <v>Centro de Estudios y Análisis del Delito</v>
      </c>
      <c r="AM50" s="60" t="str">
        <f t="shared" si="25"/>
        <v>No Aplica</v>
      </c>
      <c r="AN50" s="60" t="str">
        <f t="shared" si="26"/>
        <v>No Aplica</v>
      </c>
      <c r="AO50" s="60" t="str">
        <f t="shared" si="27"/>
        <v>No Aplica</v>
      </c>
      <c r="AP50" s="65">
        <f>VLOOKUP($AC50,Responsables[],3,0)</f>
        <v>7</v>
      </c>
      <c r="AQ50" s="65">
        <f>VLOOKUP($R50,unidad_medida[[#All],[nombre]:[Columna1]],5,0)</f>
        <v>77</v>
      </c>
    </row>
    <row r="51" spans="1:43" ht="56.25" x14ac:dyDescent="0.25">
      <c r="A51" s="51" t="str">
        <f t="shared" si="97"/>
        <v>GR 48|FILT:Nacional| MUES:Tipo de Violencia|Tasa por 100 mil habitantes de violencia general 2012-2020|Periodo 2012-2020|</v>
      </c>
      <c r="B51" s="72" t="s">
        <v>13757</v>
      </c>
      <c r="C51" s="86">
        <v>1</v>
      </c>
      <c r="D51" s="44" t="s">
        <v>13858</v>
      </c>
      <c r="E51" s="88" t="s">
        <v>10689</v>
      </c>
      <c r="F51" s="45" t="s">
        <v>13845</v>
      </c>
      <c r="G51" s="89" t="s">
        <v>13824</v>
      </c>
      <c r="H51" s="39"/>
      <c r="I51" s="85"/>
      <c r="J51" s="89" t="s">
        <v>10689</v>
      </c>
      <c r="K51" s="73"/>
      <c r="L51" s="52"/>
      <c r="M51" s="36" t="s">
        <v>13860</v>
      </c>
      <c r="N51" s="20" t="str">
        <f t="shared" si="83"/>
        <v>Chile</v>
      </c>
      <c r="O51" s="90" t="s">
        <v>10448</v>
      </c>
      <c r="P51" s="20" t="str">
        <f t="shared" si="8"/>
        <v>Tasa</v>
      </c>
      <c r="Q51" s="28">
        <f>+IF($E51="PRODUCTO",VLOOKUP(J49,#REF!,9,0)&amp;"000",IF($E51="CATEGORÍA",VLOOKUP(J49,#REF!,7,0),$Q$1))</f>
        <v>270103001</v>
      </c>
      <c r="R51" s="20" t="str">
        <f t="shared" si="76"/>
        <v>tasa por 100 mil habitantes</v>
      </c>
      <c r="S51" s="35" t="str">
        <f t="shared" si="98"/>
        <v>Tasa por 100 mil habitantes de violencia hacia la mujer según Encuesta Nacional de Violencia Intrafamiliar a nivel nacional, para el periodo 2012-2020.</v>
      </c>
      <c r="T51" s="66" t="str">
        <f t="shared" si="99"/>
        <v>Tasa por 100 mil habitantes de violencia hacia la mujer según Encuesta Nacional de Violencia Intrafamiliar a nivel nacional, para el periodo 2012-2020.</v>
      </c>
      <c r="U51" s="67" t="str">
        <f t="shared" si="100"/>
        <v>Nacional: Nacional</v>
      </c>
      <c r="V51" s="35" t="s">
        <v>13846</v>
      </c>
      <c r="W51" s="21" t="str">
        <f t="shared" si="101"/>
        <v>https://analytics.zoho.com/open-view/2395394000006706890</v>
      </c>
      <c r="X51" s="60" t="str">
        <f t="shared" si="22"/>
        <v>CHL</v>
      </c>
      <c r="Y51" s="20" t="s">
        <v>10689</v>
      </c>
      <c r="Z51" s="35" t="str">
        <f t="shared" si="102"/>
        <v>Tasa por 100 mil habitantes de violencia general 2012-2020 por comuna en la región Nacional de acuerdo a los datos publicados por el Centro de Estudios y Análisis del Delito de Chile para el Periodo 2012-2020</v>
      </c>
      <c r="AA51" s="63">
        <f t="shared" ref="AA51:AF51" si="112">+AA50</f>
        <v>44357</v>
      </c>
      <c r="AB51" s="60" t="str">
        <f t="shared" si="112"/>
        <v>Español</v>
      </c>
      <c r="AC51" s="60" t="str">
        <f t="shared" si="112"/>
        <v>Paula</v>
      </c>
      <c r="AD51" s="60" t="str">
        <f t="shared" si="112"/>
        <v>No Aplica</v>
      </c>
      <c r="AE51" s="60" t="str">
        <f t="shared" si="112"/>
        <v>No Aplica</v>
      </c>
      <c r="AF51" s="60" t="str">
        <f t="shared" si="112"/>
        <v>No Aplica</v>
      </c>
      <c r="AG51" s="64">
        <f>+VLOOKUP($P51,Parametros[[nombre]:[Columna1]],5,0)</f>
        <v>92</v>
      </c>
      <c r="AH51" s="64">
        <f t="shared" si="24"/>
        <v>1</v>
      </c>
      <c r="AI51" s="64">
        <f>+VLOOKUP($N51,Territorio[[nombre]:[Columna1]],7,0)</f>
        <v>38</v>
      </c>
      <c r="AJ51" s="64">
        <f>+VLOOKUP(O51,Temporalidad[[nombre]:[Columna1]],7,0)</f>
        <v>1757</v>
      </c>
      <c r="AK51" s="64">
        <f>+VLOOKUP(LEFT($D51,2),Tipo_Gráfico[[id2]:[Tipo Gráfico]],3,0)</f>
        <v>1</v>
      </c>
      <c r="AL51" s="35" t="str">
        <f t="shared" si="81"/>
        <v>Centro de Estudios y Análisis del Delito</v>
      </c>
      <c r="AM51" s="60" t="str">
        <f t="shared" si="25"/>
        <v>No Aplica</v>
      </c>
      <c r="AN51" s="60" t="str">
        <f t="shared" si="26"/>
        <v>No Aplica</v>
      </c>
      <c r="AO51" s="60" t="str">
        <f t="shared" si="27"/>
        <v>No Aplica</v>
      </c>
      <c r="AP51" s="65">
        <f>VLOOKUP($AC51,Responsables[],3,0)</f>
        <v>7</v>
      </c>
      <c r="AQ51" s="65">
        <f>VLOOKUP($R51,unidad_medida[[#All],[nombre]:[Columna1]],5,0)</f>
        <v>77</v>
      </c>
    </row>
    <row r="52" spans="1:43" ht="56.25" x14ac:dyDescent="0.25">
      <c r="A52" s="51" t="str">
        <f t="shared" si="82"/>
        <v>II 01|FILT:Región| MUES:Comuna-Prevalencia-Periodo-Tipo de Violencia|Tasa por 100 mil habitantes de violencia general 2020|Año 2020|</v>
      </c>
      <c r="B52" s="72" t="s">
        <v>13757</v>
      </c>
      <c r="C52" s="86">
        <v>16</v>
      </c>
      <c r="D52" s="87" t="s">
        <v>13728</v>
      </c>
      <c r="E52" s="88" t="s">
        <v>754</v>
      </c>
      <c r="F52" s="45" t="s">
        <v>13844</v>
      </c>
      <c r="G52" s="89" t="s">
        <v>13841</v>
      </c>
      <c r="H52" s="39"/>
      <c r="I52" s="85"/>
      <c r="J52" s="40" t="s">
        <v>795</v>
      </c>
      <c r="K52" s="73"/>
      <c r="L52" s="52"/>
      <c r="M52" s="36" t="str">
        <f>"Informe interactivo de tasa por 100 mil habitantes de violencia hacia la mujer según Encuesta Nacional de Violencia Intrafamiliar en "&amp;J52&amp;", para el año 2020."</f>
        <v>Informe interactivo de tasa por 100 mil habitantes de violencia hacia la mujer según Encuesta Nacional de Violencia Intrafamiliar en Tarapacá, para el año 2020.</v>
      </c>
      <c r="N52" s="20" t="str">
        <f t="shared" si="83"/>
        <v>Tarapacá</v>
      </c>
      <c r="O52" s="81" t="s">
        <v>8309</v>
      </c>
      <c r="P52" s="20" t="str">
        <f>+P41</f>
        <v>Tasa</v>
      </c>
      <c r="Q52" s="28">
        <f>+IF($E52="PRODUCTO",VLOOKUP(J40,#REF!,9,0)&amp;"000",IF($E52="CATEGORÍA",VLOOKUP(J40,#REF!,7,0),$Q$1))</f>
        <v>270103001</v>
      </c>
      <c r="R52" s="20" t="str">
        <f>R41</f>
        <v>tasa por 100 mil habitantes</v>
      </c>
      <c r="S52" s="35" t="str">
        <f t="shared" si="84"/>
        <v>Informe interactivo de tasa por 100 mil habitantes de violencia hacia la mujer según Encuesta Nacional de Violencia Intrafamiliar en Tarapacá, para el año 2020.</v>
      </c>
      <c r="T52" s="66" t="str">
        <f t="shared" si="85"/>
        <v>Informe interactivo de tasa por 100 mil habitantes de violencia hacia la mujer según Encuesta Nacional de Violencia Intrafamiliar en Tarapacá, para el año 2020.</v>
      </c>
      <c r="U52" s="67" t="str">
        <f>+E52&amp;": "&amp;J40</f>
        <v>Región: Violencia física</v>
      </c>
      <c r="V52" s="35" t="s">
        <v>13846</v>
      </c>
      <c r="W52" s="21" t="str">
        <f t="shared" si="87"/>
        <v>https://analytics.zoho.com/open-view/2395394000006706890</v>
      </c>
      <c r="X52" s="60" t="str">
        <f>+X41</f>
        <v>CHL</v>
      </c>
      <c r="Y52" s="20" t="s">
        <v>10689</v>
      </c>
      <c r="Z52" s="35" t="str">
        <f>+""&amp;F52&amp;" por comuna en la región "&amp;J40&amp;" de acuerdo a los datos publicados por el "&amp;AL52&amp;" de Chile para el "&amp;O52</f>
        <v>Tasa por 100 mil habitantes de violencia general 2020 por comuna en la región Violencia física de acuerdo a los datos publicados por el Centro de Estudios y Análisis del Delito de Chile para el Año 2020</v>
      </c>
      <c r="AA52" s="63">
        <f t="shared" ref="AA52:AF52" si="113">+AA41</f>
        <v>44357</v>
      </c>
      <c r="AB52" s="60" t="str">
        <f t="shared" si="113"/>
        <v>Español</v>
      </c>
      <c r="AC52" s="60" t="str">
        <f t="shared" si="113"/>
        <v>Paula</v>
      </c>
      <c r="AD52" s="60" t="str">
        <f t="shared" si="113"/>
        <v>No Aplica</v>
      </c>
      <c r="AE52" s="60" t="str">
        <f t="shared" si="113"/>
        <v>No Aplica</v>
      </c>
      <c r="AF52" s="60" t="str">
        <f t="shared" si="113"/>
        <v>No Aplica</v>
      </c>
      <c r="AG52" s="64">
        <f>+VLOOKUP($P52,Parametros[[nombre]:[Columna1]],5,0)</f>
        <v>92</v>
      </c>
      <c r="AH52" s="64">
        <f>AH41</f>
        <v>1</v>
      </c>
      <c r="AI52" s="64">
        <f>+VLOOKUP($N52,Territorio[[nombre]:[Columna1]],7,0)</f>
        <v>252</v>
      </c>
      <c r="AJ52" s="64">
        <f>+VLOOKUP(O52,Temporalidad[[nombre]:[Columna1]],7,0)</f>
        <v>31</v>
      </c>
      <c r="AK52" s="64">
        <f>+VLOOKUP(LEFT($D52,2),Tipo_Gráfico[[id2]:[Tipo Gráfico]],3,0)</f>
        <v>3</v>
      </c>
      <c r="AL52" s="35" t="str">
        <f>AL41</f>
        <v>Centro de Estudios y Análisis del Delito</v>
      </c>
      <c r="AM52" s="60" t="str">
        <f>+AM41</f>
        <v>No Aplica</v>
      </c>
      <c r="AN52" s="60" t="str">
        <f>+AN41</f>
        <v>No Aplica</v>
      </c>
      <c r="AO52" s="60" t="str">
        <f>+AO41</f>
        <v>No Aplica</v>
      </c>
      <c r="AP52" s="65">
        <f>VLOOKUP($AC52,Responsables[],3,0)</f>
        <v>7</v>
      </c>
      <c r="AQ52" s="65">
        <f>VLOOKUP($R52,unidad_medida[[#All],[nombre]:[Columna1]],5,0)</f>
        <v>77</v>
      </c>
    </row>
    <row r="53" spans="1:43" ht="78.75" x14ac:dyDescent="0.25">
      <c r="A53" s="51" t="str">
        <f t="shared" si="82"/>
        <v>II 02|FILT:Prevalencia| MUES:Región-Comuna-Periodo-Tipo de Violencia|Tasa por 100 mil habitantes de violencia general 2020|Año 2020|</v>
      </c>
      <c r="B53" s="72" t="s">
        <v>13757</v>
      </c>
      <c r="C53" s="86">
        <v>7</v>
      </c>
      <c r="D53" s="87" t="s">
        <v>13792</v>
      </c>
      <c r="E53" s="88" t="s">
        <v>13761</v>
      </c>
      <c r="F53" s="45" t="s">
        <v>13844</v>
      </c>
      <c r="G53" s="89" t="s">
        <v>13842</v>
      </c>
      <c r="H53" s="39"/>
      <c r="I53" s="85"/>
      <c r="J53" s="40" t="s">
        <v>13769</v>
      </c>
      <c r="K53" s="73"/>
      <c r="L53" s="52"/>
      <c r="M53" s="36" t="str">
        <f>"Informe interactivo de tasa por 100 mil habitantes de violencia hacia la mujer según Encuesta Nacional de Violencia Intrafamiliar por "&amp;J53&amp;", para el año 2020."</f>
        <v>Informe interactivo de tasa por 100 mil habitantes de violencia hacia la mujer según Encuesta Nacional de Violencia Intrafamiliar por Prevalencia Violencia Psicológica General Año, para el año 2020.</v>
      </c>
      <c r="N53" s="20" t="str">
        <f t="shared" si="83"/>
        <v>Chile</v>
      </c>
      <c r="O53" s="81" t="s">
        <v>8309</v>
      </c>
      <c r="P53" s="20" t="str">
        <f t="shared" si="8"/>
        <v>Tasa</v>
      </c>
      <c r="Q53" s="28">
        <f>+IF($E53="PRODUCTO",VLOOKUP(J41,#REF!,9,0)&amp;"000",IF($E53="CATEGORÍA",VLOOKUP(J41,#REF!,7,0),$Q$1))</f>
        <v>270103001</v>
      </c>
      <c r="R53" s="20" t="str">
        <f t="shared" si="76"/>
        <v>tasa por 100 mil habitantes</v>
      </c>
      <c r="S53" s="35" t="str">
        <f t="shared" si="84"/>
        <v>Informe interactivo de tasa por 100 mil habitantes de violencia hacia la mujer según Encuesta Nacional de Violencia Intrafamiliar por Prevalencia Violencia Psicológica General Año, para el año 2020.</v>
      </c>
      <c r="T53" s="66" t="str">
        <f t="shared" si="85"/>
        <v>Informe interactivo de tasa por 100 mil habitantes de violencia hacia la mujer según Encuesta Nacional de Violencia Intrafamiliar por Prevalencia Violencia Psicológica General Año, para el año 2020.</v>
      </c>
      <c r="U53" s="67" t="str">
        <f>+E53&amp;": "&amp;J41</f>
        <v>Prevalencia: Violencia física</v>
      </c>
      <c r="V53" s="35" t="s">
        <v>13846</v>
      </c>
      <c r="W53" s="21" t="str">
        <f t="shared" si="87"/>
        <v>https://analytics.zoho.com/open-view/2395394000006706890</v>
      </c>
      <c r="X53" s="60" t="str">
        <f t="shared" si="22"/>
        <v>CHL</v>
      </c>
      <c r="Y53" s="20" t="s">
        <v>10689</v>
      </c>
      <c r="Z53" s="35" t="str">
        <f>+""&amp;F53&amp;" por comuna en la región "&amp;J41&amp;" de acuerdo a los datos publicados por el "&amp;AL53&amp;" de Chile para el "&amp;O53</f>
        <v>Tasa por 100 mil habitantes de violencia general 2020 por comuna en la región Violencia física de acuerdo a los datos publicados por el Centro de Estudios y Análisis del Delito de Chile para el Año 2020</v>
      </c>
      <c r="AA53" s="63">
        <f t="shared" ref="AA53:AF53" si="114">+AA52</f>
        <v>44357</v>
      </c>
      <c r="AB53" s="60" t="str">
        <f t="shared" si="114"/>
        <v>Español</v>
      </c>
      <c r="AC53" s="60" t="str">
        <f t="shared" si="114"/>
        <v>Paula</v>
      </c>
      <c r="AD53" s="60" t="str">
        <f t="shared" si="114"/>
        <v>No Aplica</v>
      </c>
      <c r="AE53" s="60" t="str">
        <f t="shared" si="114"/>
        <v>No Aplica</v>
      </c>
      <c r="AF53" s="60" t="str">
        <f t="shared" si="114"/>
        <v>No Aplica</v>
      </c>
      <c r="AG53" s="64">
        <f>+VLOOKUP($P53,Parametros[[nombre]:[Columna1]],5,0)</f>
        <v>92</v>
      </c>
      <c r="AH53" s="64">
        <f t="shared" si="24"/>
        <v>1</v>
      </c>
      <c r="AI53" s="64">
        <f>+VLOOKUP($N53,Territorio[[nombre]:[Columna1]],7,0)</f>
        <v>38</v>
      </c>
      <c r="AJ53" s="64">
        <f>+VLOOKUP(O53,Temporalidad[[nombre]:[Columna1]],7,0)</f>
        <v>31</v>
      </c>
      <c r="AK53" s="64">
        <f>+VLOOKUP(LEFT($D53,2),Tipo_Gráfico[[id2]:[Tipo Gráfico]],3,0)</f>
        <v>3</v>
      </c>
      <c r="AL53" s="35" t="str">
        <f t="shared" si="81"/>
        <v>Centro de Estudios y Análisis del Delito</v>
      </c>
      <c r="AM53" s="60" t="str">
        <f t="shared" si="25"/>
        <v>No Aplica</v>
      </c>
      <c r="AN53" s="60" t="str">
        <f t="shared" si="26"/>
        <v>No Aplica</v>
      </c>
      <c r="AO53" s="60" t="str">
        <f t="shared" si="27"/>
        <v>No Aplica</v>
      </c>
      <c r="AP53" s="65">
        <f>VLOOKUP($AC53,Responsables[],3,0)</f>
        <v>7</v>
      </c>
      <c r="AQ53" s="65">
        <f>VLOOKUP($R53,unidad_medida[[#All],[nombre]:[Columna1]],5,0)</f>
        <v>77</v>
      </c>
    </row>
    <row r="54" spans="1:43" ht="67.5" x14ac:dyDescent="0.25">
      <c r="A54" s="51" t="str">
        <f t="shared" si="82"/>
        <v>II 03|FILT:Tipo de Violencia| MUES:Región-Comuna-Prevalencia-Periodo|Tasa por 100 mil habitantes de violencia general 2020|Año 2020|</v>
      </c>
      <c r="B54" s="72" t="s">
        <v>13757</v>
      </c>
      <c r="C54" s="86">
        <v>3</v>
      </c>
      <c r="D54" s="87" t="s">
        <v>13793</v>
      </c>
      <c r="E54" s="88" t="s">
        <v>13824</v>
      </c>
      <c r="F54" s="45" t="s">
        <v>13844</v>
      </c>
      <c r="G54" s="89" t="s">
        <v>13797</v>
      </c>
      <c r="H54" s="39"/>
      <c r="I54" s="85"/>
      <c r="J54" t="s">
        <v>13801</v>
      </c>
      <c r="K54" s="73"/>
      <c r="L54" s="52"/>
      <c r="M54" s="36" t="str">
        <f>"Informe interactivo de tasa por 100 mil habitantes de violencia hacia la mujer según Encuesta Nacional de Violencia Intrafamiliar por "&amp;J54&amp;", para el año 2020."</f>
        <v>Informe interactivo de tasa por 100 mil habitantes de violencia hacia la mujer según Encuesta Nacional de Violencia Intrafamiliar por Violencia física, para el año 2020.</v>
      </c>
      <c r="N54" s="20" t="str">
        <f t="shared" si="83"/>
        <v>Chile</v>
      </c>
      <c r="O54" s="81" t="s">
        <v>8309</v>
      </c>
      <c r="P54" s="20" t="str">
        <f t="shared" si="8"/>
        <v>Tasa</v>
      </c>
      <c r="Q54" s="28">
        <f>+IF($E54="PRODUCTO",VLOOKUP(J52,#REF!,9,0)&amp;"000",IF($E54="CATEGORÍA",VLOOKUP(J52,#REF!,7,0),$Q$1))</f>
        <v>270103001</v>
      </c>
      <c r="R54" s="20" t="str">
        <f t="shared" si="76"/>
        <v>tasa por 100 mil habitantes</v>
      </c>
      <c r="S54" s="35" t="str">
        <f t="shared" si="84"/>
        <v>Informe interactivo de tasa por 100 mil habitantes de violencia hacia la mujer según Encuesta Nacional de Violencia Intrafamiliar por Violencia física, para el año 2020.</v>
      </c>
      <c r="T54" s="66" t="str">
        <f t="shared" si="85"/>
        <v>Informe interactivo de tasa por 100 mil habitantes de violencia hacia la mujer según Encuesta Nacional de Violencia Intrafamiliar por Violencia física, para el año 2020.</v>
      </c>
      <c r="U54" s="67" t="str">
        <f t="shared" si="86"/>
        <v>Tipo de Violencia: Tarapacá</v>
      </c>
      <c r="V54" s="35" t="s">
        <v>13846</v>
      </c>
      <c r="W54" s="21" t="str">
        <f t="shared" si="87"/>
        <v>https://analytics.zoho.com/open-view/2395394000006706890</v>
      </c>
      <c r="X54" s="60" t="str">
        <f t="shared" si="22"/>
        <v>CHL</v>
      </c>
      <c r="Y54" s="20" t="s">
        <v>10689</v>
      </c>
      <c r="Z54" s="35" t="str">
        <f t="shared" si="88"/>
        <v>Tasa por 100 mil habitantes de violencia general 2020 por comuna en la región Tarapacá de acuerdo a los datos publicados por el Centro de Estudios y Análisis del Delito de Chile para el Año 2020</v>
      </c>
      <c r="AA54" s="63">
        <f t="shared" ref="AA54:AF54" si="115">+AA53</f>
        <v>44357</v>
      </c>
      <c r="AB54" s="60" t="str">
        <f t="shared" si="115"/>
        <v>Español</v>
      </c>
      <c r="AC54" s="60" t="str">
        <f t="shared" si="115"/>
        <v>Paula</v>
      </c>
      <c r="AD54" s="60" t="str">
        <f t="shared" si="115"/>
        <v>No Aplica</v>
      </c>
      <c r="AE54" s="60" t="str">
        <f t="shared" si="115"/>
        <v>No Aplica</v>
      </c>
      <c r="AF54" s="60" t="str">
        <f t="shared" si="115"/>
        <v>No Aplica</v>
      </c>
      <c r="AG54" s="64">
        <f>+VLOOKUP($P54,Parametros[[nombre]:[Columna1]],5,0)</f>
        <v>92</v>
      </c>
      <c r="AH54" s="64">
        <f t="shared" si="24"/>
        <v>1</v>
      </c>
      <c r="AI54" s="64">
        <f>+VLOOKUP($N54,Territorio[[nombre]:[Columna1]],7,0)</f>
        <v>38</v>
      </c>
      <c r="AJ54" s="64">
        <f>+VLOOKUP(O54,Temporalidad[[nombre]:[Columna1]],7,0)</f>
        <v>31</v>
      </c>
      <c r="AK54" s="64">
        <f>+VLOOKUP(LEFT($D54,2),Tipo_Gráfico[[id2]:[Tipo Gráfico]],3,0)</f>
        <v>3</v>
      </c>
      <c r="AL54" s="35" t="str">
        <f t="shared" si="81"/>
        <v>Centro de Estudios y Análisis del Delito</v>
      </c>
      <c r="AM54" s="60" t="str">
        <f t="shared" si="25"/>
        <v>No Aplica</v>
      </c>
      <c r="AN54" s="60" t="str">
        <f t="shared" si="26"/>
        <v>No Aplica</v>
      </c>
      <c r="AO54" s="60" t="str">
        <f t="shared" si="27"/>
        <v>No Aplica</v>
      </c>
      <c r="AP54" s="65">
        <f>VLOOKUP($AC54,Responsables[],3,0)</f>
        <v>7</v>
      </c>
      <c r="AQ54" s="65">
        <f>VLOOKUP($R54,unidad_medida[[#All],[nombre]:[Columna1]],5,0)</f>
        <v>77</v>
      </c>
    </row>
    <row r="55" spans="1:43" ht="67.5" x14ac:dyDescent="0.25">
      <c r="A55" s="51" t="str">
        <f t="shared" si="82"/>
        <v>II 04|FILT:Región| MUES:Comuna-Prevalencia-Periodo-Tipo de Violencia|Tasa por 100 mil habitantes de violencia general 2012-2020|Periodo 2012-2020|</v>
      </c>
      <c r="B55" s="72" t="s">
        <v>13757</v>
      </c>
      <c r="C55" s="86">
        <v>16</v>
      </c>
      <c r="D55" s="87" t="s">
        <v>13794</v>
      </c>
      <c r="E55" s="88" t="s">
        <v>754</v>
      </c>
      <c r="F55" s="45" t="s">
        <v>13845</v>
      </c>
      <c r="G55" s="89" t="s">
        <v>13841</v>
      </c>
      <c r="H55" s="39"/>
      <c r="I55" s="85"/>
      <c r="J55" s="40" t="s">
        <v>795</v>
      </c>
      <c r="K55" s="73"/>
      <c r="L55" s="52"/>
      <c r="M55" s="36" t="str">
        <f>"Informe interactivo de tasa por 100 mil habitantes de violencia hacia la mujer según Encuesta Nacional de Violencia Intrafamiliar en "&amp;J55&amp;", para el periodo 2012-2020."</f>
        <v>Informe interactivo de tasa por 100 mil habitantes de violencia hacia la mujer según Encuesta Nacional de Violencia Intrafamiliar en Tarapacá, para el periodo 2012-2020.</v>
      </c>
      <c r="N55" s="20" t="str">
        <f t="shared" si="83"/>
        <v>Tarapacá</v>
      </c>
      <c r="O55" s="81" t="s">
        <v>10448</v>
      </c>
      <c r="P55" s="20" t="str">
        <f t="shared" si="8"/>
        <v>Tasa</v>
      </c>
      <c r="Q55" s="28">
        <f>+IF($E55="PRODUCTO",VLOOKUP(J53,#REF!,9,0)&amp;"000",IF($E55="CATEGORÍA",VLOOKUP(J53,#REF!,7,0),$Q$1))</f>
        <v>270103001</v>
      </c>
      <c r="R55" s="20" t="str">
        <f t="shared" si="76"/>
        <v>tasa por 100 mil habitantes</v>
      </c>
      <c r="S55" s="35" t="str">
        <f t="shared" si="84"/>
        <v>Informe interactivo de tasa por 100 mil habitantes de violencia hacia la mujer según Encuesta Nacional de Violencia Intrafamiliar en Tarapacá, para el periodo 2012-2020.</v>
      </c>
      <c r="T55" s="66" t="str">
        <f t="shared" si="85"/>
        <v>Informe interactivo de tasa por 100 mil habitantes de violencia hacia la mujer según Encuesta Nacional de Violencia Intrafamiliar en Tarapacá, para el periodo 2012-2020.</v>
      </c>
      <c r="U55" s="67" t="str">
        <f t="shared" si="86"/>
        <v>Región: Prevalencia Violencia Psicológica General Año</v>
      </c>
      <c r="V55" s="35" t="s">
        <v>13846</v>
      </c>
      <c r="W55" s="21" t="str">
        <f t="shared" si="87"/>
        <v>https://analytics.zoho.com/open-view/2395394000006706890</v>
      </c>
      <c r="X55" s="60" t="str">
        <f t="shared" si="22"/>
        <v>CHL</v>
      </c>
      <c r="Y55" s="20" t="s">
        <v>10689</v>
      </c>
      <c r="Z55" s="35" t="str">
        <f t="shared" si="88"/>
        <v>Tasa por 100 mil habitantes de violencia general 2012-2020 por comuna en la región Prevalencia Violencia Psicológica General Año de acuerdo a los datos publicados por el Centro de Estudios y Análisis del Delito de Chile para el Periodo 2012-2020</v>
      </c>
      <c r="AA55" s="63">
        <f t="shared" ref="AA55:AF55" si="116">+AA54</f>
        <v>44357</v>
      </c>
      <c r="AB55" s="60" t="str">
        <f t="shared" si="116"/>
        <v>Español</v>
      </c>
      <c r="AC55" s="60" t="str">
        <f t="shared" si="116"/>
        <v>Paula</v>
      </c>
      <c r="AD55" s="60" t="str">
        <f t="shared" si="116"/>
        <v>No Aplica</v>
      </c>
      <c r="AE55" s="60" t="str">
        <f t="shared" si="116"/>
        <v>No Aplica</v>
      </c>
      <c r="AF55" s="60" t="str">
        <f t="shared" si="116"/>
        <v>No Aplica</v>
      </c>
      <c r="AG55" s="64">
        <f>+VLOOKUP($P55,Parametros[[nombre]:[Columna1]],5,0)</f>
        <v>92</v>
      </c>
      <c r="AH55" s="64">
        <f t="shared" si="24"/>
        <v>1</v>
      </c>
      <c r="AI55" s="64">
        <f>+VLOOKUP($N55,Territorio[[nombre]:[Columna1]],7,0)</f>
        <v>252</v>
      </c>
      <c r="AJ55" s="64">
        <f>+VLOOKUP(O55,Temporalidad[[nombre]:[Columna1]],7,0)</f>
        <v>1757</v>
      </c>
      <c r="AK55" s="64">
        <f>+VLOOKUP(LEFT($D55,2),Tipo_Gráfico[[id2]:[Tipo Gráfico]],3,0)</f>
        <v>3</v>
      </c>
      <c r="AL55" s="35" t="str">
        <f t="shared" si="81"/>
        <v>Centro de Estudios y Análisis del Delito</v>
      </c>
      <c r="AM55" s="60" t="str">
        <f t="shared" si="25"/>
        <v>No Aplica</v>
      </c>
      <c r="AN55" s="60" t="str">
        <f t="shared" si="26"/>
        <v>No Aplica</v>
      </c>
      <c r="AO55" s="60" t="str">
        <f t="shared" si="27"/>
        <v>No Aplica</v>
      </c>
      <c r="AP55" s="65">
        <f>VLOOKUP($AC55,Responsables[],3,0)</f>
        <v>7</v>
      </c>
      <c r="AQ55" s="65">
        <f>VLOOKUP($R55,unidad_medida[[#All],[nombre]:[Columna1]],5,0)</f>
        <v>77</v>
      </c>
    </row>
    <row r="56" spans="1:43" ht="78.75" x14ac:dyDescent="0.25">
      <c r="A56" s="51" t="str">
        <f t="shared" si="82"/>
        <v>II 05|FILT:Prevalencia| MUES:Región-Comuna-Periodo-Tipo de Violencia|Tasa por 100 mil habitantes de violencia general 2012-2020|Periodo 2012-2020|</v>
      </c>
      <c r="B56" s="72" t="s">
        <v>13757</v>
      </c>
      <c r="C56" s="86">
        <v>7</v>
      </c>
      <c r="D56" s="87" t="s">
        <v>13795</v>
      </c>
      <c r="E56" s="88" t="s">
        <v>13761</v>
      </c>
      <c r="F56" s="45" t="s">
        <v>13845</v>
      </c>
      <c r="G56" s="89" t="s">
        <v>13842</v>
      </c>
      <c r="H56" s="39"/>
      <c r="I56" s="85"/>
      <c r="J56" s="40" t="s">
        <v>13769</v>
      </c>
      <c r="K56" s="73"/>
      <c r="L56" s="52"/>
      <c r="M56" s="36" t="str">
        <f>"Informe interactivo de tasa por 100 mil habitantes de violencia hacia la mujer según Encuesta Nacional de Violencia Intrafamiliar por "&amp;J56&amp;", para el periodo 2012-2020."</f>
        <v>Informe interactivo de tasa por 100 mil habitantes de violencia hacia la mujer según Encuesta Nacional de Violencia Intrafamiliar por Prevalencia Violencia Psicológica General Año, para el periodo 2012-2020.</v>
      </c>
      <c r="N56" s="20" t="str">
        <f t="shared" si="83"/>
        <v>Chile</v>
      </c>
      <c r="O56" s="81" t="s">
        <v>10448</v>
      </c>
      <c r="P56" s="20" t="str">
        <f t="shared" si="8"/>
        <v>Tasa</v>
      </c>
      <c r="Q56" s="28">
        <f>+IF($E56="PRODUCTO",VLOOKUP(J54,#REF!,9,0)&amp;"000",IF($E56="CATEGORÍA",VLOOKUP(J54,#REF!,7,0),$Q$1))</f>
        <v>270103001</v>
      </c>
      <c r="R56" s="20" t="str">
        <f t="shared" si="76"/>
        <v>tasa por 100 mil habitantes</v>
      </c>
      <c r="S56" s="35" t="str">
        <f t="shared" si="84"/>
        <v>Informe interactivo de tasa por 100 mil habitantes de violencia hacia la mujer según Encuesta Nacional de Violencia Intrafamiliar por Prevalencia Violencia Psicológica General Año, para el periodo 2012-2020.</v>
      </c>
      <c r="T56" s="66" t="str">
        <f t="shared" si="85"/>
        <v>Informe interactivo de tasa por 100 mil habitantes de violencia hacia la mujer según Encuesta Nacional de Violencia Intrafamiliar por Prevalencia Violencia Psicológica General Año, para el periodo 2012-2020.</v>
      </c>
      <c r="U56" s="67" t="str">
        <f t="shared" si="86"/>
        <v>Prevalencia: Violencia física</v>
      </c>
      <c r="V56" s="35" t="s">
        <v>13846</v>
      </c>
      <c r="W56" s="21" t="str">
        <f t="shared" si="87"/>
        <v>https://analytics.zoho.com/open-view/2395394000006706890</v>
      </c>
      <c r="X56" s="60" t="str">
        <f t="shared" si="22"/>
        <v>CHL</v>
      </c>
      <c r="Y56" s="20" t="s">
        <v>10689</v>
      </c>
      <c r="Z56" s="35" t="str">
        <f t="shared" si="88"/>
        <v>Tasa por 100 mil habitantes de violencia general 2012-2020 por comuna en la región Violencia física de acuerdo a los datos publicados por el Centro de Estudios y Análisis del Delito de Chile para el Periodo 2012-2020</v>
      </c>
      <c r="AA56" s="63">
        <f t="shared" ref="AA56:AF56" si="117">+AA55</f>
        <v>44357</v>
      </c>
      <c r="AB56" s="60" t="str">
        <f t="shared" si="117"/>
        <v>Español</v>
      </c>
      <c r="AC56" s="60" t="str">
        <f t="shared" si="117"/>
        <v>Paula</v>
      </c>
      <c r="AD56" s="60" t="str">
        <f t="shared" si="117"/>
        <v>No Aplica</v>
      </c>
      <c r="AE56" s="60" t="str">
        <f t="shared" si="117"/>
        <v>No Aplica</v>
      </c>
      <c r="AF56" s="60" t="str">
        <f t="shared" si="117"/>
        <v>No Aplica</v>
      </c>
      <c r="AG56" s="64">
        <f>+VLOOKUP($P56,Parametros[[nombre]:[Columna1]],5,0)</f>
        <v>92</v>
      </c>
      <c r="AH56" s="64">
        <f t="shared" si="24"/>
        <v>1</v>
      </c>
      <c r="AI56" s="64">
        <f>+VLOOKUP($N56,Territorio[[nombre]:[Columna1]],7,0)</f>
        <v>38</v>
      </c>
      <c r="AJ56" s="64">
        <f>+VLOOKUP(O56,Temporalidad[[nombre]:[Columna1]],7,0)</f>
        <v>1757</v>
      </c>
      <c r="AK56" s="64">
        <f>+VLOOKUP(LEFT($D56,2),Tipo_Gráfico[[id2]:[Tipo Gráfico]],3,0)</f>
        <v>3</v>
      </c>
      <c r="AL56" s="35" t="str">
        <f t="shared" si="81"/>
        <v>Centro de Estudios y Análisis del Delito</v>
      </c>
      <c r="AM56" s="60" t="str">
        <f t="shared" si="25"/>
        <v>No Aplica</v>
      </c>
      <c r="AN56" s="60" t="str">
        <f t="shared" si="26"/>
        <v>No Aplica</v>
      </c>
      <c r="AO56" s="60" t="str">
        <f t="shared" si="27"/>
        <v>No Aplica</v>
      </c>
      <c r="AP56" s="65">
        <f>VLOOKUP($AC56,Responsables[],3,0)</f>
        <v>7</v>
      </c>
      <c r="AQ56" s="65">
        <f>VLOOKUP($R56,unidad_medida[[#All],[nombre]:[Columna1]],5,0)</f>
        <v>77</v>
      </c>
    </row>
    <row r="57" spans="1:43" ht="67.5" x14ac:dyDescent="0.25">
      <c r="A57" s="51" t="str">
        <f t="shared" si="82"/>
        <v>II 06|FILT:Tipo de Violencia| MUES:Región-Comuna-Prevalencia-Periodo|Tasa por 100 mil habitantes de violencia general 2012-2020|Periodo 2012-2020|</v>
      </c>
      <c r="B57" s="72" t="s">
        <v>13757</v>
      </c>
      <c r="C57" s="86">
        <v>3</v>
      </c>
      <c r="D57" s="87" t="s">
        <v>13796</v>
      </c>
      <c r="E57" s="88" t="s">
        <v>13824</v>
      </c>
      <c r="F57" s="45" t="s">
        <v>13845</v>
      </c>
      <c r="G57" s="89" t="s">
        <v>13797</v>
      </c>
      <c r="H57" s="39"/>
      <c r="I57" s="85"/>
      <c r="J57" t="s">
        <v>13801</v>
      </c>
      <c r="K57" s="73"/>
      <c r="L57" s="52"/>
      <c r="M57" s="36" t="str">
        <f>"Informe interactivo de tasa por 100 mil habitantes de violencia hacia la mujer según Encuesta Nacional de Violencia Intrafamiliar por "&amp;J57&amp;", para el periodo 2012-2020."</f>
        <v>Informe interactivo de tasa por 100 mil habitantes de violencia hacia la mujer según Encuesta Nacional de Violencia Intrafamiliar por Violencia física, para el periodo 2012-2020.</v>
      </c>
      <c r="N57" s="20" t="str">
        <f t="shared" si="83"/>
        <v>Chile</v>
      </c>
      <c r="O57" s="81" t="s">
        <v>10448</v>
      </c>
      <c r="P57" s="20" t="str">
        <f t="shared" si="8"/>
        <v>Tasa</v>
      </c>
      <c r="Q57" s="28">
        <f>+IF($E57="PRODUCTO",VLOOKUP(J55,#REF!,9,0)&amp;"000",IF($E57="CATEGORÍA",VLOOKUP(J55,#REF!,7,0),$Q$1))</f>
        <v>270103001</v>
      </c>
      <c r="R57" s="20" t="str">
        <f t="shared" si="76"/>
        <v>tasa por 100 mil habitantes</v>
      </c>
      <c r="S57" s="35" t="str">
        <f t="shared" si="84"/>
        <v>Informe interactivo de tasa por 100 mil habitantes de violencia hacia la mujer según Encuesta Nacional de Violencia Intrafamiliar por Violencia física, para el periodo 2012-2020.</v>
      </c>
      <c r="T57" s="66" t="str">
        <f t="shared" si="85"/>
        <v>Informe interactivo de tasa por 100 mil habitantes de violencia hacia la mujer según Encuesta Nacional de Violencia Intrafamiliar por Violencia física, para el periodo 2012-2020.</v>
      </c>
      <c r="U57" s="67" t="str">
        <f t="shared" si="86"/>
        <v>Tipo de Violencia: Tarapacá</v>
      </c>
      <c r="V57" s="35" t="s">
        <v>13846</v>
      </c>
      <c r="W57" s="21" t="str">
        <f t="shared" si="87"/>
        <v>https://analytics.zoho.com/open-view/2395394000006706890</v>
      </c>
      <c r="X57" s="60" t="str">
        <f t="shared" si="22"/>
        <v>CHL</v>
      </c>
      <c r="Y57" s="20" t="s">
        <v>10689</v>
      </c>
      <c r="Z57" s="35" t="str">
        <f t="shared" si="88"/>
        <v>Tasa por 100 mil habitantes de violencia general 2012-2020 por comuna en la región Tarapacá de acuerdo a los datos publicados por el Centro de Estudios y Análisis del Delito de Chile para el Periodo 2012-2020</v>
      </c>
      <c r="AA57" s="63">
        <f t="shared" ref="AA57:AF57" si="118">+AA56</f>
        <v>44357</v>
      </c>
      <c r="AB57" s="60" t="str">
        <f t="shared" si="118"/>
        <v>Español</v>
      </c>
      <c r="AC57" s="60" t="str">
        <f t="shared" si="118"/>
        <v>Paula</v>
      </c>
      <c r="AD57" s="60" t="str">
        <f t="shared" si="118"/>
        <v>No Aplica</v>
      </c>
      <c r="AE57" s="60" t="str">
        <f t="shared" si="118"/>
        <v>No Aplica</v>
      </c>
      <c r="AF57" s="60" t="str">
        <f t="shared" si="118"/>
        <v>No Aplica</v>
      </c>
      <c r="AG57" s="64">
        <f>+VLOOKUP($P57,Parametros[[nombre]:[Columna1]],5,0)</f>
        <v>92</v>
      </c>
      <c r="AH57" s="64">
        <f t="shared" si="24"/>
        <v>1</v>
      </c>
      <c r="AI57" s="64">
        <f>+VLOOKUP($N57,Territorio[[nombre]:[Columna1]],7,0)</f>
        <v>38</v>
      </c>
      <c r="AJ57" s="64">
        <f>+VLOOKUP(O57,Temporalidad[[nombre]:[Columna1]],7,0)</f>
        <v>1757</v>
      </c>
      <c r="AK57" s="64">
        <f>+VLOOKUP(LEFT($D57,2),Tipo_Gráfico[[id2]:[Tipo Gráfico]],3,0)</f>
        <v>3</v>
      </c>
      <c r="AL57" s="35" t="str">
        <f t="shared" si="81"/>
        <v>Centro de Estudios y Análisis del Delito</v>
      </c>
      <c r="AM57" s="60" t="str">
        <f t="shared" si="25"/>
        <v>No Aplica</v>
      </c>
      <c r="AN57" s="60" t="str">
        <f t="shared" si="26"/>
        <v>No Aplica</v>
      </c>
      <c r="AO57" s="60" t="str">
        <f t="shared" si="27"/>
        <v>No Aplica</v>
      </c>
      <c r="AP57" s="65">
        <f>VLOOKUP($AC57,Responsables[],3,0)</f>
        <v>7</v>
      </c>
      <c r="AQ57" s="65">
        <f>VLOOKUP($R57,unidad_medida[[#All],[nombre]:[Columna1]],5,0)</f>
        <v>77</v>
      </c>
    </row>
    <row r="58" spans="1:43" ht="56.25" x14ac:dyDescent="0.25">
      <c r="A58" s="51" t="str">
        <f t="shared" si="82"/>
        <v>RP 01|FILT:Nacional| MUES:Región-Comuna-Prevalencia-Periodo-Tipo de Violencia|Tasa por 100 mil habitantes de violencia general 2020|Año 2020|</v>
      </c>
      <c r="B58" s="72" t="s">
        <v>13757</v>
      </c>
      <c r="C58" s="86">
        <v>1</v>
      </c>
      <c r="D58" s="87" t="s">
        <v>13798</v>
      </c>
      <c r="E58" s="88" t="s">
        <v>10689</v>
      </c>
      <c r="F58" s="45" t="s">
        <v>13844</v>
      </c>
      <c r="G58" s="89" t="s">
        <v>13843</v>
      </c>
      <c r="H58" s="39"/>
      <c r="I58" s="85"/>
      <c r="J58" t="s">
        <v>13801</v>
      </c>
      <c r="K58" s="73"/>
      <c r="L58" s="52"/>
      <c r="M58" s="36" t="s">
        <v>13847</v>
      </c>
      <c r="N58" s="20" t="str">
        <f t="shared" si="83"/>
        <v>Chile</v>
      </c>
      <c r="O58" s="81" t="s">
        <v>8309</v>
      </c>
      <c r="P58" s="20" t="str">
        <f t="shared" si="8"/>
        <v>Tasa</v>
      </c>
      <c r="Q58" s="28">
        <f>+IF($E58="PRODUCTO",VLOOKUP(J56,#REF!,9,0)&amp;"000",IF($E58="CATEGORÍA",VLOOKUP(J56,#REF!,7,0),$Q$1))</f>
        <v>270103001</v>
      </c>
      <c r="R58" s="20" t="str">
        <f t="shared" si="76"/>
        <v>tasa por 100 mil habitantes</v>
      </c>
      <c r="S58" s="35" t="str">
        <f t="shared" si="84"/>
        <v>Reporte de tasa por 100 mil habitantes de violencia hacia la mujer según Encuesta Nacional de Violencia Intrafamiliar a nivel nacional, para el año 2020.</v>
      </c>
      <c r="T58" s="66" t="str">
        <f t="shared" si="85"/>
        <v>Reporte de tasa por 100 mil habitantes de violencia hacia la mujer según Encuesta Nacional de Violencia Intrafamiliar a nivel nacional, para el año 2020.</v>
      </c>
      <c r="U58" s="67" t="str">
        <f t="shared" si="86"/>
        <v>Nacional: Prevalencia Violencia Psicológica General Año</v>
      </c>
      <c r="V58" s="35" t="s">
        <v>13846</v>
      </c>
      <c r="W58" s="21" t="str">
        <f t="shared" si="87"/>
        <v>https://analytics.zoho.com/open-view/2395394000006706890</v>
      </c>
      <c r="X58" s="60" t="str">
        <f t="shared" si="22"/>
        <v>CHL</v>
      </c>
      <c r="Y58" s="20" t="s">
        <v>10689</v>
      </c>
      <c r="Z58" s="35" t="str">
        <f t="shared" si="88"/>
        <v>Tasa por 100 mil habitantes de violencia general 2020 por comuna en la región Prevalencia Violencia Psicológica General Año de acuerdo a los datos publicados por el Centro de Estudios y Análisis del Delito de Chile para el Año 2020</v>
      </c>
      <c r="AA58" s="63">
        <f t="shared" ref="AA58:AF58" si="119">+AA57</f>
        <v>44357</v>
      </c>
      <c r="AB58" s="60" t="str">
        <f t="shared" si="119"/>
        <v>Español</v>
      </c>
      <c r="AC58" s="60" t="str">
        <f t="shared" si="119"/>
        <v>Paula</v>
      </c>
      <c r="AD58" s="60" t="str">
        <f t="shared" si="119"/>
        <v>No Aplica</v>
      </c>
      <c r="AE58" s="60" t="str">
        <f t="shared" si="119"/>
        <v>No Aplica</v>
      </c>
      <c r="AF58" s="60" t="str">
        <f t="shared" si="119"/>
        <v>No Aplica</v>
      </c>
      <c r="AG58" s="64">
        <f>+VLOOKUP($P58,Parametros[[nombre]:[Columna1]],5,0)</f>
        <v>92</v>
      </c>
      <c r="AH58" s="64">
        <f t="shared" si="24"/>
        <v>1</v>
      </c>
      <c r="AI58" s="64">
        <f>+VLOOKUP($N58,Territorio[[nombre]:[Columna1]],7,0)</f>
        <v>38</v>
      </c>
      <c r="AJ58" s="64">
        <f>+VLOOKUP(O58,Temporalidad[[nombre]:[Columna1]],7,0)</f>
        <v>31</v>
      </c>
      <c r="AK58" s="64">
        <f>+VLOOKUP(LEFT($D58,2),Tipo_Gráfico[[id2]:[Tipo Gráfico]],3,0)</f>
        <v>4</v>
      </c>
      <c r="AL58" s="35" t="str">
        <f t="shared" si="81"/>
        <v>Centro de Estudios y Análisis del Delito</v>
      </c>
      <c r="AM58" s="60" t="str">
        <f t="shared" si="25"/>
        <v>No Aplica</v>
      </c>
      <c r="AN58" s="60" t="str">
        <f t="shared" si="26"/>
        <v>No Aplica</v>
      </c>
      <c r="AO58" s="60" t="str">
        <f t="shared" si="27"/>
        <v>No Aplica</v>
      </c>
      <c r="AP58" s="65">
        <f>VLOOKUP($AC58,Responsables[],3,0)</f>
        <v>7</v>
      </c>
      <c r="AQ58" s="65">
        <f>VLOOKUP($R58,unidad_medida[[#All],[nombre]:[Columna1]],5,0)</f>
        <v>77</v>
      </c>
    </row>
    <row r="59" spans="1:43" ht="67.5" x14ac:dyDescent="0.25">
      <c r="A59" s="51" t="str">
        <f t="shared" si="82"/>
        <v>RP 02|FILT:Nacional| MUES:Región-Comuna-Prevalencia-Periodo-Tipo de Violencia|Tasa por 100 mil habitantes de violencia general 2012-2020|Periodo 2012-2020|</v>
      </c>
      <c r="B59" s="72" t="s">
        <v>13757</v>
      </c>
      <c r="C59" s="86">
        <v>1</v>
      </c>
      <c r="D59" s="87" t="s">
        <v>13799</v>
      </c>
      <c r="E59" s="88" t="s">
        <v>10689</v>
      </c>
      <c r="F59" s="45" t="s">
        <v>13845</v>
      </c>
      <c r="G59" s="89" t="s">
        <v>13843</v>
      </c>
      <c r="H59" s="39"/>
      <c r="I59" s="85"/>
      <c r="J59" t="s">
        <v>13801</v>
      </c>
      <c r="K59" s="73"/>
      <c r="L59" s="52"/>
      <c r="M59" s="36" t="s">
        <v>13848</v>
      </c>
      <c r="N59" s="20" t="str">
        <f t="shared" si="83"/>
        <v>Chile</v>
      </c>
      <c r="O59" s="81" t="s">
        <v>10448</v>
      </c>
      <c r="P59" s="20" t="str">
        <f t="shared" si="8"/>
        <v>Tasa</v>
      </c>
      <c r="Q59" s="28">
        <f>+IF($E59="PRODUCTO",VLOOKUP(J57,#REF!,9,0)&amp;"000",IF($E59="CATEGORÍA",VLOOKUP(J57,#REF!,7,0),$Q$1))</f>
        <v>270103001</v>
      </c>
      <c r="R59" s="20" t="str">
        <f t="shared" si="76"/>
        <v>tasa por 100 mil habitantes</v>
      </c>
      <c r="S59" s="35" t="str">
        <f t="shared" si="84"/>
        <v>Reporte de tasa por 100 mil habitantes de violencia hacia la mujer según Encuesta Nacional de Violencia Intrafamiliar a nivel nacional, para el periodo 2012-2020,</v>
      </c>
      <c r="T59" s="66" t="str">
        <f t="shared" si="85"/>
        <v>Reporte de tasa por 100 mil habitantes de violencia hacia la mujer según Encuesta Nacional de Violencia Intrafamiliar a nivel nacional, para el periodo 2012-2020,</v>
      </c>
      <c r="U59" s="67" t="str">
        <f t="shared" si="86"/>
        <v>Nacional: Violencia física</v>
      </c>
      <c r="V59" s="35" t="s">
        <v>13846</v>
      </c>
      <c r="W59" s="21" t="str">
        <f t="shared" si="87"/>
        <v>https://analytics.zoho.com/open-view/2395394000006706890</v>
      </c>
      <c r="X59" s="60" t="str">
        <f t="shared" si="22"/>
        <v>CHL</v>
      </c>
      <c r="Y59" s="20" t="s">
        <v>10689</v>
      </c>
      <c r="Z59" s="35" t="str">
        <f t="shared" si="88"/>
        <v>Tasa por 100 mil habitantes de violencia general 2012-2020 por comuna en la región Violencia física de acuerdo a los datos publicados por el Centro de Estudios y Análisis del Delito de Chile para el Periodo 2012-2020</v>
      </c>
      <c r="AA59" s="63">
        <f t="shared" ref="AA59:AF59" si="120">+AA58</f>
        <v>44357</v>
      </c>
      <c r="AB59" s="60" t="str">
        <f t="shared" si="120"/>
        <v>Español</v>
      </c>
      <c r="AC59" s="60" t="str">
        <f t="shared" si="120"/>
        <v>Paula</v>
      </c>
      <c r="AD59" s="60" t="str">
        <f t="shared" si="120"/>
        <v>No Aplica</v>
      </c>
      <c r="AE59" s="60" t="str">
        <f t="shared" si="120"/>
        <v>No Aplica</v>
      </c>
      <c r="AF59" s="60" t="str">
        <f t="shared" si="120"/>
        <v>No Aplica</v>
      </c>
      <c r="AG59" s="64">
        <f>+VLOOKUP($P59,Parametros[[nombre]:[Columna1]],5,0)</f>
        <v>92</v>
      </c>
      <c r="AH59" s="64">
        <f t="shared" si="24"/>
        <v>1</v>
      </c>
      <c r="AI59" s="64">
        <f>+VLOOKUP($N59,Territorio[[nombre]:[Columna1]],7,0)</f>
        <v>38</v>
      </c>
      <c r="AJ59" s="64">
        <f>+VLOOKUP(O59,Temporalidad[[nombre]:[Columna1]],7,0)</f>
        <v>1757</v>
      </c>
      <c r="AK59" s="64">
        <f>+VLOOKUP(LEFT($D59,2),Tipo_Gráfico[[id2]:[Tipo Gráfico]],3,0)</f>
        <v>4</v>
      </c>
      <c r="AL59" s="35" t="str">
        <f t="shared" si="81"/>
        <v>Centro de Estudios y Análisis del Delito</v>
      </c>
      <c r="AM59" s="60" t="str">
        <f t="shared" si="25"/>
        <v>No Aplica</v>
      </c>
      <c r="AN59" s="60" t="str">
        <f t="shared" si="26"/>
        <v>No Aplica</v>
      </c>
      <c r="AO59" s="60" t="str">
        <f t="shared" si="27"/>
        <v>No Aplica</v>
      </c>
      <c r="AP59" s="65">
        <f>VLOOKUP($AC59,Responsables[],3,0)</f>
        <v>7</v>
      </c>
      <c r="AQ59" s="65">
        <f>VLOOKUP($R59,unidad_medida[[#All],[nombre]:[Columna1]],5,0)</f>
        <v>77</v>
      </c>
    </row>
  </sheetData>
  <phoneticPr fontId="9" type="noConversion"/>
  <conditionalFormatting sqref="V4:W4 P4:R4 P5:Q11 W5:W11 W14:W28 Y4:Y28 AL5:AL28 Q14:S28 R5:R28 O23:O28 V4:V59">
    <cfRule type="expression" dxfId="2356" priority="17454">
      <formula>$Z4="Reporte 2"</formula>
    </cfRule>
    <cfRule type="expression" dxfId="2355" priority="17455">
      <formula>$Z4="Reporte 1"</formula>
    </cfRule>
    <cfRule type="expression" dxfId="2354" priority="17456">
      <formula>$Z4="Informe 10"</formula>
    </cfRule>
    <cfRule type="expression" dxfId="2353" priority="17457">
      <formula>$Z4="Informe 9"</formula>
    </cfRule>
    <cfRule type="expression" dxfId="2352" priority="17458">
      <formula>$Z4="Informe 8"</formula>
    </cfRule>
    <cfRule type="expression" dxfId="2351" priority="17459">
      <formula>$Z4="Informe 7"</formula>
    </cfRule>
    <cfRule type="expression" dxfId="2350" priority="17460">
      <formula>$Z4="Informe 6"</formula>
    </cfRule>
    <cfRule type="expression" dxfId="2349" priority="17461">
      <formula>$Z4="Informe 5"</formula>
    </cfRule>
    <cfRule type="expression" dxfId="2348" priority="17462">
      <formula>$Z4="Informe 4"</formula>
    </cfRule>
    <cfRule type="expression" dxfId="2347" priority="17463">
      <formula>$Z4="Informe 3"</formula>
    </cfRule>
    <cfRule type="expression" dxfId="2346" priority="17464">
      <formula>$Z4="Informe 2"</formula>
    </cfRule>
    <cfRule type="expression" dxfId="2345" priority="17465">
      <formula>$Z4="Informe 1"</formula>
    </cfRule>
    <cfRule type="expression" dxfId="2344" priority="17466">
      <formula>$Z4="Gráfico 10"</formula>
    </cfRule>
    <cfRule type="expression" dxfId="2343" priority="17467">
      <formula>$Z4="Gráfico 25"</formula>
    </cfRule>
    <cfRule type="expression" dxfId="2342" priority="17468">
      <formula>$Z4="Gráfico 24"</formula>
    </cfRule>
    <cfRule type="expression" dxfId="2341" priority="17469">
      <formula>$Z4="Gráfico 23"</formula>
    </cfRule>
    <cfRule type="expression" dxfId="2340" priority="17470">
      <formula>$Z4="Gráfico 22"</formula>
    </cfRule>
    <cfRule type="expression" dxfId="2339" priority="17471">
      <formula>$Z4="Gráfico 21"</formula>
    </cfRule>
    <cfRule type="expression" dxfId="2338" priority="17472">
      <formula>$Z4="Gráfico 20"</formula>
    </cfRule>
    <cfRule type="expression" dxfId="2337" priority="17473">
      <formula>$Z4="Gráfico 18"</formula>
    </cfRule>
    <cfRule type="expression" dxfId="2336" priority="17474">
      <formula>$Z4="Gráfico 19"</formula>
    </cfRule>
    <cfRule type="expression" dxfId="2335" priority="17475">
      <formula>$Z4="Gráfico 17"</formula>
    </cfRule>
    <cfRule type="expression" dxfId="2334" priority="17476">
      <formula>$Z4="Gráfico 16"</formula>
    </cfRule>
    <cfRule type="expression" dxfId="2333" priority="17477">
      <formula>$Z4="Gráfico 15"</formula>
    </cfRule>
    <cfRule type="expression" dxfId="2332" priority="17478">
      <formula>$Z4="Gráfico 14"</formula>
    </cfRule>
    <cfRule type="expression" dxfId="2331" priority="17479">
      <formula>$Z4="Gráfico 12"</formula>
    </cfRule>
    <cfRule type="expression" dxfId="2330" priority="17480">
      <formula>$Z4="Gráfico 13"</formula>
    </cfRule>
    <cfRule type="expression" dxfId="2329" priority="17481">
      <formula>$Z4="Gráfico 11"</formula>
    </cfRule>
    <cfRule type="expression" dxfId="2328" priority="17482">
      <formula>$Z4="Gráfico 9"</formula>
    </cfRule>
    <cfRule type="expression" dxfId="2327" priority="17483">
      <formula>$Z4="Gráfico 8"</formula>
    </cfRule>
    <cfRule type="expression" dxfId="2326" priority="17484">
      <formula>$Z4="Gráfico 7"</formula>
    </cfRule>
    <cfRule type="expression" dxfId="2325" priority="17485">
      <formula>$Z4="Gráfico 6"</formula>
    </cfRule>
    <cfRule type="expression" dxfId="2324" priority="17486">
      <formula>$Z4="Gráfico 4"</formula>
    </cfRule>
    <cfRule type="expression" dxfId="2323" priority="17487">
      <formula>$Z4="Gráfico 3"</formula>
    </cfRule>
    <cfRule type="expression" dxfId="2322" priority="17488">
      <formula>$Z4="Gráfico 2"</formula>
    </cfRule>
    <cfRule type="expression" dxfId="2321" priority="17489">
      <formula>$Z4="Gráfico 1"</formula>
    </cfRule>
    <cfRule type="expression" dxfId="2320" priority="17490">
      <formula>$Z4="Gráfico 5"</formula>
    </cfRule>
  </conditionalFormatting>
  <conditionalFormatting sqref="S4:T4 S5:S13 T5:T28">
    <cfRule type="expression" dxfId="2319" priority="17380">
      <formula>$Z4="Reporte 2"</formula>
    </cfRule>
    <cfRule type="expression" dxfId="2318" priority="17381">
      <formula>$Z4="Reporte 1"</formula>
    </cfRule>
    <cfRule type="expression" dxfId="2317" priority="17382">
      <formula>$Z4="Informe 10"</formula>
    </cfRule>
    <cfRule type="expression" dxfId="2316" priority="17383">
      <formula>$Z4="Informe 9"</formula>
    </cfRule>
    <cfRule type="expression" dxfId="2315" priority="17384">
      <formula>$Z4="Informe 8"</formula>
    </cfRule>
    <cfRule type="expression" dxfId="2314" priority="17385">
      <formula>$Z4="Informe 7"</formula>
    </cfRule>
    <cfRule type="expression" dxfId="2313" priority="17386">
      <formula>$Z4="Informe 6"</formula>
    </cfRule>
    <cfRule type="expression" dxfId="2312" priority="17387">
      <formula>$Z4="Informe 5"</formula>
    </cfRule>
    <cfRule type="expression" dxfId="2311" priority="17388">
      <formula>$Z4="Informe 4"</formula>
    </cfRule>
    <cfRule type="expression" dxfId="2310" priority="17389">
      <formula>$Z4="Informe 3"</formula>
    </cfRule>
    <cfRule type="expression" dxfId="2309" priority="17390">
      <formula>$Z4="Informe 2"</formula>
    </cfRule>
    <cfRule type="expression" dxfId="2308" priority="17391">
      <formula>$Z4="Informe 1"</formula>
    </cfRule>
    <cfRule type="expression" dxfId="2307" priority="17392">
      <formula>$Z4="Gráfico 10"</formula>
    </cfRule>
    <cfRule type="expression" dxfId="2306" priority="17393">
      <formula>$Z4="Gráfico 25"</formula>
    </cfRule>
    <cfRule type="expression" dxfId="2305" priority="17394">
      <formula>$Z4="Gráfico 24"</formula>
    </cfRule>
    <cfRule type="expression" dxfId="2304" priority="17395">
      <formula>$Z4="Gráfico 23"</formula>
    </cfRule>
    <cfRule type="expression" dxfId="2303" priority="17396">
      <formula>$Z4="Gráfico 22"</formula>
    </cfRule>
    <cfRule type="expression" dxfId="2302" priority="17397">
      <formula>$Z4="Gráfico 21"</formula>
    </cfRule>
    <cfRule type="expression" dxfId="2301" priority="17398">
      <formula>$Z4="Gráfico 20"</formula>
    </cfRule>
    <cfRule type="expression" dxfId="2300" priority="17399">
      <formula>$Z4="Gráfico 18"</formula>
    </cfRule>
    <cfRule type="expression" dxfId="2299" priority="17400">
      <formula>$Z4="Gráfico 19"</formula>
    </cfRule>
    <cfRule type="expression" dxfId="2298" priority="17401">
      <formula>$Z4="Gráfico 17"</formula>
    </cfRule>
    <cfRule type="expression" dxfId="2297" priority="17402">
      <formula>$Z4="Gráfico 16"</formula>
    </cfRule>
    <cfRule type="expression" dxfId="2296" priority="17403">
      <formula>$Z4="Gráfico 15"</formula>
    </cfRule>
    <cfRule type="expression" dxfId="2295" priority="17404">
      <formula>$Z4="Gráfico 14"</formula>
    </cfRule>
    <cfRule type="expression" dxfId="2294" priority="17405">
      <formula>$Z4="Gráfico 12"</formula>
    </cfRule>
    <cfRule type="expression" dxfId="2293" priority="17406">
      <formula>$Z4="Gráfico 13"</formula>
    </cfRule>
    <cfRule type="expression" dxfId="2292" priority="17407">
      <formula>$Z4="Gráfico 11"</formula>
    </cfRule>
    <cfRule type="expression" dxfId="2291" priority="17408">
      <formula>$Z4="Gráfico 9"</formula>
    </cfRule>
    <cfRule type="expression" dxfId="2290" priority="17409">
      <formula>$Z4="Gráfico 8"</formula>
    </cfRule>
    <cfRule type="expression" dxfId="2289" priority="17410">
      <formula>$Z4="Gráfico 7"</formula>
    </cfRule>
    <cfRule type="expression" dxfId="2288" priority="17411">
      <formula>$Z4="Gráfico 6"</formula>
    </cfRule>
    <cfRule type="expression" dxfId="2287" priority="17412">
      <formula>$Z4="Gráfico 4"</formula>
    </cfRule>
    <cfRule type="expression" dxfId="2286" priority="17413">
      <formula>$Z4="Gráfico 3"</formula>
    </cfRule>
    <cfRule type="expression" dxfId="2285" priority="17414">
      <formula>$Z4="Gráfico 2"</formula>
    </cfRule>
    <cfRule type="expression" dxfId="2284" priority="17415">
      <formula>$Z4="Gráfico 1"</formula>
    </cfRule>
    <cfRule type="expression" dxfId="2283" priority="17416">
      <formula>$Z4="Gráfico 5"</formula>
    </cfRule>
  </conditionalFormatting>
  <conditionalFormatting sqref="Z4:Z28">
    <cfRule type="expression" dxfId="2282" priority="6243">
      <formula>$Z4="Reporte 2"</formula>
    </cfRule>
    <cfRule type="expression" dxfId="2281" priority="6244">
      <formula>$Z4="Reporte 1"</formula>
    </cfRule>
    <cfRule type="expression" dxfId="2280" priority="6245">
      <formula>$Z4="Informe 10"</formula>
    </cfRule>
    <cfRule type="expression" dxfId="2279" priority="6246">
      <formula>$Z4="Informe 9"</formula>
    </cfRule>
    <cfRule type="expression" dxfId="2278" priority="6247">
      <formula>$Z4="Informe 8"</formula>
    </cfRule>
    <cfRule type="expression" dxfId="2277" priority="6248">
      <formula>$Z4="Informe 7"</formula>
    </cfRule>
    <cfRule type="expression" dxfId="2276" priority="6249">
      <formula>$Z4="Informe 6"</formula>
    </cfRule>
    <cfRule type="expression" dxfId="2275" priority="6250">
      <formula>$Z4="Informe 5"</formula>
    </cfRule>
    <cfRule type="expression" dxfId="2274" priority="6251">
      <formula>$Z4="Informe 4"</formula>
    </cfRule>
    <cfRule type="expression" dxfId="2273" priority="6252">
      <formula>$Z4="Informe 3"</formula>
    </cfRule>
    <cfRule type="expression" dxfId="2272" priority="6253">
      <formula>$Z4="Informe 2"</formula>
    </cfRule>
    <cfRule type="expression" dxfId="2271" priority="6254">
      <formula>$Z4="Informe 1"</formula>
    </cfRule>
    <cfRule type="expression" dxfId="2270" priority="6255">
      <formula>$Z4="Gráfico 10"</formula>
    </cfRule>
    <cfRule type="expression" dxfId="2269" priority="6256">
      <formula>$Z4="Gráfico 25"</formula>
    </cfRule>
    <cfRule type="expression" dxfId="2268" priority="6257">
      <formula>$Z4="Gráfico 24"</formula>
    </cfRule>
    <cfRule type="expression" dxfId="2267" priority="6258">
      <formula>$Z4="Gráfico 23"</formula>
    </cfRule>
    <cfRule type="expression" dxfId="2266" priority="6259">
      <formula>$Z4="Gráfico 22"</formula>
    </cfRule>
    <cfRule type="expression" dxfId="2265" priority="6260">
      <formula>$Z4="Gráfico 21"</formula>
    </cfRule>
    <cfRule type="expression" dxfId="2264" priority="6261">
      <formula>$Z4="Gráfico 20"</formula>
    </cfRule>
    <cfRule type="expression" dxfId="2263" priority="6262">
      <formula>$Z4="Gráfico 18"</formula>
    </cfRule>
    <cfRule type="expression" dxfId="2262" priority="6263">
      <formula>$Z4="Gráfico 19"</formula>
    </cfRule>
    <cfRule type="expression" dxfId="2261" priority="6264">
      <formula>$Z4="Gráfico 17"</formula>
    </cfRule>
    <cfRule type="expression" dxfId="2260" priority="6265">
      <formula>$Z4="Gráfico 16"</formula>
    </cfRule>
    <cfRule type="expression" dxfId="2259" priority="6266">
      <formula>$Z4="Gráfico 15"</formula>
    </cfRule>
    <cfRule type="expression" dxfId="2258" priority="6267">
      <formula>$Z4="Gráfico 14"</formula>
    </cfRule>
    <cfRule type="expression" dxfId="2257" priority="6268">
      <formula>$Z4="Gráfico 12"</formula>
    </cfRule>
    <cfRule type="expression" dxfId="2256" priority="6269">
      <formula>$Z4="Gráfico 13"</formula>
    </cfRule>
    <cfRule type="expression" dxfId="2255" priority="6270">
      <formula>$Z4="Gráfico 11"</formula>
    </cfRule>
    <cfRule type="expression" dxfId="2254" priority="6271">
      <formula>$Z4="Gráfico 9"</formula>
    </cfRule>
    <cfRule type="expression" dxfId="2253" priority="6272">
      <formula>$Z4="Gráfico 8"</formula>
    </cfRule>
    <cfRule type="expression" dxfId="2252" priority="6273">
      <formula>$Z4="Gráfico 7"</formula>
    </cfRule>
    <cfRule type="expression" dxfId="2251" priority="6274">
      <formula>$Z4="Gráfico 6"</formula>
    </cfRule>
    <cfRule type="expression" dxfId="2250" priority="6275">
      <formula>$Z4="Gráfico 4"</formula>
    </cfRule>
    <cfRule type="expression" dxfId="2249" priority="6276">
      <formula>$Z4="Gráfico 3"</formula>
    </cfRule>
    <cfRule type="expression" dxfId="2248" priority="6277">
      <formula>$Z4="Gráfico 2"</formula>
    </cfRule>
    <cfRule type="expression" dxfId="2247" priority="6278">
      <formula>$Z4="Gráfico 1"</formula>
    </cfRule>
    <cfRule type="expression" dxfId="2246" priority="6279">
      <formula>$Z4="Gráfico 5"</formula>
    </cfRule>
  </conditionalFormatting>
  <conditionalFormatting sqref="AL4">
    <cfRule type="expression" dxfId="2245" priority="2876">
      <formula>$Z4="Reporte 2"</formula>
    </cfRule>
    <cfRule type="expression" dxfId="2244" priority="2877">
      <formula>$Z4="Reporte 1"</formula>
    </cfRule>
    <cfRule type="expression" dxfId="2243" priority="2878">
      <formula>$Z4="Informe 10"</formula>
    </cfRule>
    <cfRule type="expression" dxfId="2242" priority="2879">
      <formula>$Z4="Informe 9"</formula>
    </cfRule>
    <cfRule type="expression" dxfId="2241" priority="2880">
      <formula>$Z4="Informe 8"</formula>
    </cfRule>
    <cfRule type="expression" dxfId="2240" priority="2881">
      <formula>$Z4="Informe 7"</formula>
    </cfRule>
    <cfRule type="expression" dxfId="2239" priority="2882">
      <formula>$Z4="Informe 6"</formula>
    </cfRule>
    <cfRule type="expression" dxfId="2238" priority="2883">
      <formula>$Z4="Informe 5"</formula>
    </cfRule>
    <cfRule type="expression" dxfId="2237" priority="2884">
      <formula>$Z4="Informe 4"</formula>
    </cfRule>
    <cfRule type="expression" dxfId="2236" priority="2885">
      <formula>$Z4="Informe 3"</formula>
    </cfRule>
    <cfRule type="expression" dxfId="2235" priority="2886">
      <formula>$Z4="Informe 2"</formula>
    </cfRule>
    <cfRule type="expression" dxfId="2234" priority="2887">
      <formula>$Z4="Informe 1"</formula>
    </cfRule>
    <cfRule type="expression" dxfId="2233" priority="2888">
      <formula>$Z4="Gráfico 10"</formula>
    </cfRule>
    <cfRule type="expression" dxfId="2232" priority="2889">
      <formula>$Z4="Gráfico 25"</formula>
    </cfRule>
    <cfRule type="expression" dxfId="2231" priority="2890">
      <formula>$Z4="Gráfico 24"</formula>
    </cfRule>
    <cfRule type="expression" dxfId="2230" priority="2891">
      <formula>$Z4="Gráfico 23"</formula>
    </cfRule>
    <cfRule type="expression" dxfId="2229" priority="2892">
      <formula>$Z4="Gráfico 22"</formula>
    </cfRule>
    <cfRule type="expression" dxfId="2228" priority="2893">
      <formula>$Z4="Gráfico 21"</formula>
    </cfRule>
    <cfRule type="expression" dxfId="2227" priority="2894">
      <formula>$Z4="Gráfico 20"</formula>
    </cfRule>
    <cfRule type="expression" dxfId="2226" priority="2895">
      <formula>$Z4="Gráfico 18"</formula>
    </cfRule>
    <cfRule type="expression" dxfId="2225" priority="2896">
      <formula>$Z4="Gráfico 19"</formula>
    </cfRule>
    <cfRule type="expression" dxfId="2224" priority="2897">
      <formula>$Z4="Gráfico 17"</formula>
    </cfRule>
    <cfRule type="expression" dxfId="2223" priority="2898">
      <formula>$Z4="Gráfico 16"</formula>
    </cfRule>
    <cfRule type="expression" dxfId="2222" priority="2899">
      <formula>$Z4="Gráfico 15"</formula>
    </cfRule>
    <cfRule type="expression" dxfId="2221" priority="2900">
      <formula>$Z4="Gráfico 14"</formula>
    </cfRule>
    <cfRule type="expression" dxfId="2220" priority="2901">
      <formula>$Z4="Gráfico 12"</formula>
    </cfRule>
    <cfRule type="expression" dxfId="2219" priority="2902">
      <formula>$Z4="Gráfico 13"</formula>
    </cfRule>
    <cfRule type="expression" dxfId="2218" priority="2903">
      <formula>$Z4="Gráfico 11"</formula>
    </cfRule>
    <cfRule type="expression" dxfId="2217" priority="2904">
      <formula>$Z4="Gráfico 9"</formula>
    </cfRule>
    <cfRule type="expression" dxfId="2216" priority="2905">
      <formula>$Z4="Gráfico 8"</formula>
    </cfRule>
    <cfRule type="expression" dxfId="2215" priority="2906">
      <formula>$Z4="Gráfico 7"</formula>
    </cfRule>
    <cfRule type="expression" dxfId="2214" priority="2907">
      <formula>$Z4="Gráfico 6"</formula>
    </cfRule>
    <cfRule type="expression" dxfId="2213" priority="2908">
      <formula>$Z4="Gráfico 4"</formula>
    </cfRule>
    <cfRule type="expression" dxfId="2212" priority="2909">
      <formula>$Z4="Gráfico 3"</formula>
    </cfRule>
    <cfRule type="expression" dxfId="2211" priority="2910">
      <formula>$Z4="Gráfico 2"</formula>
    </cfRule>
    <cfRule type="expression" dxfId="2210" priority="2911">
      <formula>$Z4="Gráfico 1"</formula>
    </cfRule>
    <cfRule type="expression" dxfId="2209" priority="2912">
      <formula>$Z4="Gráfico 5"</formula>
    </cfRule>
  </conditionalFormatting>
  <conditionalFormatting sqref="W12 Y12 P12:Q12">
    <cfRule type="expression" dxfId="2206" priority="2837">
      <formula>$Z12="Reporte 2"</formula>
    </cfRule>
    <cfRule type="expression" dxfId="2205" priority="2838">
      <formula>$Z12="Reporte 1"</formula>
    </cfRule>
    <cfRule type="expression" dxfId="2204" priority="2839">
      <formula>$Z12="Informe 10"</formula>
    </cfRule>
    <cfRule type="expression" dxfId="2203" priority="2840">
      <formula>$Z12="Informe 9"</formula>
    </cfRule>
    <cfRule type="expression" dxfId="2202" priority="2841">
      <formula>$Z12="Informe 8"</formula>
    </cfRule>
    <cfRule type="expression" dxfId="2201" priority="2842">
      <formula>$Z12="Informe 7"</formula>
    </cfRule>
    <cfRule type="expression" dxfId="2200" priority="2843">
      <formula>$Z12="Informe 6"</formula>
    </cfRule>
    <cfRule type="expression" dxfId="2199" priority="2844">
      <formula>$Z12="Informe 5"</formula>
    </cfRule>
    <cfRule type="expression" dxfId="2198" priority="2845">
      <formula>$Z12="Informe 4"</formula>
    </cfRule>
    <cfRule type="expression" dxfId="2197" priority="2846">
      <formula>$Z12="Informe 3"</formula>
    </cfRule>
    <cfRule type="expression" dxfId="2196" priority="2847">
      <formula>$Z12="Informe 2"</formula>
    </cfRule>
    <cfRule type="expression" dxfId="2195" priority="2848">
      <formula>$Z12="Informe 1"</formula>
    </cfRule>
    <cfRule type="expression" dxfId="2194" priority="2849">
      <formula>$Z12="Gráfico 10"</formula>
    </cfRule>
    <cfRule type="expression" dxfId="2193" priority="2850">
      <formula>$Z12="Gráfico 25"</formula>
    </cfRule>
    <cfRule type="expression" dxfId="2192" priority="2851">
      <formula>$Z12="Gráfico 24"</formula>
    </cfRule>
    <cfRule type="expression" dxfId="2191" priority="2852">
      <formula>$Z12="Gráfico 23"</formula>
    </cfRule>
    <cfRule type="expression" dxfId="2190" priority="2853">
      <formula>$Z12="Gráfico 22"</formula>
    </cfRule>
    <cfRule type="expression" dxfId="2189" priority="2854">
      <formula>$Z12="Gráfico 21"</formula>
    </cfRule>
    <cfRule type="expression" dxfId="2188" priority="2855">
      <formula>$Z12="Gráfico 20"</formula>
    </cfRule>
    <cfRule type="expression" dxfId="2187" priority="2856">
      <formula>$Z12="Gráfico 18"</formula>
    </cfRule>
    <cfRule type="expression" dxfId="2186" priority="2857">
      <formula>$Z12="Gráfico 19"</formula>
    </cfRule>
    <cfRule type="expression" dxfId="2185" priority="2858">
      <formula>$Z12="Gráfico 17"</formula>
    </cfRule>
    <cfRule type="expression" dxfId="2184" priority="2859">
      <formula>$Z12="Gráfico 16"</formula>
    </cfRule>
    <cfRule type="expression" dxfId="2183" priority="2860">
      <formula>$Z12="Gráfico 15"</formula>
    </cfRule>
    <cfRule type="expression" dxfId="2182" priority="2861">
      <formula>$Z12="Gráfico 14"</formula>
    </cfRule>
    <cfRule type="expression" dxfId="2181" priority="2862">
      <formula>$Z12="Gráfico 12"</formula>
    </cfRule>
    <cfRule type="expression" dxfId="2180" priority="2863">
      <formula>$Z12="Gráfico 13"</formula>
    </cfRule>
    <cfRule type="expression" dxfId="2179" priority="2864">
      <formula>$Z12="Gráfico 11"</formula>
    </cfRule>
    <cfRule type="expression" dxfId="2178" priority="2865">
      <formula>$Z12="Gráfico 9"</formula>
    </cfRule>
    <cfRule type="expression" dxfId="2177" priority="2866">
      <formula>$Z12="Gráfico 8"</formula>
    </cfRule>
    <cfRule type="expression" dxfId="2176" priority="2867">
      <formula>$Z12="Gráfico 7"</formula>
    </cfRule>
    <cfRule type="expression" dxfId="2175" priority="2868">
      <formula>$Z12="Gráfico 6"</formula>
    </cfRule>
    <cfRule type="expression" dxfId="2174" priority="2869">
      <formula>$Z12="Gráfico 4"</formula>
    </cfRule>
    <cfRule type="expression" dxfId="2173" priority="2870">
      <formula>$Z12="Gráfico 3"</formula>
    </cfRule>
    <cfRule type="expression" dxfId="2172" priority="2871">
      <formula>$Z12="Gráfico 2"</formula>
    </cfRule>
    <cfRule type="expression" dxfId="2171" priority="2872">
      <formula>$Z12="Gráfico 1"</formula>
    </cfRule>
    <cfRule type="expression" dxfId="2170" priority="2873">
      <formula>$Z12="Gráfico 5"</formula>
    </cfRule>
  </conditionalFormatting>
  <conditionalFormatting sqref="W13 Y13 P13:Q13">
    <cfRule type="expression" dxfId="2167" priority="2724">
      <formula>$Z13="Reporte 2"</formula>
    </cfRule>
    <cfRule type="expression" dxfId="2166" priority="2725">
      <formula>$Z13="Reporte 1"</formula>
    </cfRule>
    <cfRule type="expression" dxfId="2165" priority="2726">
      <formula>$Z13="Informe 10"</formula>
    </cfRule>
    <cfRule type="expression" dxfId="2164" priority="2727">
      <formula>$Z13="Informe 9"</formula>
    </cfRule>
    <cfRule type="expression" dxfId="2163" priority="2728">
      <formula>$Z13="Informe 8"</formula>
    </cfRule>
    <cfRule type="expression" dxfId="2162" priority="2729">
      <formula>$Z13="Informe 7"</formula>
    </cfRule>
    <cfRule type="expression" dxfId="2161" priority="2730">
      <formula>$Z13="Informe 6"</formula>
    </cfRule>
    <cfRule type="expression" dxfId="2160" priority="2731">
      <formula>$Z13="Informe 5"</formula>
    </cfRule>
    <cfRule type="expression" dxfId="2159" priority="2732">
      <formula>$Z13="Informe 4"</formula>
    </cfRule>
    <cfRule type="expression" dxfId="2158" priority="2733">
      <formula>$Z13="Informe 3"</formula>
    </cfRule>
    <cfRule type="expression" dxfId="2157" priority="2734">
      <formula>$Z13="Informe 2"</formula>
    </cfRule>
    <cfRule type="expression" dxfId="2156" priority="2735">
      <formula>$Z13="Informe 1"</formula>
    </cfRule>
    <cfRule type="expression" dxfId="2155" priority="2736">
      <formula>$Z13="Gráfico 10"</formula>
    </cfRule>
    <cfRule type="expression" dxfId="2154" priority="2737">
      <formula>$Z13="Gráfico 25"</formula>
    </cfRule>
    <cfRule type="expression" dxfId="2153" priority="2738">
      <formula>$Z13="Gráfico 24"</formula>
    </cfRule>
    <cfRule type="expression" dxfId="2152" priority="2739">
      <formula>$Z13="Gráfico 23"</formula>
    </cfRule>
    <cfRule type="expression" dxfId="2151" priority="2740">
      <formula>$Z13="Gráfico 22"</formula>
    </cfRule>
    <cfRule type="expression" dxfId="2150" priority="2741">
      <formula>$Z13="Gráfico 21"</formula>
    </cfRule>
    <cfRule type="expression" dxfId="2149" priority="2742">
      <formula>$Z13="Gráfico 20"</formula>
    </cfRule>
    <cfRule type="expression" dxfId="2148" priority="2743">
      <formula>$Z13="Gráfico 18"</formula>
    </cfRule>
    <cfRule type="expression" dxfId="2147" priority="2744">
      <formula>$Z13="Gráfico 19"</formula>
    </cfRule>
    <cfRule type="expression" dxfId="2146" priority="2745">
      <formula>$Z13="Gráfico 17"</formula>
    </cfRule>
    <cfRule type="expression" dxfId="2145" priority="2746">
      <formula>$Z13="Gráfico 16"</formula>
    </cfRule>
    <cfRule type="expression" dxfId="2144" priority="2747">
      <formula>$Z13="Gráfico 15"</formula>
    </cfRule>
    <cfRule type="expression" dxfId="2143" priority="2748">
      <formula>$Z13="Gráfico 14"</formula>
    </cfRule>
    <cfRule type="expression" dxfId="2142" priority="2749">
      <formula>$Z13="Gráfico 12"</formula>
    </cfRule>
    <cfRule type="expression" dxfId="2141" priority="2750">
      <formula>$Z13="Gráfico 13"</formula>
    </cfRule>
    <cfRule type="expression" dxfId="2140" priority="2751">
      <formula>$Z13="Gráfico 11"</formula>
    </cfRule>
    <cfRule type="expression" dxfId="2139" priority="2752">
      <formula>$Z13="Gráfico 9"</formula>
    </cfRule>
    <cfRule type="expression" dxfId="2138" priority="2753">
      <formula>$Z13="Gráfico 8"</formula>
    </cfRule>
    <cfRule type="expression" dxfId="2137" priority="2754">
      <formula>$Z13="Gráfico 7"</formula>
    </cfRule>
    <cfRule type="expression" dxfId="2136" priority="2755">
      <formula>$Z13="Gráfico 6"</formula>
    </cfRule>
    <cfRule type="expression" dxfId="2135" priority="2756">
      <formula>$Z13="Gráfico 4"</formula>
    </cfRule>
    <cfRule type="expression" dxfId="2134" priority="2757">
      <formula>$Z13="Gráfico 3"</formula>
    </cfRule>
    <cfRule type="expression" dxfId="2133" priority="2758">
      <formula>$Z13="Gráfico 2"</formula>
    </cfRule>
    <cfRule type="expression" dxfId="2132" priority="2759">
      <formula>$Z13="Gráfico 1"</formula>
    </cfRule>
    <cfRule type="expression" dxfId="2131" priority="2760">
      <formula>$Z13="Gráfico 5"</formula>
    </cfRule>
  </conditionalFormatting>
  <conditionalFormatting sqref="P14:P28">
    <cfRule type="expression" dxfId="2128" priority="2574">
      <formula>$Z14="Reporte 2"</formula>
    </cfRule>
    <cfRule type="expression" dxfId="2127" priority="2575">
      <formula>$Z14="Reporte 1"</formula>
    </cfRule>
    <cfRule type="expression" dxfId="2126" priority="2576">
      <formula>$Z14="Informe 10"</formula>
    </cfRule>
    <cfRule type="expression" dxfId="2125" priority="2577">
      <formula>$Z14="Informe 9"</formula>
    </cfRule>
    <cfRule type="expression" dxfId="2124" priority="2578">
      <formula>$Z14="Informe 8"</formula>
    </cfRule>
    <cfRule type="expression" dxfId="2123" priority="2579">
      <formula>$Z14="Informe 7"</formula>
    </cfRule>
    <cfRule type="expression" dxfId="2122" priority="2580">
      <formula>$Z14="Informe 6"</formula>
    </cfRule>
    <cfRule type="expression" dxfId="2121" priority="2581">
      <formula>$Z14="Informe 5"</formula>
    </cfRule>
    <cfRule type="expression" dxfId="2120" priority="2582">
      <formula>$Z14="Informe 4"</formula>
    </cfRule>
    <cfRule type="expression" dxfId="2119" priority="2583">
      <formula>$Z14="Informe 3"</formula>
    </cfRule>
    <cfRule type="expression" dxfId="2118" priority="2584">
      <formula>$Z14="Informe 2"</formula>
    </cfRule>
    <cfRule type="expression" dxfId="2117" priority="2585">
      <formula>$Z14="Informe 1"</formula>
    </cfRule>
    <cfRule type="expression" dxfId="2116" priority="2586">
      <formula>$Z14="Gráfico 10"</formula>
    </cfRule>
    <cfRule type="expression" dxfId="2115" priority="2587">
      <formula>$Z14="Gráfico 25"</formula>
    </cfRule>
    <cfRule type="expression" dxfId="2114" priority="2588">
      <formula>$Z14="Gráfico 24"</formula>
    </cfRule>
    <cfRule type="expression" dxfId="2113" priority="2589">
      <formula>$Z14="Gráfico 23"</formula>
    </cfRule>
    <cfRule type="expression" dxfId="2112" priority="2590">
      <formula>$Z14="Gráfico 22"</formula>
    </cfRule>
    <cfRule type="expression" dxfId="2111" priority="2591">
      <formula>$Z14="Gráfico 21"</formula>
    </cfRule>
    <cfRule type="expression" dxfId="2110" priority="2592">
      <formula>$Z14="Gráfico 20"</formula>
    </cfRule>
    <cfRule type="expression" dxfId="2109" priority="2593">
      <formula>$Z14="Gráfico 18"</formula>
    </cfRule>
    <cfRule type="expression" dxfId="2108" priority="2594">
      <formula>$Z14="Gráfico 19"</formula>
    </cfRule>
    <cfRule type="expression" dxfId="2107" priority="2595">
      <formula>$Z14="Gráfico 17"</formula>
    </cfRule>
    <cfRule type="expression" dxfId="2106" priority="2596">
      <formula>$Z14="Gráfico 16"</formula>
    </cfRule>
    <cfRule type="expression" dxfId="2105" priority="2597">
      <formula>$Z14="Gráfico 15"</formula>
    </cfRule>
    <cfRule type="expression" dxfId="2104" priority="2598">
      <formula>$Z14="Gráfico 14"</formula>
    </cfRule>
    <cfRule type="expression" dxfId="2103" priority="2599">
      <formula>$Z14="Gráfico 12"</formula>
    </cfRule>
    <cfRule type="expression" dxfId="2102" priority="2600">
      <formula>$Z14="Gráfico 13"</formula>
    </cfRule>
    <cfRule type="expression" dxfId="2101" priority="2601">
      <formula>$Z14="Gráfico 11"</formula>
    </cfRule>
    <cfRule type="expression" dxfId="2100" priority="2602">
      <formula>$Z14="Gráfico 9"</formula>
    </cfRule>
    <cfRule type="expression" dxfId="2099" priority="2603">
      <formula>$Z14="Gráfico 8"</formula>
    </cfRule>
    <cfRule type="expression" dxfId="2098" priority="2604">
      <formula>$Z14="Gráfico 7"</formula>
    </cfRule>
    <cfRule type="expression" dxfId="2097" priority="2605">
      <formula>$Z14="Gráfico 6"</formula>
    </cfRule>
    <cfRule type="expression" dxfId="2096" priority="2606">
      <formula>$Z14="Gráfico 4"</formula>
    </cfRule>
    <cfRule type="expression" dxfId="2095" priority="2607">
      <formula>$Z14="Gráfico 3"</formula>
    </cfRule>
    <cfRule type="expression" dxfId="2094" priority="2608">
      <formula>$Z14="Gráfico 2"</formula>
    </cfRule>
    <cfRule type="expression" dxfId="2093" priority="2609">
      <formula>$Z14="Gráfico 1"</formula>
    </cfRule>
    <cfRule type="expression" dxfId="2092" priority="2610">
      <formula>$Z14="Gráfico 5"</formula>
    </cfRule>
  </conditionalFormatting>
  <conditionalFormatting sqref="Y24">
    <cfRule type="expression" dxfId="2054" priority="1908">
      <formula>$Z24="Reporte 2"</formula>
    </cfRule>
    <cfRule type="expression" dxfId="2053" priority="1909">
      <formula>$Z24="Reporte 1"</formula>
    </cfRule>
    <cfRule type="expression" dxfId="2052" priority="1910">
      <formula>$Z24="Informe 10"</formula>
    </cfRule>
    <cfRule type="expression" dxfId="2051" priority="1911">
      <formula>$Z24="Informe 9"</formula>
    </cfRule>
    <cfRule type="expression" dxfId="2050" priority="1912">
      <formula>$Z24="Informe 8"</formula>
    </cfRule>
    <cfRule type="expression" dxfId="2049" priority="1913">
      <formula>$Z24="Informe 7"</formula>
    </cfRule>
    <cfRule type="expression" dxfId="2048" priority="1914">
      <formula>$Z24="Informe 6"</formula>
    </cfRule>
    <cfRule type="expression" dxfId="2047" priority="1915">
      <formula>$Z24="Informe 5"</formula>
    </cfRule>
    <cfRule type="expression" dxfId="2046" priority="1916">
      <formula>$Z24="Informe 4"</formula>
    </cfRule>
    <cfRule type="expression" dxfId="2045" priority="1917">
      <formula>$Z24="Informe 3"</formula>
    </cfRule>
    <cfRule type="expression" dxfId="2044" priority="1918">
      <formula>$Z24="Informe 2"</formula>
    </cfRule>
    <cfRule type="expression" dxfId="2043" priority="1919">
      <formula>$Z24="Informe 1"</formula>
    </cfRule>
    <cfRule type="expression" dxfId="2042" priority="1920">
      <formula>$Z24="Gráfico 10"</formula>
    </cfRule>
    <cfRule type="expression" dxfId="2041" priority="1921">
      <formula>$Z24="Gráfico 25"</formula>
    </cfRule>
    <cfRule type="expression" dxfId="2040" priority="1922">
      <formula>$Z24="Gráfico 24"</formula>
    </cfRule>
    <cfRule type="expression" dxfId="2039" priority="1923">
      <formula>$Z24="Gráfico 23"</formula>
    </cfRule>
    <cfRule type="expression" dxfId="2038" priority="1924">
      <formula>$Z24="Gráfico 22"</formula>
    </cfRule>
    <cfRule type="expression" dxfId="2037" priority="1925">
      <formula>$Z24="Gráfico 21"</formula>
    </cfRule>
    <cfRule type="expression" dxfId="2036" priority="1926">
      <formula>$Z24="Gráfico 20"</formula>
    </cfRule>
    <cfRule type="expression" dxfId="2035" priority="1927">
      <formula>$Z24="Gráfico 18"</formula>
    </cfRule>
    <cfRule type="expression" dxfId="2034" priority="1928">
      <formula>$Z24="Gráfico 19"</formula>
    </cfRule>
    <cfRule type="expression" dxfId="2033" priority="1929">
      <formula>$Z24="Gráfico 17"</formula>
    </cfRule>
    <cfRule type="expression" dxfId="2032" priority="1930">
      <formula>$Z24="Gráfico 16"</formula>
    </cfRule>
    <cfRule type="expression" dxfId="2031" priority="1931">
      <formula>$Z24="Gráfico 15"</formula>
    </cfRule>
    <cfRule type="expression" dxfId="2030" priority="1932">
      <formula>$Z24="Gráfico 14"</formula>
    </cfRule>
    <cfRule type="expression" dxfId="2029" priority="1933">
      <formula>$Z24="Gráfico 12"</formula>
    </cfRule>
    <cfRule type="expression" dxfId="2028" priority="1934">
      <formula>$Z24="Gráfico 13"</formula>
    </cfRule>
    <cfRule type="expression" dxfId="2027" priority="1935">
      <formula>$Z24="Gráfico 11"</formula>
    </cfRule>
    <cfRule type="expression" dxfId="2026" priority="1936">
      <formula>$Z24="Gráfico 9"</formula>
    </cfRule>
    <cfRule type="expression" dxfId="2025" priority="1937">
      <formula>$Z24="Gráfico 8"</formula>
    </cfRule>
    <cfRule type="expression" dxfId="2024" priority="1938">
      <formula>$Z24="Gráfico 7"</formula>
    </cfRule>
    <cfRule type="expression" dxfId="2023" priority="1939">
      <formula>$Z24="Gráfico 6"</formula>
    </cfRule>
    <cfRule type="expression" dxfId="2022" priority="1940">
      <formula>$Z24="Gráfico 4"</formula>
    </cfRule>
    <cfRule type="expression" dxfId="2021" priority="1941">
      <formula>$Z24="Gráfico 3"</formula>
    </cfRule>
    <cfRule type="expression" dxfId="2020" priority="1942">
      <formula>$Z24="Gráfico 2"</formula>
    </cfRule>
    <cfRule type="expression" dxfId="2019" priority="1943">
      <formula>$Z24="Gráfico 1"</formula>
    </cfRule>
    <cfRule type="expression" dxfId="2018" priority="1944">
      <formula>$Z24="Gráfico 5"</formula>
    </cfRule>
  </conditionalFormatting>
  <conditionalFormatting sqref="N4:N31">
    <cfRule type="expression" dxfId="1795" priority="1982">
      <formula>$Z4="Reporte 2"</formula>
    </cfRule>
    <cfRule type="expression" dxfId="1794" priority="1983">
      <formula>$Z4="Reporte 1"</formula>
    </cfRule>
    <cfRule type="expression" dxfId="1793" priority="1984">
      <formula>$Z4="Informe 10"</formula>
    </cfRule>
    <cfRule type="expression" dxfId="1792" priority="1985">
      <formula>$Z4="Informe 9"</formula>
    </cfRule>
    <cfRule type="expression" dxfId="1791" priority="1986">
      <formula>$Z4="Informe 8"</formula>
    </cfRule>
    <cfRule type="expression" dxfId="1790" priority="1987">
      <formula>$Z4="Informe 7"</formula>
    </cfRule>
    <cfRule type="expression" dxfId="1789" priority="1988">
      <formula>$Z4="Informe 6"</formula>
    </cfRule>
    <cfRule type="expression" dxfId="1788" priority="1989">
      <formula>$Z4="Informe 5"</formula>
    </cfRule>
    <cfRule type="expression" dxfId="1787" priority="1990">
      <formula>$Z4="Informe 4"</formula>
    </cfRule>
    <cfRule type="expression" dxfId="1786" priority="1991">
      <formula>$Z4="Informe 3"</formula>
    </cfRule>
    <cfRule type="expression" dxfId="1785" priority="1992">
      <formula>$Z4="Informe 2"</formula>
    </cfRule>
    <cfRule type="expression" dxfId="1784" priority="1993">
      <formula>$Z4="Informe 1"</formula>
    </cfRule>
    <cfRule type="expression" dxfId="1783" priority="1994">
      <formula>$Z4="Gráfico 10"</formula>
    </cfRule>
    <cfRule type="expression" dxfId="1782" priority="1995">
      <formula>$Z4="Gráfico 25"</formula>
    </cfRule>
    <cfRule type="expression" dxfId="1781" priority="1996">
      <formula>$Z4="Gráfico 24"</formula>
    </cfRule>
    <cfRule type="expression" dxfId="1780" priority="1997">
      <formula>$Z4="Gráfico 23"</formula>
    </cfRule>
    <cfRule type="expression" dxfId="1779" priority="1998">
      <formula>$Z4="Gráfico 22"</formula>
    </cfRule>
    <cfRule type="expression" dxfId="1778" priority="1999">
      <formula>$Z4="Gráfico 21"</formula>
    </cfRule>
    <cfRule type="expression" dxfId="1777" priority="2000">
      <formula>$Z4="Gráfico 20"</formula>
    </cfRule>
    <cfRule type="expression" dxfId="1776" priority="2001">
      <formula>$Z4="Gráfico 18"</formula>
    </cfRule>
    <cfRule type="expression" dxfId="1775" priority="2002">
      <formula>$Z4="Gráfico 19"</formula>
    </cfRule>
    <cfRule type="expression" dxfId="1774" priority="2003">
      <formula>$Z4="Gráfico 17"</formula>
    </cfRule>
    <cfRule type="expression" dxfId="1773" priority="2004">
      <formula>$Z4="Gráfico 16"</formula>
    </cfRule>
    <cfRule type="expression" dxfId="1772" priority="2005">
      <formula>$Z4="Gráfico 15"</formula>
    </cfRule>
    <cfRule type="expression" dxfId="1771" priority="2006">
      <formula>$Z4="Gráfico 14"</formula>
    </cfRule>
    <cfRule type="expression" dxfId="1770" priority="2007">
      <formula>$Z4="Gráfico 12"</formula>
    </cfRule>
    <cfRule type="expression" dxfId="1769" priority="2008">
      <formula>$Z4="Gráfico 13"</formula>
    </cfRule>
    <cfRule type="expression" dxfId="1768" priority="2009">
      <formula>$Z4="Gráfico 11"</formula>
    </cfRule>
    <cfRule type="expression" dxfId="1767" priority="2010">
      <formula>$Z4="Gráfico 9"</formula>
    </cfRule>
    <cfRule type="expression" dxfId="1766" priority="2011">
      <formula>$Z4="Gráfico 8"</formula>
    </cfRule>
    <cfRule type="expression" dxfId="1765" priority="2012">
      <formula>$Z4="Gráfico 7"</formula>
    </cfRule>
    <cfRule type="expression" dxfId="1764" priority="2013">
      <formula>$Z4="Gráfico 6"</formula>
    </cfRule>
    <cfRule type="expression" dxfId="1763" priority="2014">
      <formula>$Z4="Gráfico 4"</formula>
    </cfRule>
    <cfRule type="expression" dxfId="1762" priority="2015">
      <formula>$Z4="Gráfico 3"</formula>
    </cfRule>
    <cfRule type="expression" dxfId="1761" priority="2016">
      <formula>$Z4="Gráfico 2"</formula>
    </cfRule>
    <cfRule type="expression" dxfId="1760" priority="2017">
      <formula>$Z4="Gráfico 1"</formula>
    </cfRule>
    <cfRule type="expression" dxfId="1759" priority="2018">
      <formula>$Z4="Gráfico 5"</formula>
    </cfRule>
  </conditionalFormatting>
  <conditionalFormatting sqref="Y23">
    <cfRule type="expression" dxfId="1758" priority="1945">
      <formula>$Z23="Reporte 2"</formula>
    </cfRule>
    <cfRule type="expression" dxfId="1757" priority="1946">
      <formula>$Z23="Reporte 1"</formula>
    </cfRule>
    <cfRule type="expression" dxfId="1756" priority="1947">
      <formula>$Z23="Informe 10"</formula>
    </cfRule>
    <cfRule type="expression" dxfId="1755" priority="1948">
      <formula>$Z23="Informe 9"</formula>
    </cfRule>
    <cfRule type="expression" dxfId="1754" priority="1949">
      <formula>$Z23="Informe 8"</formula>
    </cfRule>
    <cfRule type="expression" dxfId="1753" priority="1950">
      <formula>$Z23="Informe 7"</formula>
    </cfRule>
    <cfRule type="expression" dxfId="1752" priority="1951">
      <formula>$Z23="Informe 6"</formula>
    </cfRule>
    <cfRule type="expression" dxfId="1751" priority="1952">
      <formula>$Z23="Informe 5"</formula>
    </cfRule>
    <cfRule type="expression" dxfId="1750" priority="1953">
      <formula>$Z23="Informe 4"</formula>
    </cfRule>
    <cfRule type="expression" dxfId="1749" priority="1954">
      <formula>$Z23="Informe 3"</formula>
    </cfRule>
    <cfRule type="expression" dxfId="1748" priority="1955">
      <formula>$Z23="Informe 2"</formula>
    </cfRule>
    <cfRule type="expression" dxfId="1747" priority="1956">
      <formula>$Z23="Informe 1"</formula>
    </cfRule>
    <cfRule type="expression" dxfId="1746" priority="1957">
      <formula>$Z23="Gráfico 10"</formula>
    </cfRule>
    <cfRule type="expression" dxfId="1745" priority="1958">
      <formula>$Z23="Gráfico 25"</formula>
    </cfRule>
    <cfRule type="expression" dxfId="1744" priority="1959">
      <formula>$Z23="Gráfico 24"</formula>
    </cfRule>
    <cfRule type="expression" dxfId="1743" priority="1960">
      <formula>$Z23="Gráfico 23"</formula>
    </cfRule>
    <cfRule type="expression" dxfId="1742" priority="1961">
      <formula>$Z23="Gráfico 22"</formula>
    </cfRule>
    <cfRule type="expression" dxfId="1741" priority="1962">
      <formula>$Z23="Gráfico 21"</formula>
    </cfRule>
    <cfRule type="expression" dxfId="1740" priority="1963">
      <formula>$Z23="Gráfico 20"</formula>
    </cfRule>
    <cfRule type="expression" dxfId="1739" priority="1964">
      <formula>$Z23="Gráfico 18"</formula>
    </cfRule>
    <cfRule type="expression" dxfId="1738" priority="1965">
      <formula>$Z23="Gráfico 19"</formula>
    </cfRule>
    <cfRule type="expression" dxfId="1737" priority="1966">
      <formula>$Z23="Gráfico 17"</formula>
    </cfRule>
    <cfRule type="expression" dxfId="1736" priority="1967">
      <formula>$Z23="Gráfico 16"</formula>
    </cfRule>
    <cfRule type="expression" dxfId="1735" priority="1968">
      <formula>$Z23="Gráfico 15"</formula>
    </cfRule>
    <cfRule type="expression" dxfId="1734" priority="1969">
      <formula>$Z23="Gráfico 14"</formula>
    </cfRule>
    <cfRule type="expression" dxfId="1733" priority="1970">
      <formula>$Z23="Gráfico 12"</formula>
    </cfRule>
    <cfRule type="expression" dxfId="1732" priority="1971">
      <formula>$Z23="Gráfico 13"</formula>
    </cfRule>
    <cfRule type="expression" dxfId="1731" priority="1972">
      <formula>$Z23="Gráfico 11"</formula>
    </cfRule>
    <cfRule type="expression" dxfId="1730" priority="1973">
      <formula>$Z23="Gráfico 9"</formula>
    </cfRule>
    <cfRule type="expression" dxfId="1729" priority="1974">
      <formula>$Z23="Gráfico 8"</formula>
    </cfRule>
    <cfRule type="expression" dxfId="1728" priority="1975">
      <formula>$Z23="Gráfico 7"</formula>
    </cfRule>
    <cfRule type="expression" dxfId="1727" priority="1976">
      <formula>$Z23="Gráfico 6"</formula>
    </cfRule>
    <cfRule type="expression" dxfId="1726" priority="1977">
      <formula>$Z23="Gráfico 4"</formula>
    </cfRule>
    <cfRule type="expression" dxfId="1725" priority="1978">
      <formula>$Z23="Gráfico 3"</formula>
    </cfRule>
    <cfRule type="expression" dxfId="1724" priority="1979">
      <formula>$Z23="Gráfico 2"</formula>
    </cfRule>
    <cfRule type="expression" dxfId="1723" priority="1980">
      <formula>$Z23="Gráfico 1"</formula>
    </cfRule>
    <cfRule type="expression" dxfId="1722" priority="1981">
      <formula>$Z23="Gráfico 5"</formula>
    </cfRule>
  </conditionalFormatting>
  <conditionalFormatting sqref="V29:W31 Y29:Y31 AL29:AL31 Q29:S31">
    <cfRule type="expression" dxfId="1721" priority="1871">
      <formula>$Z29="Reporte 2"</formula>
    </cfRule>
    <cfRule type="expression" dxfId="1720" priority="1872">
      <formula>$Z29="Reporte 1"</formula>
    </cfRule>
    <cfRule type="expression" dxfId="1719" priority="1873">
      <formula>$Z29="Informe 10"</formula>
    </cfRule>
    <cfRule type="expression" dxfId="1718" priority="1874">
      <formula>$Z29="Informe 9"</formula>
    </cfRule>
    <cfRule type="expression" dxfId="1717" priority="1875">
      <formula>$Z29="Informe 8"</formula>
    </cfRule>
    <cfRule type="expression" dxfId="1716" priority="1876">
      <formula>$Z29="Informe 7"</formula>
    </cfRule>
    <cfRule type="expression" dxfId="1715" priority="1877">
      <formula>$Z29="Informe 6"</formula>
    </cfRule>
    <cfRule type="expression" dxfId="1714" priority="1878">
      <formula>$Z29="Informe 5"</formula>
    </cfRule>
    <cfRule type="expression" dxfId="1713" priority="1879">
      <formula>$Z29="Informe 4"</formula>
    </cfRule>
    <cfRule type="expression" dxfId="1712" priority="1880">
      <formula>$Z29="Informe 3"</formula>
    </cfRule>
    <cfRule type="expression" dxfId="1711" priority="1881">
      <formula>$Z29="Informe 2"</formula>
    </cfRule>
    <cfRule type="expression" dxfId="1710" priority="1882">
      <formula>$Z29="Informe 1"</formula>
    </cfRule>
    <cfRule type="expression" dxfId="1709" priority="1883">
      <formula>$Z29="Gráfico 10"</formula>
    </cfRule>
    <cfRule type="expression" dxfId="1708" priority="1884">
      <formula>$Z29="Gráfico 25"</formula>
    </cfRule>
    <cfRule type="expression" dxfId="1707" priority="1885">
      <formula>$Z29="Gráfico 24"</formula>
    </cfRule>
    <cfRule type="expression" dxfId="1706" priority="1886">
      <formula>$Z29="Gráfico 23"</formula>
    </cfRule>
    <cfRule type="expression" dxfId="1705" priority="1887">
      <formula>$Z29="Gráfico 22"</formula>
    </cfRule>
    <cfRule type="expression" dxfId="1704" priority="1888">
      <formula>$Z29="Gráfico 21"</formula>
    </cfRule>
    <cfRule type="expression" dxfId="1703" priority="1889">
      <formula>$Z29="Gráfico 20"</formula>
    </cfRule>
    <cfRule type="expression" dxfId="1702" priority="1890">
      <formula>$Z29="Gráfico 18"</formula>
    </cfRule>
    <cfRule type="expression" dxfId="1701" priority="1891">
      <formula>$Z29="Gráfico 19"</formula>
    </cfRule>
    <cfRule type="expression" dxfId="1700" priority="1892">
      <formula>$Z29="Gráfico 17"</formula>
    </cfRule>
    <cfRule type="expression" dxfId="1699" priority="1893">
      <formula>$Z29="Gráfico 16"</formula>
    </cfRule>
    <cfRule type="expression" dxfId="1698" priority="1894">
      <formula>$Z29="Gráfico 15"</formula>
    </cfRule>
    <cfRule type="expression" dxfId="1697" priority="1895">
      <formula>$Z29="Gráfico 14"</formula>
    </cfRule>
    <cfRule type="expression" dxfId="1696" priority="1896">
      <formula>$Z29="Gráfico 12"</formula>
    </cfRule>
    <cfRule type="expression" dxfId="1695" priority="1897">
      <formula>$Z29="Gráfico 13"</formula>
    </cfRule>
    <cfRule type="expression" dxfId="1694" priority="1898">
      <formula>$Z29="Gráfico 11"</formula>
    </cfRule>
    <cfRule type="expression" dxfId="1693" priority="1899">
      <formula>$Z29="Gráfico 9"</formula>
    </cfRule>
    <cfRule type="expression" dxfId="1692" priority="1900">
      <formula>$Z29="Gráfico 8"</formula>
    </cfRule>
    <cfRule type="expression" dxfId="1691" priority="1901">
      <formula>$Z29="Gráfico 7"</formula>
    </cfRule>
    <cfRule type="expression" dxfId="1690" priority="1902">
      <formula>$Z29="Gráfico 6"</formula>
    </cfRule>
    <cfRule type="expression" dxfId="1689" priority="1903">
      <formula>$Z29="Gráfico 4"</formula>
    </cfRule>
    <cfRule type="expression" dxfId="1688" priority="1904">
      <formula>$Z29="Gráfico 3"</formula>
    </cfRule>
    <cfRule type="expression" dxfId="1687" priority="1905">
      <formula>$Z29="Gráfico 2"</formula>
    </cfRule>
    <cfRule type="expression" dxfId="1686" priority="1906">
      <formula>$Z29="Gráfico 1"</formula>
    </cfRule>
    <cfRule type="expression" dxfId="1685" priority="1907">
      <formula>$Z29="Gráfico 5"</formula>
    </cfRule>
  </conditionalFormatting>
  <conditionalFormatting sqref="T29:T31">
    <cfRule type="expression" dxfId="1684" priority="1834">
      <formula>$Z29="Reporte 2"</formula>
    </cfRule>
    <cfRule type="expression" dxfId="1683" priority="1835">
      <formula>$Z29="Reporte 1"</formula>
    </cfRule>
    <cfRule type="expression" dxfId="1682" priority="1836">
      <formula>$Z29="Informe 10"</formula>
    </cfRule>
    <cfRule type="expression" dxfId="1681" priority="1837">
      <formula>$Z29="Informe 9"</formula>
    </cfRule>
    <cfRule type="expression" dxfId="1680" priority="1838">
      <formula>$Z29="Informe 8"</formula>
    </cfRule>
    <cfRule type="expression" dxfId="1679" priority="1839">
      <formula>$Z29="Informe 7"</formula>
    </cfRule>
    <cfRule type="expression" dxfId="1678" priority="1840">
      <formula>$Z29="Informe 6"</formula>
    </cfRule>
    <cfRule type="expression" dxfId="1677" priority="1841">
      <formula>$Z29="Informe 5"</formula>
    </cfRule>
    <cfRule type="expression" dxfId="1676" priority="1842">
      <formula>$Z29="Informe 4"</formula>
    </cfRule>
    <cfRule type="expression" dxfId="1675" priority="1843">
      <formula>$Z29="Informe 3"</formula>
    </cfRule>
    <cfRule type="expression" dxfId="1674" priority="1844">
      <formula>$Z29="Informe 2"</formula>
    </cfRule>
    <cfRule type="expression" dxfId="1673" priority="1845">
      <formula>$Z29="Informe 1"</formula>
    </cfRule>
    <cfRule type="expression" dxfId="1672" priority="1846">
      <formula>$Z29="Gráfico 10"</formula>
    </cfRule>
    <cfRule type="expression" dxfId="1671" priority="1847">
      <formula>$Z29="Gráfico 25"</formula>
    </cfRule>
    <cfRule type="expression" dxfId="1670" priority="1848">
      <formula>$Z29="Gráfico 24"</formula>
    </cfRule>
    <cfRule type="expression" dxfId="1669" priority="1849">
      <formula>$Z29="Gráfico 23"</formula>
    </cfRule>
    <cfRule type="expression" dxfId="1668" priority="1850">
      <formula>$Z29="Gráfico 22"</formula>
    </cfRule>
    <cfRule type="expression" dxfId="1667" priority="1851">
      <formula>$Z29="Gráfico 21"</formula>
    </cfRule>
    <cfRule type="expression" dxfId="1666" priority="1852">
      <formula>$Z29="Gráfico 20"</formula>
    </cfRule>
    <cfRule type="expression" dxfId="1665" priority="1853">
      <formula>$Z29="Gráfico 18"</formula>
    </cfRule>
    <cfRule type="expression" dxfId="1664" priority="1854">
      <formula>$Z29="Gráfico 19"</formula>
    </cfRule>
    <cfRule type="expression" dxfId="1663" priority="1855">
      <formula>$Z29="Gráfico 17"</formula>
    </cfRule>
    <cfRule type="expression" dxfId="1662" priority="1856">
      <formula>$Z29="Gráfico 16"</formula>
    </cfRule>
    <cfRule type="expression" dxfId="1661" priority="1857">
      <formula>$Z29="Gráfico 15"</formula>
    </cfRule>
    <cfRule type="expression" dxfId="1660" priority="1858">
      <formula>$Z29="Gráfico 14"</formula>
    </cfRule>
    <cfRule type="expression" dxfId="1659" priority="1859">
      <formula>$Z29="Gráfico 12"</formula>
    </cfRule>
    <cfRule type="expression" dxfId="1658" priority="1860">
      <formula>$Z29="Gráfico 13"</formula>
    </cfRule>
    <cfRule type="expression" dxfId="1657" priority="1861">
      <formula>$Z29="Gráfico 11"</formula>
    </cfRule>
    <cfRule type="expression" dxfId="1656" priority="1862">
      <formula>$Z29="Gráfico 9"</formula>
    </cfRule>
    <cfRule type="expression" dxfId="1655" priority="1863">
      <formula>$Z29="Gráfico 8"</formula>
    </cfRule>
    <cfRule type="expression" dxfId="1654" priority="1864">
      <formula>$Z29="Gráfico 7"</formula>
    </cfRule>
    <cfRule type="expression" dxfId="1653" priority="1865">
      <formula>$Z29="Gráfico 6"</formula>
    </cfRule>
    <cfRule type="expression" dxfId="1652" priority="1866">
      <formula>$Z29="Gráfico 4"</formula>
    </cfRule>
    <cfRule type="expression" dxfId="1651" priority="1867">
      <formula>$Z29="Gráfico 3"</formula>
    </cfRule>
    <cfRule type="expression" dxfId="1650" priority="1868">
      <formula>$Z29="Gráfico 2"</formula>
    </cfRule>
    <cfRule type="expression" dxfId="1649" priority="1869">
      <formula>$Z29="Gráfico 1"</formula>
    </cfRule>
    <cfRule type="expression" dxfId="1648" priority="1870">
      <formula>$Z29="Gráfico 5"</formula>
    </cfRule>
  </conditionalFormatting>
  <conditionalFormatting sqref="Z29:Z31">
    <cfRule type="expression" dxfId="1647" priority="1797">
      <formula>$Z29="Reporte 2"</formula>
    </cfRule>
    <cfRule type="expression" dxfId="1646" priority="1798">
      <formula>$Z29="Reporte 1"</formula>
    </cfRule>
    <cfRule type="expression" dxfId="1645" priority="1799">
      <formula>$Z29="Informe 10"</formula>
    </cfRule>
    <cfRule type="expression" dxfId="1644" priority="1800">
      <formula>$Z29="Informe 9"</formula>
    </cfRule>
    <cfRule type="expression" dxfId="1643" priority="1801">
      <formula>$Z29="Informe 8"</formula>
    </cfRule>
    <cfRule type="expression" dxfId="1642" priority="1802">
      <formula>$Z29="Informe 7"</formula>
    </cfRule>
    <cfRule type="expression" dxfId="1641" priority="1803">
      <formula>$Z29="Informe 6"</formula>
    </cfRule>
    <cfRule type="expression" dxfId="1640" priority="1804">
      <formula>$Z29="Informe 5"</formula>
    </cfRule>
    <cfRule type="expression" dxfId="1639" priority="1805">
      <formula>$Z29="Informe 4"</formula>
    </cfRule>
    <cfRule type="expression" dxfId="1638" priority="1806">
      <formula>$Z29="Informe 3"</formula>
    </cfRule>
    <cfRule type="expression" dxfId="1637" priority="1807">
      <formula>$Z29="Informe 2"</formula>
    </cfRule>
    <cfRule type="expression" dxfId="1636" priority="1808">
      <formula>$Z29="Informe 1"</formula>
    </cfRule>
    <cfRule type="expression" dxfId="1635" priority="1809">
      <formula>$Z29="Gráfico 10"</formula>
    </cfRule>
    <cfRule type="expression" dxfId="1634" priority="1810">
      <formula>$Z29="Gráfico 25"</formula>
    </cfRule>
    <cfRule type="expression" dxfId="1633" priority="1811">
      <formula>$Z29="Gráfico 24"</formula>
    </cfRule>
    <cfRule type="expression" dxfId="1632" priority="1812">
      <formula>$Z29="Gráfico 23"</formula>
    </cfRule>
    <cfRule type="expression" dxfId="1631" priority="1813">
      <formula>$Z29="Gráfico 22"</formula>
    </cfRule>
    <cfRule type="expression" dxfId="1630" priority="1814">
      <formula>$Z29="Gráfico 21"</formula>
    </cfRule>
    <cfRule type="expression" dxfId="1629" priority="1815">
      <formula>$Z29="Gráfico 20"</formula>
    </cfRule>
    <cfRule type="expression" dxfId="1628" priority="1816">
      <formula>$Z29="Gráfico 18"</formula>
    </cfRule>
    <cfRule type="expression" dxfId="1627" priority="1817">
      <formula>$Z29="Gráfico 19"</formula>
    </cfRule>
    <cfRule type="expression" dxfId="1626" priority="1818">
      <formula>$Z29="Gráfico 17"</formula>
    </cfRule>
    <cfRule type="expression" dxfId="1625" priority="1819">
      <formula>$Z29="Gráfico 16"</formula>
    </cfRule>
    <cfRule type="expression" dxfId="1624" priority="1820">
      <formula>$Z29="Gráfico 15"</formula>
    </cfRule>
    <cfRule type="expression" dxfId="1623" priority="1821">
      <formula>$Z29="Gráfico 14"</formula>
    </cfRule>
    <cfRule type="expression" dxfId="1622" priority="1822">
      <formula>$Z29="Gráfico 12"</formula>
    </cfRule>
    <cfRule type="expression" dxfId="1621" priority="1823">
      <formula>$Z29="Gráfico 13"</formula>
    </cfRule>
    <cfRule type="expression" dxfId="1620" priority="1824">
      <formula>$Z29="Gráfico 11"</formula>
    </cfRule>
    <cfRule type="expression" dxfId="1619" priority="1825">
      <formula>$Z29="Gráfico 9"</formula>
    </cfRule>
    <cfRule type="expression" dxfId="1618" priority="1826">
      <formula>$Z29="Gráfico 8"</formula>
    </cfRule>
    <cfRule type="expression" dxfId="1617" priority="1827">
      <formula>$Z29="Gráfico 7"</formula>
    </cfRule>
    <cfRule type="expression" dxfId="1616" priority="1828">
      <formula>$Z29="Gráfico 6"</formula>
    </cfRule>
    <cfRule type="expression" dxfId="1615" priority="1829">
      <formula>$Z29="Gráfico 4"</formula>
    </cfRule>
    <cfRule type="expression" dxfId="1614" priority="1830">
      <formula>$Z29="Gráfico 3"</formula>
    </cfRule>
    <cfRule type="expression" dxfId="1613" priority="1831">
      <formula>$Z29="Gráfico 2"</formula>
    </cfRule>
    <cfRule type="expression" dxfId="1612" priority="1832">
      <formula>$Z29="Gráfico 1"</formula>
    </cfRule>
    <cfRule type="expression" dxfId="1611" priority="1833">
      <formula>$Z29="Gráfico 5"</formula>
    </cfRule>
  </conditionalFormatting>
  <conditionalFormatting sqref="P29:P31">
    <cfRule type="expression" dxfId="1608" priority="1758">
      <formula>$Z29="Reporte 2"</formula>
    </cfRule>
    <cfRule type="expression" dxfId="1607" priority="1759">
      <formula>$Z29="Reporte 1"</formula>
    </cfRule>
    <cfRule type="expression" dxfId="1606" priority="1760">
      <formula>$Z29="Informe 10"</formula>
    </cfRule>
    <cfRule type="expression" dxfId="1605" priority="1761">
      <formula>$Z29="Informe 9"</formula>
    </cfRule>
    <cfRule type="expression" dxfId="1604" priority="1762">
      <formula>$Z29="Informe 8"</formula>
    </cfRule>
    <cfRule type="expression" dxfId="1603" priority="1763">
      <formula>$Z29="Informe 7"</formula>
    </cfRule>
    <cfRule type="expression" dxfId="1602" priority="1764">
      <formula>$Z29="Informe 6"</formula>
    </cfRule>
    <cfRule type="expression" dxfId="1601" priority="1765">
      <formula>$Z29="Informe 5"</formula>
    </cfRule>
    <cfRule type="expression" dxfId="1600" priority="1766">
      <formula>$Z29="Informe 4"</formula>
    </cfRule>
    <cfRule type="expression" dxfId="1599" priority="1767">
      <formula>$Z29="Informe 3"</formula>
    </cfRule>
    <cfRule type="expression" dxfId="1598" priority="1768">
      <formula>$Z29="Informe 2"</formula>
    </cfRule>
    <cfRule type="expression" dxfId="1597" priority="1769">
      <formula>$Z29="Informe 1"</formula>
    </cfRule>
    <cfRule type="expression" dxfId="1596" priority="1770">
      <formula>$Z29="Gráfico 10"</formula>
    </cfRule>
    <cfRule type="expression" dxfId="1595" priority="1771">
      <formula>$Z29="Gráfico 25"</formula>
    </cfRule>
    <cfRule type="expression" dxfId="1594" priority="1772">
      <formula>$Z29="Gráfico 24"</formula>
    </cfRule>
    <cfRule type="expression" dxfId="1593" priority="1773">
      <formula>$Z29="Gráfico 23"</formula>
    </cfRule>
    <cfRule type="expression" dxfId="1592" priority="1774">
      <formula>$Z29="Gráfico 22"</formula>
    </cfRule>
    <cfRule type="expression" dxfId="1591" priority="1775">
      <formula>$Z29="Gráfico 21"</formula>
    </cfRule>
    <cfRule type="expression" dxfId="1590" priority="1776">
      <formula>$Z29="Gráfico 20"</formula>
    </cfRule>
    <cfRule type="expression" dxfId="1589" priority="1777">
      <formula>$Z29="Gráfico 18"</formula>
    </cfRule>
    <cfRule type="expression" dxfId="1588" priority="1778">
      <formula>$Z29="Gráfico 19"</formula>
    </cfRule>
    <cfRule type="expression" dxfId="1587" priority="1779">
      <formula>$Z29="Gráfico 17"</formula>
    </cfRule>
    <cfRule type="expression" dxfId="1586" priority="1780">
      <formula>$Z29="Gráfico 16"</formula>
    </cfRule>
    <cfRule type="expression" dxfId="1585" priority="1781">
      <formula>$Z29="Gráfico 15"</formula>
    </cfRule>
    <cfRule type="expression" dxfId="1584" priority="1782">
      <formula>$Z29="Gráfico 14"</formula>
    </cfRule>
    <cfRule type="expression" dxfId="1583" priority="1783">
      <formula>$Z29="Gráfico 12"</formula>
    </cfRule>
    <cfRule type="expression" dxfId="1582" priority="1784">
      <formula>$Z29="Gráfico 13"</formula>
    </cfRule>
    <cfRule type="expression" dxfId="1581" priority="1785">
      <formula>$Z29="Gráfico 11"</formula>
    </cfRule>
    <cfRule type="expression" dxfId="1580" priority="1786">
      <formula>$Z29="Gráfico 9"</formula>
    </cfRule>
    <cfRule type="expression" dxfId="1579" priority="1787">
      <formula>$Z29="Gráfico 8"</formula>
    </cfRule>
    <cfRule type="expression" dxfId="1578" priority="1788">
      <formula>$Z29="Gráfico 7"</formula>
    </cfRule>
    <cfRule type="expression" dxfId="1577" priority="1789">
      <formula>$Z29="Gráfico 6"</formula>
    </cfRule>
    <cfRule type="expression" dxfId="1576" priority="1790">
      <formula>$Z29="Gráfico 4"</formula>
    </cfRule>
    <cfRule type="expression" dxfId="1575" priority="1791">
      <formula>$Z29="Gráfico 3"</formula>
    </cfRule>
    <cfRule type="expression" dxfId="1574" priority="1792">
      <formula>$Z29="Gráfico 2"</formula>
    </cfRule>
    <cfRule type="expression" dxfId="1573" priority="1793">
      <formula>$Z29="Gráfico 1"</formula>
    </cfRule>
    <cfRule type="expression" dxfId="1572" priority="1794">
      <formula>$Z29="Gráfico 5"</formula>
    </cfRule>
  </conditionalFormatting>
  <conditionalFormatting sqref="O31">
    <cfRule type="expression" dxfId="1497" priority="1462">
      <formula>$Z31="Reporte 2"</formula>
    </cfRule>
    <cfRule type="expression" dxfId="1496" priority="1463">
      <formula>$Z31="Reporte 1"</formula>
    </cfRule>
    <cfRule type="expression" dxfId="1495" priority="1464">
      <formula>$Z31="Informe 10"</formula>
    </cfRule>
    <cfRule type="expression" dxfId="1494" priority="1465">
      <formula>$Z31="Informe 9"</formula>
    </cfRule>
    <cfRule type="expression" dxfId="1493" priority="1466">
      <formula>$Z31="Informe 8"</formula>
    </cfRule>
    <cfRule type="expression" dxfId="1492" priority="1467">
      <formula>$Z31="Informe 7"</formula>
    </cfRule>
    <cfRule type="expression" dxfId="1491" priority="1468">
      <formula>$Z31="Informe 6"</formula>
    </cfRule>
    <cfRule type="expression" dxfId="1490" priority="1469">
      <formula>$Z31="Informe 5"</formula>
    </cfRule>
    <cfRule type="expression" dxfId="1489" priority="1470">
      <formula>$Z31="Informe 4"</formula>
    </cfRule>
    <cfRule type="expression" dxfId="1488" priority="1471">
      <formula>$Z31="Informe 3"</formula>
    </cfRule>
    <cfRule type="expression" dxfId="1487" priority="1472">
      <formula>$Z31="Informe 2"</formula>
    </cfRule>
    <cfRule type="expression" dxfId="1486" priority="1473">
      <formula>$Z31="Informe 1"</formula>
    </cfRule>
    <cfRule type="expression" dxfId="1485" priority="1474">
      <formula>$Z31="Gráfico 10"</formula>
    </cfRule>
    <cfRule type="expression" dxfId="1484" priority="1475">
      <formula>$Z31="Gráfico 25"</formula>
    </cfRule>
    <cfRule type="expression" dxfId="1483" priority="1476">
      <formula>$Z31="Gráfico 24"</formula>
    </cfRule>
    <cfRule type="expression" dxfId="1482" priority="1477">
      <formula>$Z31="Gráfico 23"</formula>
    </cfRule>
    <cfRule type="expression" dxfId="1481" priority="1478">
      <formula>$Z31="Gráfico 22"</formula>
    </cfRule>
    <cfRule type="expression" dxfId="1480" priority="1479">
      <formula>$Z31="Gráfico 21"</formula>
    </cfRule>
    <cfRule type="expression" dxfId="1479" priority="1480">
      <formula>$Z31="Gráfico 20"</formula>
    </cfRule>
    <cfRule type="expression" dxfId="1478" priority="1481">
      <formula>$Z31="Gráfico 18"</formula>
    </cfRule>
    <cfRule type="expression" dxfId="1477" priority="1482">
      <formula>$Z31="Gráfico 19"</formula>
    </cfRule>
    <cfRule type="expression" dxfId="1476" priority="1483">
      <formula>$Z31="Gráfico 17"</formula>
    </cfRule>
    <cfRule type="expression" dxfId="1475" priority="1484">
      <formula>$Z31="Gráfico 16"</formula>
    </cfRule>
    <cfRule type="expression" dxfId="1474" priority="1485">
      <formula>$Z31="Gráfico 15"</formula>
    </cfRule>
    <cfRule type="expression" dxfId="1473" priority="1486">
      <formula>$Z31="Gráfico 14"</formula>
    </cfRule>
    <cfRule type="expression" dxfId="1472" priority="1487">
      <formula>$Z31="Gráfico 12"</formula>
    </cfRule>
    <cfRule type="expression" dxfId="1471" priority="1488">
      <formula>$Z31="Gráfico 13"</formula>
    </cfRule>
    <cfRule type="expression" dxfId="1470" priority="1489">
      <formula>$Z31="Gráfico 11"</formula>
    </cfRule>
    <cfRule type="expression" dxfId="1469" priority="1490">
      <formula>$Z31="Gráfico 9"</formula>
    </cfRule>
    <cfRule type="expression" dxfId="1468" priority="1491">
      <formula>$Z31="Gráfico 8"</formula>
    </cfRule>
    <cfRule type="expression" dxfId="1467" priority="1492">
      <formula>$Z31="Gráfico 7"</formula>
    </cfRule>
    <cfRule type="expression" dxfId="1466" priority="1493">
      <formula>$Z31="Gráfico 6"</formula>
    </cfRule>
    <cfRule type="expression" dxfId="1465" priority="1494">
      <formula>$Z31="Gráfico 4"</formula>
    </cfRule>
    <cfRule type="expression" dxfId="1464" priority="1495">
      <formula>$Z31="Gráfico 3"</formula>
    </cfRule>
    <cfRule type="expression" dxfId="1463" priority="1496">
      <formula>$Z31="Gráfico 2"</formula>
    </cfRule>
    <cfRule type="expression" dxfId="1462" priority="1497">
      <formula>$Z31="Gráfico 1"</formula>
    </cfRule>
    <cfRule type="expression" dxfId="1461" priority="1498">
      <formula>$Z31="Gráfico 5"</formula>
    </cfRule>
  </conditionalFormatting>
  <conditionalFormatting sqref="O30">
    <cfRule type="expression" dxfId="1460" priority="1425">
      <formula>$Z30="Reporte 2"</formula>
    </cfRule>
    <cfRule type="expression" dxfId="1459" priority="1426">
      <formula>$Z30="Reporte 1"</formula>
    </cfRule>
    <cfRule type="expression" dxfId="1458" priority="1427">
      <formula>$Z30="Informe 10"</formula>
    </cfRule>
    <cfRule type="expression" dxfId="1457" priority="1428">
      <formula>$Z30="Informe 9"</formula>
    </cfRule>
    <cfRule type="expression" dxfId="1456" priority="1429">
      <formula>$Z30="Informe 8"</formula>
    </cfRule>
    <cfRule type="expression" dxfId="1455" priority="1430">
      <formula>$Z30="Informe 7"</formula>
    </cfRule>
    <cfRule type="expression" dxfId="1454" priority="1431">
      <formula>$Z30="Informe 6"</formula>
    </cfRule>
    <cfRule type="expression" dxfId="1453" priority="1432">
      <formula>$Z30="Informe 5"</formula>
    </cfRule>
    <cfRule type="expression" dxfId="1452" priority="1433">
      <formula>$Z30="Informe 4"</formula>
    </cfRule>
    <cfRule type="expression" dxfId="1451" priority="1434">
      <formula>$Z30="Informe 3"</formula>
    </cfRule>
    <cfRule type="expression" dxfId="1450" priority="1435">
      <formula>$Z30="Informe 2"</formula>
    </cfRule>
    <cfRule type="expression" dxfId="1449" priority="1436">
      <formula>$Z30="Informe 1"</formula>
    </cfRule>
    <cfRule type="expression" dxfId="1448" priority="1437">
      <formula>$Z30="Gráfico 10"</formula>
    </cfRule>
    <cfRule type="expression" dxfId="1447" priority="1438">
      <formula>$Z30="Gráfico 25"</formula>
    </cfRule>
    <cfRule type="expression" dxfId="1446" priority="1439">
      <formula>$Z30="Gráfico 24"</formula>
    </cfRule>
    <cfRule type="expression" dxfId="1445" priority="1440">
      <formula>$Z30="Gráfico 23"</formula>
    </cfRule>
    <cfRule type="expression" dxfId="1444" priority="1441">
      <formula>$Z30="Gráfico 22"</formula>
    </cfRule>
    <cfRule type="expression" dxfId="1443" priority="1442">
      <formula>$Z30="Gráfico 21"</formula>
    </cfRule>
    <cfRule type="expression" dxfId="1442" priority="1443">
      <formula>$Z30="Gráfico 20"</formula>
    </cfRule>
    <cfRule type="expression" dxfId="1441" priority="1444">
      <formula>$Z30="Gráfico 18"</formula>
    </cfRule>
    <cfRule type="expression" dxfId="1440" priority="1445">
      <formula>$Z30="Gráfico 19"</formula>
    </cfRule>
    <cfRule type="expression" dxfId="1439" priority="1446">
      <formula>$Z30="Gráfico 17"</formula>
    </cfRule>
    <cfRule type="expression" dxfId="1438" priority="1447">
      <formula>$Z30="Gráfico 16"</formula>
    </cfRule>
    <cfRule type="expression" dxfId="1437" priority="1448">
      <formula>$Z30="Gráfico 15"</formula>
    </cfRule>
    <cfRule type="expression" dxfId="1436" priority="1449">
      <formula>$Z30="Gráfico 14"</formula>
    </cfRule>
    <cfRule type="expression" dxfId="1435" priority="1450">
      <formula>$Z30="Gráfico 12"</formula>
    </cfRule>
    <cfRule type="expression" dxfId="1434" priority="1451">
      <formula>$Z30="Gráfico 13"</formula>
    </cfRule>
    <cfRule type="expression" dxfId="1433" priority="1452">
      <formula>$Z30="Gráfico 11"</formula>
    </cfRule>
    <cfRule type="expression" dxfId="1432" priority="1453">
      <formula>$Z30="Gráfico 9"</formula>
    </cfRule>
    <cfRule type="expression" dxfId="1431" priority="1454">
      <formula>$Z30="Gráfico 8"</formula>
    </cfRule>
    <cfRule type="expression" dxfId="1430" priority="1455">
      <formula>$Z30="Gráfico 7"</formula>
    </cfRule>
    <cfRule type="expression" dxfId="1429" priority="1456">
      <formula>$Z30="Gráfico 6"</formula>
    </cfRule>
    <cfRule type="expression" dxfId="1428" priority="1457">
      <formula>$Z30="Gráfico 4"</formula>
    </cfRule>
    <cfRule type="expression" dxfId="1427" priority="1458">
      <formula>$Z30="Gráfico 3"</formula>
    </cfRule>
    <cfRule type="expression" dxfId="1426" priority="1459">
      <formula>$Z30="Gráfico 2"</formula>
    </cfRule>
    <cfRule type="expression" dxfId="1425" priority="1460">
      <formula>$Z30="Gráfico 1"</formula>
    </cfRule>
    <cfRule type="expression" dxfId="1424" priority="1461">
      <formula>$Z30="Gráfico 5"</formula>
    </cfRule>
  </conditionalFormatting>
  <conditionalFormatting sqref="O29">
    <cfRule type="expression" dxfId="1423" priority="1388">
      <formula>$Z29="Reporte 2"</formula>
    </cfRule>
    <cfRule type="expression" dxfId="1422" priority="1389">
      <formula>$Z29="Reporte 1"</formula>
    </cfRule>
    <cfRule type="expression" dxfId="1421" priority="1390">
      <formula>$Z29="Informe 10"</formula>
    </cfRule>
    <cfRule type="expression" dxfId="1420" priority="1391">
      <formula>$Z29="Informe 9"</formula>
    </cfRule>
    <cfRule type="expression" dxfId="1419" priority="1392">
      <formula>$Z29="Informe 8"</formula>
    </cfRule>
    <cfRule type="expression" dxfId="1418" priority="1393">
      <formula>$Z29="Informe 7"</formula>
    </cfRule>
    <cfRule type="expression" dxfId="1417" priority="1394">
      <formula>$Z29="Informe 6"</formula>
    </cfRule>
    <cfRule type="expression" dxfId="1416" priority="1395">
      <formula>$Z29="Informe 5"</formula>
    </cfRule>
    <cfRule type="expression" dxfId="1415" priority="1396">
      <formula>$Z29="Informe 4"</formula>
    </cfRule>
    <cfRule type="expression" dxfId="1414" priority="1397">
      <formula>$Z29="Informe 3"</formula>
    </cfRule>
    <cfRule type="expression" dxfId="1413" priority="1398">
      <formula>$Z29="Informe 2"</formula>
    </cfRule>
    <cfRule type="expression" dxfId="1412" priority="1399">
      <formula>$Z29="Informe 1"</formula>
    </cfRule>
    <cfRule type="expression" dxfId="1411" priority="1400">
      <formula>$Z29="Gráfico 10"</formula>
    </cfRule>
    <cfRule type="expression" dxfId="1410" priority="1401">
      <formula>$Z29="Gráfico 25"</formula>
    </cfRule>
    <cfRule type="expression" dxfId="1409" priority="1402">
      <formula>$Z29="Gráfico 24"</formula>
    </cfRule>
    <cfRule type="expression" dxfId="1408" priority="1403">
      <formula>$Z29="Gráfico 23"</formula>
    </cfRule>
    <cfRule type="expression" dxfId="1407" priority="1404">
      <formula>$Z29="Gráfico 22"</formula>
    </cfRule>
    <cfRule type="expression" dxfId="1406" priority="1405">
      <formula>$Z29="Gráfico 21"</formula>
    </cfRule>
    <cfRule type="expression" dxfId="1405" priority="1406">
      <formula>$Z29="Gráfico 20"</formula>
    </cfRule>
    <cfRule type="expression" dxfId="1404" priority="1407">
      <formula>$Z29="Gráfico 18"</formula>
    </cfRule>
    <cfRule type="expression" dxfId="1403" priority="1408">
      <formula>$Z29="Gráfico 19"</formula>
    </cfRule>
    <cfRule type="expression" dxfId="1402" priority="1409">
      <formula>$Z29="Gráfico 17"</formula>
    </cfRule>
    <cfRule type="expression" dxfId="1401" priority="1410">
      <formula>$Z29="Gráfico 16"</formula>
    </cfRule>
    <cfRule type="expression" dxfId="1400" priority="1411">
      <formula>$Z29="Gráfico 15"</formula>
    </cfRule>
    <cfRule type="expression" dxfId="1399" priority="1412">
      <formula>$Z29="Gráfico 14"</formula>
    </cfRule>
    <cfRule type="expression" dxfId="1398" priority="1413">
      <formula>$Z29="Gráfico 12"</formula>
    </cfRule>
    <cfRule type="expression" dxfId="1397" priority="1414">
      <formula>$Z29="Gráfico 13"</formula>
    </cfRule>
    <cfRule type="expression" dxfId="1396" priority="1415">
      <formula>$Z29="Gráfico 11"</formula>
    </cfRule>
    <cfRule type="expression" dxfId="1395" priority="1416">
      <formula>$Z29="Gráfico 9"</formula>
    </cfRule>
    <cfRule type="expression" dxfId="1394" priority="1417">
      <formula>$Z29="Gráfico 8"</formula>
    </cfRule>
    <cfRule type="expression" dxfId="1393" priority="1418">
      <formula>$Z29="Gráfico 7"</formula>
    </cfRule>
    <cfRule type="expression" dxfId="1392" priority="1419">
      <formula>$Z29="Gráfico 6"</formula>
    </cfRule>
    <cfRule type="expression" dxfId="1391" priority="1420">
      <formula>$Z29="Gráfico 4"</formula>
    </cfRule>
    <cfRule type="expression" dxfId="1390" priority="1421">
      <formula>$Z29="Gráfico 3"</formula>
    </cfRule>
    <cfRule type="expression" dxfId="1389" priority="1422">
      <formula>$Z29="Gráfico 2"</formula>
    </cfRule>
    <cfRule type="expression" dxfId="1388" priority="1423">
      <formula>$Z29="Gráfico 1"</formula>
    </cfRule>
    <cfRule type="expression" dxfId="1387" priority="1424">
      <formula>$Z29="Gráfico 5"</formula>
    </cfRule>
  </conditionalFormatting>
  <conditionalFormatting sqref="N32">
    <cfRule type="expression" dxfId="1386" priority="1351">
      <formula>$Z32="Reporte 2"</formula>
    </cfRule>
    <cfRule type="expression" dxfId="1385" priority="1352">
      <formula>$Z32="Reporte 1"</formula>
    </cfRule>
    <cfRule type="expression" dxfId="1384" priority="1353">
      <formula>$Z32="Informe 10"</formula>
    </cfRule>
    <cfRule type="expression" dxfId="1383" priority="1354">
      <formula>$Z32="Informe 9"</formula>
    </cfRule>
    <cfRule type="expression" dxfId="1382" priority="1355">
      <formula>$Z32="Informe 8"</formula>
    </cfRule>
    <cfRule type="expression" dxfId="1381" priority="1356">
      <formula>$Z32="Informe 7"</formula>
    </cfRule>
    <cfRule type="expression" dxfId="1380" priority="1357">
      <formula>$Z32="Informe 6"</formula>
    </cfRule>
    <cfRule type="expression" dxfId="1379" priority="1358">
      <formula>$Z32="Informe 5"</formula>
    </cfRule>
    <cfRule type="expression" dxfId="1378" priority="1359">
      <formula>$Z32="Informe 4"</formula>
    </cfRule>
    <cfRule type="expression" dxfId="1377" priority="1360">
      <formula>$Z32="Informe 3"</formula>
    </cfRule>
    <cfRule type="expression" dxfId="1376" priority="1361">
      <formula>$Z32="Informe 2"</formula>
    </cfRule>
    <cfRule type="expression" dxfId="1375" priority="1362">
      <formula>$Z32="Informe 1"</formula>
    </cfRule>
    <cfRule type="expression" dxfId="1374" priority="1363">
      <formula>$Z32="Gráfico 10"</formula>
    </cfRule>
    <cfRule type="expression" dxfId="1373" priority="1364">
      <formula>$Z32="Gráfico 25"</formula>
    </cfRule>
    <cfRule type="expression" dxfId="1372" priority="1365">
      <formula>$Z32="Gráfico 24"</formula>
    </cfRule>
    <cfRule type="expression" dxfId="1371" priority="1366">
      <formula>$Z32="Gráfico 23"</formula>
    </cfRule>
    <cfRule type="expression" dxfId="1370" priority="1367">
      <formula>$Z32="Gráfico 22"</formula>
    </cfRule>
    <cfRule type="expression" dxfId="1369" priority="1368">
      <formula>$Z32="Gráfico 21"</formula>
    </cfRule>
    <cfRule type="expression" dxfId="1368" priority="1369">
      <formula>$Z32="Gráfico 20"</formula>
    </cfRule>
    <cfRule type="expression" dxfId="1367" priority="1370">
      <formula>$Z32="Gráfico 18"</formula>
    </cfRule>
    <cfRule type="expression" dxfId="1366" priority="1371">
      <formula>$Z32="Gráfico 19"</formula>
    </cfRule>
    <cfRule type="expression" dxfId="1365" priority="1372">
      <formula>$Z32="Gráfico 17"</formula>
    </cfRule>
    <cfRule type="expression" dxfId="1364" priority="1373">
      <formula>$Z32="Gráfico 16"</formula>
    </cfRule>
    <cfRule type="expression" dxfId="1363" priority="1374">
      <formula>$Z32="Gráfico 15"</formula>
    </cfRule>
    <cfRule type="expression" dxfId="1362" priority="1375">
      <formula>$Z32="Gráfico 14"</formula>
    </cfRule>
    <cfRule type="expression" dxfId="1361" priority="1376">
      <formula>$Z32="Gráfico 12"</formula>
    </cfRule>
    <cfRule type="expression" dxfId="1360" priority="1377">
      <formula>$Z32="Gráfico 13"</formula>
    </cfRule>
    <cfRule type="expression" dxfId="1359" priority="1378">
      <formula>$Z32="Gráfico 11"</formula>
    </cfRule>
    <cfRule type="expression" dxfId="1358" priority="1379">
      <formula>$Z32="Gráfico 9"</formula>
    </cfRule>
    <cfRule type="expression" dxfId="1357" priority="1380">
      <formula>$Z32="Gráfico 8"</formula>
    </cfRule>
    <cfRule type="expression" dxfId="1356" priority="1381">
      <formula>$Z32="Gráfico 7"</formula>
    </cfRule>
    <cfRule type="expression" dxfId="1355" priority="1382">
      <formula>$Z32="Gráfico 6"</formula>
    </cfRule>
    <cfRule type="expression" dxfId="1354" priority="1383">
      <formula>$Z32="Gráfico 4"</formula>
    </cfRule>
    <cfRule type="expression" dxfId="1353" priority="1384">
      <formula>$Z32="Gráfico 3"</formula>
    </cfRule>
    <cfRule type="expression" dxfId="1352" priority="1385">
      <formula>$Z32="Gráfico 2"</formula>
    </cfRule>
    <cfRule type="expression" dxfId="1351" priority="1386">
      <formula>$Z32="Gráfico 1"</formula>
    </cfRule>
    <cfRule type="expression" dxfId="1350" priority="1387">
      <formula>$Z32="Gráfico 5"</formula>
    </cfRule>
  </conditionalFormatting>
  <conditionalFormatting sqref="V32:W32 Y32 AL32 Q32:S32">
    <cfRule type="expression" dxfId="1349" priority="1314">
      <formula>$Z32="Reporte 2"</formula>
    </cfRule>
    <cfRule type="expression" dxfId="1348" priority="1315">
      <formula>$Z32="Reporte 1"</formula>
    </cfRule>
    <cfRule type="expression" dxfId="1347" priority="1316">
      <formula>$Z32="Informe 10"</formula>
    </cfRule>
    <cfRule type="expression" dxfId="1346" priority="1317">
      <formula>$Z32="Informe 9"</formula>
    </cfRule>
    <cfRule type="expression" dxfId="1345" priority="1318">
      <formula>$Z32="Informe 8"</formula>
    </cfRule>
    <cfRule type="expression" dxfId="1344" priority="1319">
      <formula>$Z32="Informe 7"</formula>
    </cfRule>
    <cfRule type="expression" dxfId="1343" priority="1320">
      <formula>$Z32="Informe 6"</formula>
    </cfRule>
    <cfRule type="expression" dxfId="1342" priority="1321">
      <formula>$Z32="Informe 5"</formula>
    </cfRule>
    <cfRule type="expression" dxfId="1341" priority="1322">
      <formula>$Z32="Informe 4"</formula>
    </cfRule>
    <cfRule type="expression" dxfId="1340" priority="1323">
      <formula>$Z32="Informe 3"</formula>
    </cfRule>
    <cfRule type="expression" dxfId="1339" priority="1324">
      <formula>$Z32="Informe 2"</formula>
    </cfRule>
    <cfRule type="expression" dxfId="1338" priority="1325">
      <formula>$Z32="Informe 1"</formula>
    </cfRule>
    <cfRule type="expression" dxfId="1337" priority="1326">
      <formula>$Z32="Gráfico 10"</formula>
    </cfRule>
    <cfRule type="expression" dxfId="1336" priority="1327">
      <formula>$Z32="Gráfico 25"</formula>
    </cfRule>
    <cfRule type="expression" dxfId="1335" priority="1328">
      <formula>$Z32="Gráfico 24"</formula>
    </cfRule>
    <cfRule type="expression" dxfId="1334" priority="1329">
      <formula>$Z32="Gráfico 23"</formula>
    </cfRule>
    <cfRule type="expression" dxfId="1333" priority="1330">
      <formula>$Z32="Gráfico 22"</formula>
    </cfRule>
    <cfRule type="expression" dxfId="1332" priority="1331">
      <formula>$Z32="Gráfico 21"</formula>
    </cfRule>
    <cfRule type="expression" dxfId="1331" priority="1332">
      <formula>$Z32="Gráfico 20"</formula>
    </cfRule>
    <cfRule type="expression" dxfId="1330" priority="1333">
      <formula>$Z32="Gráfico 18"</formula>
    </cfRule>
    <cfRule type="expression" dxfId="1329" priority="1334">
      <formula>$Z32="Gráfico 19"</formula>
    </cfRule>
    <cfRule type="expression" dxfId="1328" priority="1335">
      <formula>$Z32="Gráfico 17"</formula>
    </cfRule>
    <cfRule type="expression" dxfId="1327" priority="1336">
      <formula>$Z32="Gráfico 16"</formula>
    </cfRule>
    <cfRule type="expression" dxfId="1326" priority="1337">
      <formula>$Z32="Gráfico 15"</formula>
    </cfRule>
    <cfRule type="expression" dxfId="1325" priority="1338">
      <formula>$Z32="Gráfico 14"</formula>
    </cfRule>
    <cfRule type="expression" dxfId="1324" priority="1339">
      <formula>$Z32="Gráfico 12"</formula>
    </cfRule>
    <cfRule type="expression" dxfId="1323" priority="1340">
      <formula>$Z32="Gráfico 13"</formula>
    </cfRule>
    <cfRule type="expression" dxfId="1322" priority="1341">
      <formula>$Z32="Gráfico 11"</formula>
    </cfRule>
    <cfRule type="expression" dxfId="1321" priority="1342">
      <formula>$Z32="Gráfico 9"</formula>
    </cfRule>
    <cfRule type="expression" dxfId="1320" priority="1343">
      <formula>$Z32="Gráfico 8"</formula>
    </cfRule>
    <cfRule type="expression" dxfId="1319" priority="1344">
      <formula>$Z32="Gráfico 7"</formula>
    </cfRule>
    <cfRule type="expression" dxfId="1318" priority="1345">
      <formula>$Z32="Gráfico 6"</formula>
    </cfRule>
    <cfRule type="expression" dxfId="1317" priority="1346">
      <formula>$Z32="Gráfico 4"</formula>
    </cfRule>
    <cfRule type="expression" dxfId="1316" priority="1347">
      <formula>$Z32="Gráfico 3"</formula>
    </cfRule>
    <cfRule type="expression" dxfId="1315" priority="1348">
      <formula>$Z32="Gráfico 2"</formula>
    </cfRule>
    <cfRule type="expression" dxfId="1314" priority="1349">
      <formula>$Z32="Gráfico 1"</formula>
    </cfRule>
    <cfRule type="expression" dxfId="1313" priority="1350">
      <formula>$Z32="Gráfico 5"</formula>
    </cfRule>
  </conditionalFormatting>
  <conditionalFormatting sqref="T32">
    <cfRule type="expression" dxfId="1312" priority="1277">
      <formula>$Z32="Reporte 2"</formula>
    </cfRule>
    <cfRule type="expression" dxfId="1311" priority="1278">
      <formula>$Z32="Reporte 1"</formula>
    </cfRule>
    <cfRule type="expression" dxfId="1310" priority="1279">
      <formula>$Z32="Informe 10"</formula>
    </cfRule>
    <cfRule type="expression" dxfId="1309" priority="1280">
      <formula>$Z32="Informe 9"</formula>
    </cfRule>
    <cfRule type="expression" dxfId="1308" priority="1281">
      <formula>$Z32="Informe 8"</formula>
    </cfRule>
    <cfRule type="expression" dxfId="1307" priority="1282">
      <formula>$Z32="Informe 7"</formula>
    </cfRule>
    <cfRule type="expression" dxfId="1306" priority="1283">
      <formula>$Z32="Informe 6"</formula>
    </cfRule>
    <cfRule type="expression" dxfId="1305" priority="1284">
      <formula>$Z32="Informe 5"</formula>
    </cfRule>
    <cfRule type="expression" dxfId="1304" priority="1285">
      <formula>$Z32="Informe 4"</formula>
    </cfRule>
    <cfRule type="expression" dxfId="1303" priority="1286">
      <formula>$Z32="Informe 3"</formula>
    </cfRule>
    <cfRule type="expression" dxfId="1302" priority="1287">
      <formula>$Z32="Informe 2"</formula>
    </cfRule>
    <cfRule type="expression" dxfId="1301" priority="1288">
      <formula>$Z32="Informe 1"</formula>
    </cfRule>
    <cfRule type="expression" dxfId="1300" priority="1289">
      <formula>$Z32="Gráfico 10"</formula>
    </cfRule>
    <cfRule type="expression" dxfId="1299" priority="1290">
      <formula>$Z32="Gráfico 25"</formula>
    </cfRule>
    <cfRule type="expression" dxfId="1298" priority="1291">
      <formula>$Z32="Gráfico 24"</formula>
    </cfRule>
    <cfRule type="expression" dxfId="1297" priority="1292">
      <formula>$Z32="Gráfico 23"</formula>
    </cfRule>
    <cfRule type="expression" dxfId="1296" priority="1293">
      <formula>$Z32="Gráfico 22"</formula>
    </cfRule>
    <cfRule type="expression" dxfId="1295" priority="1294">
      <formula>$Z32="Gráfico 21"</formula>
    </cfRule>
    <cfRule type="expression" dxfId="1294" priority="1295">
      <formula>$Z32="Gráfico 20"</formula>
    </cfRule>
    <cfRule type="expression" dxfId="1293" priority="1296">
      <formula>$Z32="Gráfico 18"</formula>
    </cfRule>
    <cfRule type="expression" dxfId="1292" priority="1297">
      <formula>$Z32="Gráfico 19"</formula>
    </cfRule>
    <cfRule type="expression" dxfId="1291" priority="1298">
      <formula>$Z32="Gráfico 17"</formula>
    </cfRule>
    <cfRule type="expression" dxfId="1290" priority="1299">
      <formula>$Z32="Gráfico 16"</formula>
    </cfRule>
    <cfRule type="expression" dxfId="1289" priority="1300">
      <formula>$Z32="Gráfico 15"</formula>
    </cfRule>
    <cfRule type="expression" dxfId="1288" priority="1301">
      <formula>$Z32="Gráfico 14"</formula>
    </cfRule>
    <cfRule type="expression" dxfId="1287" priority="1302">
      <formula>$Z32="Gráfico 12"</formula>
    </cfRule>
    <cfRule type="expression" dxfId="1286" priority="1303">
      <formula>$Z32="Gráfico 13"</formula>
    </cfRule>
    <cfRule type="expression" dxfId="1285" priority="1304">
      <formula>$Z32="Gráfico 11"</formula>
    </cfRule>
    <cfRule type="expression" dxfId="1284" priority="1305">
      <formula>$Z32="Gráfico 9"</formula>
    </cfRule>
    <cfRule type="expression" dxfId="1283" priority="1306">
      <formula>$Z32="Gráfico 8"</formula>
    </cfRule>
    <cfRule type="expression" dxfId="1282" priority="1307">
      <formula>$Z32="Gráfico 7"</formula>
    </cfRule>
    <cfRule type="expression" dxfId="1281" priority="1308">
      <formula>$Z32="Gráfico 6"</formula>
    </cfRule>
    <cfRule type="expression" dxfId="1280" priority="1309">
      <formula>$Z32="Gráfico 4"</formula>
    </cfRule>
    <cfRule type="expression" dxfId="1279" priority="1310">
      <formula>$Z32="Gráfico 3"</formula>
    </cfRule>
    <cfRule type="expression" dxfId="1278" priority="1311">
      <formula>$Z32="Gráfico 2"</formula>
    </cfRule>
    <cfRule type="expression" dxfId="1277" priority="1312">
      <formula>$Z32="Gráfico 1"</formula>
    </cfRule>
    <cfRule type="expression" dxfId="1276" priority="1313">
      <formula>$Z32="Gráfico 5"</formula>
    </cfRule>
  </conditionalFormatting>
  <conditionalFormatting sqref="Z32">
    <cfRule type="expression" dxfId="1275" priority="1240">
      <formula>$Z32="Reporte 2"</formula>
    </cfRule>
    <cfRule type="expression" dxfId="1274" priority="1241">
      <formula>$Z32="Reporte 1"</formula>
    </cfRule>
    <cfRule type="expression" dxfId="1273" priority="1242">
      <formula>$Z32="Informe 10"</formula>
    </cfRule>
    <cfRule type="expression" dxfId="1272" priority="1243">
      <formula>$Z32="Informe 9"</formula>
    </cfRule>
    <cfRule type="expression" dxfId="1271" priority="1244">
      <formula>$Z32="Informe 8"</formula>
    </cfRule>
    <cfRule type="expression" dxfId="1270" priority="1245">
      <formula>$Z32="Informe 7"</formula>
    </cfRule>
    <cfRule type="expression" dxfId="1269" priority="1246">
      <formula>$Z32="Informe 6"</formula>
    </cfRule>
    <cfRule type="expression" dxfId="1268" priority="1247">
      <formula>$Z32="Informe 5"</formula>
    </cfRule>
    <cfRule type="expression" dxfId="1267" priority="1248">
      <formula>$Z32="Informe 4"</formula>
    </cfRule>
    <cfRule type="expression" dxfId="1266" priority="1249">
      <formula>$Z32="Informe 3"</formula>
    </cfRule>
    <cfRule type="expression" dxfId="1265" priority="1250">
      <formula>$Z32="Informe 2"</formula>
    </cfRule>
    <cfRule type="expression" dxfId="1264" priority="1251">
      <formula>$Z32="Informe 1"</formula>
    </cfRule>
    <cfRule type="expression" dxfId="1263" priority="1252">
      <formula>$Z32="Gráfico 10"</formula>
    </cfRule>
    <cfRule type="expression" dxfId="1262" priority="1253">
      <formula>$Z32="Gráfico 25"</formula>
    </cfRule>
    <cfRule type="expression" dxfId="1261" priority="1254">
      <formula>$Z32="Gráfico 24"</formula>
    </cfRule>
    <cfRule type="expression" dxfId="1260" priority="1255">
      <formula>$Z32="Gráfico 23"</formula>
    </cfRule>
    <cfRule type="expression" dxfId="1259" priority="1256">
      <formula>$Z32="Gráfico 22"</formula>
    </cfRule>
    <cfRule type="expression" dxfId="1258" priority="1257">
      <formula>$Z32="Gráfico 21"</formula>
    </cfRule>
    <cfRule type="expression" dxfId="1257" priority="1258">
      <formula>$Z32="Gráfico 20"</formula>
    </cfRule>
    <cfRule type="expression" dxfId="1256" priority="1259">
      <formula>$Z32="Gráfico 18"</formula>
    </cfRule>
    <cfRule type="expression" dxfId="1255" priority="1260">
      <formula>$Z32="Gráfico 19"</formula>
    </cfRule>
    <cfRule type="expression" dxfId="1254" priority="1261">
      <formula>$Z32="Gráfico 17"</formula>
    </cfRule>
    <cfRule type="expression" dxfId="1253" priority="1262">
      <formula>$Z32="Gráfico 16"</formula>
    </cfRule>
    <cfRule type="expression" dxfId="1252" priority="1263">
      <formula>$Z32="Gráfico 15"</formula>
    </cfRule>
    <cfRule type="expression" dxfId="1251" priority="1264">
      <formula>$Z32="Gráfico 14"</formula>
    </cfRule>
    <cfRule type="expression" dxfId="1250" priority="1265">
      <formula>$Z32="Gráfico 12"</formula>
    </cfRule>
    <cfRule type="expression" dxfId="1249" priority="1266">
      <formula>$Z32="Gráfico 13"</formula>
    </cfRule>
    <cfRule type="expression" dxfId="1248" priority="1267">
      <formula>$Z32="Gráfico 11"</formula>
    </cfRule>
    <cfRule type="expression" dxfId="1247" priority="1268">
      <formula>$Z32="Gráfico 9"</formula>
    </cfRule>
    <cfRule type="expression" dxfId="1246" priority="1269">
      <formula>$Z32="Gráfico 8"</formula>
    </cfRule>
    <cfRule type="expression" dxfId="1245" priority="1270">
      <formula>$Z32="Gráfico 7"</formula>
    </cfRule>
    <cfRule type="expression" dxfId="1244" priority="1271">
      <formula>$Z32="Gráfico 6"</formula>
    </cfRule>
    <cfRule type="expression" dxfId="1243" priority="1272">
      <formula>$Z32="Gráfico 4"</formula>
    </cfRule>
    <cfRule type="expression" dxfId="1242" priority="1273">
      <formula>$Z32="Gráfico 3"</formula>
    </cfRule>
    <cfRule type="expression" dxfId="1241" priority="1274">
      <formula>$Z32="Gráfico 2"</formula>
    </cfRule>
    <cfRule type="expression" dxfId="1240" priority="1275">
      <formula>$Z32="Gráfico 1"</formula>
    </cfRule>
    <cfRule type="expression" dxfId="1239" priority="1276">
      <formula>$Z32="Gráfico 5"</formula>
    </cfRule>
  </conditionalFormatting>
  <conditionalFormatting sqref="P32">
    <cfRule type="expression" dxfId="1236" priority="1201">
      <formula>$Z32="Reporte 2"</formula>
    </cfRule>
    <cfRule type="expression" dxfId="1235" priority="1202">
      <formula>$Z32="Reporte 1"</formula>
    </cfRule>
    <cfRule type="expression" dxfId="1234" priority="1203">
      <formula>$Z32="Informe 10"</formula>
    </cfRule>
    <cfRule type="expression" dxfId="1233" priority="1204">
      <formula>$Z32="Informe 9"</formula>
    </cfRule>
    <cfRule type="expression" dxfId="1232" priority="1205">
      <formula>$Z32="Informe 8"</formula>
    </cfRule>
    <cfRule type="expression" dxfId="1231" priority="1206">
      <formula>$Z32="Informe 7"</formula>
    </cfRule>
    <cfRule type="expression" dxfId="1230" priority="1207">
      <formula>$Z32="Informe 6"</formula>
    </cfRule>
    <cfRule type="expression" dxfId="1229" priority="1208">
      <formula>$Z32="Informe 5"</formula>
    </cfRule>
    <cfRule type="expression" dxfId="1228" priority="1209">
      <formula>$Z32="Informe 4"</formula>
    </cfRule>
    <cfRule type="expression" dxfId="1227" priority="1210">
      <formula>$Z32="Informe 3"</formula>
    </cfRule>
    <cfRule type="expression" dxfId="1226" priority="1211">
      <formula>$Z32="Informe 2"</formula>
    </cfRule>
    <cfRule type="expression" dxfId="1225" priority="1212">
      <formula>$Z32="Informe 1"</formula>
    </cfRule>
    <cfRule type="expression" dxfId="1224" priority="1213">
      <formula>$Z32="Gráfico 10"</formula>
    </cfRule>
    <cfRule type="expression" dxfId="1223" priority="1214">
      <formula>$Z32="Gráfico 25"</formula>
    </cfRule>
    <cfRule type="expression" dxfId="1222" priority="1215">
      <formula>$Z32="Gráfico 24"</formula>
    </cfRule>
    <cfRule type="expression" dxfId="1221" priority="1216">
      <formula>$Z32="Gráfico 23"</formula>
    </cfRule>
    <cfRule type="expression" dxfId="1220" priority="1217">
      <formula>$Z32="Gráfico 22"</formula>
    </cfRule>
    <cfRule type="expression" dxfId="1219" priority="1218">
      <formula>$Z32="Gráfico 21"</formula>
    </cfRule>
    <cfRule type="expression" dxfId="1218" priority="1219">
      <formula>$Z32="Gráfico 20"</formula>
    </cfRule>
    <cfRule type="expression" dxfId="1217" priority="1220">
      <formula>$Z32="Gráfico 18"</formula>
    </cfRule>
    <cfRule type="expression" dxfId="1216" priority="1221">
      <formula>$Z32="Gráfico 19"</formula>
    </cfRule>
    <cfRule type="expression" dxfId="1215" priority="1222">
      <formula>$Z32="Gráfico 17"</formula>
    </cfRule>
    <cfRule type="expression" dxfId="1214" priority="1223">
      <formula>$Z32="Gráfico 16"</formula>
    </cfRule>
    <cfRule type="expression" dxfId="1213" priority="1224">
      <formula>$Z32="Gráfico 15"</formula>
    </cfRule>
    <cfRule type="expression" dxfId="1212" priority="1225">
      <formula>$Z32="Gráfico 14"</formula>
    </cfRule>
    <cfRule type="expression" dxfId="1211" priority="1226">
      <formula>$Z32="Gráfico 12"</formula>
    </cfRule>
    <cfRule type="expression" dxfId="1210" priority="1227">
      <formula>$Z32="Gráfico 13"</formula>
    </cfRule>
    <cfRule type="expression" dxfId="1209" priority="1228">
      <formula>$Z32="Gráfico 11"</formula>
    </cfRule>
    <cfRule type="expression" dxfId="1208" priority="1229">
      <formula>$Z32="Gráfico 9"</formula>
    </cfRule>
    <cfRule type="expression" dxfId="1207" priority="1230">
      <formula>$Z32="Gráfico 8"</formula>
    </cfRule>
    <cfRule type="expression" dxfId="1206" priority="1231">
      <formula>$Z32="Gráfico 7"</formula>
    </cfRule>
    <cfRule type="expression" dxfId="1205" priority="1232">
      <formula>$Z32="Gráfico 6"</formula>
    </cfRule>
    <cfRule type="expression" dxfId="1204" priority="1233">
      <formula>$Z32="Gráfico 4"</formula>
    </cfRule>
    <cfRule type="expression" dxfId="1203" priority="1234">
      <formula>$Z32="Gráfico 3"</formula>
    </cfRule>
    <cfRule type="expression" dxfId="1202" priority="1235">
      <formula>$Z32="Gráfico 2"</formula>
    </cfRule>
    <cfRule type="expression" dxfId="1201" priority="1236">
      <formula>$Z32="Gráfico 1"</formula>
    </cfRule>
    <cfRule type="expression" dxfId="1200" priority="1237">
      <formula>$Z32="Gráfico 5"</formula>
    </cfRule>
  </conditionalFormatting>
  <conditionalFormatting sqref="O32">
    <cfRule type="expression" dxfId="1162" priority="1127">
      <formula>$Z32="Reporte 2"</formula>
    </cfRule>
    <cfRule type="expression" dxfId="1161" priority="1128">
      <formula>$Z32="Reporte 1"</formula>
    </cfRule>
    <cfRule type="expression" dxfId="1160" priority="1129">
      <formula>$Z32="Informe 10"</formula>
    </cfRule>
    <cfRule type="expression" dxfId="1159" priority="1130">
      <formula>$Z32="Informe 9"</formula>
    </cfRule>
    <cfRule type="expression" dxfId="1158" priority="1131">
      <formula>$Z32="Informe 8"</formula>
    </cfRule>
    <cfRule type="expression" dxfId="1157" priority="1132">
      <formula>$Z32="Informe 7"</formula>
    </cfRule>
    <cfRule type="expression" dxfId="1156" priority="1133">
      <formula>$Z32="Informe 6"</formula>
    </cfRule>
    <cfRule type="expression" dxfId="1155" priority="1134">
      <formula>$Z32="Informe 5"</formula>
    </cfRule>
    <cfRule type="expression" dxfId="1154" priority="1135">
      <formula>$Z32="Informe 4"</formula>
    </cfRule>
    <cfRule type="expression" dxfId="1153" priority="1136">
      <formula>$Z32="Informe 3"</formula>
    </cfRule>
    <cfRule type="expression" dxfId="1152" priority="1137">
      <formula>$Z32="Informe 2"</formula>
    </cfRule>
    <cfRule type="expression" dxfId="1151" priority="1138">
      <formula>$Z32="Informe 1"</formula>
    </cfRule>
    <cfRule type="expression" dxfId="1150" priority="1139">
      <formula>$Z32="Gráfico 10"</formula>
    </cfRule>
    <cfRule type="expression" dxfId="1149" priority="1140">
      <formula>$Z32="Gráfico 25"</formula>
    </cfRule>
    <cfRule type="expression" dxfId="1148" priority="1141">
      <formula>$Z32="Gráfico 24"</formula>
    </cfRule>
    <cfRule type="expression" dxfId="1147" priority="1142">
      <formula>$Z32="Gráfico 23"</formula>
    </cfRule>
    <cfRule type="expression" dxfId="1146" priority="1143">
      <formula>$Z32="Gráfico 22"</formula>
    </cfRule>
    <cfRule type="expression" dxfId="1145" priority="1144">
      <formula>$Z32="Gráfico 21"</formula>
    </cfRule>
    <cfRule type="expression" dxfId="1144" priority="1145">
      <formula>$Z32="Gráfico 20"</formula>
    </cfRule>
    <cfRule type="expression" dxfId="1143" priority="1146">
      <formula>$Z32="Gráfico 18"</formula>
    </cfRule>
    <cfRule type="expression" dxfId="1142" priority="1147">
      <formula>$Z32="Gráfico 19"</formula>
    </cfRule>
    <cfRule type="expression" dxfId="1141" priority="1148">
      <formula>$Z32="Gráfico 17"</formula>
    </cfRule>
    <cfRule type="expression" dxfId="1140" priority="1149">
      <formula>$Z32="Gráfico 16"</formula>
    </cfRule>
    <cfRule type="expression" dxfId="1139" priority="1150">
      <formula>$Z32="Gráfico 15"</formula>
    </cfRule>
    <cfRule type="expression" dxfId="1138" priority="1151">
      <formula>$Z32="Gráfico 14"</formula>
    </cfRule>
    <cfRule type="expression" dxfId="1137" priority="1152">
      <formula>$Z32="Gráfico 12"</formula>
    </cfRule>
    <cfRule type="expression" dxfId="1136" priority="1153">
      <formula>$Z32="Gráfico 13"</formula>
    </cfRule>
    <cfRule type="expression" dxfId="1135" priority="1154">
      <formula>$Z32="Gráfico 11"</formula>
    </cfRule>
    <cfRule type="expression" dxfId="1134" priority="1155">
      <formula>$Z32="Gráfico 9"</formula>
    </cfRule>
    <cfRule type="expression" dxfId="1133" priority="1156">
      <formula>$Z32="Gráfico 8"</formula>
    </cfRule>
    <cfRule type="expression" dxfId="1132" priority="1157">
      <formula>$Z32="Gráfico 7"</formula>
    </cfRule>
    <cfRule type="expression" dxfId="1131" priority="1158">
      <formula>$Z32="Gráfico 6"</formula>
    </cfRule>
    <cfRule type="expression" dxfId="1130" priority="1159">
      <formula>$Z32="Gráfico 4"</formula>
    </cfRule>
    <cfRule type="expression" dxfId="1129" priority="1160">
      <formula>$Z32="Gráfico 3"</formula>
    </cfRule>
    <cfRule type="expression" dxfId="1128" priority="1161">
      <formula>$Z32="Gráfico 2"</formula>
    </cfRule>
    <cfRule type="expression" dxfId="1127" priority="1162">
      <formula>$Z32="Gráfico 1"</formula>
    </cfRule>
    <cfRule type="expression" dxfId="1126" priority="1163">
      <formula>$Z32="Gráfico 5"</formula>
    </cfRule>
  </conditionalFormatting>
  <conditionalFormatting sqref="N33:N41 N52:N59">
    <cfRule type="expression" dxfId="1125" priority="1090">
      <formula>$Z33="Reporte 2"</formula>
    </cfRule>
    <cfRule type="expression" dxfId="1124" priority="1091">
      <formula>$Z33="Reporte 1"</formula>
    </cfRule>
    <cfRule type="expression" dxfId="1123" priority="1092">
      <formula>$Z33="Informe 10"</formula>
    </cfRule>
    <cfRule type="expression" dxfId="1122" priority="1093">
      <formula>$Z33="Informe 9"</formula>
    </cfRule>
    <cfRule type="expression" dxfId="1121" priority="1094">
      <formula>$Z33="Informe 8"</formula>
    </cfRule>
    <cfRule type="expression" dxfId="1120" priority="1095">
      <formula>$Z33="Informe 7"</formula>
    </cfRule>
    <cfRule type="expression" dxfId="1119" priority="1096">
      <formula>$Z33="Informe 6"</formula>
    </cfRule>
    <cfRule type="expression" dxfId="1118" priority="1097">
      <formula>$Z33="Informe 5"</formula>
    </cfRule>
    <cfRule type="expression" dxfId="1117" priority="1098">
      <formula>$Z33="Informe 4"</formula>
    </cfRule>
    <cfRule type="expression" dxfId="1116" priority="1099">
      <formula>$Z33="Informe 3"</formula>
    </cfRule>
    <cfRule type="expression" dxfId="1115" priority="1100">
      <formula>$Z33="Informe 2"</formula>
    </cfRule>
    <cfRule type="expression" dxfId="1114" priority="1101">
      <formula>$Z33="Informe 1"</formula>
    </cfRule>
    <cfRule type="expression" dxfId="1113" priority="1102">
      <formula>$Z33="Gráfico 10"</formula>
    </cfRule>
    <cfRule type="expression" dxfId="1112" priority="1103">
      <formula>$Z33="Gráfico 25"</formula>
    </cfRule>
    <cfRule type="expression" dxfId="1111" priority="1104">
      <formula>$Z33="Gráfico 24"</formula>
    </cfRule>
    <cfRule type="expression" dxfId="1110" priority="1105">
      <formula>$Z33="Gráfico 23"</formula>
    </cfRule>
    <cfRule type="expression" dxfId="1109" priority="1106">
      <formula>$Z33="Gráfico 22"</formula>
    </cfRule>
    <cfRule type="expression" dxfId="1108" priority="1107">
      <formula>$Z33="Gráfico 21"</formula>
    </cfRule>
    <cfRule type="expression" dxfId="1107" priority="1108">
      <formula>$Z33="Gráfico 20"</formula>
    </cfRule>
    <cfRule type="expression" dxfId="1106" priority="1109">
      <formula>$Z33="Gráfico 18"</formula>
    </cfRule>
    <cfRule type="expression" dxfId="1105" priority="1110">
      <formula>$Z33="Gráfico 19"</formula>
    </cfRule>
    <cfRule type="expression" dxfId="1104" priority="1111">
      <formula>$Z33="Gráfico 17"</formula>
    </cfRule>
    <cfRule type="expression" dxfId="1103" priority="1112">
      <formula>$Z33="Gráfico 16"</formula>
    </cfRule>
    <cfRule type="expression" dxfId="1102" priority="1113">
      <formula>$Z33="Gráfico 15"</formula>
    </cfRule>
    <cfRule type="expression" dxfId="1101" priority="1114">
      <formula>$Z33="Gráfico 14"</formula>
    </cfRule>
    <cfRule type="expression" dxfId="1100" priority="1115">
      <formula>$Z33="Gráfico 12"</formula>
    </cfRule>
    <cfRule type="expression" dxfId="1099" priority="1116">
      <formula>$Z33="Gráfico 13"</formula>
    </cfRule>
    <cfRule type="expression" dxfId="1098" priority="1117">
      <formula>$Z33="Gráfico 11"</formula>
    </cfRule>
    <cfRule type="expression" dxfId="1097" priority="1118">
      <formula>$Z33="Gráfico 9"</formula>
    </cfRule>
    <cfRule type="expression" dxfId="1096" priority="1119">
      <formula>$Z33="Gráfico 8"</formula>
    </cfRule>
    <cfRule type="expression" dxfId="1095" priority="1120">
      <formula>$Z33="Gráfico 7"</formula>
    </cfRule>
    <cfRule type="expression" dxfId="1094" priority="1121">
      <formula>$Z33="Gráfico 6"</formula>
    </cfRule>
    <cfRule type="expression" dxfId="1093" priority="1122">
      <formula>$Z33="Gráfico 4"</formula>
    </cfRule>
    <cfRule type="expression" dxfId="1092" priority="1123">
      <formula>$Z33="Gráfico 3"</formula>
    </cfRule>
    <cfRule type="expression" dxfId="1091" priority="1124">
      <formula>$Z33="Gráfico 2"</formula>
    </cfRule>
    <cfRule type="expression" dxfId="1090" priority="1125">
      <formula>$Z33="Gráfico 1"</formula>
    </cfRule>
    <cfRule type="expression" dxfId="1089" priority="1126">
      <formula>$Z33="Gráfico 5"</formula>
    </cfRule>
  </conditionalFormatting>
  <conditionalFormatting sqref="V33:W59 Y33:Y59 AL33:AL59 Q33:S59">
    <cfRule type="expression" dxfId="1088" priority="1053">
      <formula>$Z33="Reporte 2"</formula>
    </cfRule>
    <cfRule type="expression" dxfId="1087" priority="1054">
      <formula>$Z33="Reporte 1"</formula>
    </cfRule>
    <cfRule type="expression" dxfId="1086" priority="1055">
      <formula>$Z33="Informe 10"</formula>
    </cfRule>
    <cfRule type="expression" dxfId="1085" priority="1056">
      <formula>$Z33="Informe 9"</formula>
    </cfRule>
    <cfRule type="expression" dxfId="1084" priority="1057">
      <formula>$Z33="Informe 8"</formula>
    </cfRule>
    <cfRule type="expression" dxfId="1083" priority="1058">
      <formula>$Z33="Informe 7"</formula>
    </cfRule>
    <cfRule type="expression" dxfId="1082" priority="1059">
      <formula>$Z33="Informe 6"</formula>
    </cfRule>
    <cfRule type="expression" dxfId="1081" priority="1060">
      <formula>$Z33="Informe 5"</formula>
    </cfRule>
    <cfRule type="expression" dxfId="1080" priority="1061">
      <formula>$Z33="Informe 4"</formula>
    </cfRule>
    <cfRule type="expression" dxfId="1079" priority="1062">
      <formula>$Z33="Informe 3"</formula>
    </cfRule>
    <cfRule type="expression" dxfId="1078" priority="1063">
      <formula>$Z33="Informe 2"</formula>
    </cfRule>
    <cfRule type="expression" dxfId="1077" priority="1064">
      <formula>$Z33="Informe 1"</formula>
    </cfRule>
    <cfRule type="expression" dxfId="1076" priority="1065">
      <formula>$Z33="Gráfico 10"</formula>
    </cfRule>
    <cfRule type="expression" dxfId="1075" priority="1066">
      <formula>$Z33="Gráfico 25"</formula>
    </cfRule>
    <cfRule type="expression" dxfId="1074" priority="1067">
      <formula>$Z33="Gráfico 24"</formula>
    </cfRule>
    <cfRule type="expression" dxfId="1073" priority="1068">
      <formula>$Z33="Gráfico 23"</formula>
    </cfRule>
    <cfRule type="expression" dxfId="1072" priority="1069">
      <formula>$Z33="Gráfico 22"</formula>
    </cfRule>
    <cfRule type="expression" dxfId="1071" priority="1070">
      <formula>$Z33="Gráfico 21"</formula>
    </cfRule>
    <cfRule type="expression" dxfId="1070" priority="1071">
      <formula>$Z33="Gráfico 20"</formula>
    </cfRule>
    <cfRule type="expression" dxfId="1069" priority="1072">
      <formula>$Z33="Gráfico 18"</formula>
    </cfRule>
    <cfRule type="expression" dxfId="1068" priority="1073">
      <formula>$Z33="Gráfico 19"</formula>
    </cfRule>
    <cfRule type="expression" dxfId="1067" priority="1074">
      <formula>$Z33="Gráfico 17"</formula>
    </cfRule>
    <cfRule type="expression" dxfId="1066" priority="1075">
      <formula>$Z33="Gráfico 16"</formula>
    </cfRule>
    <cfRule type="expression" dxfId="1065" priority="1076">
      <formula>$Z33="Gráfico 15"</formula>
    </cfRule>
    <cfRule type="expression" dxfId="1064" priority="1077">
      <formula>$Z33="Gráfico 14"</formula>
    </cfRule>
    <cfRule type="expression" dxfId="1063" priority="1078">
      <formula>$Z33="Gráfico 12"</formula>
    </cfRule>
    <cfRule type="expression" dxfId="1062" priority="1079">
      <formula>$Z33="Gráfico 13"</formula>
    </cfRule>
    <cfRule type="expression" dxfId="1061" priority="1080">
      <formula>$Z33="Gráfico 11"</formula>
    </cfRule>
    <cfRule type="expression" dxfId="1060" priority="1081">
      <formula>$Z33="Gráfico 9"</formula>
    </cfRule>
    <cfRule type="expression" dxfId="1059" priority="1082">
      <formula>$Z33="Gráfico 8"</formula>
    </cfRule>
    <cfRule type="expression" dxfId="1058" priority="1083">
      <formula>$Z33="Gráfico 7"</formula>
    </cfRule>
    <cfRule type="expression" dxfId="1057" priority="1084">
      <formula>$Z33="Gráfico 6"</formula>
    </cfRule>
    <cfRule type="expression" dxfId="1056" priority="1085">
      <formula>$Z33="Gráfico 4"</formula>
    </cfRule>
    <cfRule type="expression" dxfId="1055" priority="1086">
      <formula>$Z33="Gráfico 3"</formula>
    </cfRule>
    <cfRule type="expression" dxfId="1054" priority="1087">
      <formula>$Z33="Gráfico 2"</formula>
    </cfRule>
    <cfRule type="expression" dxfId="1053" priority="1088">
      <formula>$Z33="Gráfico 1"</formula>
    </cfRule>
    <cfRule type="expression" dxfId="1052" priority="1089">
      <formula>$Z33="Gráfico 5"</formula>
    </cfRule>
  </conditionalFormatting>
  <conditionalFormatting sqref="T33:T59">
    <cfRule type="expression" dxfId="1051" priority="1016">
      <formula>$Z33="Reporte 2"</formula>
    </cfRule>
    <cfRule type="expression" dxfId="1050" priority="1017">
      <formula>$Z33="Reporte 1"</formula>
    </cfRule>
    <cfRule type="expression" dxfId="1049" priority="1018">
      <formula>$Z33="Informe 10"</formula>
    </cfRule>
    <cfRule type="expression" dxfId="1048" priority="1019">
      <formula>$Z33="Informe 9"</formula>
    </cfRule>
    <cfRule type="expression" dxfId="1047" priority="1020">
      <formula>$Z33="Informe 8"</formula>
    </cfRule>
    <cfRule type="expression" dxfId="1046" priority="1021">
      <formula>$Z33="Informe 7"</formula>
    </cfRule>
    <cfRule type="expression" dxfId="1045" priority="1022">
      <formula>$Z33="Informe 6"</formula>
    </cfRule>
    <cfRule type="expression" dxfId="1044" priority="1023">
      <formula>$Z33="Informe 5"</formula>
    </cfRule>
    <cfRule type="expression" dxfId="1043" priority="1024">
      <formula>$Z33="Informe 4"</formula>
    </cfRule>
    <cfRule type="expression" dxfId="1042" priority="1025">
      <formula>$Z33="Informe 3"</formula>
    </cfRule>
    <cfRule type="expression" dxfId="1041" priority="1026">
      <formula>$Z33="Informe 2"</formula>
    </cfRule>
    <cfRule type="expression" dxfId="1040" priority="1027">
      <formula>$Z33="Informe 1"</formula>
    </cfRule>
    <cfRule type="expression" dxfId="1039" priority="1028">
      <formula>$Z33="Gráfico 10"</formula>
    </cfRule>
    <cfRule type="expression" dxfId="1038" priority="1029">
      <formula>$Z33="Gráfico 25"</formula>
    </cfRule>
    <cfRule type="expression" dxfId="1037" priority="1030">
      <formula>$Z33="Gráfico 24"</formula>
    </cfRule>
    <cfRule type="expression" dxfId="1036" priority="1031">
      <formula>$Z33="Gráfico 23"</formula>
    </cfRule>
    <cfRule type="expression" dxfId="1035" priority="1032">
      <formula>$Z33="Gráfico 22"</formula>
    </cfRule>
    <cfRule type="expression" dxfId="1034" priority="1033">
      <formula>$Z33="Gráfico 21"</formula>
    </cfRule>
    <cfRule type="expression" dxfId="1033" priority="1034">
      <formula>$Z33="Gráfico 20"</formula>
    </cfRule>
    <cfRule type="expression" dxfId="1032" priority="1035">
      <formula>$Z33="Gráfico 18"</formula>
    </cfRule>
    <cfRule type="expression" dxfId="1031" priority="1036">
      <formula>$Z33="Gráfico 19"</formula>
    </cfRule>
    <cfRule type="expression" dxfId="1030" priority="1037">
      <formula>$Z33="Gráfico 17"</formula>
    </cfRule>
    <cfRule type="expression" dxfId="1029" priority="1038">
      <formula>$Z33="Gráfico 16"</formula>
    </cfRule>
    <cfRule type="expression" dxfId="1028" priority="1039">
      <formula>$Z33="Gráfico 15"</formula>
    </cfRule>
    <cfRule type="expression" dxfId="1027" priority="1040">
      <formula>$Z33="Gráfico 14"</formula>
    </cfRule>
    <cfRule type="expression" dxfId="1026" priority="1041">
      <formula>$Z33="Gráfico 12"</formula>
    </cfRule>
    <cfRule type="expression" dxfId="1025" priority="1042">
      <formula>$Z33="Gráfico 13"</formula>
    </cfRule>
    <cfRule type="expression" dxfId="1024" priority="1043">
      <formula>$Z33="Gráfico 11"</formula>
    </cfRule>
    <cfRule type="expression" dxfId="1023" priority="1044">
      <formula>$Z33="Gráfico 9"</formula>
    </cfRule>
    <cfRule type="expression" dxfId="1022" priority="1045">
      <formula>$Z33="Gráfico 8"</formula>
    </cfRule>
    <cfRule type="expression" dxfId="1021" priority="1046">
      <formula>$Z33="Gráfico 7"</formula>
    </cfRule>
    <cfRule type="expression" dxfId="1020" priority="1047">
      <formula>$Z33="Gráfico 6"</formula>
    </cfRule>
    <cfRule type="expression" dxfId="1019" priority="1048">
      <formula>$Z33="Gráfico 4"</formula>
    </cfRule>
    <cfRule type="expression" dxfId="1018" priority="1049">
      <formula>$Z33="Gráfico 3"</formula>
    </cfRule>
    <cfRule type="expression" dxfId="1017" priority="1050">
      <formula>$Z33="Gráfico 2"</formula>
    </cfRule>
    <cfRule type="expression" dxfId="1016" priority="1051">
      <formula>$Z33="Gráfico 1"</formula>
    </cfRule>
    <cfRule type="expression" dxfId="1015" priority="1052">
      <formula>$Z33="Gráfico 5"</formula>
    </cfRule>
  </conditionalFormatting>
  <conditionalFormatting sqref="Z33:Z59">
    <cfRule type="expression" dxfId="1014" priority="979">
      <formula>$Z33="Reporte 2"</formula>
    </cfRule>
    <cfRule type="expression" dxfId="1013" priority="980">
      <formula>$Z33="Reporte 1"</formula>
    </cfRule>
    <cfRule type="expression" dxfId="1012" priority="981">
      <formula>$Z33="Informe 10"</formula>
    </cfRule>
    <cfRule type="expression" dxfId="1011" priority="982">
      <formula>$Z33="Informe 9"</formula>
    </cfRule>
    <cfRule type="expression" dxfId="1010" priority="983">
      <formula>$Z33="Informe 8"</formula>
    </cfRule>
    <cfRule type="expression" dxfId="1009" priority="984">
      <formula>$Z33="Informe 7"</formula>
    </cfRule>
    <cfRule type="expression" dxfId="1008" priority="985">
      <formula>$Z33="Informe 6"</formula>
    </cfRule>
    <cfRule type="expression" dxfId="1007" priority="986">
      <formula>$Z33="Informe 5"</formula>
    </cfRule>
    <cfRule type="expression" dxfId="1006" priority="987">
      <formula>$Z33="Informe 4"</formula>
    </cfRule>
    <cfRule type="expression" dxfId="1005" priority="988">
      <formula>$Z33="Informe 3"</formula>
    </cfRule>
    <cfRule type="expression" dxfId="1004" priority="989">
      <formula>$Z33="Informe 2"</formula>
    </cfRule>
    <cfRule type="expression" dxfId="1003" priority="990">
      <formula>$Z33="Informe 1"</formula>
    </cfRule>
    <cfRule type="expression" dxfId="1002" priority="991">
      <formula>$Z33="Gráfico 10"</formula>
    </cfRule>
    <cfRule type="expression" dxfId="1001" priority="992">
      <formula>$Z33="Gráfico 25"</formula>
    </cfRule>
    <cfRule type="expression" dxfId="1000" priority="993">
      <formula>$Z33="Gráfico 24"</formula>
    </cfRule>
    <cfRule type="expression" dxfId="999" priority="994">
      <formula>$Z33="Gráfico 23"</formula>
    </cfRule>
    <cfRule type="expression" dxfId="998" priority="995">
      <formula>$Z33="Gráfico 22"</formula>
    </cfRule>
    <cfRule type="expression" dxfId="997" priority="996">
      <formula>$Z33="Gráfico 21"</formula>
    </cfRule>
    <cfRule type="expression" dxfId="996" priority="997">
      <formula>$Z33="Gráfico 20"</formula>
    </cfRule>
    <cfRule type="expression" dxfId="995" priority="998">
      <formula>$Z33="Gráfico 18"</formula>
    </cfRule>
    <cfRule type="expression" dxfId="994" priority="999">
      <formula>$Z33="Gráfico 19"</formula>
    </cfRule>
    <cfRule type="expression" dxfId="993" priority="1000">
      <formula>$Z33="Gráfico 17"</formula>
    </cfRule>
    <cfRule type="expression" dxfId="992" priority="1001">
      <formula>$Z33="Gráfico 16"</formula>
    </cfRule>
    <cfRule type="expression" dxfId="991" priority="1002">
      <formula>$Z33="Gráfico 15"</formula>
    </cfRule>
    <cfRule type="expression" dxfId="990" priority="1003">
      <formula>$Z33="Gráfico 14"</formula>
    </cfRule>
    <cfRule type="expression" dxfId="989" priority="1004">
      <formula>$Z33="Gráfico 12"</formula>
    </cfRule>
    <cfRule type="expression" dxfId="988" priority="1005">
      <formula>$Z33="Gráfico 13"</formula>
    </cfRule>
    <cfRule type="expression" dxfId="987" priority="1006">
      <formula>$Z33="Gráfico 11"</formula>
    </cfRule>
    <cfRule type="expression" dxfId="986" priority="1007">
      <formula>$Z33="Gráfico 9"</formula>
    </cfRule>
    <cfRule type="expression" dxfId="985" priority="1008">
      <formula>$Z33="Gráfico 8"</formula>
    </cfRule>
    <cfRule type="expression" dxfId="984" priority="1009">
      <formula>$Z33="Gráfico 7"</formula>
    </cfRule>
    <cfRule type="expression" dxfId="983" priority="1010">
      <formula>$Z33="Gráfico 6"</formula>
    </cfRule>
    <cfRule type="expression" dxfId="982" priority="1011">
      <formula>$Z33="Gráfico 4"</formula>
    </cfRule>
    <cfRule type="expression" dxfId="981" priority="1012">
      <formula>$Z33="Gráfico 3"</formula>
    </cfRule>
    <cfRule type="expression" dxfId="980" priority="1013">
      <formula>$Z33="Gráfico 2"</formula>
    </cfRule>
    <cfRule type="expression" dxfId="979" priority="1014">
      <formula>$Z33="Gráfico 1"</formula>
    </cfRule>
    <cfRule type="expression" dxfId="978" priority="1015">
      <formula>$Z33="Gráfico 5"</formula>
    </cfRule>
  </conditionalFormatting>
  <conditionalFormatting sqref="P33:P59">
    <cfRule type="expression" dxfId="975" priority="940">
      <formula>$Z33="Reporte 2"</formula>
    </cfRule>
    <cfRule type="expression" dxfId="974" priority="941">
      <formula>$Z33="Reporte 1"</formula>
    </cfRule>
    <cfRule type="expression" dxfId="973" priority="942">
      <formula>$Z33="Informe 10"</formula>
    </cfRule>
    <cfRule type="expression" dxfId="972" priority="943">
      <formula>$Z33="Informe 9"</formula>
    </cfRule>
    <cfRule type="expression" dxfId="971" priority="944">
      <formula>$Z33="Informe 8"</formula>
    </cfRule>
    <cfRule type="expression" dxfId="970" priority="945">
      <formula>$Z33="Informe 7"</formula>
    </cfRule>
    <cfRule type="expression" dxfId="969" priority="946">
      <formula>$Z33="Informe 6"</formula>
    </cfRule>
    <cfRule type="expression" dxfId="968" priority="947">
      <formula>$Z33="Informe 5"</formula>
    </cfRule>
    <cfRule type="expression" dxfId="967" priority="948">
      <formula>$Z33="Informe 4"</formula>
    </cfRule>
    <cfRule type="expression" dxfId="966" priority="949">
      <formula>$Z33="Informe 3"</formula>
    </cfRule>
    <cfRule type="expression" dxfId="965" priority="950">
      <formula>$Z33="Informe 2"</formula>
    </cfRule>
    <cfRule type="expression" dxfId="964" priority="951">
      <formula>$Z33="Informe 1"</formula>
    </cfRule>
    <cfRule type="expression" dxfId="963" priority="952">
      <formula>$Z33="Gráfico 10"</formula>
    </cfRule>
    <cfRule type="expression" dxfId="962" priority="953">
      <formula>$Z33="Gráfico 25"</formula>
    </cfRule>
    <cfRule type="expression" dxfId="961" priority="954">
      <formula>$Z33="Gráfico 24"</formula>
    </cfRule>
    <cfRule type="expression" dxfId="960" priority="955">
      <formula>$Z33="Gráfico 23"</formula>
    </cfRule>
    <cfRule type="expression" dxfId="959" priority="956">
      <formula>$Z33="Gráfico 22"</formula>
    </cfRule>
    <cfRule type="expression" dxfId="958" priority="957">
      <formula>$Z33="Gráfico 21"</formula>
    </cfRule>
    <cfRule type="expression" dxfId="957" priority="958">
      <formula>$Z33="Gráfico 20"</formula>
    </cfRule>
    <cfRule type="expression" dxfId="956" priority="959">
      <formula>$Z33="Gráfico 18"</formula>
    </cfRule>
    <cfRule type="expression" dxfId="955" priority="960">
      <formula>$Z33="Gráfico 19"</formula>
    </cfRule>
    <cfRule type="expression" dxfId="954" priority="961">
      <formula>$Z33="Gráfico 17"</formula>
    </cfRule>
    <cfRule type="expression" dxfId="953" priority="962">
      <formula>$Z33="Gráfico 16"</formula>
    </cfRule>
    <cfRule type="expression" dxfId="952" priority="963">
      <formula>$Z33="Gráfico 15"</formula>
    </cfRule>
    <cfRule type="expression" dxfId="951" priority="964">
      <formula>$Z33="Gráfico 14"</formula>
    </cfRule>
    <cfRule type="expression" dxfId="950" priority="965">
      <formula>$Z33="Gráfico 12"</formula>
    </cfRule>
    <cfRule type="expression" dxfId="949" priority="966">
      <formula>$Z33="Gráfico 13"</formula>
    </cfRule>
    <cfRule type="expression" dxfId="948" priority="967">
      <formula>$Z33="Gráfico 11"</formula>
    </cfRule>
    <cfRule type="expression" dxfId="947" priority="968">
      <formula>$Z33="Gráfico 9"</formula>
    </cfRule>
    <cfRule type="expression" dxfId="946" priority="969">
      <formula>$Z33="Gráfico 8"</formula>
    </cfRule>
    <cfRule type="expression" dxfId="945" priority="970">
      <formula>$Z33="Gráfico 7"</formula>
    </cfRule>
    <cfRule type="expression" dxfId="944" priority="971">
      <formula>$Z33="Gráfico 6"</formula>
    </cfRule>
    <cfRule type="expression" dxfId="943" priority="972">
      <formula>$Z33="Gráfico 4"</formula>
    </cfRule>
    <cfRule type="expression" dxfId="942" priority="973">
      <formula>$Z33="Gráfico 3"</formula>
    </cfRule>
    <cfRule type="expression" dxfId="941" priority="974">
      <formula>$Z33="Gráfico 2"</formula>
    </cfRule>
    <cfRule type="expression" dxfId="940" priority="975">
      <formula>$Z33="Gráfico 1"</formula>
    </cfRule>
    <cfRule type="expression" dxfId="939" priority="976">
      <formula>$Z33="Gráfico 5"</formula>
    </cfRule>
  </conditionalFormatting>
  <conditionalFormatting sqref="M57:M59">
    <cfRule type="expression" dxfId="938" priority="521">
      <formula>$Z57="Reporte 2"</formula>
    </cfRule>
    <cfRule type="expression" dxfId="937" priority="522">
      <formula>$Z57="Reporte 1"</formula>
    </cfRule>
    <cfRule type="expression" dxfId="936" priority="523">
      <formula>$Z57="Informe 10"</formula>
    </cfRule>
    <cfRule type="expression" dxfId="935" priority="524">
      <formula>$Z57="Informe 9"</formula>
    </cfRule>
    <cfRule type="expression" dxfId="934" priority="525">
      <formula>$Z57="Informe 8"</formula>
    </cfRule>
    <cfRule type="expression" dxfId="933" priority="526">
      <formula>$Z57="Informe 7"</formula>
    </cfRule>
    <cfRule type="expression" dxfId="932" priority="527">
      <formula>$Z57="Informe 6"</formula>
    </cfRule>
    <cfRule type="expression" dxfId="931" priority="528">
      <formula>$Z57="Informe 5"</formula>
    </cfRule>
    <cfRule type="expression" dxfId="930" priority="529">
      <formula>$Z57="Informe 4"</formula>
    </cfRule>
    <cfRule type="expression" dxfId="929" priority="530">
      <formula>$Z57="Informe 3"</formula>
    </cfRule>
    <cfRule type="expression" dxfId="928" priority="531">
      <formula>$Z57="Informe 2"</formula>
    </cfRule>
    <cfRule type="expression" dxfId="927" priority="532">
      <formula>$Z57="Informe 1"</formula>
    </cfRule>
    <cfRule type="expression" dxfId="926" priority="533">
      <formula>$Z57="Gráfico 10"</formula>
    </cfRule>
    <cfRule type="expression" dxfId="925" priority="534">
      <formula>$Z57="Gráfico 25"</formula>
    </cfRule>
    <cfRule type="expression" dxfId="924" priority="535">
      <formula>$Z57="Gráfico 24"</formula>
    </cfRule>
    <cfRule type="expression" dxfId="923" priority="536">
      <formula>$Z57="Gráfico 23"</formula>
    </cfRule>
    <cfRule type="expression" dxfId="922" priority="537">
      <formula>$Z57="Gráfico 22"</formula>
    </cfRule>
    <cfRule type="expression" dxfId="921" priority="538">
      <formula>$Z57="Gráfico 21"</formula>
    </cfRule>
    <cfRule type="expression" dxfId="920" priority="539">
      <formula>$Z57="Gráfico 20"</formula>
    </cfRule>
    <cfRule type="expression" dxfId="919" priority="540">
      <formula>$Z57="Gráfico 18"</formula>
    </cfRule>
    <cfRule type="expression" dxfId="918" priority="541">
      <formula>$Z57="Gráfico 19"</formula>
    </cfRule>
    <cfRule type="expression" dxfId="917" priority="542">
      <formula>$Z57="Gráfico 17"</formula>
    </cfRule>
    <cfRule type="expression" dxfId="916" priority="543">
      <formula>$Z57="Gráfico 16"</formula>
    </cfRule>
    <cfRule type="expression" dxfId="915" priority="544">
      <formula>$Z57="Gráfico 15"</formula>
    </cfRule>
    <cfRule type="expression" dxfId="914" priority="545">
      <formula>$Z57="Gráfico 14"</formula>
    </cfRule>
    <cfRule type="expression" dxfId="913" priority="546">
      <formula>$Z57="Gráfico 12"</formula>
    </cfRule>
    <cfRule type="expression" dxfId="912" priority="547">
      <formula>$Z57="Gráfico 13"</formula>
    </cfRule>
    <cfRule type="expression" dxfId="911" priority="548">
      <formula>$Z57="Gráfico 11"</formula>
    </cfRule>
    <cfRule type="expression" dxfId="910" priority="549">
      <formula>$Z57="Gráfico 9"</formula>
    </cfRule>
    <cfRule type="expression" dxfId="909" priority="550">
      <formula>$Z57="Gráfico 8"</formula>
    </cfRule>
    <cfRule type="expression" dxfId="908" priority="551">
      <formula>$Z57="Gráfico 7"</formula>
    </cfRule>
    <cfRule type="expression" dxfId="907" priority="552">
      <formula>$Z57="Gráfico 6"</formula>
    </cfRule>
    <cfRule type="expression" dxfId="906" priority="553">
      <formula>$Z57="Gráfico 4"</formula>
    </cfRule>
    <cfRule type="expression" dxfId="905" priority="554">
      <formula>$Z57="Gráfico 3"</formula>
    </cfRule>
    <cfRule type="expression" dxfId="904" priority="555">
      <formula>$Z57="Gráfico 2"</formula>
    </cfRule>
    <cfRule type="expression" dxfId="903" priority="556">
      <formula>$Z57="Gráfico 1"</formula>
    </cfRule>
    <cfRule type="expression" dxfId="902" priority="557">
      <formula>$Z57="Gráfico 5"</formula>
    </cfRule>
  </conditionalFormatting>
  <conditionalFormatting sqref="O33:O41 O52:O59">
    <cfRule type="expression" dxfId="901" priority="866">
      <formula>$Z33="Reporte 2"</formula>
    </cfRule>
    <cfRule type="expression" dxfId="900" priority="867">
      <formula>$Z33="Reporte 1"</formula>
    </cfRule>
    <cfRule type="expression" dxfId="899" priority="868">
      <formula>$Z33="Informe 10"</formula>
    </cfRule>
    <cfRule type="expression" dxfId="898" priority="869">
      <formula>$Z33="Informe 9"</formula>
    </cfRule>
    <cfRule type="expression" dxfId="897" priority="870">
      <formula>$Z33="Informe 8"</formula>
    </cfRule>
    <cfRule type="expression" dxfId="896" priority="871">
      <formula>$Z33="Informe 7"</formula>
    </cfRule>
    <cfRule type="expression" dxfId="895" priority="872">
      <formula>$Z33="Informe 6"</formula>
    </cfRule>
    <cfRule type="expression" dxfId="894" priority="873">
      <formula>$Z33="Informe 5"</formula>
    </cfRule>
    <cfRule type="expression" dxfId="893" priority="874">
      <formula>$Z33="Informe 4"</formula>
    </cfRule>
    <cfRule type="expression" dxfId="892" priority="875">
      <formula>$Z33="Informe 3"</formula>
    </cfRule>
    <cfRule type="expression" dxfId="891" priority="876">
      <formula>$Z33="Informe 2"</formula>
    </cfRule>
    <cfRule type="expression" dxfId="890" priority="877">
      <formula>$Z33="Informe 1"</formula>
    </cfRule>
    <cfRule type="expression" dxfId="889" priority="878">
      <formula>$Z33="Gráfico 10"</formula>
    </cfRule>
    <cfRule type="expression" dxfId="888" priority="879">
      <formula>$Z33="Gráfico 25"</formula>
    </cfRule>
    <cfRule type="expression" dxfId="887" priority="880">
      <formula>$Z33="Gráfico 24"</formula>
    </cfRule>
    <cfRule type="expression" dxfId="886" priority="881">
      <formula>$Z33="Gráfico 23"</formula>
    </cfRule>
    <cfRule type="expression" dxfId="885" priority="882">
      <formula>$Z33="Gráfico 22"</formula>
    </cfRule>
    <cfRule type="expression" dxfId="884" priority="883">
      <formula>$Z33="Gráfico 21"</formula>
    </cfRule>
    <cfRule type="expression" dxfId="883" priority="884">
      <formula>$Z33="Gráfico 20"</formula>
    </cfRule>
    <cfRule type="expression" dxfId="882" priority="885">
      <formula>$Z33="Gráfico 18"</formula>
    </cfRule>
    <cfRule type="expression" dxfId="881" priority="886">
      <formula>$Z33="Gráfico 19"</formula>
    </cfRule>
    <cfRule type="expression" dxfId="880" priority="887">
      <formula>$Z33="Gráfico 17"</formula>
    </cfRule>
    <cfRule type="expression" dxfId="879" priority="888">
      <formula>$Z33="Gráfico 16"</formula>
    </cfRule>
    <cfRule type="expression" dxfId="878" priority="889">
      <formula>$Z33="Gráfico 15"</formula>
    </cfRule>
    <cfRule type="expression" dxfId="877" priority="890">
      <formula>$Z33="Gráfico 14"</formula>
    </cfRule>
    <cfRule type="expression" dxfId="876" priority="891">
      <formula>$Z33="Gráfico 12"</formula>
    </cfRule>
    <cfRule type="expression" dxfId="875" priority="892">
      <formula>$Z33="Gráfico 13"</formula>
    </cfRule>
    <cfRule type="expression" dxfId="874" priority="893">
      <formula>$Z33="Gráfico 11"</formula>
    </cfRule>
    <cfRule type="expression" dxfId="873" priority="894">
      <formula>$Z33="Gráfico 9"</formula>
    </cfRule>
    <cfRule type="expression" dxfId="872" priority="895">
      <formula>$Z33="Gráfico 8"</formula>
    </cfRule>
    <cfRule type="expression" dxfId="871" priority="896">
      <formula>$Z33="Gráfico 7"</formula>
    </cfRule>
    <cfRule type="expression" dxfId="870" priority="897">
      <formula>$Z33="Gráfico 6"</formula>
    </cfRule>
    <cfRule type="expression" dxfId="869" priority="898">
      <formula>$Z33="Gráfico 4"</formula>
    </cfRule>
    <cfRule type="expression" dxfId="868" priority="899">
      <formula>$Z33="Gráfico 3"</formula>
    </cfRule>
    <cfRule type="expression" dxfId="867" priority="900">
      <formula>$Z33="Gráfico 2"</formula>
    </cfRule>
    <cfRule type="expression" dxfId="866" priority="901">
      <formula>$Z33="Gráfico 1"</formula>
    </cfRule>
    <cfRule type="expression" dxfId="865" priority="902">
      <formula>$Z33="Gráfico 5"</formula>
    </cfRule>
  </conditionalFormatting>
  <conditionalFormatting sqref="M4:M18">
    <cfRule type="expression" dxfId="864" priority="829">
      <formula>$Z4="Reporte 2"</formula>
    </cfRule>
    <cfRule type="expression" dxfId="863" priority="830">
      <formula>$Z4="Reporte 1"</formula>
    </cfRule>
    <cfRule type="expression" dxfId="862" priority="831">
      <formula>$Z4="Informe 10"</formula>
    </cfRule>
    <cfRule type="expression" dxfId="861" priority="832">
      <formula>$Z4="Informe 9"</formula>
    </cfRule>
    <cfRule type="expression" dxfId="860" priority="833">
      <formula>$Z4="Informe 8"</formula>
    </cfRule>
    <cfRule type="expression" dxfId="859" priority="834">
      <formula>$Z4="Informe 7"</formula>
    </cfRule>
    <cfRule type="expression" dxfId="858" priority="835">
      <formula>$Z4="Informe 6"</formula>
    </cfRule>
    <cfRule type="expression" dxfId="857" priority="836">
      <formula>$Z4="Informe 5"</formula>
    </cfRule>
    <cfRule type="expression" dxfId="856" priority="837">
      <formula>$Z4="Informe 4"</formula>
    </cfRule>
    <cfRule type="expression" dxfId="855" priority="838">
      <formula>$Z4="Informe 3"</formula>
    </cfRule>
    <cfRule type="expression" dxfId="854" priority="839">
      <formula>$Z4="Informe 2"</formula>
    </cfRule>
    <cfRule type="expression" dxfId="853" priority="840">
      <formula>$Z4="Informe 1"</formula>
    </cfRule>
    <cfRule type="expression" dxfId="852" priority="841">
      <formula>$Z4="Gráfico 10"</formula>
    </cfRule>
    <cfRule type="expression" dxfId="851" priority="842">
      <formula>$Z4="Gráfico 25"</formula>
    </cfRule>
    <cfRule type="expression" dxfId="850" priority="843">
      <formula>$Z4="Gráfico 24"</formula>
    </cfRule>
    <cfRule type="expression" dxfId="849" priority="844">
      <formula>$Z4="Gráfico 23"</formula>
    </cfRule>
    <cfRule type="expression" dxfId="848" priority="845">
      <formula>$Z4="Gráfico 22"</formula>
    </cfRule>
    <cfRule type="expression" dxfId="847" priority="846">
      <formula>$Z4="Gráfico 21"</formula>
    </cfRule>
    <cfRule type="expression" dxfId="846" priority="847">
      <formula>$Z4="Gráfico 20"</formula>
    </cfRule>
    <cfRule type="expression" dxfId="845" priority="848">
      <formula>$Z4="Gráfico 18"</formula>
    </cfRule>
    <cfRule type="expression" dxfId="844" priority="849">
      <formula>$Z4="Gráfico 19"</formula>
    </cfRule>
    <cfRule type="expression" dxfId="843" priority="850">
      <formula>$Z4="Gráfico 17"</formula>
    </cfRule>
    <cfRule type="expression" dxfId="842" priority="851">
      <formula>$Z4="Gráfico 16"</formula>
    </cfRule>
    <cfRule type="expression" dxfId="841" priority="852">
      <formula>$Z4="Gráfico 15"</formula>
    </cfRule>
    <cfRule type="expression" dxfId="840" priority="853">
      <formula>$Z4="Gráfico 14"</formula>
    </cfRule>
    <cfRule type="expression" dxfId="839" priority="854">
      <formula>$Z4="Gráfico 12"</formula>
    </cfRule>
    <cfRule type="expression" dxfId="838" priority="855">
      <formula>$Z4="Gráfico 13"</formula>
    </cfRule>
    <cfRule type="expression" dxfId="837" priority="856">
      <formula>$Z4="Gráfico 11"</formula>
    </cfRule>
    <cfRule type="expression" dxfId="836" priority="857">
      <formula>$Z4="Gráfico 9"</formula>
    </cfRule>
    <cfRule type="expression" dxfId="835" priority="858">
      <formula>$Z4="Gráfico 8"</formula>
    </cfRule>
    <cfRule type="expression" dxfId="834" priority="859">
      <formula>$Z4="Gráfico 7"</formula>
    </cfRule>
    <cfRule type="expression" dxfId="833" priority="860">
      <formula>$Z4="Gráfico 6"</formula>
    </cfRule>
    <cfRule type="expression" dxfId="832" priority="861">
      <formula>$Z4="Gráfico 4"</formula>
    </cfRule>
    <cfRule type="expression" dxfId="831" priority="862">
      <formula>$Z4="Gráfico 3"</formula>
    </cfRule>
    <cfRule type="expression" dxfId="830" priority="863">
      <formula>$Z4="Gráfico 2"</formula>
    </cfRule>
    <cfRule type="expression" dxfId="829" priority="864">
      <formula>$Z4="Gráfico 1"</formula>
    </cfRule>
    <cfRule type="expression" dxfId="828" priority="865">
      <formula>$Z4="Gráfico 5"</formula>
    </cfRule>
  </conditionalFormatting>
  <conditionalFormatting sqref="K4:K11 K14:K28">
    <cfRule type="expression" dxfId="827" priority="828">
      <formula>+LEFT(D4,2)="GR"</formula>
    </cfRule>
  </conditionalFormatting>
  <conditionalFormatting sqref="L4:L11 L14:L28">
    <cfRule type="expression" dxfId="826" priority="827">
      <formula>+LEFT(D4,2)="GR"</formula>
    </cfRule>
  </conditionalFormatting>
  <conditionalFormatting sqref="K12">
    <cfRule type="expression" dxfId="825" priority="826">
      <formula>+LEFT(D12,2)="GR"</formula>
    </cfRule>
  </conditionalFormatting>
  <conditionalFormatting sqref="L12">
    <cfRule type="expression" dxfId="824" priority="825">
      <formula>+LEFT(D12,2)="GR"</formula>
    </cfRule>
  </conditionalFormatting>
  <conditionalFormatting sqref="K13">
    <cfRule type="expression" dxfId="823" priority="824">
      <formula>+LEFT(D13,2)="GR"</formula>
    </cfRule>
  </conditionalFormatting>
  <conditionalFormatting sqref="L13">
    <cfRule type="expression" dxfId="822" priority="823">
      <formula>+LEFT(D13,2)="GR"</formula>
    </cfRule>
  </conditionalFormatting>
  <conditionalFormatting sqref="K29:K31">
    <cfRule type="expression" dxfId="821" priority="822">
      <formula>+LEFT(D29,2)="GR"</formula>
    </cfRule>
  </conditionalFormatting>
  <conditionalFormatting sqref="L29:L31">
    <cfRule type="expression" dxfId="820" priority="821">
      <formula>+LEFT(D29,2)="GR"</formula>
    </cfRule>
  </conditionalFormatting>
  <conditionalFormatting sqref="K32">
    <cfRule type="expression" dxfId="819" priority="820">
      <formula>+LEFT(D32,2)="GR"</formula>
    </cfRule>
  </conditionalFormatting>
  <conditionalFormatting sqref="L32">
    <cfRule type="expression" dxfId="818" priority="819">
      <formula>+LEFT(D32,2)="GR"</formula>
    </cfRule>
  </conditionalFormatting>
  <conditionalFormatting sqref="K33:K41 K52:K59">
    <cfRule type="expression" dxfId="817" priority="818">
      <formula>+LEFT(D33,2)="GR"</formula>
    </cfRule>
  </conditionalFormatting>
  <conditionalFormatting sqref="L33:L41 L52:L59">
    <cfRule type="expression" dxfId="816" priority="817">
      <formula>+LEFT(D33,2)="GR"</formula>
    </cfRule>
  </conditionalFormatting>
  <conditionalFormatting sqref="M19:M22">
    <cfRule type="expression" dxfId="815" priority="780">
      <formula>$Z19="Reporte 2"</formula>
    </cfRule>
    <cfRule type="expression" dxfId="814" priority="781">
      <formula>$Z19="Reporte 1"</formula>
    </cfRule>
    <cfRule type="expression" dxfId="813" priority="782">
      <formula>$Z19="Informe 10"</formula>
    </cfRule>
    <cfRule type="expression" dxfId="812" priority="783">
      <formula>$Z19="Informe 9"</formula>
    </cfRule>
    <cfRule type="expression" dxfId="811" priority="784">
      <formula>$Z19="Informe 8"</formula>
    </cfRule>
    <cfRule type="expression" dxfId="810" priority="785">
      <formula>$Z19="Informe 7"</formula>
    </cfRule>
    <cfRule type="expression" dxfId="809" priority="786">
      <formula>$Z19="Informe 6"</formula>
    </cfRule>
    <cfRule type="expression" dxfId="808" priority="787">
      <formula>$Z19="Informe 5"</formula>
    </cfRule>
    <cfRule type="expression" dxfId="807" priority="788">
      <formula>$Z19="Informe 4"</formula>
    </cfRule>
    <cfRule type="expression" dxfId="806" priority="789">
      <formula>$Z19="Informe 3"</formula>
    </cfRule>
    <cfRule type="expression" dxfId="805" priority="790">
      <formula>$Z19="Informe 2"</formula>
    </cfRule>
    <cfRule type="expression" dxfId="804" priority="791">
      <formula>$Z19="Informe 1"</formula>
    </cfRule>
    <cfRule type="expression" dxfId="803" priority="792">
      <formula>$Z19="Gráfico 10"</formula>
    </cfRule>
    <cfRule type="expression" dxfId="802" priority="793">
      <formula>$Z19="Gráfico 25"</formula>
    </cfRule>
    <cfRule type="expression" dxfId="801" priority="794">
      <formula>$Z19="Gráfico 24"</formula>
    </cfRule>
    <cfRule type="expression" dxfId="800" priority="795">
      <formula>$Z19="Gráfico 23"</formula>
    </cfRule>
    <cfRule type="expression" dxfId="799" priority="796">
      <formula>$Z19="Gráfico 22"</formula>
    </cfRule>
    <cfRule type="expression" dxfId="798" priority="797">
      <formula>$Z19="Gráfico 21"</formula>
    </cfRule>
    <cfRule type="expression" dxfId="797" priority="798">
      <formula>$Z19="Gráfico 20"</formula>
    </cfRule>
    <cfRule type="expression" dxfId="796" priority="799">
      <formula>$Z19="Gráfico 18"</formula>
    </cfRule>
    <cfRule type="expression" dxfId="795" priority="800">
      <formula>$Z19="Gráfico 19"</formula>
    </cfRule>
    <cfRule type="expression" dxfId="794" priority="801">
      <formula>$Z19="Gráfico 17"</formula>
    </cfRule>
    <cfRule type="expression" dxfId="793" priority="802">
      <formula>$Z19="Gráfico 16"</formula>
    </cfRule>
    <cfRule type="expression" dxfId="792" priority="803">
      <formula>$Z19="Gráfico 15"</formula>
    </cfRule>
    <cfRule type="expression" dxfId="791" priority="804">
      <formula>$Z19="Gráfico 14"</formula>
    </cfRule>
    <cfRule type="expression" dxfId="790" priority="805">
      <formula>$Z19="Gráfico 12"</formula>
    </cfRule>
    <cfRule type="expression" dxfId="789" priority="806">
      <formula>$Z19="Gráfico 13"</formula>
    </cfRule>
    <cfRule type="expression" dxfId="788" priority="807">
      <formula>$Z19="Gráfico 11"</formula>
    </cfRule>
    <cfRule type="expression" dxfId="787" priority="808">
      <formula>$Z19="Gráfico 9"</formula>
    </cfRule>
    <cfRule type="expression" dxfId="786" priority="809">
      <formula>$Z19="Gráfico 8"</formula>
    </cfRule>
    <cfRule type="expression" dxfId="785" priority="810">
      <formula>$Z19="Gráfico 7"</formula>
    </cfRule>
    <cfRule type="expression" dxfId="784" priority="811">
      <formula>$Z19="Gráfico 6"</formula>
    </cfRule>
    <cfRule type="expression" dxfId="783" priority="812">
      <formula>$Z19="Gráfico 4"</formula>
    </cfRule>
    <cfRule type="expression" dxfId="782" priority="813">
      <formula>$Z19="Gráfico 3"</formula>
    </cfRule>
    <cfRule type="expression" dxfId="781" priority="814">
      <formula>$Z19="Gráfico 2"</formula>
    </cfRule>
    <cfRule type="expression" dxfId="780" priority="815">
      <formula>$Z19="Gráfico 1"</formula>
    </cfRule>
    <cfRule type="expression" dxfId="779" priority="816">
      <formula>$Z19="Gráfico 5"</formula>
    </cfRule>
  </conditionalFormatting>
  <conditionalFormatting sqref="M23:M37">
    <cfRule type="expression" dxfId="778" priority="743">
      <formula>$Z23="Reporte 2"</formula>
    </cfRule>
    <cfRule type="expression" dxfId="777" priority="744">
      <formula>$Z23="Reporte 1"</formula>
    </cfRule>
    <cfRule type="expression" dxfId="776" priority="745">
      <formula>$Z23="Informe 10"</formula>
    </cfRule>
    <cfRule type="expression" dxfId="775" priority="746">
      <formula>$Z23="Informe 9"</formula>
    </cfRule>
    <cfRule type="expression" dxfId="774" priority="747">
      <formula>$Z23="Informe 8"</formula>
    </cfRule>
    <cfRule type="expression" dxfId="773" priority="748">
      <formula>$Z23="Informe 7"</formula>
    </cfRule>
    <cfRule type="expression" dxfId="772" priority="749">
      <formula>$Z23="Informe 6"</formula>
    </cfRule>
    <cfRule type="expression" dxfId="771" priority="750">
      <formula>$Z23="Informe 5"</formula>
    </cfRule>
    <cfRule type="expression" dxfId="770" priority="751">
      <formula>$Z23="Informe 4"</formula>
    </cfRule>
    <cfRule type="expression" dxfId="769" priority="752">
      <formula>$Z23="Informe 3"</formula>
    </cfRule>
    <cfRule type="expression" dxfId="768" priority="753">
      <formula>$Z23="Informe 2"</formula>
    </cfRule>
    <cfRule type="expression" dxfId="767" priority="754">
      <formula>$Z23="Informe 1"</formula>
    </cfRule>
    <cfRule type="expression" dxfId="766" priority="755">
      <formula>$Z23="Gráfico 10"</formula>
    </cfRule>
    <cfRule type="expression" dxfId="765" priority="756">
      <formula>$Z23="Gráfico 25"</formula>
    </cfRule>
    <cfRule type="expression" dxfId="764" priority="757">
      <formula>$Z23="Gráfico 24"</formula>
    </cfRule>
    <cfRule type="expression" dxfId="763" priority="758">
      <formula>$Z23="Gráfico 23"</formula>
    </cfRule>
    <cfRule type="expression" dxfId="762" priority="759">
      <formula>$Z23="Gráfico 22"</formula>
    </cfRule>
    <cfRule type="expression" dxfId="761" priority="760">
      <formula>$Z23="Gráfico 21"</formula>
    </cfRule>
    <cfRule type="expression" dxfId="760" priority="761">
      <formula>$Z23="Gráfico 20"</formula>
    </cfRule>
    <cfRule type="expression" dxfId="759" priority="762">
      <formula>$Z23="Gráfico 18"</formula>
    </cfRule>
    <cfRule type="expression" dxfId="758" priority="763">
      <formula>$Z23="Gráfico 19"</formula>
    </cfRule>
    <cfRule type="expression" dxfId="757" priority="764">
      <formula>$Z23="Gráfico 17"</formula>
    </cfRule>
    <cfRule type="expression" dxfId="756" priority="765">
      <formula>$Z23="Gráfico 16"</formula>
    </cfRule>
    <cfRule type="expression" dxfId="755" priority="766">
      <formula>$Z23="Gráfico 15"</formula>
    </cfRule>
    <cfRule type="expression" dxfId="754" priority="767">
      <formula>$Z23="Gráfico 14"</formula>
    </cfRule>
    <cfRule type="expression" dxfId="753" priority="768">
      <formula>$Z23="Gráfico 12"</formula>
    </cfRule>
    <cfRule type="expression" dxfId="752" priority="769">
      <formula>$Z23="Gráfico 13"</formula>
    </cfRule>
    <cfRule type="expression" dxfId="751" priority="770">
      <formula>$Z23="Gráfico 11"</formula>
    </cfRule>
    <cfRule type="expression" dxfId="750" priority="771">
      <formula>$Z23="Gráfico 9"</formula>
    </cfRule>
    <cfRule type="expression" dxfId="749" priority="772">
      <formula>$Z23="Gráfico 8"</formula>
    </cfRule>
    <cfRule type="expression" dxfId="748" priority="773">
      <formula>$Z23="Gráfico 7"</formula>
    </cfRule>
    <cfRule type="expression" dxfId="747" priority="774">
      <formula>$Z23="Gráfico 6"</formula>
    </cfRule>
    <cfRule type="expression" dxfId="746" priority="775">
      <formula>$Z23="Gráfico 4"</formula>
    </cfRule>
    <cfRule type="expression" dxfId="745" priority="776">
      <formula>$Z23="Gráfico 3"</formula>
    </cfRule>
    <cfRule type="expression" dxfId="744" priority="777">
      <formula>$Z23="Gráfico 2"</formula>
    </cfRule>
    <cfRule type="expression" dxfId="743" priority="778">
      <formula>$Z23="Gráfico 1"</formula>
    </cfRule>
    <cfRule type="expression" dxfId="742" priority="779">
      <formula>$Z23="Gráfico 5"</formula>
    </cfRule>
  </conditionalFormatting>
  <conditionalFormatting sqref="M38:M41 M52">
    <cfRule type="expression" dxfId="741" priority="706">
      <formula>$Z38="Reporte 2"</formula>
    </cfRule>
    <cfRule type="expression" dxfId="740" priority="707">
      <formula>$Z38="Reporte 1"</formula>
    </cfRule>
    <cfRule type="expression" dxfId="739" priority="708">
      <formula>$Z38="Informe 10"</formula>
    </cfRule>
    <cfRule type="expression" dxfId="738" priority="709">
      <formula>$Z38="Informe 9"</formula>
    </cfRule>
    <cfRule type="expression" dxfId="737" priority="710">
      <formula>$Z38="Informe 8"</formula>
    </cfRule>
    <cfRule type="expression" dxfId="736" priority="711">
      <formula>$Z38="Informe 7"</formula>
    </cfRule>
    <cfRule type="expression" dxfId="735" priority="712">
      <formula>$Z38="Informe 6"</formula>
    </cfRule>
    <cfRule type="expression" dxfId="734" priority="713">
      <formula>$Z38="Informe 5"</formula>
    </cfRule>
    <cfRule type="expression" dxfId="733" priority="714">
      <formula>$Z38="Informe 4"</formula>
    </cfRule>
    <cfRule type="expression" dxfId="732" priority="715">
      <formula>$Z38="Informe 3"</formula>
    </cfRule>
    <cfRule type="expression" dxfId="731" priority="716">
      <formula>$Z38="Informe 2"</formula>
    </cfRule>
    <cfRule type="expression" dxfId="730" priority="717">
      <formula>$Z38="Informe 1"</formula>
    </cfRule>
    <cfRule type="expression" dxfId="729" priority="718">
      <formula>$Z38="Gráfico 10"</formula>
    </cfRule>
    <cfRule type="expression" dxfId="728" priority="719">
      <formula>$Z38="Gráfico 25"</formula>
    </cfRule>
    <cfRule type="expression" dxfId="727" priority="720">
      <formula>$Z38="Gráfico 24"</formula>
    </cfRule>
    <cfRule type="expression" dxfId="726" priority="721">
      <formula>$Z38="Gráfico 23"</formula>
    </cfRule>
    <cfRule type="expression" dxfId="725" priority="722">
      <formula>$Z38="Gráfico 22"</formula>
    </cfRule>
    <cfRule type="expression" dxfId="724" priority="723">
      <formula>$Z38="Gráfico 21"</formula>
    </cfRule>
    <cfRule type="expression" dxfId="723" priority="724">
      <formula>$Z38="Gráfico 20"</formula>
    </cfRule>
    <cfRule type="expression" dxfId="722" priority="725">
      <formula>$Z38="Gráfico 18"</formula>
    </cfRule>
    <cfRule type="expression" dxfId="721" priority="726">
      <formula>$Z38="Gráfico 19"</formula>
    </cfRule>
    <cfRule type="expression" dxfId="720" priority="727">
      <formula>$Z38="Gráfico 17"</formula>
    </cfRule>
    <cfRule type="expression" dxfId="719" priority="728">
      <formula>$Z38="Gráfico 16"</formula>
    </cfRule>
    <cfRule type="expression" dxfId="718" priority="729">
      <formula>$Z38="Gráfico 15"</formula>
    </cfRule>
    <cfRule type="expression" dxfId="717" priority="730">
      <formula>$Z38="Gráfico 14"</formula>
    </cfRule>
    <cfRule type="expression" dxfId="716" priority="731">
      <formula>$Z38="Gráfico 12"</formula>
    </cfRule>
    <cfRule type="expression" dxfId="715" priority="732">
      <formula>$Z38="Gráfico 13"</formula>
    </cfRule>
    <cfRule type="expression" dxfId="714" priority="733">
      <formula>$Z38="Gráfico 11"</formula>
    </cfRule>
    <cfRule type="expression" dxfId="713" priority="734">
      <formula>$Z38="Gráfico 9"</formula>
    </cfRule>
    <cfRule type="expression" dxfId="712" priority="735">
      <formula>$Z38="Gráfico 8"</formula>
    </cfRule>
    <cfRule type="expression" dxfId="711" priority="736">
      <formula>$Z38="Gráfico 7"</formula>
    </cfRule>
    <cfRule type="expression" dxfId="710" priority="737">
      <formula>$Z38="Gráfico 6"</formula>
    </cfRule>
    <cfRule type="expression" dxfId="709" priority="738">
      <formula>$Z38="Gráfico 4"</formula>
    </cfRule>
    <cfRule type="expression" dxfId="708" priority="739">
      <formula>$Z38="Gráfico 3"</formula>
    </cfRule>
    <cfRule type="expression" dxfId="707" priority="740">
      <formula>$Z38="Gráfico 2"</formula>
    </cfRule>
    <cfRule type="expression" dxfId="706" priority="741">
      <formula>$Z38="Gráfico 1"</formula>
    </cfRule>
    <cfRule type="expression" dxfId="705" priority="742">
      <formula>$Z38="Gráfico 5"</formula>
    </cfRule>
  </conditionalFormatting>
  <conditionalFormatting sqref="M53">
    <cfRule type="expression" dxfId="704" priority="669">
      <formula>$Z53="Reporte 2"</formula>
    </cfRule>
    <cfRule type="expression" dxfId="703" priority="670">
      <formula>$Z53="Reporte 1"</formula>
    </cfRule>
    <cfRule type="expression" dxfId="702" priority="671">
      <formula>$Z53="Informe 10"</formula>
    </cfRule>
    <cfRule type="expression" dxfId="701" priority="672">
      <formula>$Z53="Informe 9"</formula>
    </cfRule>
    <cfRule type="expression" dxfId="700" priority="673">
      <formula>$Z53="Informe 8"</formula>
    </cfRule>
    <cfRule type="expression" dxfId="699" priority="674">
      <formula>$Z53="Informe 7"</formula>
    </cfRule>
    <cfRule type="expression" dxfId="698" priority="675">
      <formula>$Z53="Informe 6"</formula>
    </cfRule>
    <cfRule type="expression" dxfId="697" priority="676">
      <formula>$Z53="Informe 5"</formula>
    </cfRule>
    <cfRule type="expression" dxfId="696" priority="677">
      <formula>$Z53="Informe 4"</formula>
    </cfRule>
    <cfRule type="expression" dxfId="695" priority="678">
      <formula>$Z53="Informe 3"</formula>
    </cfRule>
    <cfRule type="expression" dxfId="694" priority="679">
      <formula>$Z53="Informe 2"</formula>
    </cfRule>
    <cfRule type="expression" dxfId="693" priority="680">
      <formula>$Z53="Informe 1"</formula>
    </cfRule>
    <cfRule type="expression" dxfId="692" priority="681">
      <formula>$Z53="Gráfico 10"</formula>
    </cfRule>
    <cfRule type="expression" dxfId="691" priority="682">
      <formula>$Z53="Gráfico 25"</formula>
    </cfRule>
    <cfRule type="expression" dxfId="690" priority="683">
      <formula>$Z53="Gráfico 24"</formula>
    </cfRule>
    <cfRule type="expression" dxfId="689" priority="684">
      <formula>$Z53="Gráfico 23"</formula>
    </cfRule>
    <cfRule type="expression" dxfId="688" priority="685">
      <formula>$Z53="Gráfico 22"</formula>
    </cfRule>
    <cfRule type="expression" dxfId="687" priority="686">
      <formula>$Z53="Gráfico 21"</formula>
    </cfRule>
    <cfRule type="expression" dxfId="686" priority="687">
      <formula>$Z53="Gráfico 20"</formula>
    </cfRule>
    <cfRule type="expression" dxfId="685" priority="688">
      <formula>$Z53="Gráfico 18"</formula>
    </cfRule>
    <cfRule type="expression" dxfId="684" priority="689">
      <formula>$Z53="Gráfico 19"</formula>
    </cfRule>
    <cfRule type="expression" dxfId="683" priority="690">
      <formula>$Z53="Gráfico 17"</formula>
    </cfRule>
    <cfRule type="expression" dxfId="682" priority="691">
      <formula>$Z53="Gráfico 16"</formula>
    </cfRule>
    <cfRule type="expression" dxfId="681" priority="692">
      <formula>$Z53="Gráfico 15"</formula>
    </cfRule>
    <cfRule type="expression" dxfId="680" priority="693">
      <formula>$Z53="Gráfico 14"</formula>
    </cfRule>
    <cfRule type="expression" dxfId="679" priority="694">
      <formula>$Z53="Gráfico 12"</formula>
    </cfRule>
    <cfRule type="expression" dxfId="678" priority="695">
      <formula>$Z53="Gráfico 13"</formula>
    </cfRule>
    <cfRule type="expression" dxfId="677" priority="696">
      <formula>$Z53="Gráfico 11"</formula>
    </cfRule>
    <cfRule type="expression" dxfId="676" priority="697">
      <formula>$Z53="Gráfico 9"</formula>
    </cfRule>
    <cfRule type="expression" dxfId="675" priority="698">
      <formula>$Z53="Gráfico 8"</formula>
    </cfRule>
    <cfRule type="expression" dxfId="674" priority="699">
      <formula>$Z53="Gráfico 7"</formula>
    </cfRule>
    <cfRule type="expression" dxfId="673" priority="700">
      <formula>$Z53="Gráfico 6"</formula>
    </cfRule>
    <cfRule type="expression" dxfId="672" priority="701">
      <formula>$Z53="Gráfico 4"</formula>
    </cfRule>
    <cfRule type="expression" dxfId="671" priority="702">
      <formula>$Z53="Gráfico 3"</formula>
    </cfRule>
    <cfRule type="expression" dxfId="670" priority="703">
      <formula>$Z53="Gráfico 2"</formula>
    </cfRule>
    <cfRule type="expression" dxfId="669" priority="704">
      <formula>$Z53="Gráfico 1"</formula>
    </cfRule>
    <cfRule type="expression" dxfId="668" priority="705">
      <formula>$Z53="Gráfico 5"</formula>
    </cfRule>
  </conditionalFormatting>
  <conditionalFormatting sqref="M54">
    <cfRule type="expression" dxfId="667" priority="632">
      <formula>$Z54="Reporte 2"</formula>
    </cfRule>
    <cfRule type="expression" dxfId="666" priority="633">
      <formula>$Z54="Reporte 1"</formula>
    </cfRule>
    <cfRule type="expression" dxfId="665" priority="634">
      <formula>$Z54="Informe 10"</formula>
    </cfRule>
    <cfRule type="expression" dxfId="664" priority="635">
      <formula>$Z54="Informe 9"</formula>
    </cfRule>
    <cfRule type="expression" dxfId="663" priority="636">
      <formula>$Z54="Informe 8"</formula>
    </cfRule>
    <cfRule type="expression" dxfId="662" priority="637">
      <formula>$Z54="Informe 7"</formula>
    </cfRule>
    <cfRule type="expression" dxfId="661" priority="638">
      <formula>$Z54="Informe 6"</formula>
    </cfRule>
    <cfRule type="expression" dxfId="660" priority="639">
      <formula>$Z54="Informe 5"</formula>
    </cfRule>
    <cfRule type="expression" dxfId="659" priority="640">
      <formula>$Z54="Informe 4"</formula>
    </cfRule>
    <cfRule type="expression" dxfId="658" priority="641">
      <formula>$Z54="Informe 3"</formula>
    </cfRule>
    <cfRule type="expression" dxfId="657" priority="642">
      <formula>$Z54="Informe 2"</formula>
    </cfRule>
    <cfRule type="expression" dxfId="656" priority="643">
      <formula>$Z54="Informe 1"</formula>
    </cfRule>
    <cfRule type="expression" dxfId="655" priority="644">
      <formula>$Z54="Gráfico 10"</formula>
    </cfRule>
    <cfRule type="expression" dxfId="654" priority="645">
      <formula>$Z54="Gráfico 25"</formula>
    </cfRule>
    <cfRule type="expression" dxfId="653" priority="646">
      <formula>$Z54="Gráfico 24"</formula>
    </cfRule>
    <cfRule type="expression" dxfId="652" priority="647">
      <formula>$Z54="Gráfico 23"</formula>
    </cfRule>
    <cfRule type="expression" dxfId="651" priority="648">
      <formula>$Z54="Gráfico 22"</formula>
    </cfRule>
    <cfRule type="expression" dxfId="650" priority="649">
      <formula>$Z54="Gráfico 21"</formula>
    </cfRule>
    <cfRule type="expression" dxfId="649" priority="650">
      <formula>$Z54="Gráfico 20"</formula>
    </cfRule>
    <cfRule type="expression" dxfId="648" priority="651">
      <formula>$Z54="Gráfico 18"</formula>
    </cfRule>
    <cfRule type="expression" dxfId="647" priority="652">
      <formula>$Z54="Gráfico 19"</formula>
    </cfRule>
    <cfRule type="expression" dxfId="646" priority="653">
      <formula>$Z54="Gráfico 17"</formula>
    </cfRule>
    <cfRule type="expression" dxfId="645" priority="654">
      <formula>$Z54="Gráfico 16"</formula>
    </cfRule>
    <cfRule type="expression" dxfId="644" priority="655">
      <formula>$Z54="Gráfico 15"</formula>
    </cfRule>
    <cfRule type="expression" dxfId="643" priority="656">
      <formula>$Z54="Gráfico 14"</formula>
    </cfRule>
    <cfRule type="expression" dxfId="642" priority="657">
      <formula>$Z54="Gráfico 12"</formula>
    </cfRule>
    <cfRule type="expression" dxfId="641" priority="658">
      <formula>$Z54="Gráfico 13"</formula>
    </cfRule>
    <cfRule type="expression" dxfId="640" priority="659">
      <formula>$Z54="Gráfico 11"</formula>
    </cfRule>
    <cfRule type="expression" dxfId="639" priority="660">
      <formula>$Z54="Gráfico 9"</formula>
    </cfRule>
    <cfRule type="expression" dxfId="638" priority="661">
      <formula>$Z54="Gráfico 8"</formula>
    </cfRule>
    <cfRule type="expression" dxfId="637" priority="662">
      <formula>$Z54="Gráfico 7"</formula>
    </cfRule>
    <cfRule type="expression" dxfId="636" priority="663">
      <formula>$Z54="Gráfico 6"</formula>
    </cfRule>
    <cfRule type="expression" dxfId="635" priority="664">
      <formula>$Z54="Gráfico 4"</formula>
    </cfRule>
    <cfRule type="expression" dxfId="634" priority="665">
      <formula>$Z54="Gráfico 3"</formula>
    </cfRule>
    <cfRule type="expression" dxfId="633" priority="666">
      <formula>$Z54="Gráfico 2"</formula>
    </cfRule>
    <cfRule type="expression" dxfId="632" priority="667">
      <formula>$Z54="Gráfico 1"</formula>
    </cfRule>
    <cfRule type="expression" dxfId="631" priority="668">
      <formula>$Z54="Gráfico 5"</formula>
    </cfRule>
  </conditionalFormatting>
  <conditionalFormatting sqref="M55">
    <cfRule type="expression" dxfId="630" priority="595">
      <formula>$Z55="Reporte 2"</formula>
    </cfRule>
    <cfRule type="expression" dxfId="629" priority="596">
      <formula>$Z55="Reporte 1"</formula>
    </cfRule>
    <cfRule type="expression" dxfId="628" priority="597">
      <formula>$Z55="Informe 10"</formula>
    </cfRule>
    <cfRule type="expression" dxfId="627" priority="598">
      <formula>$Z55="Informe 9"</formula>
    </cfRule>
    <cfRule type="expression" dxfId="626" priority="599">
      <formula>$Z55="Informe 8"</formula>
    </cfRule>
    <cfRule type="expression" dxfId="625" priority="600">
      <formula>$Z55="Informe 7"</formula>
    </cfRule>
    <cfRule type="expression" dxfId="624" priority="601">
      <formula>$Z55="Informe 6"</formula>
    </cfRule>
    <cfRule type="expression" dxfId="623" priority="602">
      <formula>$Z55="Informe 5"</formula>
    </cfRule>
    <cfRule type="expression" dxfId="622" priority="603">
      <formula>$Z55="Informe 4"</formula>
    </cfRule>
    <cfRule type="expression" dxfId="621" priority="604">
      <formula>$Z55="Informe 3"</formula>
    </cfRule>
    <cfRule type="expression" dxfId="620" priority="605">
      <formula>$Z55="Informe 2"</formula>
    </cfRule>
    <cfRule type="expression" dxfId="619" priority="606">
      <formula>$Z55="Informe 1"</formula>
    </cfRule>
    <cfRule type="expression" dxfId="618" priority="607">
      <formula>$Z55="Gráfico 10"</formula>
    </cfRule>
    <cfRule type="expression" dxfId="617" priority="608">
      <formula>$Z55="Gráfico 25"</formula>
    </cfRule>
    <cfRule type="expression" dxfId="616" priority="609">
      <formula>$Z55="Gráfico 24"</formula>
    </cfRule>
    <cfRule type="expression" dxfId="615" priority="610">
      <formula>$Z55="Gráfico 23"</formula>
    </cfRule>
    <cfRule type="expression" dxfId="614" priority="611">
      <formula>$Z55="Gráfico 22"</formula>
    </cfRule>
    <cfRule type="expression" dxfId="613" priority="612">
      <formula>$Z55="Gráfico 21"</formula>
    </cfRule>
    <cfRule type="expression" dxfId="612" priority="613">
      <formula>$Z55="Gráfico 20"</formula>
    </cfRule>
    <cfRule type="expression" dxfId="611" priority="614">
      <formula>$Z55="Gráfico 18"</formula>
    </cfRule>
    <cfRule type="expression" dxfId="610" priority="615">
      <formula>$Z55="Gráfico 19"</formula>
    </cfRule>
    <cfRule type="expression" dxfId="609" priority="616">
      <formula>$Z55="Gráfico 17"</formula>
    </cfRule>
    <cfRule type="expression" dxfId="608" priority="617">
      <formula>$Z55="Gráfico 16"</formula>
    </cfRule>
    <cfRule type="expression" dxfId="607" priority="618">
      <formula>$Z55="Gráfico 15"</formula>
    </cfRule>
    <cfRule type="expression" dxfId="606" priority="619">
      <formula>$Z55="Gráfico 14"</formula>
    </cfRule>
    <cfRule type="expression" dxfId="605" priority="620">
      <formula>$Z55="Gráfico 12"</formula>
    </cfRule>
    <cfRule type="expression" dxfId="604" priority="621">
      <formula>$Z55="Gráfico 13"</formula>
    </cfRule>
    <cfRule type="expression" dxfId="603" priority="622">
      <formula>$Z55="Gráfico 11"</formula>
    </cfRule>
    <cfRule type="expression" dxfId="602" priority="623">
      <formula>$Z55="Gráfico 9"</formula>
    </cfRule>
    <cfRule type="expression" dxfId="601" priority="624">
      <formula>$Z55="Gráfico 8"</formula>
    </cfRule>
    <cfRule type="expression" dxfId="600" priority="625">
      <formula>$Z55="Gráfico 7"</formula>
    </cfRule>
    <cfRule type="expression" dxfId="599" priority="626">
      <formula>$Z55="Gráfico 6"</formula>
    </cfRule>
    <cfRule type="expression" dxfId="598" priority="627">
      <formula>$Z55="Gráfico 4"</formula>
    </cfRule>
    <cfRule type="expression" dxfId="597" priority="628">
      <formula>$Z55="Gráfico 3"</formula>
    </cfRule>
    <cfRule type="expression" dxfId="596" priority="629">
      <formula>$Z55="Gráfico 2"</formula>
    </cfRule>
    <cfRule type="expression" dxfId="595" priority="630">
      <formula>$Z55="Gráfico 1"</formula>
    </cfRule>
    <cfRule type="expression" dxfId="594" priority="631">
      <formula>$Z55="Gráfico 5"</formula>
    </cfRule>
  </conditionalFormatting>
  <conditionalFormatting sqref="M56">
    <cfRule type="expression" dxfId="593" priority="558">
      <formula>$Z56="Reporte 2"</formula>
    </cfRule>
    <cfRule type="expression" dxfId="592" priority="559">
      <formula>$Z56="Reporte 1"</formula>
    </cfRule>
    <cfRule type="expression" dxfId="591" priority="560">
      <formula>$Z56="Informe 10"</formula>
    </cfRule>
    <cfRule type="expression" dxfId="590" priority="561">
      <formula>$Z56="Informe 9"</formula>
    </cfRule>
    <cfRule type="expression" dxfId="589" priority="562">
      <formula>$Z56="Informe 8"</formula>
    </cfRule>
    <cfRule type="expression" dxfId="588" priority="563">
      <formula>$Z56="Informe 7"</formula>
    </cfRule>
    <cfRule type="expression" dxfId="587" priority="564">
      <formula>$Z56="Informe 6"</formula>
    </cfRule>
    <cfRule type="expression" dxfId="586" priority="565">
      <formula>$Z56="Informe 5"</formula>
    </cfRule>
    <cfRule type="expression" dxfId="585" priority="566">
      <formula>$Z56="Informe 4"</formula>
    </cfRule>
    <cfRule type="expression" dxfId="584" priority="567">
      <formula>$Z56="Informe 3"</formula>
    </cfRule>
    <cfRule type="expression" dxfId="583" priority="568">
      <formula>$Z56="Informe 2"</formula>
    </cfRule>
    <cfRule type="expression" dxfId="582" priority="569">
      <formula>$Z56="Informe 1"</formula>
    </cfRule>
    <cfRule type="expression" dxfId="581" priority="570">
      <formula>$Z56="Gráfico 10"</formula>
    </cfRule>
    <cfRule type="expression" dxfId="580" priority="571">
      <formula>$Z56="Gráfico 25"</formula>
    </cfRule>
    <cfRule type="expression" dxfId="579" priority="572">
      <formula>$Z56="Gráfico 24"</formula>
    </cfRule>
    <cfRule type="expression" dxfId="578" priority="573">
      <formula>$Z56="Gráfico 23"</formula>
    </cfRule>
    <cfRule type="expression" dxfId="577" priority="574">
      <formula>$Z56="Gráfico 22"</formula>
    </cfRule>
    <cfRule type="expression" dxfId="576" priority="575">
      <formula>$Z56="Gráfico 21"</formula>
    </cfRule>
    <cfRule type="expression" dxfId="575" priority="576">
      <formula>$Z56="Gráfico 20"</formula>
    </cfRule>
    <cfRule type="expression" dxfId="574" priority="577">
      <formula>$Z56="Gráfico 18"</formula>
    </cfRule>
    <cfRule type="expression" dxfId="573" priority="578">
      <formula>$Z56="Gráfico 19"</formula>
    </cfRule>
    <cfRule type="expression" dxfId="572" priority="579">
      <formula>$Z56="Gráfico 17"</formula>
    </cfRule>
    <cfRule type="expression" dxfId="571" priority="580">
      <formula>$Z56="Gráfico 16"</formula>
    </cfRule>
    <cfRule type="expression" dxfId="570" priority="581">
      <formula>$Z56="Gráfico 15"</formula>
    </cfRule>
    <cfRule type="expression" dxfId="569" priority="582">
      <formula>$Z56="Gráfico 14"</formula>
    </cfRule>
    <cfRule type="expression" dxfId="568" priority="583">
      <formula>$Z56="Gráfico 12"</formula>
    </cfRule>
    <cfRule type="expression" dxfId="567" priority="584">
      <formula>$Z56="Gráfico 13"</formula>
    </cfRule>
    <cfRule type="expression" dxfId="566" priority="585">
      <formula>$Z56="Gráfico 11"</formula>
    </cfRule>
    <cfRule type="expression" dxfId="565" priority="586">
      <formula>$Z56="Gráfico 9"</formula>
    </cfRule>
    <cfRule type="expression" dxfId="564" priority="587">
      <formula>$Z56="Gráfico 8"</formula>
    </cfRule>
    <cfRule type="expression" dxfId="563" priority="588">
      <formula>$Z56="Gráfico 7"</formula>
    </cfRule>
    <cfRule type="expression" dxfId="562" priority="589">
      <formula>$Z56="Gráfico 6"</formula>
    </cfRule>
    <cfRule type="expression" dxfId="561" priority="590">
      <formula>$Z56="Gráfico 4"</formula>
    </cfRule>
    <cfRule type="expression" dxfId="560" priority="591">
      <formula>$Z56="Gráfico 3"</formula>
    </cfRule>
    <cfRule type="expression" dxfId="559" priority="592">
      <formula>$Z56="Gráfico 2"</formula>
    </cfRule>
    <cfRule type="expression" dxfId="558" priority="593">
      <formula>$Z56="Gráfico 1"</formula>
    </cfRule>
    <cfRule type="expression" dxfId="557" priority="594">
      <formula>$Z56="Gráfico 5"</formula>
    </cfRule>
  </conditionalFormatting>
  <conditionalFormatting sqref="O4:O22">
    <cfRule type="expression" dxfId="519" priority="484">
      <formula>$Z4="Reporte 2"</formula>
    </cfRule>
    <cfRule type="expression" dxfId="518" priority="485">
      <formula>$Z4="Reporte 1"</formula>
    </cfRule>
    <cfRule type="expression" dxfId="517" priority="486">
      <formula>$Z4="Informe 10"</formula>
    </cfRule>
    <cfRule type="expression" dxfId="516" priority="487">
      <formula>$Z4="Informe 9"</formula>
    </cfRule>
    <cfRule type="expression" dxfId="515" priority="488">
      <formula>$Z4="Informe 8"</formula>
    </cfRule>
    <cfRule type="expression" dxfId="514" priority="489">
      <formula>$Z4="Informe 7"</formula>
    </cfRule>
    <cfRule type="expression" dxfId="513" priority="490">
      <formula>$Z4="Informe 6"</formula>
    </cfRule>
    <cfRule type="expression" dxfId="512" priority="491">
      <formula>$Z4="Informe 5"</formula>
    </cfRule>
    <cfRule type="expression" dxfId="511" priority="492">
      <formula>$Z4="Informe 4"</formula>
    </cfRule>
    <cfRule type="expression" dxfId="510" priority="493">
      <formula>$Z4="Informe 3"</formula>
    </cfRule>
    <cfRule type="expression" dxfId="509" priority="494">
      <formula>$Z4="Informe 2"</formula>
    </cfRule>
    <cfRule type="expression" dxfId="508" priority="495">
      <formula>$Z4="Informe 1"</formula>
    </cfRule>
    <cfRule type="expression" dxfId="507" priority="496">
      <formula>$Z4="Gráfico 10"</formula>
    </cfRule>
    <cfRule type="expression" dxfId="506" priority="497">
      <formula>$Z4="Gráfico 25"</formula>
    </cfRule>
    <cfRule type="expression" dxfId="505" priority="498">
      <formula>$Z4="Gráfico 24"</formula>
    </cfRule>
    <cfRule type="expression" dxfId="504" priority="499">
      <formula>$Z4="Gráfico 23"</formula>
    </cfRule>
    <cfRule type="expression" dxfId="503" priority="500">
      <formula>$Z4="Gráfico 22"</formula>
    </cfRule>
    <cfRule type="expression" dxfId="502" priority="501">
      <formula>$Z4="Gráfico 21"</formula>
    </cfRule>
    <cfRule type="expression" dxfId="501" priority="502">
      <formula>$Z4="Gráfico 20"</formula>
    </cfRule>
    <cfRule type="expression" dxfId="500" priority="503">
      <formula>$Z4="Gráfico 18"</formula>
    </cfRule>
    <cfRule type="expression" dxfId="499" priority="504">
      <formula>$Z4="Gráfico 19"</formula>
    </cfRule>
    <cfRule type="expression" dxfId="498" priority="505">
      <formula>$Z4="Gráfico 17"</formula>
    </cfRule>
    <cfRule type="expression" dxfId="497" priority="506">
      <formula>$Z4="Gráfico 16"</formula>
    </cfRule>
    <cfRule type="expression" dxfId="496" priority="507">
      <formula>$Z4="Gráfico 15"</formula>
    </cfRule>
    <cfRule type="expression" dxfId="495" priority="508">
      <formula>$Z4="Gráfico 14"</formula>
    </cfRule>
    <cfRule type="expression" dxfId="494" priority="509">
      <formula>$Z4="Gráfico 12"</formula>
    </cfRule>
    <cfRule type="expression" dxfId="493" priority="510">
      <formula>$Z4="Gráfico 13"</formula>
    </cfRule>
    <cfRule type="expression" dxfId="492" priority="511">
      <formula>$Z4="Gráfico 11"</formula>
    </cfRule>
    <cfRule type="expression" dxfId="491" priority="512">
      <formula>$Z4="Gráfico 9"</formula>
    </cfRule>
    <cfRule type="expression" dxfId="490" priority="513">
      <formula>$Z4="Gráfico 8"</formula>
    </cfRule>
    <cfRule type="expression" dxfId="489" priority="514">
      <formula>$Z4="Gráfico 7"</formula>
    </cfRule>
    <cfRule type="expression" dxfId="488" priority="515">
      <formula>$Z4="Gráfico 6"</formula>
    </cfRule>
    <cfRule type="expression" dxfId="487" priority="516">
      <formula>$Z4="Gráfico 4"</formula>
    </cfRule>
    <cfRule type="expression" dxfId="486" priority="517">
      <formula>$Z4="Gráfico 3"</formula>
    </cfRule>
    <cfRule type="expression" dxfId="485" priority="518">
      <formula>$Z4="Gráfico 2"</formula>
    </cfRule>
    <cfRule type="expression" dxfId="484" priority="519">
      <formula>$Z4="Gráfico 1"</formula>
    </cfRule>
    <cfRule type="expression" dxfId="483" priority="520">
      <formula>$Z4="Gráfico 5"</formula>
    </cfRule>
  </conditionalFormatting>
  <conditionalFormatting sqref="O42:O51">
    <cfRule type="expression" dxfId="482" priority="447">
      <formula>$Z42="Reporte 2"</formula>
    </cfRule>
    <cfRule type="expression" dxfId="481" priority="448">
      <formula>$Z42="Reporte 1"</formula>
    </cfRule>
    <cfRule type="expression" dxfId="480" priority="449">
      <formula>$Z42="Informe 10"</formula>
    </cfRule>
    <cfRule type="expression" dxfId="479" priority="450">
      <formula>$Z42="Informe 9"</formula>
    </cfRule>
    <cfRule type="expression" dxfId="478" priority="451">
      <formula>$Z42="Informe 8"</formula>
    </cfRule>
    <cfRule type="expression" dxfId="477" priority="452">
      <formula>$Z42="Informe 7"</formula>
    </cfRule>
    <cfRule type="expression" dxfId="476" priority="453">
      <formula>$Z42="Informe 6"</formula>
    </cfRule>
    <cfRule type="expression" dxfId="475" priority="454">
      <formula>$Z42="Informe 5"</formula>
    </cfRule>
    <cfRule type="expression" dxfId="474" priority="455">
      <formula>$Z42="Informe 4"</formula>
    </cfRule>
    <cfRule type="expression" dxfId="473" priority="456">
      <formula>$Z42="Informe 3"</formula>
    </cfRule>
    <cfRule type="expression" dxfId="472" priority="457">
      <formula>$Z42="Informe 2"</formula>
    </cfRule>
    <cfRule type="expression" dxfId="471" priority="458">
      <formula>$Z42="Informe 1"</formula>
    </cfRule>
    <cfRule type="expression" dxfId="470" priority="459">
      <formula>$Z42="Gráfico 10"</formula>
    </cfRule>
    <cfRule type="expression" dxfId="469" priority="460">
      <formula>$Z42="Gráfico 25"</formula>
    </cfRule>
    <cfRule type="expression" dxfId="468" priority="461">
      <formula>$Z42="Gráfico 24"</formula>
    </cfRule>
    <cfRule type="expression" dxfId="467" priority="462">
      <formula>$Z42="Gráfico 23"</formula>
    </cfRule>
    <cfRule type="expression" dxfId="466" priority="463">
      <formula>$Z42="Gráfico 22"</formula>
    </cfRule>
    <cfRule type="expression" dxfId="465" priority="464">
      <formula>$Z42="Gráfico 21"</formula>
    </cfRule>
    <cfRule type="expression" dxfId="464" priority="465">
      <formula>$Z42="Gráfico 20"</formula>
    </cfRule>
    <cfRule type="expression" dxfId="463" priority="466">
      <formula>$Z42="Gráfico 18"</formula>
    </cfRule>
    <cfRule type="expression" dxfId="462" priority="467">
      <formula>$Z42="Gráfico 19"</formula>
    </cfRule>
    <cfRule type="expression" dxfId="461" priority="468">
      <formula>$Z42="Gráfico 17"</formula>
    </cfRule>
    <cfRule type="expression" dxfId="460" priority="469">
      <formula>$Z42="Gráfico 16"</formula>
    </cfRule>
    <cfRule type="expression" dxfId="459" priority="470">
      <formula>$Z42="Gráfico 15"</formula>
    </cfRule>
    <cfRule type="expression" dxfId="458" priority="471">
      <formula>$Z42="Gráfico 14"</formula>
    </cfRule>
    <cfRule type="expression" dxfId="457" priority="472">
      <formula>$Z42="Gráfico 12"</formula>
    </cfRule>
    <cfRule type="expression" dxfId="456" priority="473">
      <formula>$Z42="Gráfico 13"</formula>
    </cfRule>
    <cfRule type="expression" dxfId="455" priority="474">
      <formula>$Z42="Gráfico 11"</formula>
    </cfRule>
    <cfRule type="expression" dxfId="454" priority="475">
      <formula>$Z42="Gráfico 9"</formula>
    </cfRule>
    <cfRule type="expression" dxfId="453" priority="476">
      <formula>$Z42="Gráfico 8"</formula>
    </cfRule>
    <cfRule type="expression" dxfId="452" priority="477">
      <formula>$Z42="Gráfico 7"</formula>
    </cfRule>
    <cfRule type="expression" dxfId="451" priority="478">
      <formula>$Z42="Gráfico 6"</formula>
    </cfRule>
    <cfRule type="expression" dxfId="450" priority="479">
      <formula>$Z42="Gráfico 4"</formula>
    </cfRule>
    <cfRule type="expression" dxfId="449" priority="480">
      <formula>$Z42="Gráfico 3"</formula>
    </cfRule>
    <cfRule type="expression" dxfId="448" priority="481">
      <formula>$Z42="Gráfico 2"</formula>
    </cfRule>
    <cfRule type="expression" dxfId="447" priority="482">
      <formula>$Z42="Gráfico 1"</formula>
    </cfRule>
    <cfRule type="expression" dxfId="446" priority="483">
      <formula>$Z42="Gráfico 5"</formula>
    </cfRule>
  </conditionalFormatting>
  <conditionalFormatting sqref="N42:N51">
    <cfRule type="expression" dxfId="445" priority="410">
      <formula>$Z42="Reporte 2"</formula>
    </cfRule>
    <cfRule type="expression" dxfId="444" priority="411">
      <formula>$Z42="Reporte 1"</formula>
    </cfRule>
    <cfRule type="expression" dxfId="443" priority="412">
      <formula>$Z42="Informe 10"</formula>
    </cfRule>
    <cfRule type="expression" dxfId="442" priority="413">
      <formula>$Z42="Informe 9"</formula>
    </cfRule>
    <cfRule type="expression" dxfId="441" priority="414">
      <formula>$Z42="Informe 8"</formula>
    </cfRule>
    <cfRule type="expression" dxfId="440" priority="415">
      <formula>$Z42="Informe 7"</formula>
    </cfRule>
    <cfRule type="expression" dxfId="439" priority="416">
      <formula>$Z42="Informe 6"</formula>
    </cfRule>
    <cfRule type="expression" dxfId="438" priority="417">
      <formula>$Z42="Informe 5"</formula>
    </cfRule>
    <cfRule type="expression" dxfId="437" priority="418">
      <formula>$Z42="Informe 4"</formula>
    </cfRule>
    <cfRule type="expression" dxfId="436" priority="419">
      <formula>$Z42="Informe 3"</formula>
    </cfRule>
    <cfRule type="expression" dxfId="435" priority="420">
      <formula>$Z42="Informe 2"</formula>
    </cfRule>
    <cfRule type="expression" dxfId="434" priority="421">
      <formula>$Z42="Informe 1"</formula>
    </cfRule>
    <cfRule type="expression" dxfId="433" priority="422">
      <formula>$Z42="Gráfico 10"</formula>
    </cfRule>
    <cfRule type="expression" dxfId="432" priority="423">
      <formula>$Z42="Gráfico 25"</formula>
    </cfRule>
    <cfRule type="expression" dxfId="431" priority="424">
      <formula>$Z42="Gráfico 24"</formula>
    </cfRule>
    <cfRule type="expression" dxfId="430" priority="425">
      <formula>$Z42="Gráfico 23"</formula>
    </cfRule>
    <cfRule type="expression" dxfId="429" priority="426">
      <formula>$Z42="Gráfico 22"</formula>
    </cfRule>
    <cfRule type="expression" dxfId="428" priority="427">
      <formula>$Z42="Gráfico 21"</formula>
    </cfRule>
    <cfRule type="expression" dxfId="427" priority="428">
      <formula>$Z42="Gráfico 20"</formula>
    </cfRule>
    <cfRule type="expression" dxfId="426" priority="429">
      <formula>$Z42="Gráfico 18"</formula>
    </cfRule>
    <cfRule type="expression" dxfId="425" priority="430">
      <formula>$Z42="Gráfico 19"</formula>
    </cfRule>
    <cfRule type="expression" dxfId="424" priority="431">
      <formula>$Z42="Gráfico 17"</formula>
    </cfRule>
    <cfRule type="expression" dxfId="423" priority="432">
      <formula>$Z42="Gráfico 16"</formula>
    </cfRule>
    <cfRule type="expression" dxfId="422" priority="433">
      <formula>$Z42="Gráfico 15"</formula>
    </cfRule>
    <cfRule type="expression" dxfId="421" priority="434">
      <formula>$Z42="Gráfico 14"</formula>
    </cfRule>
    <cfRule type="expression" dxfId="420" priority="435">
      <formula>$Z42="Gráfico 12"</formula>
    </cfRule>
    <cfRule type="expression" dxfId="419" priority="436">
      <formula>$Z42="Gráfico 13"</formula>
    </cfRule>
    <cfRule type="expression" dxfId="418" priority="437">
      <formula>$Z42="Gráfico 11"</formula>
    </cfRule>
    <cfRule type="expression" dxfId="417" priority="438">
      <formula>$Z42="Gráfico 9"</formula>
    </cfRule>
    <cfRule type="expression" dxfId="416" priority="439">
      <formula>$Z42="Gráfico 8"</formula>
    </cfRule>
    <cfRule type="expression" dxfId="415" priority="440">
      <formula>$Z42="Gráfico 7"</formula>
    </cfRule>
    <cfRule type="expression" dxfId="414" priority="441">
      <formula>$Z42="Gráfico 6"</formula>
    </cfRule>
    <cfRule type="expression" dxfId="413" priority="442">
      <formula>$Z42="Gráfico 4"</formula>
    </cfRule>
    <cfRule type="expression" dxfId="412" priority="443">
      <formula>$Z42="Gráfico 3"</formula>
    </cfRule>
    <cfRule type="expression" dxfId="411" priority="444">
      <formula>$Z42="Gráfico 2"</formula>
    </cfRule>
    <cfRule type="expression" dxfId="410" priority="445">
      <formula>$Z42="Gráfico 1"</formula>
    </cfRule>
    <cfRule type="expression" dxfId="409" priority="446">
      <formula>$Z42="Gráfico 5"</formula>
    </cfRule>
  </conditionalFormatting>
  <conditionalFormatting sqref="K42:K51">
    <cfRule type="expression" dxfId="408" priority="409">
      <formula>+LEFT(D42,2)="GR"</formula>
    </cfRule>
  </conditionalFormatting>
  <conditionalFormatting sqref="L42:L51">
    <cfRule type="expression" dxfId="407" priority="408">
      <formula>+LEFT(D42,2)="GR"</formula>
    </cfRule>
  </conditionalFormatting>
  <conditionalFormatting sqref="O42:O51">
    <cfRule type="expression" dxfId="406" priority="371">
      <formula>$Z42="Reporte 2"</formula>
    </cfRule>
    <cfRule type="expression" dxfId="405" priority="372">
      <formula>$Z42="Reporte 1"</formula>
    </cfRule>
    <cfRule type="expression" dxfId="404" priority="373">
      <formula>$Z42="Informe 10"</formula>
    </cfRule>
    <cfRule type="expression" dxfId="403" priority="374">
      <formula>$Z42="Informe 9"</formula>
    </cfRule>
    <cfRule type="expression" dxfId="402" priority="375">
      <formula>$Z42="Informe 8"</formula>
    </cfRule>
    <cfRule type="expression" dxfId="401" priority="376">
      <formula>$Z42="Informe 7"</formula>
    </cfRule>
    <cfRule type="expression" dxfId="400" priority="377">
      <formula>$Z42="Informe 6"</formula>
    </cfRule>
    <cfRule type="expression" dxfId="399" priority="378">
      <formula>$Z42="Informe 5"</formula>
    </cfRule>
    <cfRule type="expression" dxfId="398" priority="379">
      <formula>$Z42="Informe 4"</formula>
    </cfRule>
    <cfRule type="expression" dxfId="397" priority="380">
      <formula>$Z42="Informe 3"</formula>
    </cfRule>
    <cfRule type="expression" dxfId="396" priority="381">
      <formula>$Z42="Informe 2"</formula>
    </cfRule>
    <cfRule type="expression" dxfId="395" priority="382">
      <formula>$Z42="Informe 1"</formula>
    </cfRule>
    <cfRule type="expression" dxfId="394" priority="383">
      <formula>$Z42="Gráfico 10"</formula>
    </cfRule>
    <cfRule type="expression" dxfId="393" priority="384">
      <formula>$Z42="Gráfico 25"</formula>
    </cfRule>
    <cfRule type="expression" dxfId="392" priority="385">
      <formula>$Z42="Gráfico 24"</formula>
    </cfRule>
    <cfRule type="expression" dxfId="391" priority="386">
      <formula>$Z42="Gráfico 23"</formula>
    </cfRule>
    <cfRule type="expression" dxfId="390" priority="387">
      <formula>$Z42="Gráfico 22"</formula>
    </cfRule>
    <cfRule type="expression" dxfId="389" priority="388">
      <formula>$Z42="Gráfico 21"</formula>
    </cfRule>
    <cfRule type="expression" dxfId="388" priority="389">
      <formula>$Z42="Gráfico 20"</formula>
    </cfRule>
    <cfRule type="expression" dxfId="387" priority="390">
      <formula>$Z42="Gráfico 18"</formula>
    </cfRule>
    <cfRule type="expression" dxfId="386" priority="391">
      <formula>$Z42="Gráfico 19"</formula>
    </cfRule>
    <cfRule type="expression" dxfId="385" priority="392">
      <formula>$Z42="Gráfico 17"</formula>
    </cfRule>
    <cfRule type="expression" dxfId="384" priority="393">
      <formula>$Z42="Gráfico 16"</formula>
    </cfRule>
    <cfRule type="expression" dxfId="383" priority="394">
      <formula>$Z42="Gráfico 15"</formula>
    </cfRule>
    <cfRule type="expression" dxfId="382" priority="395">
      <formula>$Z42="Gráfico 14"</formula>
    </cfRule>
    <cfRule type="expression" dxfId="381" priority="396">
      <formula>$Z42="Gráfico 12"</formula>
    </cfRule>
    <cfRule type="expression" dxfId="380" priority="397">
      <formula>$Z42="Gráfico 13"</formula>
    </cfRule>
    <cfRule type="expression" dxfId="379" priority="398">
      <formula>$Z42="Gráfico 11"</formula>
    </cfRule>
    <cfRule type="expression" dxfId="378" priority="399">
      <formula>$Z42="Gráfico 9"</formula>
    </cfRule>
    <cfRule type="expression" dxfId="377" priority="400">
      <formula>$Z42="Gráfico 8"</formula>
    </cfRule>
    <cfRule type="expression" dxfId="376" priority="401">
      <formula>$Z42="Gráfico 7"</formula>
    </cfRule>
    <cfRule type="expression" dxfId="375" priority="402">
      <formula>$Z42="Gráfico 6"</formula>
    </cfRule>
    <cfRule type="expression" dxfId="374" priority="403">
      <formula>$Z42="Gráfico 4"</formula>
    </cfRule>
    <cfRule type="expression" dxfId="373" priority="404">
      <formula>$Z42="Gráfico 3"</formula>
    </cfRule>
    <cfRule type="expression" dxfId="372" priority="405">
      <formula>$Z42="Gráfico 2"</formula>
    </cfRule>
    <cfRule type="expression" dxfId="371" priority="406">
      <formula>$Z42="Gráfico 1"</formula>
    </cfRule>
    <cfRule type="expression" dxfId="370" priority="407">
      <formula>$Z42="Gráfico 5"</formula>
    </cfRule>
  </conditionalFormatting>
  <conditionalFormatting sqref="O47:O51">
    <cfRule type="expression" dxfId="369" priority="334">
      <formula>$Z47="Reporte 2"</formula>
    </cfRule>
    <cfRule type="expression" dxfId="368" priority="335">
      <formula>$Z47="Reporte 1"</formula>
    </cfRule>
    <cfRule type="expression" dxfId="367" priority="336">
      <formula>$Z47="Informe 10"</formula>
    </cfRule>
    <cfRule type="expression" dxfId="366" priority="337">
      <formula>$Z47="Informe 9"</formula>
    </cfRule>
    <cfRule type="expression" dxfId="365" priority="338">
      <formula>$Z47="Informe 8"</formula>
    </cfRule>
    <cfRule type="expression" dxfId="364" priority="339">
      <formula>$Z47="Informe 7"</formula>
    </cfRule>
    <cfRule type="expression" dxfId="363" priority="340">
      <formula>$Z47="Informe 6"</formula>
    </cfRule>
    <cfRule type="expression" dxfId="362" priority="341">
      <formula>$Z47="Informe 5"</formula>
    </cfRule>
    <cfRule type="expression" dxfId="361" priority="342">
      <formula>$Z47="Informe 4"</formula>
    </cfRule>
    <cfRule type="expression" dxfId="360" priority="343">
      <formula>$Z47="Informe 3"</formula>
    </cfRule>
    <cfRule type="expression" dxfId="359" priority="344">
      <formula>$Z47="Informe 2"</formula>
    </cfRule>
    <cfRule type="expression" dxfId="358" priority="345">
      <formula>$Z47="Informe 1"</formula>
    </cfRule>
    <cfRule type="expression" dxfId="357" priority="346">
      <formula>$Z47="Gráfico 10"</formula>
    </cfRule>
    <cfRule type="expression" dxfId="356" priority="347">
      <formula>$Z47="Gráfico 25"</formula>
    </cfRule>
    <cfRule type="expression" dxfId="355" priority="348">
      <formula>$Z47="Gráfico 24"</formula>
    </cfRule>
    <cfRule type="expression" dxfId="354" priority="349">
      <formula>$Z47="Gráfico 23"</formula>
    </cfRule>
    <cfRule type="expression" dxfId="353" priority="350">
      <formula>$Z47="Gráfico 22"</formula>
    </cfRule>
    <cfRule type="expression" dxfId="352" priority="351">
      <formula>$Z47="Gráfico 21"</formula>
    </cfRule>
    <cfRule type="expression" dxfId="351" priority="352">
      <formula>$Z47="Gráfico 20"</formula>
    </cfRule>
    <cfRule type="expression" dxfId="350" priority="353">
      <formula>$Z47="Gráfico 18"</formula>
    </cfRule>
    <cfRule type="expression" dxfId="349" priority="354">
      <formula>$Z47="Gráfico 19"</formula>
    </cfRule>
    <cfRule type="expression" dxfId="348" priority="355">
      <formula>$Z47="Gráfico 17"</formula>
    </cfRule>
    <cfRule type="expression" dxfId="347" priority="356">
      <formula>$Z47="Gráfico 16"</formula>
    </cfRule>
    <cfRule type="expression" dxfId="346" priority="357">
      <formula>$Z47="Gráfico 15"</formula>
    </cfRule>
    <cfRule type="expression" dxfId="345" priority="358">
      <formula>$Z47="Gráfico 14"</formula>
    </cfRule>
    <cfRule type="expression" dxfId="344" priority="359">
      <formula>$Z47="Gráfico 12"</formula>
    </cfRule>
    <cfRule type="expression" dxfId="343" priority="360">
      <formula>$Z47="Gráfico 13"</formula>
    </cfRule>
    <cfRule type="expression" dxfId="342" priority="361">
      <formula>$Z47="Gráfico 11"</formula>
    </cfRule>
    <cfRule type="expression" dxfId="341" priority="362">
      <formula>$Z47="Gráfico 9"</formula>
    </cfRule>
    <cfRule type="expression" dxfId="340" priority="363">
      <formula>$Z47="Gráfico 8"</formula>
    </cfRule>
    <cfRule type="expression" dxfId="339" priority="364">
      <formula>$Z47="Gráfico 7"</formula>
    </cfRule>
    <cfRule type="expression" dxfId="338" priority="365">
      <formula>$Z47="Gráfico 6"</formula>
    </cfRule>
    <cfRule type="expression" dxfId="337" priority="366">
      <formula>$Z47="Gráfico 4"</formula>
    </cfRule>
    <cfRule type="expression" dxfId="336" priority="367">
      <formula>$Z47="Gráfico 3"</formula>
    </cfRule>
    <cfRule type="expression" dxfId="335" priority="368">
      <formula>$Z47="Gráfico 2"</formula>
    </cfRule>
    <cfRule type="expression" dxfId="334" priority="369">
      <formula>$Z47="Gráfico 1"</formula>
    </cfRule>
    <cfRule type="expression" dxfId="333" priority="370">
      <formula>$Z47="Gráfico 5"</formula>
    </cfRule>
  </conditionalFormatting>
  <conditionalFormatting sqref="O47:O51">
    <cfRule type="expression" dxfId="332" priority="297">
      <formula>$Z47="Reporte 2"</formula>
    </cfRule>
    <cfRule type="expression" dxfId="331" priority="298">
      <formula>$Z47="Reporte 1"</formula>
    </cfRule>
    <cfRule type="expression" dxfId="330" priority="299">
      <formula>$Z47="Informe 10"</formula>
    </cfRule>
    <cfRule type="expression" dxfId="329" priority="300">
      <formula>$Z47="Informe 9"</formula>
    </cfRule>
    <cfRule type="expression" dxfId="328" priority="301">
      <formula>$Z47="Informe 8"</formula>
    </cfRule>
    <cfRule type="expression" dxfId="327" priority="302">
      <formula>$Z47="Informe 7"</formula>
    </cfRule>
    <cfRule type="expression" dxfId="326" priority="303">
      <formula>$Z47="Informe 6"</formula>
    </cfRule>
    <cfRule type="expression" dxfId="325" priority="304">
      <formula>$Z47="Informe 5"</formula>
    </cfRule>
    <cfRule type="expression" dxfId="324" priority="305">
      <formula>$Z47="Informe 4"</formula>
    </cfRule>
    <cfRule type="expression" dxfId="323" priority="306">
      <formula>$Z47="Informe 3"</formula>
    </cfRule>
    <cfRule type="expression" dxfId="322" priority="307">
      <formula>$Z47="Informe 2"</formula>
    </cfRule>
    <cfRule type="expression" dxfId="321" priority="308">
      <formula>$Z47="Informe 1"</formula>
    </cfRule>
    <cfRule type="expression" dxfId="320" priority="309">
      <formula>$Z47="Gráfico 10"</formula>
    </cfRule>
    <cfRule type="expression" dxfId="319" priority="310">
      <formula>$Z47="Gráfico 25"</formula>
    </cfRule>
    <cfRule type="expression" dxfId="318" priority="311">
      <formula>$Z47="Gráfico 24"</formula>
    </cfRule>
    <cfRule type="expression" dxfId="317" priority="312">
      <formula>$Z47="Gráfico 23"</formula>
    </cfRule>
    <cfRule type="expression" dxfId="316" priority="313">
      <formula>$Z47="Gráfico 22"</formula>
    </cfRule>
    <cfRule type="expression" dxfId="315" priority="314">
      <formula>$Z47="Gráfico 21"</formula>
    </cfRule>
    <cfRule type="expression" dxfId="314" priority="315">
      <formula>$Z47="Gráfico 20"</formula>
    </cfRule>
    <cfRule type="expression" dxfId="313" priority="316">
      <formula>$Z47="Gráfico 18"</formula>
    </cfRule>
    <cfRule type="expression" dxfId="312" priority="317">
      <formula>$Z47="Gráfico 19"</formula>
    </cfRule>
    <cfRule type="expression" dxfId="311" priority="318">
      <formula>$Z47="Gráfico 17"</formula>
    </cfRule>
    <cfRule type="expression" dxfId="310" priority="319">
      <formula>$Z47="Gráfico 16"</formula>
    </cfRule>
    <cfRule type="expression" dxfId="309" priority="320">
      <formula>$Z47="Gráfico 15"</formula>
    </cfRule>
    <cfRule type="expression" dxfId="308" priority="321">
      <formula>$Z47="Gráfico 14"</formula>
    </cfRule>
    <cfRule type="expression" dxfId="307" priority="322">
      <formula>$Z47="Gráfico 12"</formula>
    </cfRule>
    <cfRule type="expression" dxfId="306" priority="323">
      <formula>$Z47="Gráfico 13"</formula>
    </cfRule>
    <cfRule type="expression" dxfId="305" priority="324">
      <formula>$Z47="Gráfico 11"</formula>
    </cfRule>
    <cfRule type="expression" dxfId="304" priority="325">
      <formula>$Z47="Gráfico 9"</formula>
    </cfRule>
    <cfRule type="expression" dxfId="303" priority="326">
      <formula>$Z47="Gráfico 8"</formula>
    </cfRule>
    <cfRule type="expression" dxfId="302" priority="327">
      <formula>$Z47="Gráfico 7"</formula>
    </cfRule>
    <cfRule type="expression" dxfId="301" priority="328">
      <formula>$Z47="Gráfico 6"</formula>
    </cfRule>
    <cfRule type="expression" dxfId="300" priority="329">
      <formula>$Z47="Gráfico 4"</formula>
    </cfRule>
    <cfRule type="expression" dxfId="299" priority="330">
      <formula>$Z47="Gráfico 3"</formula>
    </cfRule>
    <cfRule type="expression" dxfId="298" priority="331">
      <formula>$Z47="Gráfico 2"</formula>
    </cfRule>
    <cfRule type="expression" dxfId="297" priority="332">
      <formula>$Z47="Gráfico 1"</formula>
    </cfRule>
    <cfRule type="expression" dxfId="296" priority="333">
      <formula>$Z47="Gráfico 5"</formula>
    </cfRule>
  </conditionalFormatting>
  <conditionalFormatting sqref="M43">
    <cfRule type="expression" dxfId="295" priority="260">
      <formula>$Z43="Reporte 2"</formula>
    </cfRule>
    <cfRule type="expression" dxfId="294" priority="261">
      <formula>$Z43="Reporte 1"</formula>
    </cfRule>
    <cfRule type="expression" dxfId="293" priority="262">
      <formula>$Z43="Informe 10"</formula>
    </cfRule>
    <cfRule type="expression" dxfId="292" priority="263">
      <formula>$Z43="Informe 9"</formula>
    </cfRule>
    <cfRule type="expression" dxfId="291" priority="264">
      <formula>$Z43="Informe 8"</formula>
    </cfRule>
    <cfRule type="expression" dxfId="290" priority="265">
      <formula>$Z43="Informe 7"</formula>
    </cfRule>
    <cfRule type="expression" dxfId="289" priority="266">
      <formula>$Z43="Informe 6"</formula>
    </cfRule>
    <cfRule type="expression" dxfId="288" priority="267">
      <formula>$Z43="Informe 5"</formula>
    </cfRule>
    <cfRule type="expression" dxfId="287" priority="268">
      <formula>$Z43="Informe 4"</formula>
    </cfRule>
    <cfRule type="expression" dxfId="286" priority="269">
      <formula>$Z43="Informe 3"</formula>
    </cfRule>
    <cfRule type="expression" dxfId="285" priority="270">
      <formula>$Z43="Informe 2"</formula>
    </cfRule>
    <cfRule type="expression" dxfId="284" priority="271">
      <formula>$Z43="Informe 1"</formula>
    </cfRule>
    <cfRule type="expression" dxfId="283" priority="272">
      <formula>$Z43="Gráfico 10"</formula>
    </cfRule>
    <cfRule type="expression" dxfId="282" priority="273">
      <formula>$Z43="Gráfico 25"</formula>
    </cfRule>
    <cfRule type="expression" dxfId="281" priority="274">
      <formula>$Z43="Gráfico 24"</formula>
    </cfRule>
    <cfRule type="expression" dxfId="280" priority="275">
      <formula>$Z43="Gráfico 23"</formula>
    </cfRule>
    <cfRule type="expression" dxfId="279" priority="276">
      <formula>$Z43="Gráfico 22"</formula>
    </cfRule>
    <cfRule type="expression" dxfId="278" priority="277">
      <formula>$Z43="Gráfico 21"</formula>
    </cfRule>
    <cfRule type="expression" dxfId="277" priority="278">
      <formula>$Z43="Gráfico 20"</formula>
    </cfRule>
    <cfRule type="expression" dxfId="276" priority="279">
      <formula>$Z43="Gráfico 18"</formula>
    </cfRule>
    <cfRule type="expression" dxfId="275" priority="280">
      <formula>$Z43="Gráfico 19"</formula>
    </cfRule>
    <cfRule type="expression" dxfId="274" priority="281">
      <formula>$Z43="Gráfico 17"</formula>
    </cfRule>
    <cfRule type="expression" dxfId="273" priority="282">
      <formula>$Z43="Gráfico 16"</formula>
    </cfRule>
    <cfRule type="expression" dxfId="272" priority="283">
      <formula>$Z43="Gráfico 15"</formula>
    </cfRule>
    <cfRule type="expression" dxfId="271" priority="284">
      <formula>$Z43="Gráfico 14"</formula>
    </cfRule>
    <cfRule type="expression" dxfId="270" priority="285">
      <formula>$Z43="Gráfico 12"</formula>
    </cfRule>
    <cfRule type="expression" dxfId="269" priority="286">
      <formula>$Z43="Gráfico 13"</formula>
    </cfRule>
    <cfRule type="expression" dxfId="268" priority="287">
      <formula>$Z43="Gráfico 11"</formula>
    </cfRule>
    <cfRule type="expression" dxfId="267" priority="288">
      <formula>$Z43="Gráfico 9"</formula>
    </cfRule>
    <cfRule type="expression" dxfId="266" priority="289">
      <formula>$Z43="Gráfico 8"</formula>
    </cfRule>
    <cfRule type="expression" dxfId="265" priority="290">
      <formula>$Z43="Gráfico 7"</formula>
    </cfRule>
    <cfRule type="expression" dxfId="264" priority="291">
      <formula>$Z43="Gráfico 6"</formula>
    </cfRule>
    <cfRule type="expression" dxfId="263" priority="292">
      <formula>$Z43="Gráfico 4"</formula>
    </cfRule>
    <cfRule type="expression" dxfId="262" priority="293">
      <formula>$Z43="Gráfico 3"</formula>
    </cfRule>
    <cfRule type="expression" dxfId="261" priority="294">
      <formula>$Z43="Gráfico 2"</formula>
    </cfRule>
    <cfRule type="expression" dxfId="260" priority="295">
      <formula>$Z43="Gráfico 1"</formula>
    </cfRule>
    <cfRule type="expression" dxfId="259" priority="296">
      <formula>$Z43="Gráfico 5"</formula>
    </cfRule>
  </conditionalFormatting>
  <conditionalFormatting sqref="M44">
    <cfRule type="expression" dxfId="258" priority="223">
      <formula>$Z44="Reporte 2"</formula>
    </cfRule>
    <cfRule type="expression" dxfId="257" priority="224">
      <formula>$Z44="Reporte 1"</formula>
    </cfRule>
    <cfRule type="expression" dxfId="256" priority="225">
      <formula>$Z44="Informe 10"</formula>
    </cfRule>
    <cfRule type="expression" dxfId="255" priority="226">
      <formula>$Z44="Informe 9"</formula>
    </cfRule>
    <cfRule type="expression" dxfId="254" priority="227">
      <formula>$Z44="Informe 8"</formula>
    </cfRule>
    <cfRule type="expression" dxfId="253" priority="228">
      <formula>$Z44="Informe 7"</formula>
    </cfRule>
    <cfRule type="expression" dxfId="252" priority="229">
      <formula>$Z44="Informe 6"</formula>
    </cfRule>
    <cfRule type="expression" dxfId="251" priority="230">
      <formula>$Z44="Informe 5"</formula>
    </cfRule>
    <cfRule type="expression" dxfId="250" priority="231">
      <formula>$Z44="Informe 4"</formula>
    </cfRule>
    <cfRule type="expression" dxfId="249" priority="232">
      <formula>$Z44="Informe 3"</formula>
    </cfRule>
    <cfRule type="expression" dxfId="248" priority="233">
      <formula>$Z44="Informe 2"</formula>
    </cfRule>
    <cfRule type="expression" dxfId="247" priority="234">
      <formula>$Z44="Informe 1"</formula>
    </cfRule>
    <cfRule type="expression" dxfId="246" priority="235">
      <formula>$Z44="Gráfico 10"</formula>
    </cfRule>
    <cfRule type="expression" dxfId="245" priority="236">
      <formula>$Z44="Gráfico 25"</formula>
    </cfRule>
    <cfRule type="expression" dxfId="244" priority="237">
      <formula>$Z44="Gráfico 24"</formula>
    </cfRule>
    <cfRule type="expression" dxfId="243" priority="238">
      <formula>$Z44="Gráfico 23"</formula>
    </cfRule>
    <cfRule type="expression" dxfId="242" priority="239">
      <formula>$Z44="Gráfico 22"</formula>
    </cfRule>
    <cfRule type="expression" dxfId="241" priority="240">
      <formula>$Z44="Gráfico 21"</formula>
    </cfRule>
    <cfRule type="expression" dxfId="240" priority="241">
      <formula>$Z44="Gráfico 20"</formula>
    </cfRule>
    <cfRule type="expression" dxfId="239" priority="242">
      <formula>$Z44="Gráfico 18"</formula>
    </cfRule>
    <cfRule type="expression" dxfId="238" priority="243">
      <formula>$Z44="Gráfico 19"</formula>
    </cfRule>
    <cfRule type="expression" dxfId="237" priority="244">
      <formula>$Z44="Gráfico 17"</formula>
    </cfRule>
    <cfRule type="expression" dxfId="236" priority="245">
      <formula>$Z44="Gráfico 16"</formula>
    </cfRule>
    <cfRule type="expression" dxfId="235" priority="246">
      <formula>$Z44="Gráfico 15"</formula>
    </cfRule>
    <cfRule type="expression" dxfId="234" priority="247">
      <formula>$Z44="Gráfico 14"</formula>
    </cfRule>
    <cfRule type="expression" dxfId="233" priority="248">
      <formula>$Z44="Gráfico 12"</formula>
    </cfRule>
    <cfRule type="expression" dxfId="232" priority="249">
      <formula>$Z44="Gráfico 13"</formula>
    </cfRule>
    <cfRule type="expression" dxfId="231" priority="250">
      <formula>$Z44="Gráfico 11"</formula>
    </cfRule>
    <cfRule type="expression" dxfId="230" priority="251">
      <formula>$Z44="Gráfico 9"</formula>
    </cfRule>
    <cfRule type="expression" dxfId="229" priority="252">
      <formula>$Z44="Gráfico 8"</formula>
    </cfRule>
    <cfRule type="expression" dxfId="228" priority="253">
      <formula>$Z44="Gráfico 7"</formula>
    </cfRule>
    <cfRule type="expression" dxfId="227" priority="254">
      <formula>$Z44="Gráfico 6"</formula>
    </cfRule>
    <cfRule type="expression" dxfId="226" priority="255">
      <formula>$Z44="Gráfico 4"</formula>
    </cfRule>
    <cfRule type="expression" dxfId="225" priority="256">
      <formula>$Z44="Gráfico 3"</formula>
    </cfRule>
    <cfRule type="expression" dxfId="224" priority="257">
      <formula>$Z44="Gráfico 2"</formula>
    </cfRule>
    <cfRule type="expression" dxfId="223" priority="258">
      <formula>$Z44="Gráfico 1"</formula>
    </cfRule>
    <cfRule type="expression" dxfId="222" priority="259">
      <formula>$Z44="Gráfico 5"</formula>
    </cfRule>
  </conditionalFormatting>
  <conditionalFormatting sqref="M45">
    <cfRule type="expression" dxfId="221" priority="186">
      <formula>$Z45="Reporte 2"</formula>
    </cfRule>
    <cfRule type="expression" dxfId="220" priority="187">
      <formula>$Z45="Reporte 1"</formula>
    </cfRule>
    <cfRule type="expression" dxfId="219" priority="188">
      <formula>$Z45="Informe 10"</formula>
    </cfRule>
    <cfRule type="expression" dxfId="218" priority="189">
      <formula>$Z45="Informe 9"</formula>
    </cfRule>
    <cfRule type="expression" dxfId="217" priority="190">
      <formula>$Z45="Informe 8"</formula>
    </cfRule>
    <cfRule type="expression" dxfId="216" priority="191">
      <formula>$Z45="Informe 7"</formula>
    </cfRule>
    <cfRule type="expression" dxfId="215" priority="192">
      <formula>$Z45="Informe 6"</formula>
    </cfRule>
    <cfRule type="expression" dxfId="214" priority="193">
      <formula>$Z45="Informe 5"</formula>
    </cfRule>
    <cfRule type="expression" dxfId="213" priority="194">
      <formula>$Z45="Informe 4"</formula>
    </cfRule>
    <cfRule type="expression" dxfId="212" priority="195">
      <formula>$Z45="Informe 3"</formula>
    </cfRule>
    <cfRule type="expression" dxfId="211" priority="196">
      <formula>$Z45="Informe 2"</formula>
    </cfRule>
    <cfRule type="expression" dxfId="210" priority="197">
      <formula>$Z45="Informe 1"</formula>
    </cfRule>
    <cfRule type="expression" dxfId="209" priority="198">
      <formula>$Z45="Gráfico 10"</formula>
    </cfRule>
    <cfRule type="expression" dxfId="208" priority="199">
      <formula>$Z45="Gráfico 25"</formula>
    </cfRule>
    <cfRule type="expression" dxfId="207" priority="200">
      <formula>$Z45="Gráfico 24"</formula>
    </cfRule>
    <cfRule type="expression" dxfId="206" priority="201">
      <formula>$Z45="Gráfico 23"</formula>
    </cfRule>
    <cfRule type="expression" dxfId="205" priority="202">
      <formula>$Z45="Gráfico 22"</formula>
    </cfRule>
    <cfRule type="expression" dxfId="204" priority="203">
      <formula>$Z45="Gráfico 21"</formula>
    </cfRule>
    <cfRule type="expression" dxfId="203" priority="204">
      <formula>$Z45="Gráfico 20"</formula>
    </cfRule>
    <cfRule type="expression" dxfId="202" priority="205">
      <formula>$Z45="Gráfico 18"</formula>
    </cfRule>
    <cfRule type="expression" dxfId="201" priority="206">
      <formula>$Z45="Gráfico 19"</formula>
    </cfRule>
    <cfRule type="expression" dxfId="200" priority="207">
      <formula>$Z45="Gráfico 17"</formula>
    </cfRule>
    <cfRule type="expression" dxfId="199" priority="208">
      <formula>$Z45="Gráfico 16"</formula>
    </cfRule>
    <cfRule type="expression" dxfId="198" priority="209">
      <formula>$Z45="Gráfico 15"</formula>
    </cfRule>
    <cfRule type="expression" dxfId="197" priority="210">
      <formula>$Z45="Gráfico 14"</formula>
    </cfRule>
    <cfRule type="expression" dxfId="196" priority="211">
      <formula>$Z45="Gráfico 12"</formula>
    </cfRule>
    <cfRule type="expression" dxfId="195" priority="212">
      <formula>$Z45="Gráfico 13"</formula>
    </cfRule>
    <cfRule type="expression" dxfId="194" priority="213">
      <formula>$Z45="Gráfico 11"</formula>
    </cfRule>
    <cfRule type="expression" dxfId="193" priority="214">
      <formula>$Z45="Gráfico 9"</formula>
    </cfRule>
    <cfRule type="expression" dxfId="192" priority="215">
      <formula>$Z45="Gráfico 8"</formula>
    </cfRule>
    <cfRule type="expression" dxfId="191" priority="216">
      <formula>$Z45="Gráfico 7"</formula>
    </cfRule>
    <cfRule type="expression" dxfId="190" priority="217">
      <formula>$Z45="Gráfico 6"</formula>
    </cfRule>
    <cfRule type="expression" dxfId="189" priority="218">
      <formula>$Z45="Gráfico 4"</formula>
    </cfRule>
    <cfRule type="expression" dxfId="188" priority="219">
      <formula>$Z45="Gráfico 3"</formula>
    </cfRule>
    <cfRule type="expression" dxfId="187" priority="220">
      <formula>$Z45="Gráfico 2"</formula>
    </cfRule>
    <cfRule type="expression" dxfId="186" priority="221">
      <formula>$Z45="Gráfico 1"</formula>
    </cfRule>
    <cfRule type="expression" dxfId="185" priority="222">
      <formula>$Z45="Gráfico 5"</formula>
    </cfRule>
  </conditionalFormatting>
  <conditionalFormatting sqref="M46">
    <cfRule type="expression" dxfId="184" priority="149">
      <formula>$Z46="Reporte 2"</formula>
    </cfRule>
    <cfRule type="expression" dxfId="183" priority="150">
      <formula>$Z46="Reporte 1"</formula>
    </cfRule>
    <cfRule type="expression" dxfId="182" priority="151">
      <formula>$Z46="Informe 10"</formula>
    </cfRule>
    <cfRule type="expression" dxfId="181" priority="152">
      <formula>$Z46="Informe 9"</formula>
    </cfRule>
    <cfRule type="expression" dxfId="180" priority="153">
      <formula>$Z46="Informe 8"</formula>
    </cfRule>
    <cfRule type="expression" dxfId="179" priority="154">
      <formula>$Z46="Informe 7"</formula>
    </cfRule>
    <cfRule type="expression" dxfId="178" priority="155">
      <formula>$Z46="Informe 6"</formula>
    </cfRule>
    <cfRule type="expression" dxfId="177" priority="156">
      <formula>$Z46="Informe 5"</formula>
    </cfRule>
    <cfRule type="expression" dxfId="176" priority="157">
      <formula>$Z46="Informe 4"</formula>
    </cfRule>
    <cfRule type="expression" dxfId="175" priority="158">
      <formula>$Z46="Informe 3"</formula>
    </cfRule>
    <cfRule type="expression" dxfId="174" priority="159">
      <formula>$Z46="Informe 2"</formula>
    </cfRule>
    <cfRule type="expression" dxfId="173" priority="160">
      <formula>$Z46="Informe 1"</formula>
    </cfRule>
    <cfRule type="expression" dxfId="172" priority="161">
      <formula>$Z46="Gráfico 10"</formula>
    </cfRule>
    <cfRule type="expression" dxfId="171" priority="162">
      <formula>$Z46="Gráfico 25"</formula>
    </cfRule>
    <cfRule type="expression" dxfId="170" priority="163">
      <formula>$Z46="Gráfico 24"</formula>
    </cfRule>
    <cfRule type="expression" dxfId="169" priority="164">
      <formula>$Z46="Gráfico 23"</formula>
    </cfRule>
    <cfRule type="expression" dxfId="168" priority="165">
      <formula>$Z46="Gráfico 22"</formula>
    </cfRule>
    <cfRule type="expression" dxfId="167" priority="166">
      <formula>$Z46="Gráfico 21"</formula>
    </cfRule>
    <cfRule type="expression" dxfId="166" priority="167">
      <formula>$Z46="Gráfico 20"</formula>
    </cfRule>
    <cfRule type="expression" dxfId="165" priority="168">
      <formula>$Z46="Gráfico 18"</formula>
    </cfRule>
    <cfRule type="expression" dxfId="164" priority="169">
      <formula>$Z46="Gráfico 19"</formula>
    </cfRule>
    <cfRule type="expression" dxfId="163" priority="170">
      <formula>$Z46="Gráfico 17"</formula>
    </cfRule>
    <cfRule type="expression" dxfId="162" priority="171">
      <formula>$Z46="Gráfico 16"</formula>
    </cfRule>
    <cfRule type="expression" dxfId="161" priority="172">
      <formula>$Z46="Gráfico 15"</formula>
    </cfRule>
    <cfRule type="expression" dxfId="160" priority="173">
      <formula>$Z46="Gráfico 14"</formula>
    </cfRule>
    <cfRule type="expression" dxfId="159" priority="174">
      <formula>$Z46="Gráfico 12"</formula>
    </cfRule>
    <cfRule type="expression" dxfId="158" priority="175">
      <formula>$Z46="Gráfico 13"</formula>
    </cfRule>
    <cfRule type="expression" dxfId="157" priority="176">
      <formula>$Z46="Gráfico 11"</formula>
    </cfRule>
    <cfRule type="expression" dxfId="156" priority="177">
      <formula>$Z46="Gráfico 9"</formula>
    </cfRule>
    <cfRule type="expression" dxfId="155" priority="178">
      <formula>$Z46="Gráfico 8"</formula>
    </cfRule>
    <cfRule type="expression" dxfId="154" priority="179">
      <formula>$Z46="Gráfico 7"</formula>
    </cfRule>
    <cfRule type="expression" dxfId="153" priority="180">
      <formula>$Z46="Gráfico 6"</formula>
    </cfRule>
    <cfRule type="expression" dxfId="152" priority="181">
      <formula>$Z46="Gráfico 4"</formula>
    </cfRule>
    <cfRule type="expression" dxfId="151" priority="182">
      <formula>$Z46="Gráfico 3"</formula>
    </cfRule>
    <cfRule type="expression" dxfId="150" priority="183">
      <formula>$Z46="Gráfico 2"</formula>
    </cfRule>
    <cfRule type="expression" dxfId="149" priority="184">
      <formula>$Z46="Gráfico 1"</formula>
    </cfRule>
    <cfRule type="expression" dxfId="148" priority="185">
      <formula>$Z46="Gráfico 5"</formula>
    </cfRule>
  </conditionalFormatting>
  <conditionalFormatting sqref="M48">
    <cfRule type="expression" dxfId="147" priority="112">
      <formula>$Z48="Reporte 2"</formula>
    </cfRule>
    <cfRule type="expression" dxfId="146" priority="113">
      <formula>$Z48="Reporte 1"</formula>
    </cfRule>
    <cfRule type="expression" dxfId="145" priority="114">
      <formula>$Z48="Informe 10"</formula>
    </cfRule>
    <cfRule type="expression" dxfId="144" priority="115">
      <formula>$Z48="Informe 9"</formula>
    </cfRule>
    <cfRule type="expression" dxfId="143" priority="116">
      <formula>$Z48="Informe 8"</formula>
    </cfRule>
    <cfRule type="expression" dxfId="142" priority="117">
      <formula>$Z48="Informe 7"</formula>
    </cfRule>
    <cfRule type="expression" dxfId="141" priority="118">
      <formula>$Z48="Informe 6"</formula>
    </cfRule>
    <cfRule type="expression" dxfId="140" priority="119">
      <formula>$Z48="Informe 5"</formula>
    </cfRule>
    <cfRule type="expression" dxfId="139" priority="120">
      <formula>$Z48="Informe 4"</formula>
    </cfRule>
    <cfRule type="expression" dxfId="138" priority="121">
      <formula>$Z48="Informe 3"</formula>
    </cfRule>
    <cfRule type="expression" dxfId="137" priority="122">
      <formula>$Z48="Informe 2"</formula>
    </cfRule>
    <cfRule type="expression" dxfId="136" priority="123">
      <formula>$Z48="Informe 1"</formula>
    </cfRule>
    <cfRule type="expression" dxfId="135" priority="124">
      <formula>$Z48="Gráfico 10"</formula>
    </cfRule>
    <cfRule type="expression" dxfId="134" priority="125">
      <formula>$Z48="Gráfico 25"</formula>
    </cfRule>
    <cfRule type="expression" dxfId="133" priority="126">
      <formula>$Z48="Gráfico 24"</formula>
    </cfRule>
    <cfRule type="expression" dxfId="132" priority="127">
      <formula>$Z48="Gráfico 23"</formula>
    </cfRule>
    <cfRule type="expression" dxfId="131" priority="128">
      <formula>$Z48="Gráfico 22"</formula>
    </cfRule>
    <cfRule type="expression" dxfId="130" priority="129">
      <formula>$Z48="Gráfico 21"</formula>
    </cfRule>
    <cfRule type="expression" dxfId="129" priority="130">
      <formula>$Z48="Gráfico 20"</formula>
    </cfRule>
    <cfRule type="expression" dxfId="128" priority="131">
      <formula>$Z48="Gráfico 18"</formula>
    </cfRule>
    <cfRule type="expression" dxfId="127" priority="132">
      <formula>$Z48="Gráfico 19"</formula>
    </cfRule>
    <cfRule type="expression" dxfId="126" priority="133">
      <formula>$Z48="Gráfico 17"</formula>
    </cfRule>
    <cfRule type="expression" dxfId="125" priority="134">
      <formula>$Z48="Gráfico 16"</formula>
    </cfRule>
    <cfRule type="expression" dxfId="124" priority="135">
      <formula>$Z48="Gráfico 15"</formula>
    </cfRule>
    <cfRule type="expression" dxfId="123" priority="136">
      <formula>$Z48="Gráfico 14"</formula>
    </cfRule>
    <cfRule type="expression" dxfId="122" priority="137">
      <formula>$Z48="Gráfico 12"</formula>
    </cfRule>
    <cfRule type="expression" dxfId="121" priority="138">
      <formula>$Z48="Gráfico 13"</formula>
    </cfRule>
    <cfRule type="expression" dxfId="120" priority="139">
      <formula>$Z48="Gráfico 11"</formula>
    </cfRule>
    <cfRule type="expression" dxfId="119" priority="140">
      <formula>$Z48="Gráfico 9"</formula>
    </cfRule>
    <cfRule type="expression" dxfId="118" priority="141">
      <formula>$Z48="Gráfico 8"</formula>
    </cfRule>
    <cfRule type="expression" dxfId="117" priority="142">
      <formula>$Z48="Gráfico 7"</formula>
    </cfRule>
    <cfRule type="expression" dxfId="116" priority="143">
      <formula>$Z48="Gráfico 6"</formula>
    </cfRule>
    <cfRule type="expression" dxfId="115" priority="144">
      <formula>$Z48="Gráfico 4"</formula>
    </cfRule>
    <cfRule type="expression" dxfId="114" priority="145">
      <formula>$Z48="Gráfico 3"</formula>
    </cfRule>
    <cfRule type="expression" dxfId="113" priority="146">
      <formula>$Z48="Gráfico 2"</formula>
    </cfRule>
    <cfRule type="expression" dxfId="112" priority="147">
      <formula>$Z48="Gráfico 1"</formula>
    </cfRule>
    <cfRule type="expression" dxfId="111" priority="148">
      <formula>$Z48="Gráfico 5"</formula>
    </cfRule>
  </conditionalFormatting>
  <conditionalFormatting sqref="M49:M51">
    <cfRule type="expression" dxfId="110" priority="75">
      <formula>$Z49="Reporte 2"</formula>
    </cfRule>
    <cfRule type="expression" dxfId="109" priority="76">
      <formula>$Z49="Reporte 1"</formula>
    </cfRule>
    <cfRule type="expression" dxfId="108" priority="77">
      <formula>$Z49="Informe 10"</formula>
    </cfRule>
    <cfRule type="expression" dxfId="107" priority="78">
      <formula>$Z49="Informe 9"</formula>
    </cfRule>
    <cfRule type="expression" dxfId="106" priority="79">
      <formula>$Z49="Informe 8"</formula>
    </cfRule>
    <cfRule type="expression" dxfId="105" priority="80">
      <formula>$Z49="Informe 7"</formula>
    </cfRule>
    <cfRule type="expression" dxfId="104" priority="81">
      <formula>$Z49="Informe 6"</formula>
    </cfRule>
    <cfRule type="expression" dxfId="103" priority="82">
      <formula>$Z49="Informe 5"</formula>
    </cfRule>
    <cfRule type="expression" dxfId="102" priority="83">
      <formula>$Z49="Informe 4"</formula>
    </cfRule>
    <cfRule type="expression" dxfId="101" priority="84">
      <formula>$Z49="Informe 3"</formula>
    </cfRule>
    <cfRule type="expression" dxfId="100" priority="85">
      <formula>$Z49="Informe 2"</formula>
    </cfRule>
    <cfRule type="expression" dxfId="99" priority="86">
      <formula>$Z49="Informe 1"</formula>
    </cfRule>
    <cfRule type="expression" dxfId="98" priority="87">
      <formula>$Z49="Gráfico 10"</formula>
    </cfRule>
    <cfRule type="expression" dxfId="97" priority="88">
      <formula>$Z49="Gráfico 25"</formula>
    </cfRule>
    <cfRule type="expression" dxfId="96" priority="89">
      <formula>$Z49="Gráfico 24"</formula>
    </cfRule>
    <cfRule type="expression" dxfId="95" priority="90">
      <formula>$Z49="Gráfico 23"</formula>
    </cfRule>
    <cfRule type="expression" dxfId="94" priority="91">
      <formula>$Z49="Gráfico 22"</formula>
    </cfRule>
    <cfRule type="expression" dxfId="93" priority="92">
      <formula>$Z49="Gráfico 21"</formula>
    </cfRule>
    <cfRule type="expression" dxfId="92" priority="93">
      <formula>$Z49="Gráfico 20"</formula>
    </cfRule>
    <cfRule type="expression" dxfId="91" priority="94">
      <formula>$Z49="Gráfico 18"</formula>
    </cfRule>
    <cfRule type="expression" dxfId="90" priority="95">
      <formula>$Z49="Gráfico 19"</formula>
    </cfRule>
    <cfRule type="expression" dxfId="89" priority="96">
      <formula>$Z49="Gráfico 17"</formula>
    </cfRule>
    <cfRule type="expression" dxfId="88" priority="97">
      <formula>$Z49="Gráfico 16"</formula>
    </cfRule>
    <cfRule type="expression" dxfId="87" priority="98">
      <formula>$Z49="Gráfico 15"</formula>
    </cfRule>
    <cfRule type="expression" dxfId="86" priority="99">
      <formula>$Z49="Gráfico 14"</formula>
    </cfRule>
    <cfRule type="expression" dxfId="85" priority="100">
      <formula>$Z49="Gráfico 12"</formula>
    </cfRule>
    <cfRule type="expression" dxfId="84" priority="101">
      <formula>$Z49="Gráfico 13"</formula>
    </cfRule>
    <cfRule type="expression" dxfId="83" priority="102">
      <formula>$Z49="Gráfico 11"</formula>
    </cfRule>
    <cfRule type="expression" dxfId="82" priority="103">
      <formula>$Z49="Gráfico 9"</formula>
    </cfRule>
    <cfRule type="expression" dxfId="81" priority="104">
      <formula>$Z49="Gráfico 8"</formula>
    </cfRule>
    <cfRule type="expression" dxfId="80" priority="105">
      <formula>$Z49="Gráfico 7"</formula>
    </cfRule>
    <cfRule type="expression" dxfId="79" priority="106">
      <formula>$Z49="Gráfico 6"</formula>
    </cfRule>
    <cfRule type="expression" dxfId="78" priority="107">
      <formula>$Z49="Gráfico 4"</formula>
    </cfRule>
    <cfRule type="expression" dxfId="77" priority="108">
      <formula>$Z49="Gráfico 3"</formula>
    </cfRule>
    <cfRule type="expression" dxfId="76" priority="109">
      <formula>$Z49="Gráfico 2"</formula>
    </cfRule>
    <cfRule type="expression" dxfId="75" priority="110">
      <formula>$Z49="Gráfico 1"</formula>
    </cfRule>
    <cfRule type="expression" dxfId="74" priority="111">
      <formula>$Z49="Gráfico 5"</formula>
    </cfRule>
  </conditionalFormatting>
  <conditionalFormatting sqref="M47">
    <cfRule type="expression" dxfId="73" priority="38">
      <formula>$Z47="Reporte 2"</formula>
    </cfRule>
    <cfRule type="expression" dxfId="72" priority="39">
      <formula>$Z47="Reporte 1"</formula>
    </cfRule>
    <cfRule type="expression" dxfId="71" priority="40">
      <formula>$Z47="Informe 10"</formula>
    </cfRule>
    <cfRule type="expression" dxfId="70" priority="41">
      <formula>$Z47="Informe 9"</formula>
    </cfRule>
    <cfRule type="expression" dxfId="69" priority="42">
      <formula>$Z47="Informe 8"</formula>
    </cfRule>
    <cfRule type="expression" dxfId="68" priority="43">
      <formula>$Z47="Informe 7"</formula>
    </cfRule>
    <cfRule type="expression" dxfId="67" priority="44">
      <formula>$Z47="Informe 6"</formula>
    </cfRule>
    <cfRule type="expression" dxfId="66" priority="45">
      <formula>$Z47="Informe 5"</formula>
    </cfRule>
    <cfRule type="expression" dxfId="65" priority="46">
      <formula>$Z47="Informe 4"</formula>
    </cfRule>
    <cfRule type="expression" dxfId="64" priority="47">
      <formula>$Z47="Informe 3"</formula>
    </cfRule>
    <cfRule type="expression" dxfId="63" priority="48">
      <formula>$Z47="Informe 2"</formula>
    </cfRule>
    <cfRule type="expression" dxfId="62" priority="49">
      <formula>$Z47="Informe 1"</formula>
    </cfRule>
    <cfRule type="expression" dxfId="61" priority="50">
      <formula>$Z47="Gráfico 10"</formula>
    </cfRule>
    <cfRule type="expression" dxfId="60" priority="51">
      <formula>$Z47="Gráfico 25"</formula>
    </cfRule>
    <cfRule type="expression" dxfId="59" priority="52">
      <formula>$Z47="Gráfico 24"</formula>
    </cfRule>
    <cfRule type="expression" dxfId="58" priority="53">
      <formula>$Z47="Gráfico 23"</formula>
    </cfRule>
    <cfRule type="expression" dxfId="57" priority="54">
      <formula>$Z47="Gráfico 22"</formula>
    </cfRule>
    <cfRule type="expression" dxfId="56" priority="55">
      <formula>$Z47="Gráfico 21"</formula>
    </cfRule>
    <cfRule type="expression" dxfId="55" priority="56">
      <formula>$Z47="Gráfico 20"</formula>
    </cfRule>
    <cfRule type="expression" dxfId="54" priority="57">
      <formula>$Z47="Gráfico 18"</formula>
    </cfRule>
    <cfRule type="expression" dxfId="53" priority="58">
      <formula>$Z47="Gráfico 19"</formula>
    </cfRule>
    <cfRule type="expression" dxfId="52" priority="59">
      <formula>$Z47="Gráfico 17"</formula>
    </cfRule>
    <cfRule type="expression" dxfId="51" priority="60">
      <formula>$Z47="Gráfico 16"</formula>
    </cfRule>
    <cfRule type="expression" dxfId="50" priority="61">
      <formula>$Z47="Gráfico 15"</formula>
    </cfRule>
    <cfRule type="expression" dxfId="49" priority="62">
      <formula>$Z47="Gráfico 14"</formula>
    </cfRule>
    <cfRule type="expression" dxfId="48" priority="63">
      <formula>$Z47="Gráfico 12"</formula>
    </cfRule>
    <cfRule type="expression" dxfId="47" priority="64">
      <formula>$Z47="Gráfico 13"</formula>
    </cfRule>
    <cfRule type="expression" dxfId="46" priority="65">
      <formula>$Z47="Gráfico 11"</formula>
    </cfRule>
    <cfRule type="expression" dxfId="45" priority="66">
      <formula>$Z47="Gráfico 9"</formula>
    </cfRule>
    <cfRule type="expression" dxfId="44" priority="67">
      <formula>$Z47="Gráfico 8"</formula>
    </cfRule>
    <cfRule type="expression" dxfId="43" priority="68">
      <formula>$Z47="Gráfico 7"</formula>
    </cfRule>
    <cfRule type="expression" dxfId="42" priority="69">
      <formula>$Z47="Gráfico 6"</formula>
    </cfRule>
    <cfRule type="expression" dxfId="41" priority="70">
      <formula>$Z47="Gráfico 4"</formula>
    </cfRule>
    <cfRule type="expression" dxfId="40" priority="71">
      <formula>$Z47="Gráfico 3"</formula>
    </cfRule>
    <cfRule type="expression" dxfId="39" priority="72">
      <formula>$Z47="Gráfico 2"</formula>
    </cfRule>
    <cfRule type="expression" dxfId="38" priority="73">
      <formula>$Z47="Gráfico 1"</formula>
    </cfRule>
    <cfRule type="expression" dxfId="37" priority="74">
      <formula>$Z47="Gráfico 5"</formula>
    </cfRule>
  </conditionalFormatting>
  <conditionalFormatting sqref="M42">
    <cfRule type="expression" dxfId="36" priority="1">
      <formula>$Z42="Reporte 2"</formula>
    </cfRule>
    <cfRule type="expression" dxfId="35" priority="2">
      <formula>$Z42="Reporte 1"</formula>
    </cfRule>
    <cfRule type="expression" dxfId="34" priority="3">
      <formula>$Z42="Informe 10"</formula>
    </cfRule>
    <cfRule type="expression" dxfId="33" priority="4">
      <formula>$Z42="Informe 9"</formula>
    </cfRule>
    <cfRule type="expression" dxfId="32" priority="5">
      <formula>$Z42="Informe 8"</formula>
    </cfRule>
    <cfRule type="expression" dxfId="31" priority="6">
      <formula>$Z42="Informe 7"</formula>
    </cfRule>
    <cfRule type="expression" dxfId="30" priority="7">
      <formula>$Z42="Informe 6"</formula>
    </cfRule>
    <cfRule type="expression" dxfId="29" priority="8">
      <formula>$Z42="Informe 5"</formula>
    </cfRule>
    <cfRule type="expression" dxfId="28" priority="9">
      <formula>$Z42="Informe 4"</formula>
    </cfRule>
    <cfRule type="expression" dxfId="27" priority="10">
      <formula>$Z42="Informe 3"</formula>
    </cfRule>
    <cfRule type="expression" dxfId="26" priority="11">
      <formula>$Z42="Informe 2"</formula>
    </cfRule>
    <cfRule type="expression" dxfId="25" priority="12">
      <formula>$Z42="Informe 1"</formula>
    </cfRule>
    <cfRule type="expression" dxfId="24" priority="13">
      <formula>$Z42="Gráfico 10"</formula>
    </cfRule>
    <cfRule type="expression" dxfId="23" priority="14">
      <formula>$Z42="Gráfico 25"</formula>
    </cfRule>
    <cfRule type="expression" dxfId="22" priority="15">
      <formula>$Z42="Gráfico 24"</formula>
    </cfRule>
    <cfRule type="expression" dxfId="21" priority="16">
      <formula>$Z42="Gráfico 23"</formula>
    </cfRule>
    <cfRule type="expression" dxfId="20" priority="17">
      <formula>$Z42="Gráfico 22"</formula>
    </cfRule>
    <cfRule type="expression" dxfId="19" priority="18">
      <formula>$Z42="Gráfico 21"</formula>
    </cfRule>
    <cfRule type="expression" dxfId="18" priority="19">
      <formula>$Z42="Gráfico 20"</formula>
    </cfRule>
    <cfRule type="expression" dxfId="17" priority="20">
      <formula>$Z42="Gráfico 18"</formula>
    </cfRule>
    <cfRule type="expression" dxfId="16" priority="21">
      <formula>$Z42="Gráfico 19"</formula>
    </cfRule>
    <cfRule type="expression" dxfId="15" priority="22">
      <formula>$Z42="Gráfico 17"</formula>
    </cfRule>
    <cfRule type="expression" dxfId="14" priority="23">
      <formula>$Z42="Gráfico 16"</formula>
    </cfRule>
    <cfRule type="expression" dxfId="13" priority="24">
      <formula>$Z42="Gráfico 15"</formula>
    </cfRule>
    <cfRule type="expression" dxfId="12" priority="25">
      <formula>$Z42="Gráfico 14"</formula>
    </cfRule>
    <cfRule type="expression" dxfId="11" priority="26">
      <formula>$Z42="Gráfico 12"</formula>
    </cfRule>
    <cfRule type="expression" dxfId="10" priority="27">
      <formula>$Z42="Gráfico 13"</formula>
    </cfRule>
    <cfRule type="expression" dxfId="9" priority="28">
      <formula>$Z42="Gráfico 11"</formula>
    </cfRule>
    <cfRule type="expression" dxfId="8" priority="29">
      <formula>$Z42="Gráfico 9"</formula>
    </cfRule>
    <cfRule type="expression" dxfId="7" priority="30">
      <formula>$Z42="Gráfico 8"</formula>
    </cfRule>
    <cfRule type="expression" dxfId="6" priority="31">
      <formula>$Z42="Gráfico 7"</formula>
    </cfRule>
    <cfRule type="expression" dxfId="5" priority="32">
      <formula>$Z42="Gráfico 6"</formula>
    </cfRule>
    <cfRule type="expression" dxfId="4" priority="33">
      <formula>$Z42="Gráfico 4"</formula>
    </cfRule>
    <cfRule type="expression" dxfId="3" priority="34">
      <formula>$Z42="Gráfico 3"</formula>
    </cfRule>
    <cfRule type="expression" dxfId="2" priority="35">
      <formula>$Z42="Gráfico 2"</formula>
    </cfRule>
    <cfRule type="expression" dxfId="1" priority="36">
      <formula>$Z42="Gráfico 1"</formula>
    </cfRule>
    <cfRule type="expression" dxfId="0" priority="37">
      <formula>$Z42="Gráfico 5"</formula>
    </cfRule>
  </conditionalFormatting>
  <hyperlinks>
    <hyperlink ref="B14" r:id="rId1" xr:uid="{2F2AB13A-8AB0-4A47-AD96-4C6772657AB0}"/>
    <hyperlink ref="B25" r:id="rId2" xr:uid="{30DA30D7-1D18-4185-B436-D579581FE327}"/>
    <hyperlink ref="B26" r:id="rId3" xr:uid="{DF6AE680-EE24-4281-A21C-1DA728C05C83}"/>
    <hyperlink ref="B27" r:id="rId4" xr:uid="{A204EAEB-AE16-42C8-AE84-BFAA5A86315D}"/>
    <hyperlink ref="B28" r:id="rId5" xr:uid="{93A5EA01-0BDD-418F-A224-E9A0205CBBBC}"/>
    <hyperlink ref="B29" r:id="rId6" xr:uid="{86EEC358-0ED3-4A84-A46F-8BDFB7FF4CE1}"/>
    <hyperlink ref="B30" r:id="rId7" xr:uid="{335F23FC-5B0B-4AC6-9D4D-7816E981F228}"/>
    <hyperlink ref="B31" r:id="rId8" xr:uid="{8D3AB97F-F300-41C1-8005-1F51C32B9FCD}"/>
    <hyperlink ref="B32" r:id="rId9" xr:uid="{3D781F93-C172-485C-8791-1BFF9241E227}"/>
    <hyperlink ref="B33" r:id="rId10" xr:uid="{E2A8D9C9-12B4-40F1-AC67-1C6414E5EA33}"/>
    <hyperlink ref="B34" r:id="rId11" xr:uid="{8C8CD55A-832D-42DA-ACF4-864968DD025F}"/>
    <hyperlink ref="B35" r:id="rId12" xr:uid="{EE0B55E1-ADCF-412E-A218-05A85745E618}"/>
    <hyperlink ref="B36" r:id="rId13" xr:uid="{0C6FEDFA-8397-4E20-9E2E-E81AD1BDB734}"/>
    <hyperlink ref="B37" r:id="rId14" xr:uid="{B18E91F8-19D5-49AB-90AF-00A3D3D99946}"/>
    <hyperlink ref="B38" r:id="rId15" xr:uid="{C55EBAF2-9277-4A58-8F69-86C21670A04C}"/>
    <hyperlink ref="B39" r:id="rId16" xr:uid="{F4069890-04BF-4275-A419-2304FE418CBB}"/>
    <hyperlink ref="B40" r:id="rId17" xr:uid="{A4368EFA-619B-4284-82F0-A35D78969A89}"/>
    <hyperlink ref="B41" r:id="rId18" xr:uid="{8E4232AF-DCF9-4725-AB93-BBE1C7D84513}"/>
    <hyperlink ref="B52" r:id="rId19" xr:uid="{F8F783D4-FBCC-4EB3-A79B-AC3E81C08929}"/>
    <hyperlink ref="B53" r:id="rId20" xr:uid="{35BFFA8B-B7B2-4053-9C1B-332234D06EDE}"/>
    <hyperlink ref="B54" r:id="rId21" xr:uid="{9E0C9CA0-E014-43E0-9654-DC42F54A4C37}"/>
    <hyperlink ref="B55" r:id="rId22" xr:uid="{F612D706-3983-422B-94ED-20FAAF28B90D}"/>
    <hyperlink ref="B56" r:id="rId23" xr:uid="{8E7B4E80-C112-4C08-BB8E-FD5B9CDB379C}"/>
    <hyperlink ref="B57" r:id="rId24" xr:uid="{31AE62A4-E682-40E4-836D-2FFE732E8717}"/>
    <hyperlink ref="B58" r:id="rId25" xr:uid="{777459D3-FB56-482C-B1BB-E6E307ACBED6}"/>
    <hyperlink ref="B59" r:id="rId26" xr:uid="{89F6D982-9A7E-4141-9410-A44DFF8E9329}"/>
    <hyperlink ref="B42" r:id="rId27" xr:uid="{FC8C63BE-BF83-48EA-BECD-98D870B55A37}"/>
    <hyperlink ref="B43" r:id="rId28" xr:uid="{1EF63B85-35E8-4C89-A68C-9EBD755782D8}"/>
    <hyperlink ref="B44" r:id="rId29" xr:uid="{8D4DB90C-1440-4679-8CF4-FA2723CF4722}"/>
    <hyperlink ref="B45" r:id="rId30" xr:uid="{191F0C72-1ADE-45D8-B21B-0037C61E0A26}"/>
    <hyperlink ref="B46" r:id="rId31" xr:uid="{80D73A6B-9C97-4C5A-AFEC-ECA386FAB527}"/>
    <hyperlink ref="B47" r:id="rId32" xr:uid="{E21C0FA8-0AE3-4C98-851E-08518389872A}"/>
    <hyperlink ref="B48" r:id="rId33" xr:uid="{323DF30B-B838-4B77-B56A-88E30ADAABDA}"/>
    <hyperlink ref="B49" r:id="rId34" xr:uid="{A1AEEABF-B9B6-45D3-84BA-AC2B2A99FAFB}"/>
    <hyperlink ref="B50" r:id="rId35" xr:uid="{92445EBA-2AF7-4EB6-81CA-49917A04B74D}"/>
    <hyperlink ref="B51" r:id="rId36" xr:uid="{355D9F46-284B-4960-BCBA-1E01247C456B}"/>
  </hyperlinks>
  <pageMargins left="0.7" right="0.7" top="0.75" bottom="0.75" header="0.3" footer="0.3"/>
  <pageSetup orientation="portrait" r:id="rId37"/>
  <ignoredErrors>
    <ignoredError sqref="Q5"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DF16C4-128B-41DE-A34E-28DC42D69441}">
  <sheetPr>
    <tabColor rgb="FFCC0066"/>
  </sheetPr>
  <dimension ref="A1:C17"/>
  <sheetViews>
    <sheetView workbookViewId="0">
      <selection activeCell="E17" sqref="E17"/>
    </sheetView>
  </sheetViews>
  <sheetFormatPr baseColWidth="10" defaultRowHeight="15" x14ac:dyDescent="0.25"/>
  <sheetData>
    <row r="1" spans="1:3" x14ac:dyDescent="0.25">
      <c r="A1" s="4" t="s">
        <v>13758</v>
      </c>
      <c r="B1" s="4" t="s">
        <v>754</v>
      </c>
      <c r="C1" s="4" t="s">
        <v>10479</v>
      </c>
    </row>
    <row r="2" spans="1:3" x14ac:dyDescent="0.25">
      <c r="A2" s="14">
        <v>1</v>
      </c>
      <c r="B2" t="s">
        <v>795</v>
      </c>
      <c r="C2" s="14">
        <f>+VLOOKUP(Region23[[#This Row],[Cod región]],Codigos_regiones[],3,0)</f>
        <v>252</v>
      </c>
    </row>
    <row r="3" spans="1:3" x14ac:dyDescent="0.25">
      <c r="A3" s="14">
        <v>2</v>
      </c>
      <c r="B3" t="s">
        <v>756</v>
      </c>
      <c r="C3" s="14">
        <f>+VLOOKUP(Region23[[#This Row],[Cod región]],Codigos_regiones[],3,0)</f>
        <v>239</v>
      </c>
    </row>
    <row r="4" spans="1:3" x14ac:dyDescent="0.25">
      <c r="A4" s="14">
        <v>3</v>
      </c>
      <c r="B4" t="s">
        <v>765</v>
      </c>
      <c r="C4" s="14">
        <f>+VLOOKUP(Region23[[#This Row],[Cod región]],Codigos_regiones[],3,0)</f>
        <v>242</v>
      </c>
    </row>
    <row r="5" spans="1:3" x14ac:dyDescent="0.25">
      <c r="A5" s="14">
        <v>4</v>
      </c>
      <c r="B5" t="s">
        <v>771</v>
      </c>
      <c r="C5" s="14">
        <f>+VLOOKUP(Region23[[#This Row],[Cod región]],Codigos_regiones[],3,0)</f>
        <v>244</v>
      </c>
    </row>
    <row r="6" spans="1:3" x14ac:dyDescent="0.25">
      <c r="A6" s="14">
        <v>5</v>
      </c>
      <c r="B6" t="s">
        <v>798</v>
      </c>
      <c r="C6" s="14">
        <f>+VLOOKUP(Region23[[#This Row],[Cod región]],Codigos_regiones[],3,0)</f>
        <v>253</v>
      </c>
    </row>
    <row r="7" spans="1:3" x14ac:dyDescent="0.25">
      <c r="A7" s="14">
        <v>6</v>
      </c>
      <c r="B7" t="s">
        <v>1781</v>
      </c>
      <c r="C7" s="14">
        <f>+VLOOKUP(Region23[[#This Row],[Cod región]],Codigos_regiones[],3,0)</f>
        <v>245</v>
      </c>
    </row>
    <row r="8" spans="1:3" x14ac:dyDescent="0.25">
      <c r="A8" s="14">
        <v>7</v>
      </c>
      <c r="B8" t="s">
        <v>786</v>
      </c>
      <c r="C8" s="14">
        <f>+VLOOKUP(Region23[[#This Row],[Cod región]],Codigos_regiones[],3,0)</f>
        <v>249</v>
      </c>
    </row>
    <row r="9" spans="1:3" x14ac:dyDescent="0.25">
      <c r="A9" s="14">
        <v>8</v>
      </c>
      <c r="B9" t="s">
        <v>768</v>
      </c>
      <c r="C9" s="14">
        <f>+VLOOKUP(Region23[[#This Row],[Cod región]],Codigos_regiones[],3,0)</f>
        <v>243</v>
      </c>
    </row>
    <row r="10" spans="1:3" x14ac:dyDescent="0.25">
      <c r="A10" s="14">
        <v>9</v>
      </c>
      <c r="B10" t="s">
        <v>762</v>
      </c>
      <c r="C10" s="14">
        <f>+VLOOKUP(Region23[[#This Row],[Cod región]],Codigos_regiones[],3,0)</f>
        <v>241</v>
      </c>
    </row>
    <row r="11" spans="1:3" x14ac:dyDescent="0.25">
      <c r="A11" s="14">
        <v>10</v>
      </c>
      <c r="B11" t="s">
        <v>777</v>
      </c>
      <c r="C11" s="14">
        <f>+VLOOKUP(Region23[[#This Row],[Cod región]],Codigos_regiones[],3,0)</f>
        <v>246</v>
      </c>
    </row>
    <row r="12" spans="1:3" x14ac:dyDescent="0.25">
      <c r="A12" s="14">
        <v>11</v>
      </c>
      <c r="B12" t="s">
        <v>10708</v>
      </c>
      <c r="C12" s="14">
        <f>+VLOOKUP(Region23[[#This Row],[Cod región]],Codigos_regiones[],3,0)</f>
        <v>238</v>
      </c>
    </row>
    <row r="13" spans="1:3" x14ac:dyDescent="0.25">
      <c r="A13" s="14">
        <v>12</v>
      </c>
      <c r="B13" t="s">
        <v>13776</v>
      </c>
      <c r="C13" s="14">
        <f>+VLOOKUP(Region23[[#This Row],[Cod región]],Codigos_regiones[],3,0)</f>
        <v>248</v>
      </c>
    </row>
    <row r="14" spans="1:3" x14ac:dyDescent="0.25">
      <c r="A14" s="14">
        <v>13</v>
      </c>
      <c r="B14" t="s">
        <v>10678</v>
      </c>
      <c r="C14" s="14">
        <f>+VLOOKUP(Region23[[#This Row],[Cod región]],Codigos_regiones[],3,0)</f>
        <v>251</v>
      </c>
    </row>
    <row r="15" spans="1:3" x14ac:dyDescent="0.25">
      <c r="A15" s="14">
        <v>14</v>
      </c>
      <c r="B15" t="s">
        <v>780</v>
      </c>
      <c r="C15" s="14">
        <f>+VLOOKUP(Region23[[#This Row],[Cod región]],Codigos_regiones[],3,0)</f>
        <v>247</v>
      </c>
    </row>
    <row r="16" spans="1:3" x14ac:dyDescent="0.25">
      <c r="A16" s="14">
        <v>15</v>
      </c>
      <c r="B16" t="s">
        <v>759</v>
      </c>
      <c r="C16" s="14">
        <f>+VLOOKUP(Region23[[#This Row],[Cod región]],Codigos_regiones[],3,0)</f>
        <v>240</v>
      </c>
    </row>
    <row r="17" spans="1:3" x14ac:dyDescent="0.25">
      <c r="A17" s="14">
        <v>16</v>
      </c>
      <c r="B17" t="s">
        <v>789</v>
      </c>
      <c r="C17" s="14">
        <f>+VLOOKUP(Region23[[#This Row],[Cod región]],Codigos_regiones[],3,0)</f>
        <v>250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95E96-CE1D-40CA-9B8A-66C77574DA56}">
  <sheetPr>
    <tabColor rgb="FFCC0066"/>
  </sheetPr>
  <dimension ref="A1:C245"/>
  <sheetViews>
    <sheetView workbookViewId="0">
      <selection activeCell="C2" sqref="C2"/>
    </sheetView>
  </sheetViews>
  <sheetFormatPr baseColWidth="10" defaultRowHeight="15" x14ac:dyDescent="0.25"/>
  <sheetData>
    <row r="1" spans="1:3" x14ac:dyDescent="0.25">
      <c r="A1" s="6" t="s">
        <v>13759</v>
      </c>
      <c r="B1" s="6" t="s">
        <v>1061</v>
      </c>
      <c r="C1" s="6" t="s">
        <v>10480</v>
      </c>
    </row>
    <row r="2" spans="1:3" x14ac:dyDescent="0.25">
      <c r="A2" s="14">
        <v>1101</v>
      </c>
      <c r="B2" t="s">
        <v>1059</v>
      </c>
      <c r="C2" s="14">
        <f>VLOOKUP(Comuna24[[#This Row],[Cod comuna]],'REG-PROV-COM'!A:C,3,0)</f>
        <v>343</v>
      </c>
    </row>
    <row r="3" spans="1:3" x14ac:dyDescent="0.25">
      <c r="A3" s="14">
        <v>1107</v>
      </c>
      <c r="B3" t="s">
        <v>1064</v>
      </c>
      <c r="C3" s="14">
        <f>VLOOKUP(Comuna24[[#This Row],[Cod comuna]],'REG-PROV-COM'!A:C,3,0)</f>
        <v>344</v>
      </c>
    </row>
    <row r="4" spans="1:3" x14ac:dyDescent="0.25">
      <c r="A4" s="14">
        <v>1401</v>
      </c>
      <c r="B4" t="s">
        <v>1067</v>
      </c>
      <c r="C4" s="14">
        <f>VLOOKUP(Comuna24[[#This Row],[Cod comuna]],'REG-PROV-COM'!A:C,3,0)</f>
        <v>345</v>
      </c>
    </row>
    <row r="5" spans="1:3" x14ac:dyDescent="0.25">
      <c r="A5" s="14">
        <v>1405</v>
      </c>
      <c r="B5" t="s">
        <v>1079</v>
      </c>
      <c r="C5" s="14">
        <f>VLOOKUP(Comuna24[[#This Row],[Cod comuna]],'REG-PROV-COM'!A:C,3,0)</f>
        <v>349</v>
      </c>
    </row>
    <row r="6" spans="1:3" x14ac:dyDescent="0.25">
      <c r="A6" s="14">
        <v>2101</v>
      </c>
      <c r="B6" t="s">
        <v>756</v>
      </c>
      <c r="C6" s="14">
        <f>VLOOKUP(Comuna24[[#This Row],[Cod comuna]],'REG-PROV-COM'!A:C,3,0)</f>
        <v>350</v>
      </c>
    </row>
    <row r="7" spans="1:3" x14ac:dyDescent="0.25">
      <c r="A7" s="14">
        <v>2104</v>
      </c>
      <c r="B7" t="s">
        <v>1090</v>
      </c>
      <c r="C7" s="14">
        <f>VLOOKUP(Comuna24[[#This Row],[Cod comuna]],'REG-PROV-COM'!A:C,3,0)</f>
        <v>353</v>
      </c>
    </row>
    <row r="8" spans="1:3" x14ac:dyDescent="0.25">
      <c r="A8" s="14">
        <v>2201</v>
      </c>
      <c r="B8" t="s">
        <v>1093</v>
      </c>
      <c r="C8" s="14">
        <f>VLOOKUP(Comuna24[[#This Row],[Cod comuna]],'REG-PROV-COM'!A:C,3,0)</f>
        <v>354</v>
      </c>
    </row>
    <row r="9" spans="1:3" x14ac:dyDescent="0.25">
      <c r="A9" s="14">
        <v>2301</v>
      </c>
      <c r="B9" t="s">
        <v>1102</v>
      </c>
      <c r="C9" s="14">
        <f>VLOOKUP(Comuna24[[#This Row],[Cod comuna]],'REG-PROV-COM'!A:C,3,0)</f>
        <v>357</v>
      </c>
    </row>
    <row r="10" spans="1:3" x14ac:dyDescent="0.25">
      <c r="A10" s="14">
        <v>2302</v>
      </c>
      <c r="B10" t="s">
        <v>1105</v>
      </c>
      <c r="C10" s="14">
        <f>VLOOKUP(Comuna24[[#This Row],[Cod comuna]],'REG-PROV-COM'!A:C,3,0)</f>
        <v>358</v>
      </c>
    </row>
    <row r="11" spans="1:3" x14ac:dyDescent="0.25">
      <c r="A11" s="14">
        <v>3101</v>
      </c>
      <c r="B11" t="s">
        <v>1108</v>
      </c>
      <c r="C11" s="14">
        <f>VLOOKUP(Comuna24[[#This Row],[Cod comuna]],'REG-PROV-COM'!A:C,3,0)</f>
        <v>359</v>
      </c>
    </row>
    <row r="12" spans="1:3" x14ac:dyDescent="0.25">
      <c r="A12" s="14">
        <v>3102</v>
      </c>
      <c r="B12" t="s">
        <v>1111</v>
      </c>
      <c r="C12" s="14">
        <f>VLOOKUP(Comuna24[[#This Row],[Cod comuna]],'REG-PROV-COM'!A:C,3,0)</f>
        <v>360</v>
      </c>
    </row>
    <row r="13" spans="1:3" x14ac:dyDescent="0.25">
      <c r="A13" s="14">
        <v>3103</v>
      </c>
      <c r="B13" t="s">
        <v>1114</v>
      </c>
      <c r="C13" s="14">
        <f>VLOOKUP(Comuna24[[#This Row],[Cod comuna]],'REG-PROV-COM'!A:C,3,0)</f>
        <v>361</v>
      </c>
    </row>
    <row r="14" spans="1:3" x14ac:dyDescent="0.25">
      <c r="A14" s="14">
        <v>3201</v>
      </c>
      <c r="B14" t="s">
        <v>1117</v>
      </c>
      <c r="C14" s="14">
        <f>VLOOKUP(Comuna24[[#This Row],[Cod comuna]],'REG-PROV-COM'!A:C,3,0)</f>
        <v>362</v>
      </c>
    </row>
    <row r="15" spans="1:3" x14ac:dyDescent="0.25">
      <c r="A15" s="14">
        <v>3301</v>
      </c>
      <c r="B15" t="s">
        <v>1123</v>
      </c>
      <c r="C15" s="14">
        <f>VLOOKUP(Comuna24[[#This Row],[Cod comuna]],'REG-PROV-COM'!A:C,3,0)</f>
        <v>364</v>
      </c>
    </row>
    <row r="16" spans="1:3" x14ac:dyDescent="0.25">
      <c r="A16" s="14">
        <v>3303</v>
      </c>
      <c r="B16" t="s">
        <v>1129</v>
      </c>
      <c r="C16" s="14">
        <f>VLOOKUP(Comuna24[[#This Row],[Cod comuna]],'REG-PROV-COM'!A:C,3,0)</f>
        <v>366</v>
      </c>
    </row>
    <row r="17" spans="1:3" x14ac:dyDescent="0.25">
      <c r="A17" s="14">
        <v>3304</v>
      </c>
      <c r="B17" t="s">
        <v>1132</v>
      </c>
      <c r="C17" s="14">
        <f>VLOOKUP(Comuna24[[#This Row],[Cod comuna]],'REG-PROV-COM'!A:C,3,0)</f>
        <v>367</v>
      </c>
    </row>
    <row r="18" spans="1:3" x14ac:dyDescent="0.25">
      <c r="A18" s="14">
        <v>4101</v>
      </c>
      <c r="B18" t="s">
        <v>1135</v>
      </c>
      <c r="C18" s="14">
        <f>VLOOKUP(Comuna24[[#This Row],[Cod comuna]],'REG-PROV-COM'!A:C,3,0)</f>
        <v>368</v>
      </c>
    </row>
    <row r="19" spans="1:3" x14ac:dyDescent="0.25">
      <c r="A19" s="14">
        <v>4102</v>
      </c>
      <c r="B19" t="s">
        <v>771</v>
      </c>
      <c r="C19" s="14">
        <f>VLOOKUP(Comuna24[[#This Row],[Cod comuna]],'REG-PROV-COM'!A:C,3,0)</f>
        <v>369</v>
      </c>
    </row>
    <row r="20" spans="1:3" x14ac:dyDescent="0.25">
      <c r="A20" s="14">
        <v>4103</v>
      </c>
      <c r="B20" t="s">
        <v>1140</v>
      </c>
      <c r="C20" s="14">
        <f>VLOOKUP(Comuna24[[#This Row],[Cod comuna]],'REG-PROV-COM'!A:C,3,0)</f>
        <v>370</v>
      </c>
    </row>
    <row r="21" spans="1:3" x14ac:dyDescent="0.25">
      <c r="A21" s="14">
        <v>4106</v>
      </c>
      <c r="B21" t="s">
        <v>1149</v>
      </c>
      <c r="C21" s="14">
        <f>VLOOKUP(Comuna24[[#This Row],[Cod comuna]],'REG-PROV-COM'!A:C,3,0)</f>
        <v>373</v>
      </c>
    </row>
    <row r="22" spans="1:3" x14ac:dyDescent="0.25">
      <c r="A22" s="14">
        <v>4201</v>
      </c>
      <c r="B22" t="s">
        <v>1152</v>
      </c>
      <c r="C22" s="14">
        <f>VLOOKUP(Comuna24[[#This Row],[Cod comuna]],'REG-PROV-COM'!A:C,3,0)</f>
        <v>374</v>
      </c>
    </row>
    <row r="23" spans="1:3" x14ac:dyDescent="0.25">
      <c r="A23" s="14">
        <v>4202</v>
      </c>
      <c r="B23" t="s">
        <v>1155</v>
      </c>
      <c r="C23" s="14">
        <f>VLOOKUP(Comuna24[[#This Row],[Cod comuna]],'REG-PROV-COM'!A:C,3,0)</f>
        <v>375</v>
      </c>
    </row>
    <row r="24" spans="1:3" x14ac:dyDescent="0.25">
      <c r="A24" s="14">
        <v>4203</v>
      </c>
      <c r="B24" t="s">
        <v>1158</v>
      </c>
      <c r="C24" s="14">
        <f>VLOOKUP(Comuna24[[#This Row],[Cod comuna]],'REG-PROV-COM'!A:C,3,0)</f>
        <v>376</v>
      </c>
    </row>
    <row r="25" spans="1:3" x14ac:dyDescent="0.25">
      <c r="A25" s="14">
        <v>4301</v>
      </c>
      <c r="B25" t="s">
        <v>1164</v>
      </c>
      <c r="C25" s="14">
        <f>VLOOKUP(Comuna24[[#This Row],[Cod comuna]],'REG-PROV-COM'!A:C,3,0)</f>
        <v>378</v>
      </c>
    </row>
    <row r="26" spans="1:3" x14ac:dyDescent="0.25">
      <c r="A26" s="14">
        <v>4302</v>
      </c>
      <c r="B26" t="s">
        <v>1167</v>
      </c>
      <c r="C26" s="14">
        <f>VLOOKUP(Comuna24[[#This Row],[Cod comuna]],'REG-PROV-COM'!A:C,3,0)</f>
        <v>379</v>
      </c>
    </row>
    <row r="27" spans="1:3" x14ac:dyDescent="0.25">
      <c r="A27" s="14">
        <v>4303</v>
      </c>
      <c r="B27" t="s">
        <v>1170</v>
      </c>
      <c r="C27" s="14">
        <f>VLOOKUP(Comuna24[[#This Row],[Cod comuna]],'REG-PROV-COM'!A:C,3,0)</f>
        <v>380</v>
      </c>
    </row>
    <row r="28" spans="1:3" x14ac:dyDescent="0.25">
      <c r="A28" s="14">
        <v>5101</v>
      </c>
      <c r="B28" t="s">
        <v>798</v>
      </c>
      <c r="C28" s="14">
        <f>VLOOKUP(Comuna24[[#This Row],[Cod comuna]],'REG-PROV-COM'!A:C,3,0)</f>
        <v>383</v>
      </c>
    </row>
    <row r="29" spans="1:3" x14ac:dyDescent="0.25">
      <c r="A29" s="14">
        <v>5102</v>
      </c>
      <c r="B29" t="s">
        <v>1181</v>
      </c>
      <c r="C29" s="14">
        <f>VLOOKUP(Comuna24[[#This Row],[Cod comuna]],'REG-PROV-COM'!A:C,3,0)</f>
        <v>384</v>
      </c>
    </row>
    <row r="30" spans="1:3" x14ac:dyDescent="0.25">
      <c r="A30" s="14">
        <v>5103</v>
      </c>
      <c r="B30" t="s">
        <v>1184</v>
      </c>
      <c r="C30" s="14">
        <f>VLOOKUP(Comuna24[[#This Row],[Cod comuna]],'REG-PROV-COM'!A:C,3,0)</f>
        <v>385</v>
      </c>
    </row>
    <row r="31" spans="1:3" x14ac:dyDescent="0.25">
      <c r="A31" s="14">
        <v>5105</v>
      </c>
      <c r="B31" t="s">
        <v>1190</v>
      </c>
      <c r="C31" s="14">
        <f>VLOOKUP(Comuna24[[#This Row],[Cod comuna]],'REG-PROV-COM'!A:C,3,0)</f>
        <v>387</v>
      </c>
    </row>
    <row r="32" spans="1:3" x14ac:dyDescent="0.25">
      <c r="A32" s="14">
        <v>5107</v>
      </c>
      <c r="B32" t="s">
        <v>1193</v>
      </c>
      <c r="C32" s="14">
        <f>VLOOKUP(Comuna24[[#This Row],[Cod comuna]],'REG-PROV-COM'!A:C,3,0)</f>
        <v>388</v>
      </c>
    </row>
    <row r="33" spans="1:3" x14ac:dyDescent="0.25">
      <c r="A33" s="14">
        <v>5109</v>
      </c>
      <c r="B33" t="s">
        <v>1196</v>
      </c>
      <c r="C33" s="14">
        <f>VLOOKUP(Comuna24[[#This Row],[Cod comuna]],'REG-PROV-COM'!A:C,3,0)</f>
        <v>389</v>
      </c>
    </row>
    <row r="34" spans="1:3" x14ac:dyDescent="0.25">
      <c r="A34" s="14">
        <v>5301</v>
      </c>
      <c r="B34" t="s">
        <v>1202</v>
      </c>
      <c r="C34" s="14">
        <f>VLOOKUP(Comuna24[[#This Row],[Cod comuna]],'REG-PROV-COM'!A:C,3,0)</f>
        <v>391</v>
      </c>
    </row>
    <row r="35" spans="1:3" x14ac:dyDescent="0.25">
      <c r="A35" s="14">
        <v>5302</v>
      </c>
      <c r="B35" t="s">
        <v>1205</v>
      </c>
      <c r="C35" s="14">
        <f>VLOOKUP(Comuna24[[#This Row],[Cod comuna]],'REG-PROV-COM'!A:C,3,0)</f>
        <v>392</v>
      </c>
    </row>
    <row r="36" spans="1:3" x14ac:dyDescent="0.25">
      <c r="A36" s="14">
        <v>5402</v>
      </c>
      <c r="B36" t="s">
        <v>1217</v>
      </c>
      <c r="C36" s="14">
        <f>VLOOKUP(Comuna24[[#This Row],[Cod comuna]],'REG-PROV-COM'!A:C,3,0)</f>
        <v>396</v>
      </c>
    </row>
    <row r="37" spans="1:3" x14ac:dyDescent="0.25">
      <c r="A37" s="14">
        <v>5403</v>
      </c>
      <c r="B37" t="s">
        <v>1220</v>
      </c>
      <c r="C37" s="14">
        <f>VLOOKUP(Comuna24[[#This Row],[Cod comuna]],'REG-PROV-COM'!A:C,3,0)</f>
        <v>397</v>
      </c>
    </row>
    <row r="38" spans="1:3" x14ac:dyDescent="0.25">
      <c r="A38" s="14">
        <v>5404</v>
      </c>
      <c r="B38" t="s">
        <v>1223</v>
      </c>
      <c r="C38" s="14">
        <f>VLOOKUP(Comuna24[[#This Row],[Cod comuna]],'REG-PROV-COM'!A:C,3,0)</f>
        <v>398</v>
      </c>
    </row>
    <row r="39" spans="1:3" x14ac:dyDescent="0.25">
      <c r="A39" s="14">
        <v>5405</v>
      </c>
      <c r="B39" t="s">
        <v>1226</v>
      </c>
      <c r="C39" s="14">
        <f>VLOOKUP(Comuna24[[#This Row],[Cod comuna]],'REG-PROV-COM'!A:C,3,0)</f>
        <v>399</v>
      </c>
    </row>
    <row r="40" spans="1:3" x14ac:dyDescent="0.25">
      <c r="A40" s="14">
        <v>5501</v>
      </c>
      <c r="B40" t="s">
        <v>1229</v>
      </c>
      <c r="C40" s="14">
        <f>VLOOKUP(Comuna24[[#This Row],[Cod comuna]],'REG-PROV-COM'!A:C,3,0)</f>
        <v>400</v>
      </c>
    </row>
    <row r="41" spans="1:3" x14ac:dyDescent="0.25">
      <c r="A41" s="14">
        <v>5502</v>
      </c>
      <c r="B41" t="s">
        <v>1232</v>
      </c>
      <c r="C41" s="14">
        <f>VLOOKUP(Comuna24[[#This Row],[Cod comuna]],'REG-PROV-COM'!A:C,3,0)</f>
        <v>401</v>
      </c>
    </row>
    <row r="42" spans="1:3" x14ac:dyDescent="0.25">
      <c r="A42" s="14">
        <v>5504</v>
      </c>
      <c r="B42" t="s">
        <v>1238</v>
      </c>
      <c r="C42" s="14">
        <f>VLOOKUP(Comuna24[[#This Row],[Cod comuna]],'REG-PROV-COM'!A:C,3,0)</f>
        <v>403</v>
      </c>
    </row>
    <row r="43" spans="1:3" x14ac:dyDescent="0.25">
      <c r="A43" s="14">
        <v>5506</v>
      </c>
      <c r="B43" t="s">
        <v>1241</v>
      </c>
      <c r="C43" s="14">
        <f>VLOOKUP(Comuna24[[#This Row],[Cod comuna]],'REG-PROV-COM'!A:C,3,0)</f>
        <v>404</v>
      </c>
    </row>
    <row r="44" spans="1:3" x14ac:dyDescent="0.25">
      <c r="A44" s="14">
        <v>5601</v>
      </c>
      <c r="B44" t="s">
        <v>1244</v>
      </c>
      <c r="C44" s="14">
        <f>VLOOKUP(Comuna24[[#This Row],[Cod comuna]],'REG-PROV-COM'!A:C,3,0)</f>
        <v>405</v>
      </c>
    </row>
    <row r="45" spans="1:3" x14ac:dyDescent="0.25">
      <c r="A45" s="14">
        <v>5602</v>
      </c>
      <c r="B45" t="s">
        <v>1247</v>
      </c>
      <c r="C45" s="14">
        <f>VLOOKUP(Comuna24[[#This Row],[Cod comuna]],'REG-PROV-COM'!A:C,3,0)</f>
        <v>406</v>
      </c>
    </row>
    <row r="46" spans="1:3" x14ac:dyDescent="0.25">
      <c r="A46" s="14">
        <v>5603</v>
      </c>
      <c r="B46" t="s">
        <v>1250</v>
      </c>
      <c r="C46" s="14">
        <f>VLOOKUP(Comuna24[[#This Row],[Cod comuna]],'REG-PROV-COM'!A:C,3,0)</f>
        <v>407</v>
      </c>
    </row>
    <row r="47" spans="1:3" x14ac:dyDescent="0.25">
      <c r="A47" s="14">
        <v>5604</v>
      </c>
      <c r="B47" t="s">
        <v>1253</v>
      </c>
      <c r="C47" s="14">
        <f>VLOOKUP(Comuna24[[#This Row],[Cod comuna]],'REG-PROV-COM'!A:C,3,0)</f>
        <v>408</v>
      </c>
    </row>
    <row r="48" spans="1:3" x14ac:dyDescent="0.25">
      <c r="A48" s="14">
        <v>5605</v>
      </c>
      <c r="B48" t="s">
        <v>1256</v>
      </c>
      <c r="C48" s="14">
        <f>VLOOKUP(Comuna24[[#This Row],[Cod comuna]],'REG-PROV-COM'!A:C,3,0)</f>
        <v>409</v>
      </c>
    </row>
    <row r="49" spans="1:3" x14ac:dyDescent="0.25">
      <c r="A49" s="14">
        <v>5606</v>
      </c>
      <c r="B49" t="s">
        <v>1259</v>
      </c>
      <c r="C49" s="14">
        <f>VLOOKUP(Comuna24[[#This Row],[Cod comuna]],'REG-PROV-COM'!A:C,3,0)</f>
        <v>410</v>
      </c>
    </row>
    <row r="50" spans="1:3" x14ac:dyDescent="0.25">
      <c r="A50" s="14">
        <v>5701</v>
      </c>
      <c r="B50" t="s">
        <v>1262</v>
      </c>
      <c r="C50" s="14">
        <f>VLOOKUP(Comuna24[[#This Row],[Cod comuna]],'REG-PROV-COM'!A:C,3,0)</f>
        <v>411</v>
      </c>
    </row>
    <row r="51" spans="1:3" x14ac:dyDescent="0.25">
      <c r="A51" s="14">
        <v>5703</v>
      </c>
      <c r="B51" t="s">
        <v>1268</v>
      </c>
      <c r="C51" s="14">
        <f>VLOOKUP(Comuna24[[#This Row],[Cod comuna]],'REG-PROV-COM'!A:C,3,0)</f>
        <v>413</v>
      </c>
    </row>
    <row r="52" spans="1:3" x14ac:dyDescent="0.25">
      <c r="A52" s="14">
        <v>5706</v>
      </c>
      <c r="B52" t="s">
        <v>1277</v>
      </c>
      <c r="C52" s="14">
        <f>VLOOKUP(Comuna24[[#This Row],[Cod comuna]],'REG-PROV-COM'!A:C,3,0)</f>
        <v>416</v>
      </c>
    </row>
    <row r="53" spans="1:3" x14ac:dyDescent="0.25">
      <c r="A53" s="14">
        <v>5801</v>
      </c>
      <c r="B53" t="s">
        <v>1280</v>
      </c>
      <c r="C53" s="14">
        <f>VLOOKUP(Comuna24[[#This Row],[Cod comuna]],'REG-PROV-COM'!A:C,3,0)</f>
        <v>417</v>
      </c>
    </row>
    <row r="54" spans="1:3" x14ac:dyDescent="0.25">
      <c r="A54" s="14">
        <v>5802</v>
      </c>
      <c r="B54" t="s">
        <v>1283</v>
      </c>
      <c r="C54" s="14">
        <f>VLOOKUP(Comuna24[[#This Row],[Cod comuna]],'REG-PROV-COM'!A:C,3,0)</f>
        <v>418</v>
      </c>
    </row>
    <row r="55" spans="1:3" x14ac:dyDescent="0.25">
      <c r="A55" s="14">
        <v>5803</v>
      </c>
      <c r="B55" t="s">
        <v>1286</v>
      </c>
      <c r="C55" s="14">
        <f>VLOOKUP(Comuna24[[#This Row],[Cod comuna]],'REG-PROV-COM'!A:C,3,0)</f>
        <v>419</v>
      </c>
    </row>
    <row r="56" spans="1:3" x14ac:dyDescent="0.25">
      <c r="A56" s="14">
        <v>5804</v>
      </c>
      <c r="B56" t="s">
        <v>1289</v>
      </c>
      <c r="C56" s="14">
        <f>VLOOKUP(Comuna24[[#This Row],[Cod comuna]],'REG-PROV-COM'!A:C,3,0)</f>
        <v>420</v>
      </c>
    </row>
    <row r="57" spans="1:3" x14ac:dyDescent="0.25">
      <c r="A57" s="14">
        <v>6101</v>
      </c>
      <c r="B57" t="s">
        <v>1292</v>
      </c>
      <c r="C57" s="14">
        <f>VLOOKUP(Comuna24[[#This Row],[Cod comuna]],'REG-PROV-COM'!A:C,3,0)</f>
        <v>421</v>
      </c>
    </row>
    <row r="58" spans="1:3" x14ac:dyDescent="0.25">
      <c r="A58" s="14">
        <v>6102</v>
      </c>
      <c r="B58" t="s">
        <v>1295</v>
      </c>
      <c r="C58" s="14">
        <f>VLOOKUP(Comuna24[[#This Row],[Cod comuna]],'REG-PROV-COM'!A:C,3,0)</f>
        <v>422</v>
      </c>
    </row>
    <row r="59" spans="1:3" x14ac:dyDescent="0.25">
      <c r="A59" s="14">
        <v>6103</v>
      </c>
      <c r="B59" t="s">
        <v>1298</v>
      </c>
      <c r="C59" s="14">
        <f>VLOOKUP(Comuna24[[#This Row],[Cod comuna]],'REG-PROV-COM'!A:C,3,0)</f>
        <v>423</v>
      </c>
    </row>
    <row r="60" spans="1:3" x14ac:dyDescent="0.25">
      <c r="A60" s="14">
        <v>6104</v>
      </c>
      <c r="B60" t="s">
        <v>1301</v>
      </c>
      <c r="C60" s="14">
        <f>VLOOKUP(Comuna24[[#This Row],[Cod comuna]],'REG-PROV-COM'!A:C,3,0)</f>
        <v>424</v>
      </c>
    </row>
    <row r="61" spans="1:3" x14ac:dyDescent="0.25">
      <c r="A61" s="14">
        <v>6105</v>
      </c>
      <c r="B61" t="s">
        <v>1304</v>
      </c>
      <c r="C61" s="14">
        <f>VLOOKUP(Comuna24[[#This Row],[Cod comuna]],'REG-PROV-COM'!A:C,3,0)</f>
        <v>425</v>
      </c>
    </row>
    <row r="62" spans="1:3" x14ac:dyDescent="0.25">
      <c r="A62" s="14">
        <v>6106</v>
      </c>
      <c r="B62" t="s">
        <v>1307</v>
      </c>
      <c r="C62" s="14">
        <f>VLOOKUP(Comuna24[[#This Row],[Cod comuna]],'REG-PROV-COM'!A:C,3,0)</f>
        <v>426</v>
      </c>
    </row>
    <row r="63" spans="1:3" x14ac:dyDescent="0.25">
      <c r="A63" s="14">
        <v>6107</v>
      </c>
      <c r="B63" t="s">
        <v>1310</v>
      </c>
      <c r="C63" s="14">
        <f>VLOOKUP(Comuna24[[#This Row],[Cod comuna]],'REG-PROV-COM'!A:C,3,0)</f>
        <v>427</v>
      </c>
    </row>
    <row r="64" spans="1:3" x14ac:dyDescent="0.25">
      <c r="A64" s="14">
        <v>6108</v>
      </c>
      <c r="B64" t="s">
        <v>1313</v>
      </c>
      <c r="C64" s="14">
        <f>VLOOKUP(Comuna24[[#This Row],[Cod comuna]],'REG-PROV-COM'!A:C,3,0)</f>
        <v>428</v>
      </c>
    </row>
    <row r="65" spans="1:3" x14ac:dyDescent="0.25">
      <c r="A65" s="14">
        <v>6110</v>
      </c>
      <c r="B65" t="s">
        <v>1319</v>
      </c>
      <c r="C65" s="14">
        <f>VLOOKUP(Comuna24[[#This Row],[Cod comuna]],'REG-PROV-COM'!A:C,3,0)</f>
        <v>430</v>
      </c>
    </row>
    <row r="66" spans="1:3" x14ac:dyDescent="0.25">
      <c r="A66" s="14">
        <v>6111</v>
      </c>
      <c r="B66" t="s">
        <v>1322</v>
      </c>
      <c r="C66" s="14">
        <f>VLOOKUP(Comuna24[[#This Row],[Cod comuna]],'REG-PROV-COM'!A:C,3,0)</f>
        <v>431</v>
      </c>
    </row>
    <row r="67" spans="1:3" x14ac:dyDescent="0.25">
      <c r="A67" s="14">
        <v>6112</v>
      </c>
      <c r="B67" t="s">
        <v>1325</v>
      </c>
      <c r="C67" s="14">
        <f>VLOOKUP(Comuna24[[#This Row],[Cod comuna]],'REG-PROV-COM'!A:C,3,0)</f>
        <v>432</v>
      </c>
    </row>
    <row r="68" spans="1:3" x14ac:dyDescent="0.25">
      <c r="A68" s="14">
        <v>6115</v>
      </c>
      <c r="B68" t="s">
        <v>1334</v>
      </c>
      <c r="C68" s="14">
        <f>VLOOKUP(Comuna24[[#This Row],[Cod comuna]],'REG-PROV-COM'!A:C,3,0)</f>
        <v>435</v>
      </c>
    </row>
    <row r="69" spans="1:3" x14ac:dyDescent="0.25">
      <c r="A69" s="14">
        <v>6116</v>
      </c>
      <c r="B69" t="s">
        <v>1337</v>
      </c>
      <c r="C69" s="14">
        <f>VLOOKUP(Comuna24[[#This Row],[Cod comuna]],'REG-PROV-COM'!A:C,3,0)</f>
        <v>436</v>
      </c>
    </row>
    <row r="70" spans="1:3" x14ac:dyDescent="0.25">
      <c r="A70" s="14">
        <v>6117</v>
      </c>
      <c r="B70" t="s">
        <v>1035</v>
      </c>
      <c r="C70" s="14">
        <f>VLOOKUP(Comuna24[[#This Row],[Cod comuna]],'REG-PROV-COM'!A:C,3,0)</f>
        <v>437</v>
      </c>
    </row>
    <row r="71" spans="1:3" x14ac:dyDescent="0.25">
      <c r="A71" s="14">
        <v>6201</v>
      </c>
      <c r="B71" t="s">
        <v>1342</v>
      </c>
      <c r="C71" s="14">
        <f>VLOOKUP(Comuna24[[#This Row],[Cod comuna]],'REG-PROV-COM'!A:C,3,0)</f>
        <v>438</v>
      </c>
    </row>
    <row r="72" spans="1:3" x14ac:dyDescent="0.25">
      <c r="A72" s="14">
        <v>6203</v>
      </c>
      <c r="B72" t="s">
        <v>1348</v>
      </c>
      <c r="C72" s="14">
        <f>VLOOKUP(Comuna24[[#This Row],[Cod comuna]],'REG-PROV-COM'!A:C,3,0)</f>
        <v>440</v>
      </c>
    </row>
    <row r="73" spans="1:3" x14ac:dyDescent="0.25">
      <c r="A73" s="14">
        <v>6205</v>
      </c>
      <c r="B73" t="s">
        <v>1354</v>
      </c>
      <c r="C73" s="14">
        <f>VLOOKUP(Comuna24[[#This Row],[Cod comuna]],'REG-PROV-COM'!A:C,3,0)</f>
        <v>442</v>
      </c>
    </row>
    <row r="74" spans="1:3" x14ac:dyDescent="0.25">
      <c r="A74" s="14">
        <v>6301</v>
      </c>
      <c r="B74" t="s">
        <v>1360</v>
      </c>
      <c r="C74" s="14">
        <f>VLOOKUP(Comuna24[[#This Row],[Cod comuna]],'REG-PROV-COM'!A:C,3,0)</f>
        <v>444</v>
      </c>
    </row>
    <row r="75" spans="1:3" x14ac:dyDescent="0.25">
      <c r="A75" s="14">
        <v>6302</v>
      </c>
      <c r="B75" t="s">
        <v>1363</v>
      </c>
      <c r="C75" s="14">
        <f>VLOOKUP(Comuna24[[#This Row],[Cod comuna]],'REG-PROV-COM'!A:C,3,0)</f>
        <v>445</v>
      </c>
    </row>
    <row r="76" spans="1:3" x14ac:dyDescent="0.25">
      <c r="A76" s="14">
        <v>6303</v>
      </c>
      <c r="B76" t="s">
        <v>1366</v>
      </c>
      <c r="C76" s="14">
        <f>VLOOKUP(Comuna24[[#This Row],[Cod comuna]],'REG-PROV-COM'!A:C,3,0)</f>
        <v>446</v>
      </c>
    </row>
    <row r="77" spans="1:3" x14ac:dyDescent="0.25">
      <c r="A77" s="14">
        <v>6305</v>
      </c>
      <c r="B77" t="s">
        <v>1372</v>
      </c>
      <c r="C77" s="14">
        <f>VLOOKUP(Comuna24[[#This Row],[Cod comuna]],'REG-PROV-COM'!A:C,3,0)</f>
        <v>448</v>
      </c>
    </row>
    <row r="78" spans="1:3" x14ac:dyDescent="0.25">
      <c r="A78" s="14">
        <v>6306</v>
      </c>
      <c r="B78" t="s">
        <v>1375</v>
      </c>
      <c r="C78" s="14">
        <f>VLOOKUP(Comuna24[[#This Row],[Cod comuna]],'REG-PROV-COM'!A:C,3,0)</f>
        <v>449</v>
      </c>
    </row>
    <row r="79" spans="1:3" x14ac:dyDescent="0.25">
      <c r="A79" s="14">
        <v>6308</v>
      </c>
      <c r="B79" t="s">
        <v>1381</v>
      </c>
      <c r="C79" s="14">
        <f>VLOOKUP(Comuna24[[#This Row],[Cod comuna]],'REG-PROV-COM'!A:C,3,0)</f>
        <v>451</v>
      </c>
    </row>
    <row r="80" spans="1:3" x14ac:dyDescent="0.25">
      <c r="A80" s="14">
        <v>6310</v>
      </c>
      <c r="B80" t="s">
        <v>1387</v>
      </c>
      <c r="C80" s="14">
        <f>VLOOKUP(Comuna24[[#This Row],[Cod comuna]],'REG-PROV-COM'!A:C,3,0)</f>
        <v>453</v>
      </c>
    </row>
    <row r="81" spans="1:3" x14ac:dyDescent="0.25">
      <c r="A81" s="14">
        <v>7101</v>
      </c>
      <c r="B81" t="s">
        <v>1390</v>
      </c>
      <c r="C81" s="14">
        <f>VLOOKUP(Comuna24[[#This Row],[Cod comuna]],'REG-PROV-COM'!A:C,3,0)</f>
        <v>454</v>
      </c>
    </row>
    <row r="82" spans="1:3" x14ac:dyDescent="0.25">
      <c r="A82" s="14">
        <v>7102</v>
      </c>
      <c r="B82" t="s">
        <v>1393</v>
      </c>
      <c r="C82" s="14">
        <f>VLOOKUP(Comuna24[[#This Row],[Cod comuna]],'REG-PROV-COM'!A:C,3,0)</f>
        <v>455</v>
      </c>
    </row>
    <row r="83" spans="1:3" x14ac:dyDescent="0.25">
      <c r="A83" s="14">
        <v>7105</v>
      </c>
      <c r="B83" t="s">
        <v>786</v>
      </c>
      <c r="C83" s="14">
        <f>VLOOKUP(Comuna24[[#This Row],[Cod comuna]],'REG-PROV-COM'!A:C,3,0)</f>
        <v>458</v>
      </c>
    </row>
    <row r="84" spans="1:3" x14ac:dyDescent="0.25">
      <c r="A84" s="14">
        <v>7109</v>
      </c>
      <c r="B84" t="s">
        <v>1413</v>
      </c>
      <c r="C84" s="14">
        <f>VLOOKUP(Comuna24[[#This Row],[Cod comuna]],'REG-PROV-COM'!A:C,3,0)</f>
        <v>462</v>
      </c>
    </row>
    <row r="85" spans="1:3" x14ac:dyDescent="0.25">
      <c r="A85" s="14">
        <v>7201</v>
      </c>
      <c r="B85" t="s">
        <v>1419</v>
      </c>
      <c r="C85" s="14">
        <f>VLOOKUP(Comuna24[[#This Row],[Cod comuna]],'REG-PROV-COM'!A:C,3,0)</f>
        <v>464</v>
      </c>
    </row>
    <row r="86" spans="1:3" x14ac:dyDescent="0.25">
      <c r="A86" s="14">
        <v>7301</v>
      </c>
      <c r="B86" t="s">
        <v>1428</v>
      </c>
      <c r="C86" s="14">
        <f>VLOOKUP(Comuna24[[#This Row],[Cod comuna]],'REG-PROV-COM'!A:C,3,0)</f>
        <v>467</v>
      </c>
    </row>
    <row r="87" spans="1:3" x14ac:dyDescent="0.25">
      <c r="A87" s="14">
        <v>7304</v>
      </c>
      <c r="B87" t="s">
        <v>1437</v>
      </c>
      <c r="C87" s="14">
        <f>VLOOKUP(Comuna24[[#This Row],[Cod comuna]],'REG-PROV-COM'!A:C,3,0)</f>
        <v>470</v>
      </c>
    </row>
    <row r="88" spans="1:3" x14ac:dyDescent="0.25">
      <c r="A88" s="14">
        <v>7306</v>
      </c>
      <c r="B88" t="s">
        <v>1443</v>
      </c>
      <c r="C88" s="14">
        <f>VLOOKUP(Comuna24[[#This Row],[Cod comuna]],'REG-PROV-COM'!A:C,3,0)</f>
        <v>472</v>
      </c>
    </row>
    <row r="89" spans="1:3" x14ac:dyDescent="0.25">
      <c r="A89" s="14">
        <v>7308</v>
      </c>
      <c r="B89" t="s">
        <v>1449</v>
      </c>
      <c r="C89" s="14">
        <f>VLOOKUP(Comuna24[[#This Row],[Cod comuna]],'REG-PROV-COM'!A:C,3,0)</f>
        <v>474</v>
      </c>
    </row>
    <row r="90" spans="1:3" x14ac:dyDescent="0.25">
      <c r="A90" s="14">
        <v>7309</v>
      </c>
      <c r="B90" t="s">
        <v>1452</v>
      </c>
      <c r="C90" s="14">
        <f>VLOOKUP(Comuna24[[#This Row],[Cod comuna]],'REG-PROV-COM'!A:C,3,0)</f>
        <v>475</v>
      </c>
    </row>
    <row r="91" spans="1:3" x14ac:dyDescent="0.25">
      <c r="A91" s="14">
        <v>7401</v>
      </c>
      <c r="B91" t="s">
        <v>1455</v>
      </c>
      <c r="C91" s="14">
        <f>VLOOKUP(Comuna24[[#This Row],[Cod comuna]],'REG-PROV-COM'!A:C,3,0)</f>
        <v>476</v>
      </c>
    </row>
    <row r="92" spans="1:3" x14ac:dyDescent="0.25">
      <c r="A92" s="14">
        <v>7402</v>
      </c>
      <c r="B92" t="s">
        <v>1458</v>
      </c>
      <c r="C92" s="14">
        <f>VLOOKUP(Comuna24[[#This Row],[Cod comuna]],'REG-PROV-COM'!A:C,3,0)</f>
        <v>477</v>
      </c>
    </row>
    <row r="93" spans="1:3" x14ac:dyDescent="0.25">
      <c r="A93" s="14">
        <v>7403</v>
      </c>
      <c r="B93" t="s">
        <v>1461</v>
      </c>
      <c r="C93" s="14">
        <f>VLOOKUP(Comuna24[[#This Row],[Cod comuna]],'REG-PROV-COM'!A:C,3,0)</f>
        <v>478</v>
      </c>
    </row>
    <row r="94" spans="1:3" x14ac:dyDescent="0.25">
      <c r="A94" s="14">
        <v>7404</v>
      </c>
      <c r="B94" t="s">
        <v>1464</v>
      </c>
      <c r="C94" s="14">
        <f>VLOOKUP(Comuna24[[#This Row],[Cod comuna]],'REG-PROV-COM'!A:C,3,0)</f>
        <v>479</v>
      </c>
    </row>
    <row r="95" spans="1:3" x14ac:dyDescent="0.25">
      <c r="A95" s="14">
        <v>7405</v>
      </c>
      <c r="B95" t="s">
        <v>1467</v>
      </c>
      <c r="C95" s="14">
        <f>VLOOKUP(Comuna24[[#This Row],[Cod comuna]],'REG-PROV-COM'!A:C,3,0)</f>
        <v>480</v>
      </c>
    </row>
    <row r="96" spans="1:3" x14ac:dyDescent="0.25">
      <c r="A96" s="14">
        <v>7406</v>
      </c>
      <c r="B96" t="s">
        <v>1470</v>
      </c>
      <c r="C96" s="14">
        <f>VLOOKUP(Comuna24[[#This Row],[Cod comuna]],'REG-PROV-COM'!A:C,3,0)</f>
        <v>481</v>
      </c>
    </row>
    <row r="97" spans="1:3" x14ac:dyDescent="0.25">
      <c r="A97" s="14">
        <v>8101</v>
      </c>
      <c r="B97" t="s">
        <v>1479</v>
      </c>
      <c r="C97" s="14">
        <f>VLOOKUP(Comuna24[[#This Row],[Cod comuna]],'REG-PROV-COM'!A:C,3,0)</f>
        <v>484</v>
      </c>
    </row>
    <row r="98" spans="1:3" x14ac:dyDescent="0.25">
      <c r="A98" s="14">
        <v>8102</v>
      </c>
      <c r="B98" t="s">
        <v>1482</v>
      </c>
      <c r="C98" s="14">
        <f>VLOOKUP(Comuna24[[#This Row],[Cod comuna]],'REG-PROV-COM'!A:C,3,0)</f>
        <v>485</v>
      </c>
    </row>
    <row r="99" spans="1:3" x14ac:dyDescent="0.25">
      <c r="A99" s="14">
        <v>8103</v>
      </c>
      <c r="B99" t="s">
        <v>1485</v>
      </c>
      <c r="C99" s="14">
        <f>VLOOKUP(Comuna24[[#This Row],[Cod comuna]],'REG-PROV-COM'!A:C,3,0)</f>
        <v>486</v>
      </c>
    </row>
    <row r="100" spans="1:3" x14ac:dyDescent="0.25">
      <c r="A100" s="14">
        <v>8105</v>
      </c>
      <c r="B100" t="s">
        <v>1491</v>
      </c>
      <c r="C100" s="14">
        <f>VLOOKUP(Comuna24[[#This Row],[Cod comuna]],'REG-PROV-COM'!A:C,3,0)</f>
        <v>488</v>
      </c>
    </row>
    <row r="101" spans="1:3" x14ac:dyDescent="0.25">
      <c r="A101" s="14">
        <v>8106</v>
      </c>
      <c r="B101" t="s">
        <v>1494</v>
      </c>
      <c r="C101" s="14">
        <f>VLOOKUP(Comuna24[[#This Row],[Cod comuna]],'REG-PROV-COM'!A:C,3,0)</f>
        <v>489</v>
      </c>
    </row>
    <row r="102" spans="1:3" x14ac:dyDescent="0.25">
      <c r="A102" s="14">
        <v>8107</v>
      </c>
      <c r="B102" t="s">
        <v>1497</v>
      </c>
      <c r="C102" s="14">
        <f>VLOOKUP(Comuna24[[#This Row],[Cod comuna]],'REG-PROV-COM'!A:C,3,0)</f>
        <v>490</v>
      </c>
    </row>
    <row r="103" spans="1:3" x14ac:dyDescent="0.25">
      <c r="A103" s="14">
        <v>8108</v>
      </c>
      <c r="B103" t="s">
        <v>1500</v>
      </c>
      <c r="C103" s="14">
        <f>VLOOKUP(Comuna24[[#This Row],[Cod comuna]],'REG-PROV-COM'!A:C,3,0)</f>
        <v>491</v>
      </c>
    </row>
    <row r="104" spans="1:3" x14ac:dyDescent="0.25">
      <c r="A104" s="14">
        <v>8110</v>
      </c>
      <c r="B104" t="s">
        <v>1506</v>
      </c>
      <c r="C104" s="14">
        <f>VLOOKUP(Comuna24[[#This Row],[Cod comuna]],'REG-PROV-COM'!A:C,3,0)</f>
        <v>493</v>
      </c>
    </row>
    <row r="105" spans="1:3" x14ac:dyDescent="0.25">
      <c r="A105" s="14">
        <v>8111</v>
      </c>
      <c r="B105" t="s">
        <v>1509</v>
      </c>
      <c r="C105" s="14">
        <f>VLOOKUP(Comuna24[[#This Row],[Cod comuna]],'REG-PROV-COM'!A:C,3,0)</f>
        <v>494</v>
      </c>
    </row>
    <row r="106" spans="1:3" x14ac:dyDescent="0.25">
      <c r="A106" s="14">
        <v>8112</v>
      </c>
      <c r="B106" t="s">
        <v>1512</v>
      </c>
      <c r="C106" s="14">
        <f>VLOOKUP(Comuna24[[#This Row],[Cod comuna]],'REG-PROV-COM'!A:C,3,0)</f>
        <v>495</v>
      </c>
    </row>
    <row r="107" spans="1:3" x14ac:dyDescent="0.25">
      <c r="A107" s="14">
        <v>8201</v>
      </c>
      <c r="B107" t="s">
        <v>1515</v>
      </c>
      <c r="C107" s="14">
        <f>VLOOKUP(Comuna24[[#This Row],[Cod comuna]],'REG-PROV-COM'!A:C,3,0)</f>
        <v>496</v>
      </c>
    </row>
    <row r="108" spans="1:3" x14ac:dyDescent="0.25">
      <c r="A108" s="14">
        <v>8202</v>
      </c>
      <c r="B108" t="s">
        <v>1518</v>
      </c>
      <c r="C108" s="14">
        <f>VLOOKUP(Comuna24[[#This Row],[Cod comuna]],'REG-PROV-COM'!A:C,3,0)</f>
        <v>497</v>
      </c>
    </row>
    <row r="109" spans="1:3" x14ac:dyDescent="0.25">
      <c r="A109" s="14">
        <v>8203</v>
      </c>
      <c r="B109" t="s">
        <v>1521</v>
      </c>
      <c r="C109" s="14">
        <f>VLOOKUP(Comuna24[[#This Row],[Cod comuna]],'REG-PROV-COM'!A:C,3,0)</f>
        <v>498</v>
      </c>
    </row>
    <row r="110" spans="1:3" x14ac:dyDescent="0.25">
      <c r="A110" s="14">
        <v>8205</v>
      </c>
      <c r="B110" t="s">
        <v>1527</v>
      </c>
      <c r="C110" s="14">
        <f>VLOOKUP(Comuna24[[#This Row],[Cod comuna]],'REG-PROV-COM'!A:C,3,0)</f>
        <v>500</v>
      </c>
    </row>
    <row r="111" spans="1:3" x14ac:dyDescent="0.25">
      <c r="A111" s="14">
        <v>8206</v>
      </c>
      <c r="B111" t="s">
        <v>13772</v>
      </c>
      <c r="C111" s="14">
        <f>VLOOKUP(Comuna24[[#This Row],[Cod comuna]],'REG-PROV-COM'!A:C,3,0)</f>
        <v>501</v>
      </c>
    </row>
    <row r="112" spans="1:3" x14ac:dyDescent="0.25">
      <c r="A112" s="14">
        <v>8301</v>
      </c>
      <c r="B112" t="s">
        <v>1536</v>
      </c>
      <c r="C112" s="14">
        <f>VLOOKUP(Comuna24[[#This Row],[Cod comuna]],'REG-PROV-COM'!A:C,3,0)</f>
        <v>503</v>
      </c>
    </row>
    <row r="113" spans="1:3" x14ac:dyDescent="0.25">
      <c r="A113" s="14">
        <v>8304</v>
      </c>
      <c r="B113" t="s">
        <v>1545</v>
      </c>
      <c r="C113" s="14">
        <f>VLOOKUP(Comuna24[[#This Row],[Cod comuna]],'REG-PROV-COM'!A:C,3,0)</f>
        <v>506</v>
      </c>
    </row>
    <row r="114" spans="1:3" x14ac:dyDescent="0.25">
      <c r="A114" s="14">
        <v>8305</v>
      </c>
      <c r="B114" t="s">
        <v>1548</v>
      </c>
      <c r="C114" s="14">
        <f>VLOOKUP(Comuna24[[#This Row],[Cod comuna]],'REG-PROV-COM'!A:C,3,0)</f>
        <v>507</v>
      </c>
    </row>
    <row r="115" spans="1:3" x14ac:dyDescent="0.25">
      <c r="A115" s="14">
        <v>8306</v>
      </c>
      <c r="B115" t="s">
        <v>1551</v>
      </c>
      <c r="C115" s="14">
        <f>VLOOKUP(Comuna24[[#This Row],[Cod comuna]],'REG-PROV-COM'!A:C,3,0)</f>
        <v>508</v>
      </c>
    </row>
    <row r="116" spans="1:3" x14ac:dyDescent="0.25">
      <c r="A116" s="14">
        <v>8307</v>
      </c>
      <c r="B116" t="s">
        <v>1554</v>
      </c>
      <c r="C116" s="14">
        <f>VLOOKUP(Comuna24[[#This Row],[Cod comuna]],'REG-PROV-COM'!A:C,3,0)</f>
        <v>509</v>
      </c>
    </row>
    <row r="117" spans="1:3" x14ac:dyDescent="0.25">
      <c r="A117" s="14">
        <v>8312</v>
      </c>
      <c r="B117" t="s">
        <v>1568</v>
      </c>
      <c r="C117" s="14">
        <f>VLOOKUP(Comuna24[[#This Row],[Cod comuna]],'REG-PROV-COM'!A:C,3,0)</f>
        <v>514</v>
      </c>
    </row>
    <row r="118" spans="1:3" x14ac:dyDescent="0.25">
      <c r="A118" s="14">
        <v>9101</v>
      </c>
      <c r="B118" t="s">
        <v>1577</v>
      </c>
      <c r="C118" s="14">
        <f>VLOOKUP(Comuna24[[#This Row],[Cod comuna]],'REG-PROV-COM'!A:C,3,0)</f>
        <v>517</v>
      </c>
    </row>
    <row r="119" spans="1:3" x14ac:dyDescent="0.25">
      <c r="A119" s="14">
        <v>9102</v>
      </c>
      <c r="B119" t="s">
        <v>1580</v>
      </c>
      <c r="C119" s="14">
        <f>VLOOKUP(Comuna24[[#This Row],[Cod comuna]],'REG-PROV-COM'!A:C,3,0)</f>
        <v>518</v>
      </c>
    </row>
    <row r="120" spans="1:3" x14ac:dyDescent="0.25">
      <c r="A120" s="14">
        <v>9103</v>
      </c>
      <c r="B120" t="s">
        <v>1583</v>
      </c>
      <c r="C120" s="14">
        <f>VLOOKUP(Comuna24[[#This Row],[Cod comuna]],'REG-PROV-COM'!A:C,3,0)</f>
        <v>519</v>
      </c>
    </row>
    <row r="121" spans="1:3" x14ac:dyDescent="0.25">
      <c r="A121" s="14">
        <v>9105</v>
      </c>
      <c r="B121" t="s">
        <v>1589</v>
      </c>
      <c r="C121" s="14">
        <f>VLOOKUP(Comuna24[[#This Row],[Cod comuna]],'REG-PROV-COM'!A:C,3,0)</f>
        <v>521</v>
      </c>
    </row>
    <row r="122" spans="1:3" x14ac:dyDescent="0.25">
      <c r="A122" s="14">
        <v>9107</v>
      </c>
      <c r="B122" t="s">
        <v>1595</v>
      </c>
      <c r="C122" s="14">
        <f>VLOOKUP(Comuna24[[#This Row],[Cod comuna]],'REG-PROV-COM'!A:C,3,0)</f>
        <v>523</v>
      </c>
    </row>
    <row r="123" spans="1:3" x14ac:dyDescent="0.25">
      <c r="A123" s="14">
        <v>9108</v>
      </c>
      <c r="B123" t="s">
        <v>1598</v>
      </c>
      <c r="C123" s="14">
        <f>VLOOKUP(Comuna24[[#This Row],[Cod comuna]],'REG-PROV-COM'!A:C,3,0)</f>
        <v>524</v>
      </c>
    </row>
    <row r="124" spans="1:3" x14ac:dyDescent="0.25">
      <c r="A124" s="14">
        <v>9109</v>
      </c>
      <c r="B124" t="s">
        <v>1601</v>
      </c>
      <c r="C124" s="14">
        <f>VLOOKUP(Comuna24[[#This Row],[Cod comuna]],'REG-PROV-COM'!A:C,3,0)</f>
        <v>525</v>
      </c>
    </row>
    <row r="125" spans="1:3" x14ac:dyDescent="0.25">
      <c r="A125" s="14">
        <v>9111</v>
      </c>
      <c r="B125" t="s">
        <v>1607</v>
      </c>
      <c r="C125" s="14">
        <f>VLOOKUP(Comuna24[[#This Row],[Cod comuna]],'REG-PROV-COM'!A:C,3,0)</f>
        <v>527</v>
      </c>
    </row>
    <row r="126" spans="1:3" x14ac:dyDescent="0.25">
      <c r="A126" s="14">
        <v>9112</v>
      </c>
      <c r="B126" t="s">
        <v>1610</v>
      </c>
      <c r="C126" s="14">
        <f>VLOOKUP(Comuna24[[#This Row],[Cod comuna]],'REG-PROV-COM'!A:C,3,0)</f>
        <v>528</v>
      </c>
    </row>
    <row r="127" spans="1:3" x14ac:dyDescent="0.25">
      <c r="A127" s="14">
        <v>9113</v>
      </c>
      <c r="B127" t="s">
        <v>1613</v>
      </c>
      <c r="C127" s="14">
        <f>VLOOKUP(Comuna24[[#This Row],[Cod comuna]],'REG-PROV-COM'!A:C,3,0)</f>
        <v>529</v>
      </c>
    </row>
    <row r="128" spans="1:3" x14ac:dyDescent="0.25">
      <c r="A128" s="14">
        <v>9115</v>
      </c>
      <c r="B128" t="s">
        <v>1619</v>
      </c>
      <c r="C128" s="14">
        <f>VLOOKUP(Comuna24[[#This Row],[Cod comuna]],'REG-PROV-COM'!A:C,3,0)</f>
        <v>531</v>
      </c>
    </row>
    <row r="129" spans="1:3" x14ac:dyDescent="0.25">
      <c r="A129" s="14">
        <v>9117</v>
      </c>
      <c r="B129" t="s">
        <v>1625</v>
      </c>
      <c r="C129" s="14">
        <f>VLOOKUP(Comuna24[[#This Row],[Cod comuna]],'REG-PROV-COM'!A:C,3,0)</f>
        <v>533</v>
      </c>
    </row>
    <row r="130" spans="1:3" x14ac:dyDescent="0.25">
      <c r="A130" s="14">
        <v>9118</v>
      </c>
      <c r="B130" t="s">
        <v>1628</v>
      </c>
      <c r="C130" s="14">
        <f>VLOOKUP(Comuna24[[#This Row],[Cod comuna]],'REG-PROV-COM'!A:C,3,0)</f>
        <v>534</v>
      </c>
    </row>
    <row r="131" spans="1:3" x14ac:dyDescent="0.25">
      <c r="A131" s="14">
        <v>9119</v>
      </c>
      <c r="B131" t="s">
        <v>1631</v>
      </c>
      <c r="C131" s="14">
        <f>VLOOKUP(Comuna24[[#This Row],[Cod comuna]],'REG-PROV-COM'!A:C,3,0)</f>
        <v>535</v>
      </c>
    </row>
    <row r="132" spans="1:3" x14ac:dyDescent="0.25">
      <c r="A132" s="14">
        <v>9120</v>
      </c>
      <c r="B132" t="s">
        <v>1634</v>
      </c>
      <c r="C132" s="14">
        <f>VLOOKUP(Comuna24[[#This Row],[Cod comuna]],'REG-PROV-COM'!A:C,3,0)</f>
        <v>536</v>
      </c>
    </row>
    <row r="133" spans="1:3" x14ac:dyDescent="0.25">
      <c r="A133" s="14">
        <v>9201</v>
      </c>
      <c r="B133" t="s">
        <v>1640</v>
      </c>
      <c r="C133" s="14">
        <f>VLOOKUP(Comuna24[[#This Row],[Cod comuna]],'REG-PROV-COM'!A:C,3,0)</f>
        <v>538</v>
      </c>
    </row>
    <row r="134" spans="1:3" x14ac:dyDescent="0.25">
      <c r="A134" s="14">
        <v>9202</v>
      </c>
      <c r="B134" t="s">
        <v>1643</v>
      </c>
      <c r="C134" s="14">
        <f>VLOOKUP(Comuna24[[#This Row],[Cod comuna]],'REG-PROV-COM'!A:C,3,0)</f>
        <v>539</v>
      </c>
    </row>
    <row r="135" spans="1:3" x14ac:dyDescent="0.25">
      <c r="A135" s="14">
        <v>9203</v>
      </c>
      <c r="B135" t="s">
        <v>1646</v>
      </c>
      <c r="C135" s="14">
        <f>VLOOKUP(Comuna24[[#This Row],[Cod comuna]],'REG-PROV-COM'!A:C,3,0)</f>
        <v>540</v>
      </c>
    </row>
    <row r="136" spans="1:3" x14ac:dyDescent="0.25">
      <c r="A136" s="14">
        <v>9204</v>
      </c>
      <c r="B136" t="s">
        <v>1649</v>
      </c>
      <c r="C136" s="14">
        <f>VLOOKUP(Comuna24[[#This Row],[Cod comuna]],'REG-PROV-COM'!A:C,3,0)</f>
        <v>541</v>
      </c>
    </row>
    <row r="137" spans="1:3" x14ac:dyDescent="0.25">
      <c r="A137" s="14">
        <v>9206</v>
      </c>
      <c r="B137" t="s">
        <v>1655</v>
      </c>
      <c r="C137" s="14">
        <f>VLOOKUP(Comuna24[[#This Row],[Cod comuna]],'REG-PROV-COM'!A:C,3,0)</f>
        <v>543</v>
      </c>
    </row>
    <row r="138" spans="1:3" x14ac:dyDescent="0.25">
      <c r="A138" s="14">
        <v>9207</v>
      </c>
      <c r="B138" t="s">
        <v>1658</v>
      </c>
      <c r="C138" s="14">
        <f>VLOOKUP(Comuna24[[#This Row],[Cod comuna]],'REG-PROV-COM'!A:C,3,0)</f>
        <v>544</v>
      </c>
    </row>
    <row r="139" spans="1:3" x14ac:dyDescent="0.25">
      <c r="A139" s="14">
        <v>9208</v>
      </c>
      <c r="B139" t="s">
        <v>1661</v>
      </c>
      <c r="C139" s="14">
        <f>VLOOKUP(Comuna24[[#This Row],[Cod comuna]],'REG-PROV-COM'!A:C,3,0)</f>
        <v>545</v>
      </c>
    </row>
    <row r="140" spans="1:3" x14ac:dyDescent="0.25">
      <c r="A140" s="14">
        <v>9209</v>
      </c>
      <c r="B140" t="s">
        <v>1664</v>
      </c>
      <c r="C140" s="14">
        <f>VLOOKUP(Comuna24[[#This Row],[Cod comuna]],'REG-PROV-COM'!A:C,3,0)</f>
        <v>546</v>
      </c>
    </row>
    <row r="141" spans="1:3" x14ac:dyDescent="0.25">
      <c r="A141" s="14">
        <v>9210</v>
      </c>
      <c r="B141" t="s">
        <v>13773</v>
      </c>
      <c r="C141" s="14">
        <f>VLOOKUP(Comuna24[[#This Row],[Cod comuna]],'REG-PROV-COM'!A:C,3,0)</f>
        <v>547</v>
      </c>
    </row>
    <row r="142" spans="1:3" x14ac:dyDescent="0.25">
      <c r="A142" s="14">
        <v>9211</v>
      </c>
      <c r="B142" t="s">
        <v>1670</v>
      </c>
      <c r="C142" s="14">
        <f>VLOOKUP(Comuna24[[#This Row],[Cod comuna]],'REG-PROV-COM'!A:C,3,0)</f>
        <v>548</v>
      </c>
    </row>
    <row r="143" spans="1:3" x14ac:dyDescent="0.25">
      <c r="A143" s="14">
        <v>10101</v>
      </c>
      <c r="B143" t="s">
        <v>1673</v>
      </c>
      <c r="C143" s="14">
        <f>VLOOKUP(Comuna24[[#This Row],[Cod comuna]],'REG-PROV-COM'!A:C,3,0)</f>
        <v>549</v>
      </c>
    </row>
    <row r="144" spans="1:3" x14ac:dyDescent="0.25">
      <c r="A144" s="14">
        <v>10102</v>
      </c>
      <c r="B144" t="s">
        <v>1676</v>
      </c>
      <c r="C144" s="14">
        <f>VLOOKUP(Comuna24[[#This Row],[Cod comuna]],'REG-PROV-COM'!A:C,3,0)</f>
        <v>550</v>
      </c>
    </row>
    <row r="145" spans="1:3" x14ac:dyDescent="0.25">
      <c r="A145" s="14">
        <v>10104</v>
      </c>
      <c r="B145" t="s">
        <v>1682</v>
      </c>
      <c r="C145" s="14">
        <f>VLOOKUP(Comuna24[[#This Row],[Cod comuna]],'REG-PROV-COM'!A:C,3,0)</f>
        <v>552</v>
      </c>
    </row>
    <row r="146" spans="1:3" x14ac:dyDescent="0.25">
      <c r="A146" s="14">
        <v>10105</v>
      </c>
      <c r="B146" t="s">
        <v>1685</v>
      </c>
      <c r="C146" s="14">
        <f>VLOOKUP(Comuna24[[#This Row],[Cod comuna]],'REG-PROV-COM'!A:C,3,0)</f>
        <v>553</v>
      </c>
    </row>
    <row r="147" spans="1:3" x14ac:dyDescent="0.25">
      <c r="A147" s="14">
        <v>10107</v>
      </c>
      <c r="B147" t="s">
        <v>1691</v>
      </c>
      <c r="C147" s="14">
        <f>VLOOKUP(Comuna24[[#This Row],[Cod comuna]],'REG-PROV-COM'!A:C,3,0)</f>
        <v>555</v>
      </c>
    </row>
    <row r="148" spans="1:3" x14ac:dyDescent="0.25">
      <c r="A148" s="14">
        <v>10108</v>
      </c>
      <c r="B148" t="s">
        <v>1694</v>
      </c>
      <c r="C148" s="14">
        <f>VLOOKUP(Comuna24[[#This Row],[Cod comuna]],'REG-PROV-COM'!A:C,3,0)</f>
        <v>556</v>
      </c>
    </row>
    <row r="149" spans="1:3" x14ac:dyDescent="0.25">
      <c r="A149" s="14">
        <v>10109</v>
      </c>
      <c r="B149" t="s">
        <v>1697</v>
      </c>
      <c r="C149" s="14">
        <f>VLOOKUP(Comuna24[[#This Row],[Cod comuna]],'REG-PROV-COM'!A:C,3,0)</f>
        <v>557</v>
      </c>
    </row>
    <row r="150" spans="1:3" x14ac:dyDescent="0.25">
      <c r="A150" s="14">
        <v>10201</v>
      </c>
      <c r="B150" t="s">
        <v>1700</v>
      </c>
      <c r="C150" s="14">
        <f>VLOOKUP(Comuna24[[#This Row],[Cod comuna]],'REG-PROV-COM'!A:C,3,0)</f>
        <v>558</v>
      </c>
    </row>
    <row r="151" spans="1:3" x14ac:dyDescent="0.25">
      <c r="A151" s="14">
        <v>10202</v>
      </c>
      <c r="B151" t="s">
        <v>1703</v>
      </c>
      <c r="C151" s="14">
        <f>VLOOKUP(Comuna24[[#This Row],[Cod comuna]],'REG-PROV-COM'!A:C,3,0)</f>
        <v>559</v>
      </c>
    </row>
    <row r="152" spans="1:3" x14ac:dyDescent="0.25">
      <c r="A152" s="14">
        <v>10203</v>
      </c>
      <c r="B152" t="s">
        <v>1706</v>
      </c>
      <c r="C152" s="14">
        <f>VLOOKUP(Comuna24[[#This Row],[Cod comuna]],'REG-PROV-COM'!A:C,3,0)</f>
        <v>560</v>
      </c>
    </row>
    <row r="153" spans="1:3" x14ac:dyDescent="0.25">
      <c r="A153" s="14">
        <v>10205</v>
      </c>
      <c r="B153" t="s">
        <v>1712</v>
      </c>
      <c r="C153" s="14">
        <f>VLOOKUP(Comuna24[[#This Row],[Cod comuna]],'REG-PROV-COM'!A:C,3,0)</f>
        <v>562</v>
      </c>
    </row>
    <row r="154" spans="1:3" x14ac:dyDescent="0.25">
      <c r="A154" s="14">
        <v>10208</v>
      </c>
      <c r="B154" t="s">
        <v>10709</v>
      </c>
      <c r="C154" s="14">
        <f>VLOOKUP(Comuna24[[#This Row],[Cod comuna]],'REG-PROV-COM'!A:C,3,0)</f>
        <v>565</v>
      </c>
    </row>
    <row r="155" spans="1:3" x14ac:dyDescent="0.25">
      <c r="A155" s="14">
        <v>10209</v>
      </c>
      <c r="B155" t="s">
        <v>1724</v>
      </c>
      <c r="C155" s="14">
        <f>VLOOKUP(Comuna24[[#This Row],[Cod comuna]],'REG-PROV-COM'!A:C,3,0)</f>
        <v>566</v>
      </c>
    </row>
    <row r="156" spans="1:3" x14ac:dyDescent="0.25">
      <c r="A156" s="14">
        <v>10210</v>
      </c>
      <c r="B156" t="s">
        <v>1727</v>
      </c>
      <c r="C156" s="14">
        <f>VLOOKUP(Comuna24[[#This Row],[Cod comuna]],'REG-PROV-COM'!A:C,3,0)</f>
        <v>567</v>
      </c>
    </row>
    <row r="157" spans="1:3" x14ac:dyDescent="0.25">
      <c r="A157" s="14">
        <v>10301</v>
      </c>
      <c r="B157" t="s">
        <v>1730</v>
      </c>
      <c r="C157" s="14">
        <f>VLOOKUP(Comuna24[[#This Row],[Cod comuna]],'REG-PROV-COM'!A:C,3,0)</f>
        <v>568</v>
      </c>
    </row>
    <row r="158" spans="1:3" x14ac:dyDescent="0.25">
      <c r="A158" s="14">
        <v>10302</v>
      </c>
      <c r="B158" t="s">
        <v>1733</v>
      </c>
      <c r="C158" s="14">
        <f>VLOOKUP(Comuna24[[#This Row],[Cod comuna]],'REG-PROV-COM'!A:C,3,0)</f>
        <v>569</v>
      </c>
    </row>
    <row r="159" spans="1:3" x14ac:dyDescent="0.25">
      <c r="A159" s="14">
        <v>10303</v>
      </c>
      <c r="B159" t="s">
        <v>1736</v>
      </c>
      <c r="C159" s="14">
        <f>VLOOKUP(Comuna24[[#This Row],[Cod comuna]],'REG-PROV-COM'!A:C,3,0)</f>
        <v>570</v>
      </c>
    </row>
    <row r="160" spans="1:3" x14ac:dyDescent="0.25">
      <c r="A160" s="14">
        <v>10305</v>
      </c>
      <c r="B160" t="s">
        <v>13774</v>
      </c>
      <c r="C160" s="14">
        <f>VLOOKUP(Comuna24[[#This Row],[Cod comuna]],'REG-PROV-COM'!A:C,3,0)</f>
        <v>572</v>
      </c>
    </row>
    <row r="161" spans="1:3" x14ac:dyDescent="0.25">
      <c r="A161" s="14">
        <v>10306</v>
      </c>
      <c r="B161" t="s">
        <v>13775</v>
      </c>
      <c r="C161" s="14">
        <f>VLOOKUP(Comuna24[[#This Row],[Cod comuna]],'REG-PROV-COM'!A:C,3,0)</f>
        <v>573</v>
      </c>
    </row>
    <row r="162" spans="1:3" x14ac:dyDescent="0.25">
      <c r="A162" s="14">
        <v>10307</v>
      </c>
      <c r="B162" t="s">
        <v>1748</v>
      </c>
      <c r="C162" s="14">
        <f>VLOOKUP(Comuna24[[#This Row],[Cod comuna]],'REG-PROV-COM'!A:C,3,0)</f>
        <v>574</v>
      </c>
    </row>
    <row r="163" spans="1:3" x14ac:dyDescent="0.25">
      <c r="A163" s="14">
        <v>10403</v>
      </c>
      <c r="B163" t="s">
        <v>1757</v>
      </c>
      <c r="C163" s="14">
        <f>VLOOKUP(Comuna24[[#This Row],[Cod comuna]],'REG-PROV-COM'!A:C,3,0)</f>
        <v>577</v>
      </c>
    </row>
    <row r="164" spans="1:3" x14ac:dyDescent="0.25">
      <c r="A164" s="14">
        <v>11101</v>
      </c>
      <c r="B164" t="s">
        <v>1763</v>
      </c>
      <c r="C164" s="14">
        <f>VLOOKUP(Comuna24[[#This Row],[Cod comuna]],'REG-PROV-COM'!A:C,3,0)</f>
        <v>579</v>
      </c>
    </row>
    <row r="165" spans="1:3" x14ac:dyDescent="0.25">
      <c r="A165" s="14">
        <v>11201</v>
      </c>
      <c r="B165" t="s">
        <v>1769</v>
      </c>
      <c r="C165" s="14">
        <f>VLOOKUP(Comuna24[[#This Row],[Cod comuna]],'REG-PROV-COM'!A:C,3,0)</f>
        <v>581</v>
      </c>
    </row>
    <row r="166" spans="1:3" x14ac:dyDescent="0.25">
      <c r="A166" s="14">
        <v>11202</v>
      </c>
      <c r="B166" t="s">
        <v>1772</v>
      </c>
      <c r="C166" s="14">
        <f>VLOOKUP(Comuna24[[#This Row],[Cod comuna]],'REG-PROV-COM'!A:C,3,0)</f>
        <v>582</v>
      </c>
    </row>
    <row r="167" spans="1:3" x14ac:dyDescent="0.25">
      <c r="A167" s="14">
        <v>11203</v>
      </c>
      <c r="B167" t="s">
        <v>1775</v>
      </c>
      <c r="C167" s="14">
        <f>VLOOKUP(Comuna24[[#This Row],[Cod comuna]],'REG-PROV-COM'!A:C,3,0)</f>
        <v>583</v>
      </c>
    </row>
    <row r="168" spans="1:3" x14ac:dyDescent="0.25">
      <c r="A168" s="14">
        <v>11301</v>
      </c>
      <c r="B168" t="s">
        <v>1778</v>
      </c>
      <c r="C168" s="14">
        <f>VLOOKUP(Comuna24[[#This Row],[Cod comuna]],'REG-PROV-COM'!A:C,3,0)</f>
        <v>584</v>
      </c>
    </row>
    <row r="169" spans="1:3" x14ac:dyDescent="0.25">
      <c r="A169" s="14">
        <v>11401</v>
      </c>
      <c r="B169" t="s">
        <v>1787</v>
      </c>
      <c r="C169" s="14">
        <f>VLOOKUP(Comuna24[[#This Row],[Cod comuna]],'REG-PROV-COM'!A:C,3,0)</f>
        <v>587</v>
      </c>
    </row>
    <row r="170" spans="1:3" x14ac:dyDescent="0.25">
      <c r="A170" s="14">
        <v>12101</v>
      </c>
      <c r="B170" t="s">
        <v>1793</v>
      </c>
      <c r="C170" s="14">
        <f>VLOOKUP(Comuna24[[#This Row],[Cod comuna]],'REG-PROV-COM'!A:C,3,0)</f>
        <v>589</v>
      </c>
    </row>
    <row r="171" spans="1:3" x14ac:dyDescent="0.25">
      <c r="A171" s="14">
        <v>12301</v>
      </c>
      <c r="B171" t="s">
        <v>1810</v>
      </c>
      <c r="C171" s="14">
        <f>VLOOKUP(Comuna24[[#This Row],[Cod comuna]],'REG-PROV-COM'!A:C,3,0)</f>
        <v>595</v>
      </c>
    </row>
    <row r="172" spans="1:3" x14ac:dyDescent="0.25">
      <c r="A172" s="14">
        <v>12401</v>
      </c>
      <c r="B172" t="s">
        <v>1819</v>
      </c>
      <c r="C172" s="14">
        <f>VLOOKUP(Comuna24[[#This Row],[Cod comuna]],'REG-PROV-COM'!A:C,3,0)</f>
        <v>598</v>
      </c>
    </row>
    <row r="173" spans="1:3" x14ac:dyDescent="0.25">
      <c r="A173" s="14">
        <v>13101</v>
      </c>
      <c r="B173" t="s">
        <v>892</v>
      </c>
      <c r="C173" s="14">
        <f>VLOOKUP(Comuna24[[#This Row],[Cod comuna]],'REG-PROV-COM'!A:C,3,0)</f>
        <v>600</v>
      </c>
    </row>
    <row r="174" spans="1:3" x14ac:dyDescent="0.25">
      <c r="A174" s="14">
        <v>13102</v>
      </c>
      <c r="B174" t="s">
        <v>1827</v>
      </c>
      <c r="C174" s="14">
        <f>VLOOKUP(Comuna24[[#This Row],[Cod comuna]],'REG-PROV-COM'!A:C,3,0)</f>
        <v>601</v>
      </c>
    </row>
    <row r="175" spans="1:3" x14ac:dyDescent="0.25">
      <c r="A175" s="14">
        <v>13103</v>
      </c>
      <c r="B175" t="s">
        <v>1830</v>
      </c>
      <c r="C175" s="14">
        <f>VLOOKUP(Comuna24[[#This Row],[Cod comuna]],'REG-PROV-COM'!A:C,3,0)</f>
        <v>602</v>
      </c>
    </row>
    <row r="176" spans="1:3" x14ac:dyDescent="0.25">
      <c r="A176" s="14">
        <v>13104</v>
      </c>
      <c r="B176" t="s">
        <v>1833</v>
      </c>
      <c r="C176" s="14">
        <f>VLOOKUP(Comuna24[[#This Row],[Cod comuna]],'REG-PROV-COM'!A:C,3,0)</f>
        <v>603</v>
      </c>
    </row>
    <row r="177" spans="1:3" x14ac:dyDescent="0.25">
      <c r="A177" s="14">
        <v>13105</v>
      </c>
      <c r="B177" t="s">
        <v>1836</v>
      </c>
      <c r="C177" s="14">
        <f>VLOOKUP(Comuna24[[#This Row],[Cod comuna]],'REG-PROV-COM'!A:C,3,0)</f>
        <v>604</v>
      </c>
    </row>
    <row r="178" spans="1:3" x14ac:dyDescent="0.25">
      <c r="A178" s="14">
        <v>13106</v>
      </c>
      <c r="B178" t="s">
        <v>1839</v>
      </c>
      <c r="C178" s="14">
        <f>VLOOKUP(Comuna24[[#This Row],[Cod comuna]],'REG-PROV-COM'!A:C,3,0)</f>
        <v>605</v>
      </c>
    </row>
    <row r="179" spans="1:3" x14ac:dyDescent="0.25">
      <c r="A179" s="14">
        <v>13107</v>
      </c>
      <c r="B179" t="s">
        <v>1842</v>
      </c>
      <c r="C179" s="14">
        <f>VLOOKUP(Comuna24[[#This Row],[Cod comuna]],'REG-PROV-COM'!A:C,3,0)</f>
        <v>606</v>
      </c>
    </row>
    <row r="180" spans="1:3" x14ac:dyDescent="0.25">
      <c r="A180" s="14">
        <v>13108</v>
      </c>
      <c r="B180" t="s">
        <v>847</v>
      </c>
      <c r="C180" s="76">
        <f>VLOOKUP(Comuna24[[#This Row],[Cod comuna]],'REG-PROV-COM'!A:C,3,0)</f>
        <v>607</v>
      </c>
    </row>
    <row r="181" spans="1:3" x14ac:dyDescent="0.25">
      <c r="A181" s="14">
        <v>13109</v>
      </c>
      <c r="B181" t="s">
        <v>1847</v>
      </c>
      <c r="C181" s="76">
        <f>VLOOKUP(Comuna24[[#This Row],[Cod comuna]],'REG-PROV-COM'!A:C,3,0)</f>
        <v>608</v>
      </c>
    </row>
    <row r="182" spans="1:3" x14ac:dyDescent="0.25">
      <c r="A182" s="14">
        <v>13110</v>
      </c>
      <c r="B182" t="s">
        <v>1850</v>
      </c>
      <c r="C182" s="76">
        <f>VLOOKUP(Comuna24[[#This Row],[Cod comuna]],'REG-PROV-COM'!A:C,3,0)</f>
        <v>609</v>
      </c>
    </row>
    <row r="183" spans="1:3" x14ac:dyDescent="0.25">
      <c r="A183" s="14">
        <v>13111</v>
      </c>
      <c r="B183" t="s">
        <v>1853</v>
      </c>
      <c r="C183" s="76">
        <f>VLOOKUP(Comuna24[[#This Row],[Cod comuna]],'REG-PROV-COM'!A:C,3,0)</f>
        <v>610</v>
      </c>
    </row>
    <row r="184" spans="1:3" x14ac:dyDescent="0.25">
      <c r="A184" s="14">
        <v>13112</v>
      </c>
      <c r="B184" t="s">
        <v>1856</v>
      </c>
      <c r="C184" s="76">
        <f>VLOOKUP(Comuna24[[#This Row],[Cod comuna]],'REG-PROV-COM'!A:C,3,0)</f>
        <v>611</v>
      </c>
    </row>
    <row r="185" spans="1:3" x14ac:dyDescent="0.25">
      <c r="A185" s="14">
        <v>13113</v>
      </c>
      <c r="B185" t="s">
        <v>1859</v>
      </c>
      <c r="C185" s="76">
        <f>VLOOKUP(Comuna24[[#This Row],[Cod comuna]],'REG-PROV-COM'!A:C,3,0)</f>
        <v>612</v>
      </c>
    </row>
    <row r="186" spans="1:3" x14ac:dyDescent="0.25">
      <c r="A186" s="14">
        <v>13114</v>
      </c>
      <c r="B186" t="s">
        <v>1862</v>
      </c>
      <c r="C186" s="76">
        <f>VLOOKUP(Comuna24[[#This Row],[Cod comuna]],'REG-PROV-COM'!A:C,3,0)</f>
        <v>613</v>
      </c>
    </row>
    <row r="187" spans="1:3" x14ac:dyDescent="0.25">
      <c r="A187" s="14">
        <v>13115</v>
      </c>
      <c r="B187" t="s">
        <v>1865</v>
      </c>
      <c r="C187" s="76">
        <f>VLOOKUP(Comuna24[[#This Row],[Cod comuna]],'REG-PROV-COM'!A:C,3,0)</f>
        <v>614</v>
      </c>
    </row>
    <row r="188" spans="1:3" x14ac:dyDescent="0.25">
      <c r="A188" s="14">
        <v>13116</v>
      </c>
      <c r="B188" t="s">
        <v>1868</v>
      </c>
      <c r="C188" s="76">
        <f>VLOOKUP(Comuna24[[#This Row],[Cod comuna]],'REG-PROV-COM'!A:C,3,0)</f>
        <v>615</v>
      </c>
    </row>
    <row r="189" spans="1:3" x14ac:dyDescent="0.25">
      <c r="A189" s="14">
        <v>13117</v>
      </c>
      <c r="B189" t="s">
        <v>1871</v>
      </c>
      <c r="C189" s="76">
        <f>VLOOKUP(Comuna24[[#This Row],[Cod comuna]],'REG-PROV-COM'!A:C,3,0)</f>
        <v>616</v>
      </c>
    </row>
    <row r="190" spans="1:3" x14ac:dyDescent="0.25">
      <c r="A190" s="14">
        <v>13118</v>
      </c>
      <c r="B190" t="s">
        <v>1874</v>
      </c>
      <c r="C190" s="76">
        <f>VLOOKUP(Comuna24[[#This Row],[Cod comuna]],'REG-PROV-COM'!A:C,3,0)</f>
        <v>617</v>
      </c>
    </row>
    <row r="191" spans="1:3" x14ac:dyDescent="0.25">
      <c r="A191" s="14">
        <v>13119</v>
      </c>
      <c r="B191" t="s">
        <v>1877</v>
      </c>
      <c r="C191" s="76">
        <f>VLOOKUP(Comuna24[[#This Row],[Cod comuna]],'REG-PROV-COM'!A:C,3,0)</f>
        <v>618</v>
      </c>
    </row>
    <row r="192" spans="1:3" x14ac:dyDescent="0.25">
      <c r="A192" s="14">
        <v>13120</v>
      </c>
      <c r="B192" t="s">
        <v>1880</v>
      </c>
      <c r="C192" s="76">
        <f>VLOOKUP(Comuna24[[#This Row],[Cod comuna]],'REG-PROV-COM'!A:C,3,0)</f>
        <v>619</v>
      </c>
    </row>
    <row r="193" spans="1:3" x14ac:dyDescent="0.25">
      <c r="A193" s="14">
        <v>13121</v>
      </c>
      <c r="B193" t="s">
        <v>1883</v>
      </c>
      <c r="C193" s="76">
        <f>VLOOKUP(Comuna24[[#This Row],[Cod comuna]],'REG-PROV-COM'!A:C,3,0)</f>
        <v>620</v>
      </c>
    </row>
    <row r="194" spans="1:3" x14ac:dyDescent="0.25">
      <c r="A194" s="14">
        <v>13122</v>
      </c>
      <c r="B194" t="s">
        <v>1886</v>
      </c>
      <c r="C194" s="76">
        <f>VLOOKUP(Comuna24[[#This Row],[Cod comuna]],'REG-PROV-COM'!A:C,3,0)</f>
        <v>621</v>
      </c>
    </row>
    <row r="195" spans="1:3" x14ac:dyDescent="0.25">
      <c r="A195" s="14">
        <v>13123</v>
      </c>
      <c r="B195" t="s">
        <v>1889</v>
      </c>
      <c r="C195" s="76">
        <f>VLOOKUP(Comuna24[[#This Row],[Cod comuna]],'REG-PROV-COM'!A:C,3,0)</f>
        <v>622</v>
      </c>
    </row>
    <row r="196" spans="1:3" x14ac:dyDescent="0.25">
      <c r="A196" s="14">
        <v>13124</v>
      </c>
      <c r="B196" t="s">
        <v>1892</v>
      </c>
      <c r="C196" s="76">
        <f>VLOOKUP(Comuna24[[#This Row],[Cod comuna]],'REG-PROV-COM'!A:C,3,0)</f>
        <v>623</v>
      </c>
    </row>
    <row r="197" spans="1:3" x14ac:dyDescent="0.25">
      <c r="A197" s="14">
        <v>13125</v>
      </c>
      <c r="B197" t="s">
        <v>1895</v>
      </c>
      <c r="C197" s="76">
        <f>VLOOKUP(Comuna24[[#This Row],[Cod comuna]],'REG-PROV-COM'!A:C,3,0)</f>
        <v>624</v>
      </c>
    </row>
    <row r="198" spans="1:3" x14ac:dyDescent="0.25">
      <c r="A198" s="14">
        <v>13126</v>
      </c>
      <c r="B198" t="s">
        <v>1898</v>
      </c>
      <c r="C198" s="76">
        <f>VLOOKUP(Comuna24[[#This Row],[Cod comuna]],'REG-PROV-COM'!A:C,3,0)</f>
        <v>625</v>
      </c>
    </row>
    <row r="199" spans="1:3" x14ac:dyDescent="0.25">
      <c r="A199" s="14">
        <v>13127</v>
      </c>
      <c r="B199" t="s">
        <v>1901</v>
      </c>
      <c r="C199" s="76">
        <f>VLOOKUP(Comuna24[[#This Row],[Cod comuna]],'REG-PROV-COM'!A:C,3,0)</f>
        <v>626</v>
      </c>
    </row>
    <row r="200" spans="1:3" x14ac:dyDescent="0.25">
      <c r="A200" s="14">
        <v>13128</v>
      </c>
      <c r="B200" t="s">
        <v>1904</v>
      </c>
      <c r="C200" s="76">
        <f>VLOOKUP(Comuna24[[#This Row],[Cod comuna]],'REG-PROV-COM'!A:C,3,0)</f>
        <v>627</v>
      </c>
    </row>
    <row r="201" spans="1:3" x14ac:dyDescent="0.25">
      <c r="A201" s="14">
        <v>13129</v>
      </c>
      <c r="B201" t="s">
        <v>1907</v>
      </c>
      <c r="C201" s="76">
        <f>VLOOKUP(Comuna24[[#This Row],[Cod comuna]],'REG-PROV-COM'!A:C,3,0)</f>
        <v>628</v>
      </c>
    </row>
    <row r="202" spans="1:3" x14ac:dyDescent="0.25">
      <c r="A202" s="14">
        <v>13130</v>
      </c>
      <c r="B202" t="s">
        <v>1029</v>
      </c>
      <c r="C202" s="76">
        <f>VLOOKUP(Comuna24[[#This Row],[Cod comuna]],'REG-PROV-COM'!A:C,3,0)</f>
        <v>629</v>
      </c>
    </row>
    <row r="203" spans="1:3" x14ac:dyDescent="0.25">
      <c r="A203" s="14">
        <v>13131</v>
      </c>
      <c r="B203" t="s">
        <v>1912</v>
      </c>
      <c r="C203" s="76">
        <f>VLOOKUP(Comuna24[[#This Row],[Cod comuna]],'REG-PROV-COM'!A:C,3,0)</f>
        <v>630</v>
      </c>
    </row>
    <row r="204" spans="1:3" x14ac:dyDescent="0.25">
      <c r="A204" s="14">
        <v>13132</v>
      </c>
      <c r="B204" t="s">
        <v>1915</v>
      </c>
      <c r="C204" s="76">
        <f>VLOOKUP(Comuna24[[#This Row],[Cod comuna]],'REG-PROV-COM'!A:C,3,0)</f>
        <v>631</v>
      </c>
    </row>
    <row r="205" spans="1:3" x14ac:dyDescent="0.25">
      <c r="A205" s="14">
        <v>13201</v>
      </c>
      <c r="B205" t="s">
        <v>1918</v>
      </c>
      <c r="C205" s="76">
        <f>VLOOKUP(Comuna24[[#This Row],[Cod comuna]],'REG-PROV-COM'!A:C,3,0)</f>
        <v>632</v>
      </c>
    </row>
    <row r="206" spans="1:3" x14ac:dyDescent="0.25">
      <c r="A206" s="14">
        <v>13202</v>
      </c>
      <c r="B206" t="s">
        <v>1921</v>
      </c>
      <c r="C206" s="76">
        <f>VLOOKUP(Comuna24[[#This Row],[Cod comuna]],'REG-PROV-COM'!A:C,3,0)</f>
        <v>633</v>
      </c>
    </row>
    <row r="207" spans="1:3" x14ac:dyDescent="0.25">
      <c r="A207" s="14">
        <v>13203</v>
      </c>
      <c r="B207" t="s">
        <v>1924</v>
      </c>
      <c r="C207" s="76">
        <f>VLOOKUP(Comuna24[[#This Row],[Cod comuna]],'REG-PROV-COM'!A:C,3,0)</f>
        <v>634</v>
      </c>
    </row>
    <row r="208" spans="1:3" x14ac:dyDescent="0.25">
      <c r="A208" s="14">
        <v>13301</v>
      </c>
      <c r="B208" t="s">
        <v>1927</v>
      </c>
      <c r="C208" s="76">
        <f>VLOOKUP(Comuna24[[#This Row],[Cod comuna]],'REG-PROV-COM'!A:C,3,0)</f>
        <v>635</v>
      </c>
    </row>
    <row r="209" spans="1:3" x14ac:dyDescent="0.25">
      <c r="A209" s="14">
        <v>13302</v>
      </c>
      <c r="B209" t="s">
        <v>1930</v>
      </c>
      <c r="C209" s="76">
        <f>VLOOKUP(Comuna24[[#This Row],[Cod comuna]],'REG-PROV-COM'!A:C,3,0)</f>
        <v>636</v>
      </c>
    </row>
    <row r="210" spans="1:3" x14ac:dyDescent="0.25">
      <c r="A210" s="14">
        <v>13303</v>
      </c>
      <c r="B210" t="s">
        <v>1933</v>
      </c>
      <c r="C210" s="76">
        <f>VLOOKUP(Comuna24[[#This Row],[Cod comuna]],'REG-PROV-COM'!A:C,3,0)</f>
        <v>637</v>
      </c>
    </row>
    <row r="211" spans="1:3" x14ac:dyDescent="0.25">
      <c r="A211" s="14">
        <v>13401</v>
      </c>
      <c r="B211" t="s">
        <v>1936</v>
      </c>
      <c r="C211" s="76">
        <f>VLOOKUP(Comuna24[[#This Row],[Cod comuna]],'REG-PROV-COM'!A:C,3,0)</f>
        <v>638</v>
      </c>
    </row>
    <row r="212" spans="1:3" x14ac:dyDescent="0.25">
      <c r="A212" s="14">
        <v>13402</v>
      </c>
      <c r="B212" t="s">
        <v>1939</v>
      </c>
      <c r="C212" s="76">
        <f>VLOOKUP(Comuna24[[#This Row],[Cod comuna]],'REG-PROV-COM'!A:C,3,0)</f>
        <v>639</v>
      </c>
    </row>
    <row r="213" spans="1:3" x14ac:dyDescent="0.25">
      <c r="A213" s="14">
        <v>13403</v>
      </c>
      <c r="B213" t="s">
        <v>13777</v>
      </c>
      <c r="C213" s="76">
        <f>VLOOKUP(Comuna24[[#This Row],[Cod comuna]],'REG-PROV-COM'!A:C,3,0)</f>
        <v>640</v>
      </c>
    </row>
    <row r="214" spans="1:3" x14ac:dyDescent="0.25">
      <c r="A214" s="14">
        <v>13404</v>
      </c>
      <c r="B214" t="s">
        <v>1945</v>
      </c>
      <c r="C214" s="76">
        <f>VLOOKUP(Comuna24[[#This Row],[Cod comuna]],'REG-PROV-COM'!A:C,3,0)</f>
        <v>641</v>
      </c>
    </row>
    <row r="215" spans="1:3" x14ac:dyDescent="0.25">
      <c r="A215" s="14">
        <v>13501</v>
      </c>
      <c r="B215" t="s">
        <v>1948</v>
      </c>
      <c r="C215" s="76">
        <f>VLOOKUP(Comuna24[[#This Row],[Cod comuna]],'REG-PROV-COM'!A:C,3,0)</f>
        <v>642</v>
      </c>
    </row>
    <row r="216" spans="1:3" x14ac:dyDescent="0.25">
      <c r="A216" s="14">
        <v>13601</v>
      </c>
      <c r="B216" t="s">
        <v>1963</v>
      </c>
      <c r="C216" s="76">
        <f>VLOOKUP(Comuna24[[#This Row],[Cod comuna]],'REG-PROV-COM'!A:C,3,0)</f>
        <v>647</v>
      </c>
    </row>
    <row r="217" spans="1:3" x14ac:dyDescent="0.25">
      <c r="A217" s="14">
        <v>13602</v>
      </c>
      <c r="B217" t="s">
        <v>1966</v>
      </c>
      <c r="C217" s="76">
        <f>VLOOKUP(Comuna24[[#This Row],[Cod comuna]],'REG-PROV-COM'!A:C,3,0)</f>
        <v>648</v>
      </c>
    </row>
    <row r="218" spans="1:3" x14ac:dyDescent="0.25">
      <c r="A218" s="14">
        <v>13603</v>
      </c>
      <c r="B218" t="s">
        <v>1969</v>
      </c>
      <c r="C218" s="76">
        <f>VLOOKUP(Comuna24[[#This Row],[Cod comuna]],'REG-PROV-COM'!A:C,3,0)</f>
        <v>649</v>
      </c>
    </row>
    <row r="219" spans="1:3" x14ac:dyDescent="0.25">
      <c r="A219" s="14">
        <v>13604</v>
      </c>
      <c r="B219" t="s">
        <v>1972</v>
      </c>
      <c r="C219" s="76">
        <f>VLOOKUP(Comuna24[[#This Row],[Cod comuna]],'REG-PROV-COM'!A:C,3,0)</f>
        <v>650</v>
      </c>
    </row>
    <row r="220" spans="1:3" x14ac:dyDescent="0.25">
      <c r="A220" s="14">
        <v>13605</v>
      </c>
      <c r="B220" t="s">
        <v>1975</v>
      </c>
      <c r="C220" s="76">
        <f>VLOOKUP(Comuna24[[#This Row],[Cod comuna]],'REG-PROV-COM'!A:C,3,0)</f>
        <v>651</v>
      </c>
    </row>
    <row r="221" spans="1:3" x14ac:dyDescent="0.25">
      <c r="A221" s="14">
        <v>14101</v>
      </c>
      <c r="B221" t="s">
        <v>1978</v>
      </c>
      <c r="C221" s="76">
        <f>VLOOKUP(Comuna24[[#This Row],[Cod comuna]],'REG-PROV-COM'!A:C,3,0)</f>
        <v>652</v>
      </c>
    </row>
    <row r="222" spans="1:3" x14ac:dyDescent="0.25">
      <c r="A222" s="14">
        <v>14103</v>
      </c>
      <c r="B222" t="s">
        <v>1984</v>
      </c>
      <c r="C222" s="76">
        <f>VLOOKUP(Comuna24[[#This Row],[Cod comuna]],'REG-PROV-COM'!A:C,3,0)</f>
        <v>654</v>
      </c>
    </row>
    <row r="223" spans="1:3" x14ac:dyDescent="0.25">
      <c r="A223" s="14">
        <v>14104</v>
      </c>
      <c r="B223" t="s">
        <v>777</v>
      </c>
      <c r="C223" s="76">
        <f>VLOOKUP(Comuna24[[#This Row],[Cod comuna]],'REG-PROV-COM'!A:C,3,0)</f>
        <v>655</v>
      </c>
    </row>
    <row r="224" spans="1:3" x14ac:dyDescent="0.25">
      <c r="A224" s="14">
        <v>14105</v>
      </c>
      <c r="B224" t="s">
        <v>1989</v>
      </c>
      <c r="C224" s="76">
        <f>VLOOKUP(Comuna24[[#This Row],[Cod comuna]],'REG-PROV-COM'!A:C,3,0)</f>
        <v>656</v>
      </c>
    </row>
    <row r="225" spans="1:3" x14ac:dyDescent="0.25">
      <c r="A225" s="14">
        <v>14106</v>
      </c>
      <c r="B225" t="s">
        <v>1992</v>
      </c>
      <c r="C225" s="76">
        <f>VLOOKUP(Comuna24[[#This Row],[Cod comuna]],'REG-PROV-COM'!A:C,3,0)</f>
        <v>657</v>
      </c>
    </row>
    <row r="226" spans="1:3" x14ac:dyDescent="0.25">
      <c r="A226" s="14">
        <v>14107</v>
      </c>
      <c r="B226" t="s">
        <v>1995</v>
      </c>
      <c r="C226" s="76">
        <f>VLOOKUP(Comuna24[[#This Row],[Cod comuna]],'REG-PROV-COM'!A:C,3,0)</f>
        <v>658</v>
      </c>
    </row>
    <row r="227" spans="1:3" x14ac:dyDescent="0.25">
      <c r="A227" s="14">
        <v>14108</v>
      </c>
      <c r="B227" t="s">
        <v>1998</v>
      </c>
      <c r="C227" s="76">
        <f>VLOOKUP(Comuna24[[#This Row],[Cod comuna]],'REG-PROV-COM'!A:C,3,0)</f>
        <v>659</v>
      </c>
    </row>
    <row r="228" spans="1:3" x14ac:dyDescent="0.25">
      <c r="A228" s="14">
        <v>14201</v>
      </c>
      <c r="B228" t="s">
        <v>1023</v>
      </c>
      <c r="C228" s="76">
        <f>VLOOKUP(Comuna24[[#This Row],[Cod comuna]],'REG-PROV-COM'!A:C,3,0)</f>
        <v>660</v>
      </c>
    </row>
    <row r="229" spans="1:3" x14ac:dyDescent="0.25">
      <c r="A229" s="14">
        <v>14202</v>
      </c>
      <c r="B229" t="s">
        <v>2003</v>
      </c>
      <c r="C229" s="76">
        <f>VLOOKUP(Comuna24[[#This Row],[Cod comuna]],'REG-PROV-COM'!A:C,3,0)</f>
        <v>661</v>
      </c>
    </row>
    <row r="230" spans="1:3" x14ac:dyDescent="0.25">
      <c r="A230" s="14">
        <v>14203</v>
      </c>
      <c r="B230" t="s">
        <v>2006</v>
      </c>
      <c r="C230" s="76">
        <f>VLOOKUP(Comuna24[[#This Row],[Cod comuna]],'REG-PROV-COM'!A:C,3,0)</f>
        <v>662</v>
      </c>
    </row>
    <row r="231" spans="1:3" x14ac:dyDescent="0.25">
      <c r="A231" s="14">
        <v>14204</v>
      </c>
      <c r="B231" t="s">
        <v>2009</v>
      </c>
      <c r="C231" s="76">
        <f>VLOOKUP(Comuna24[[#This Row],[Cod comuna]],'REG-PROV-COM'!A:C,3,0)</f>
        <v>663</v>
      </c>
    </row>
    <row r="232" spans="1:3" x14ac:dyDescent="0.25">
      <c r="A232" s="14">
        <v>15101</v>
      </c>
      <c r="B232" t="s">
        <v>2012</v>
      </c>
      <c r="C232" s="76">
        <f>VLOOKUP(Comuna24[[#This Row],[Cod comuna]],'REG-PROV-COM'!A:C,3,0)</f>
        <v>664</v>
      </c>
    </row>
    <row r="233" spans="1:3" x14ac:dyDescent="0.25">
      <c r="A233" s="14">
        <v>15201</v>
      </c>
      <c r="B233" t="s">
        <v>2018</v>
      </c>
      <c r="C233" s="76">
        <f>VLOOKUP(Comuna24[[#This Row],[Cod comuna]],'REG-PROV-COM'!A:C,3,0)</f>
        <v>666</v>
      </c>
    </row>
    <row r="234" spans="1:3" x14ac:dyDescent="0.25">
      <c r="A234" s="14">
        <v>16101</v>
      </c>
      <c r="B234" t="s">
        <v>2024</v>
      </c>
      <c r="C234" s="76">
        <f>VLOOKUP(Comuna24[[#This Row],[Cod comuna]],'REG-PROV-COM'!A:C,3,0)</f>
        <v>668</v>
      </c>
    </row>
    <row r="235" spans="1:3" x14ac:dyDescent="0.25">
      <c r="A235" s="14">
        <v>16102</v>
      </c>
      <c r="B235" t="s">
        <v>2027</v>
      </c>
      <c r="C235" s="76">
        <f>VLOOKUP(Comuna24[[#This Row],[Cod comuna]],'REG-PROV-COM'!A:C,3,0)</f>
        <v>669</v>
      </c>
    </row>
    <row r="236" spans="1:3" x14ac:dyDescent="0.25">
      <c r="A236" s="14">
        <v>16103</v>
      </c>
      <c r="B236" t="s">
        <v>2030</v>
      </c>
      <c r="C236" s="76">
        <f>VLOOKUP(Comuna24[[#This Row],[Cod comuna]],'REG-PROV-COM'!A:C,3,0)</f>
        <v>670</v>
      </c>
    </row>
    <row r="237" spans="1:3" x14ac:dyDescent="0.25">
      <c r="A237" s="14">
        <v>16104</v>
      </c>
      <c r="B237" t="s">
        <v>2033</v>
      </c>
      <c r="C237" s="76">
        <f>VLOOKUP(Comuna24[[#This Row],[Cod comuna]],'REG-PROV-COM'!A:C,3,0)</f>
        <v>671</v>
      </c>
    </row>
    <row r="238" spans="1:3" x14ac:dyDescent="0.25">
      <c r="A238" s="14">
        <v>16105</v>
      </c>
      <c r="B238" t="s">
        <v>2036</v>
      </c>
      <c r="C238" s="76">
        <f>VLOOKUP(Comuna24[[#This Row],[Cod comuna]],'REG-PROV-COM'!A:C,3,0)</f>
        <v>672</v>
      </c>
    </row>
    <row r="239" spans="1:3" x14ac:dyDescent="0.25">
      <c r="A239" s="14">
        <v>16106</v>
      </c>
      <c r="B239" t="s">
        <v>2039</v>
      </c>
      <c r="C239" s="76">
        <f>VLOOKUP(Comuna24[[#This Row],[Cod comuna]],'REG-PROV-COM'!A:C,3,0)</f>
        <v>673</v>
      </c>
    </row>
    <row r="240" spans="1:3" x14ac:dyDescent="0.25">
      <c r="A240" s="14">
        <v>16107</v>
      </c>
      <c r="B240" t="s">
        <v>2042</v>
      </c>
      <c r="C240" s="76">
        <f>VLOOKUP(Comuna24[[#This Row],[Cod comuna]],'REG-PROV-COM'!A:C,3,0)</f>
        <v>674</v>
      </c>
    </row>
    <row r="241" spans="1:3" x14ac:dyDescent="0.25">
      <c r="A241" s="14">
        <v>16108</v>
      </c>
      <c r="B241" t="s">
        <v>2045</v>
      </c>
      <c r="C241" s="76">
        <f>VLOOKUP(Comuna24[[#This Row],[Cod comuna]],'REG-PROV-COM'!A:C,3,0)</f>
        <v>675</v>
      </c>
    </row>
    <row r="242" spans="1:3" x14ac:dyDescent="0.25">
      <c r="A242" s="14">
        <v>16203</v>
      </c>
      <c r="B242" t="s">
        <v>2057</v>
      </c>
      <c r="C242" s="76">
        <f>VLOOKUP(Comuna24[[#This Row],[Cod comuna]],'REG-PROV-COM'!A:C,3,0)</f>
        <v>679</v>
      </c>
    </row>
    <row r="243" spans="1:3" x14ac:dyDescent="0.25">
      <c r="A243" s="14">
        <v>16301</v>
      </c>
      <c r="B243" t="s">
        <v>2072</v>
      </c>
      <c r="C243" s="76">
        <f>VLOOKUP(Comuna24[[#This Row],[Cod comuna]],'REG-PROV-COM'!A:C,3,0)</f>
        <v>684</v>
      </c>
    </row>
    <row r="244" spans="1:3" x14ac:dyDescent="0.25">
      <c r="A244" s="14">
        <v>16302</v>
      </c>
      <c r="B244" t="s">
        <v>2075</v>
      </c>
      <c r="C244" s="76">
        <f>VLOOKUP(Comuna24[[#This Row],[Cod comuna]],'REG-PROV-COM'!A:C,3,0)</f>
        <v>685</v>
      </c>
    </row>
    <row r="245" spans="1:3" x14ac:dyDescent="0.25">
      <c r="A245" s="14">
        <v>16305</v>
      </c>
      <c r="B245" t="s">
        <v>2084</v>
      </c>
      <c r="C245" s="76">
        <f>VLOOKUP(Comuna24[[#This Row],[Cod comuna]],'REG-PROV-COM'!A:C,3,0)</f>
        <v>688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AAE22-A598-4A89-975C-4350733B6534}">
  <sheetPr>
    <tabColor rgb="FFCC0066"/>
  </sheetPr>
  <dimension ref="A1:B8"/>
  <sheetViews>
    <sheetView workbookViewId="0">
      <selection activeCell="A2" sqref="A2:B8"/>
    </sheetView>
  </sheetViews>
  <sheetFormatPr baseColWidth="10" defaultRowHeight="15" x14ac:dyDescent="0.25"/>
  <sheetData>
    <row r="1" spans="1:2" x14ac:dyDescent="0.25">
      <c r="A1" s="7" t="s">
        <v>13760</v>
      </c>
      <c r="B1" s="7" t="s">
        <v>13761</v>
      </c>
    </row>
    <row r="2" spans="1:2" x14ac:dyDescent="0.25">
      <c r="A2" s="14">
        <v>1</v>
      </c>
      <c r="B2" t="s">
        <v>13800</v>
      </c>
    </row>
    <row r="3" spans="1:2" x14ac:dyDescent="0.25">
      <c r="A3" s="14">
        <v>2</v>
      </c>
      <c r="B3" t="s">
        <v>13804</v>
      </c>
    </row>
    <row r="4" spans="1:2" x14ac:dyDescent="0.25">
      <c r="A4" s="14">
        <v>3</v>
      </c>
      <c r="B4" t="s">
        <v>13807</v>
      </c>
    </row>
    <row r="5" spans="1:2" x14ac:dyDescent="0.25">
      <c r="A5" s="14">
        <v>4</v>
      </c>
      <c r="B5" t="s">
        <v>13810</v>
      </c>
    </row>
    <row r="6" spans="1:2" x14ac:dyDescent="0.25">
      <c r="A6" s="14">
        <v>5</v>
      </c>
      <c r="B6" t="s">
        <v>13817</v>
      </c>
    </row>
    <row r="7" spans="1:2" x14ac:dyDescent="0.25">
      <c r="A7" s="14">
        <v>6</v>
      </c>
      <c r="B7" t="s">
        <v>13821</v>
      </c>
    </row>
    <row r="8" spans="1:2" x14ac:dyDescent="0.25">
      <c r="A8" s="14">
        <v>7</v>
      </c>
      <c r="B8" t="s">
        <v>13813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57EF63-4370-41BB-BF04-C6EB43330701}">
  <sheetPr>
    <tabColor rgb="FFCC0066"/>
  </sheetPr>
  <dimension ref="A1:B3"/>
  <sheetViews>
    <sheetView workbookViewId="0">
      <selection activeCell="G15" sqref="G15"/>
    </sheetView>
  </sheetViews>
  <sheetFormatPr baseColWidth="10" defaultRowHeight="15" x14ac:dyDescent="0.25"/>
  <sheetData>
    <row r="1" spans="1:2" x14ac:dyDescent="0.25">
      <c r="A1" s="77" t="s">
        <v>13762</v>
      </c>
      <c r="B1" s="78" t="s">
        <v>10449</v>
      </c>
    </row>
    <row r="2" spans="1:2" x14ac:dyDescent="0.25">
      <c r="A2" s="79">
        <v>1</v>
      </c>
      <c r="B2" s="74" t="s">
        <v>8278</v>
      </c>
    </row>
    <row r="3" spans="1:2" x14ac:dyDescent="0.25">
      <c r="A3" s="80">
        <v>2</v>
      </c>
      <c r="B3" s="75" t="s">
        <v>13770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4F8DF-B509-42B5-94E1-B0F54DF38FEB}">
  <sheetPr>
    <tabColor rgb="FFCC0066"/>
  </sheetPr>
  <dimension ref="A1:B4"/>
  <sheetViews>
    <sheetView workbookViewId="0">
      <selection sqref="A1:B4"/>
    </sheetView>
  </sheetViews>
  <sheetFormatPr baseColWidth="10" defaultRowHeight="15" x14ac:dyDescent="0.25"/>
  <cols>
    <col min="2" max="2" width="20.85546875" bestFit="1" customWidth="1"/>
  </cols>
  <sheetData>
    <row r="1" spans="1:2" ht="24" x14ac:dyDescent="0.25">
      <c r="A1" s="83" t="s">
        <v>13763</v>
      </c>
      <c r="B1" s="84" t="s">
        <v>13764</v>
      </c>
    </row>
    <row r="2" spans="1:2" x14ac:dyDescent="0.25">
      <c r="A2" s="79">
        <v>1</v>
      </c>
      <c r="B2" s="74" t="s">
        <v>13801</v>
      </c>
    </row>
    <row r="3" spans="1:2" x14ac:dyDescent="0.25">
      <c r="A3" s="79">
        <v>2</v>
      </c>
      <c r="B3" s="74" t="s">
        <v>13818</v>
      </c>
    </row>
    <row r="4" spans="1:2" x14ac:dyDescent="0.25">
      <c r="A4" s="80">
        <v>3</v>
      </c>
      <c r="B4" s="75" t="s">
        <v>13814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87FF2-CD31-4F69-BFD2-15B403B4E0AC}">
  <sheetPr>
    <tabColor rgb="FF0070C0"/>
  </sheetPr>
  <dimension ref="A1:AQ246"/>
  <sheetViews>
    <sheetView showGridLines="0" zoomScaleNormal="100" workbookViewId="0">
      <pane ySplit="2" topLeftCell="A3" activePane="bottomLeft" state="frozen"/>
      <selection pane="bottomLeft" activeCell="AA10" sqref="AA10"/>
    </sheetView>
  </sheetViews>
  <sheetFormatPr baseColWidth="10" defaultRowHeight="15" x14ac:dyDescent="0.25"/>
  <cols>
    <col min="2" max="2" width="15.7109375" bestFit="1" customWidth="1"/>
    <col min="3" max="3" width="10.7109375" customWidth="1"/>
    <col min="4" max="5" width="5.28515625" customWidth="1"/>
    <col min="6" max="6" width="9" customWidth="1"/>
    <col min="8" max="8" width="8.7109375" bestFit="1" customWidth="1"/>
    <col min="9" max="10" width="4.140625" customWidth="1"/>
    <col min="11" max="11" width="13.28515625" bestFit="1" customWidth="1"/>
    <col min="12" max="12" width="22.140625" bestFit="1" customWidth="1"/>
    <col min="13" max="14" width="3.42578125" customWidth="1"/>
    <col min="15" max="15" width="13.85546875" bestFit="1" customWidth="1"/>
    <col min="16" max="16" width="23.28515625" bestFit="1" customWidth="1"/>
    <col min="17" max="18" width="4.7109375" customWidth="1"/>
    <col min="19" max="19" width="13.140625" bestFit="1" customWidth="1"/>
    <col min="20" max="20" width="31.140625" bestFit="1" customWidth="1"/>
    <col min="21" max="22" width="4.42578125" customWidth="1"/>
    <col min="25" max="26" width="3.7109375" customWidth="1"/>
    <col min="28" max="28" width="15.42578125" bestFit="1" customWidth="1"/>
    <col min="29" max="30" width="4.7109375" customWidth="1"/>
    <col min="32" max="32" width="14.140625" bestFit="1" customWidth="1"/>
    <col min="33" max="34" width="3.7109375" customWidth="1"/>
    <col min="35" max="35" width="10.28515625" bestFit="1" customWidth="1"/>
    <col min="36" max="36" width="19.85546875" bestFit="1" customWidth="1"/>
    <col min="37" max="38" width="4" customWidth="1"/>
    <col min="39" max="39" width="10.28515625" bestFit="1" customWidth="1"/>
    <col min="40" max="40" width="19.85546875" bestFit="1" customWidth="1"/>
    <col min="41" max="42" width="4.85546875" customWidth="1"/>
    <col min="43" max="43" width="17.5703125" customWidth="1"/>
  </cols>
  <sheetData>
    <row r="1" spans="1:43" x14ac:dyDescent="0.25">
      <c r="B1" t="e">
        <f ca="1">_xlfn.XLOOKUP(RESUMEN!J4,Region[Región],Region[Cod región],FALSE)</f>
        <v>#NAME?</v>
      </c>
      <c r="G1" t="e">
        <f ca="1">_xlfn.XLOOKUP(RESUMEN!#REF!,Comuna[Comuna],Comuna[Cod comuna],FALSE)</f>
        <v>#NAME?</v>
      </c>
      <c r="L1" t="e">
        <f ca="1">_xlfn.XLOOKUP(RESUMEN!#REF!,Producto[Producto],Producto[Id_producto],FALSE)</f>
        <v>#NAME?</v>
      </c>
      <c r="P1" t="e">
        <f ca="1">_xlfn.XLOOKUP(RESUMEN!#REF!,Estructura!$P$3:$P$56,Estructura!$O$3:$O$56,FALSE)</f>
        <v>#NAME?</v>
      </c>
      <c r="T1" t="e">
        <f ca="1">_xlfn.XLOOKUP(RESUMEN!J4,Tamaño[Prevalencia],Tamaño[Id prevalencia],FALSE)</f>
        <v>#NAME?</v>
      </c>
      <c r="AB1" t="e">
        <f ca="1">_xlfn.XLOOKUP(RESUMEN!#REF!,Embase[Tipo de violencia],Embase[Id Tipo de violencia],FALSE)</f>
        <v>#NAME?</v>
      </c>
      <c r="AJ1" t="e">
        <f ca="1">_xlfn.XLOOKUP(RESUMEN!#REF!,Destino[Destino],Destino[Id_Destino],FALSE)</f>
        <v>#NAME?</v>
      </c>
    </row>
    <row r="2" spans="1:43" ht="24" x14ac:dyDescent="0.25">
      <c r="A2" s="4" t="s">
        <v>13758</v>
      </c>
      <c r="B2" s="4" t="s">
        <v>754</v>
      </c>
      <c r="C2" s="4" t="s">
        <v>10479</v>
      </c>
      <c r="D2" s="5"/>
      <c r="E2" s="5"/>
      <c r="F2" s="6" t="s">
        <v>13759</v>
      </c>
      <c r="G2" s="6" t="s">
        <v>1061</v>
      </c>
      <c r="H2" s="6" t="s">
        <v>10480</v>
      </c>
      <c r="I2" s="5"/>
      <c r="J2" s="5"/>
      <c r="K2" s="7" t="s">
        <v>9440</v>
      </c>
      <c r="L2" s="7" t="s">
        <v>9441</v>
      </c>
      <c r="M2" s="5"/>
      <c r="N2" s="5"/>
      <c r="O2" s="8" t="s">
        <v>9442</v>
      </c>
      <c r="P2" s="8" t="s">
        <v>9444</v>
      </c>
      <c r="Q2" s="5"/>
      <c r="R2" s="5"/>
      <c r="S2" s="7" t="s">
        <v>13760</v>
      </c>
      <c r="T2" s="7" t="s">
        <v>13761</v>
      </c>
      <c r="U2" s="5"/>
      <c r="V2" s="5"/>
      <c r="W2" s="8" t="s">
        <v>13762</v>
      </c>
      <c r="X2" s="8" t="s">
        <v>10449</v>
      </c>
      <c r="Y2" s="9" t="s">
        <v>10481</v>
      </c>
      <c r="Z2" s="5"/>
      <c r="AA2" s="10" t="s">
        <v>13763</v>
      </c>
      <c r="AB2" s="10" t="s">
        <v>13764</v>
      </c>
      <c r="AC2" s="10" t="s">
        <v>10482</v>
      </c>
      <c r="AD2" s="5"/>
      <c r="AE2" s="11" t="s">
        <v>10673</v>
      </c>
      <c r="AF2" s="11" t="s">
        <v>10674</v>
      </c>
      <c r="AG2" s="11" t="s">
        <v>10483</v>
      </c>
      <c r="AH2" s="5"/>
      <c r="AI2" s="12" t="s">
        <v>10675</v>
      </c>
      <c r="AJ2" s="12" t="s">
        <v>10676</v>
      </c>
      <c r="AK2" s="12" t="s">
        <v>10484</v>
      </c>
      <c r="AL2" s="5"/>
      <c r="AM2" s="17" t="s">
        <v>10485</v>
      </c>
      <c r="AN2" s="17" t="s">
        <v>10423</v>
      </c>
      <c r="AO2" s="17" t="s">
        <v>10486</v>
      </c>
      <c r="AP2" s="5"/>
      <c r="AQ2" s="13" t="s">
        <v>10487</v>
      </c>
    </row>
    <row r="3" spans="1:43" x14ac:dyDescent="0.25">
      <c r="A3">
        <v>1</v>
      </c>
      <c r="B3" t="s">
        <v>795</v>
      </c>
      <c r="C3" s="14">
        <f>+VLOOKUP(Region[[#This Row],[Cod región]],Codigos_regiones[],3,0)</f>
        <v>252</v>
      </c>
      <c r="D3" s="14"/>
      <c r="F3">
        <v>1101</v>
      </c>
      <c r="G3" t="s">
        <v>1059</v>
      </c>
      <c r="H3" s="14">
        <f>VLOOKUP(Comuna[[#This Row],[Cod comuna]],'REG-PROV-COM'!A:C,3,0)</f>
        <v>343</v>
      </c>
      <c r="K3">
        <v>270107</v>
      </c>
      <c r="L3" t="s">
        <v>13588</v>
      </c>
      <c r="O3" s="14">
        <v>270107005</v>
      </c>
      <c r="P3" t="s">
        <v>13608</v>
      </c>
      <c r="S3" s="14">
        <v>1</v>
      </c>
      <c r="T3" t="s">
        <v>13800</v>
      </c>
      <c r="W3">
        <v>1</v>
      </c>
      <c r="X3" t="s">
        <v>8278</v>
      </c>
      <c r="AA3" s="14">
        <v>1</v>
      </c>
      <c r="AB3" t="s">
        <v>13801</v>
      </c>
      <c r="AE3" s="14"/>
      <c r="AI3" s="14"/>
      <c r="AM3" s="14"/>
      <c r="AQ3" s="15"/>
    </row>
    <row r="4" spans="1:43" x14ac:dyDescent="0.25">
      <c r="A4">
        <v>2</v>
      </c>
      <c r="B4" t="s">
        <v>756</v>
      </c>
      <c r="C4" s="14">
        <f>+VLOOKUP(Region[[#This Row],[Cod región]],Codigos_regiones[],3,0)</f>
        <v>239</v>
      </c>
      <c r="D4" s="14"/>
      <c r="F4">
        <v>1107</v>
      </c>
      <c r="G4" t="s">
        <v>1064</v>
      </c>
      <c r="H4" s="14">
        <f>VLOOKUP(Comuna[[#This Row],[Cod comuna]],'REG-PROV-COM'!A:C,3,0)</f>
        <v>344</v>
      </c>
      <c r="K4" s="14"/>
      <c r="O4" s="14">
        <v>270107006</v>
      </c>
      <c r="P4" t="s">
        <v>13613</v>
      </c>
      <c r="S4" s="14">
        <v>2</v>
      </c>
      <c r="T4" t="s">
        <v>13804</v>
      </c>
      <c r="W4">
        <v>2</v>
      </c>
      <c r="X4" t="s">
        <v>13770</v>
      </c>
      <c r="AA4" s="14">
        <v>2</v>
      </c>
      <c r="AB4" t="s">
        <v>13818</v>
      </c>
      <c r="AE4" s="14"/>
      <c r="AI4" s="14"/>
      <c r="AM4" s="14"/>
      <c r="AQ4" s="15"/>
    </row>
    <row r="5" spans="1:43" x14ac:dyDescent="0.25">
      <c r="A5">
        <v>3</v>
      </c>
      <c r="B5" t="s">
        <v>765</v>
      </c>
      <c r="C5" s="14">
        <f>+VLOOKUP(Region[[#This Row],[Cod región]],Codigos_regiones[],3,0)</f>
        <v>242</v>
      </c>
      <c r="D5" s="14"/>
      <c r="F5">
        <v>1401</v>
      </c>
      <c r="G5" t="s">
        <v>1067</v>
      </c>
      <c r="H5" s="14">
        <f>VLOOKUP(Comuna[[#This Row],[Cod comuna]],'REG-PROV-COM'!A:C,3,0)</f>
        <v>345</v>
      </c>
      <c r="K5" s="14"/>
      <c r="O5" s="14">
        <v>270107007</v>
      </c>
      <c r="P5" t="s">
        <v>13618</v>
      </c>
      <c r="S5" s="14">
        <v>3</v>
      </c>
      <c r="T5" t="s">
        <v>13807</v>
      </c>
      <c r="W5" s="14"/>
      <c r="AA5" s="14">
        <v>3</v>
      </c>
      <c r="AB5" t="s">
        <v>13814</v>
      </c>
      <c r="AE5" s="14"/>
      <c r="AI5" s="14"/>
      <c r="AM5" s="14"/>
      <c r="AQ5" s="15"/>
    </row>
    <row r="6" spans="1:43" x14ac:dyDescent="0.25">
      <c r="A6">
        <v>4</v>
      </c>
      <c r="B6" t="s">
        <v>771</v>
      </c>
      <c r="C6" s="14">
        <f>+VLOOKUP(Region[[#This Row],[Cod región]],Codigos_regiones[],3,0)</f>
        <v>244</v>
      </c>
      <c r="D6" s="14"/>
      <c r="F6">
        <v>1405</v>
      </c>
      <c r="G6" t="s">
        <v>1079</v>
      </c>
      <c r="H6" s="14">
        <f>VLOOKUP(Comuna[[#This Row],[Cod comuna]],'REG-PROV-COM'!A:C,3,0)</f>
        <v>349</v>
      </c>
      <c r="K6" s="14"/>
      <c r="O6" s="14"/>
      <c r="S6" s="14">
        <v>4</v>
      </c>
      <c r="T6" t="s">
        <v>13810</v>
      </c>
      <c r="W6" s="14"/>
      <c r="AA6" s="14"/>
      <c r="AE6" s="14"/>
      <c r="AI6" s="14"/>
      <c r="AM6" s="14"/>
      <c r="AQ6" s="15"/>
    </row>
    <row r="7" spans="1:43" x14ac:dyDescent="0.25">
      <c r="A7">
        <v>5</v>
      </c>
      <c r="B7" t="s">
        <v>798</v>
      </c>
      <c r="C7" s="14">
        <f>+VLOOKUP(Region[[#This Row],[Cod región]],Codigos_regiones[],3,0)</f>
        <v>253</v>
      </c>
      <c r="D7" s="14"/>
      <c r="F7">
        <v>2101</v>
      </c>
      <c r="G7" t="s">
        <v>756</v>
      </c>
      <c r="H7" s="14">
        <f>VLOOKUP(Comuna[[#This Row],[Cod comuna]],'REG-PROV-COM'!A:C,3,0)</f>
        <v>350</v>
      </c>
      <c r="K7" s="14"/>
      <c r="O7" s="14"/>
      <c r="S7" s="14">
        <v>5</v>
      </c>
      <c r="T7" t="s">
        <v>13817</v>
      </c>
      <c r="W7" s="14"/>
      <c r="AA7" s="14"/>
      <c r="AI7" s="14"/>
      <c r="AM7" s="14"/>
      <c r="AQ7" s="15"/>
    </row>
    <row r="8" spans="1:43" x14ac:dyDescent="0.25">
      <c r="A8">
        <v>6</v>
      </c>
      <c r="B8" t="s">
        <v>1781</v>
      </c>
      <c r="C8" s="14">
        <f>+VLOOKUP(Region[[#This Row],[Cod región]],Codigos_regiones[],3,0)</f>
        <v>245</v>
      </c>
      <c r="D8" s="14"/>
      <c r="F8">
        <v>2104</v>
      </c>
      <c r="G8" t="s">
        <v>1090</v>
      </c>
      <c r="H8" s="14">
        <f>VLOOKUP(Comuna[[#This Row],[Cod comuna]],'REG-PROV-COM'!A:C,3,0)</f>
        <v>353</v>
      </c>
      <c r="K8" s="14"/>
      <c r="O8" s="14"/>
      <c r="S8" s="14">
        <v>6</v>
      </c>
      <c r="T8" t="s">
        <v>13821</v>
      </c>
      <c r="W8" s="14"/>
      <c r="AA8" s="14"/>
      <c r="AI8" s="14"/>
      <c r="AM8" s="14"/>
      <c r="AQ8" s="15"/>
    </row>
    <row r="9" spans="1:43" x14ac:dyDescent="0.25">
      <c r="A9">
        <v>7</v>
      </c>
      <c r="B9" t="s">
        <v>786</v>
      </c>
      <c r="C9" s="14">
        <f>+VLOOKUP(Region[[#This Row],[Cod región]],Codigos_regiones[],3,0)</f>
        <v>249</v>
      </c>
      <c r="D9" s="14"/>
      <c r="F9">
        <v>2201</v>
      </c>
      <c r="G9" t="s">
        <v>1093</v>
      </c>
      <c r="H9" s="14">
        <f>VLOOKUP(Comuna[[#This Row],[Cod comuna]],'REG-PROV-COM'!A:C,3,0)</f>
        <v>354</v>
      </c>
      <c r="K9" s="14"/>
      <c r="O9" s="14"/>
      <c r="S9" s="14">
        <v>7</v>
      </c>
      <c r="T9" t="s">
        <v>13813</v>
      </c>
      <c r="W9" s="14"/>
      <c r="AA9" s="14"/>
      <c r="AI9" s="14"/>
      <c r="AM9" s="14"/>
      <c r="AQ9" s="15"/>
    </row>
    <row r="10" spans="1:43" x14ac:dyDescent="0.25">
      <c r="A10">
        <v>8</v>
      </c>
      <c r="B10" t="s">
        <v>768</v>
      </c>
      <c r="C10" s="14">
        <f>+VLOOKUP(Region[[#This Row],[Cod región]],Codigos_regiones[],3,0)</f>
        <v>243</v>
      </c>
      <c r="D10" s="14"/>
      <c r="F10">
        <v>2301</v>
      </c>
      <c r="G10" t="s">
        <v>1102</v>
      </c>
      <c r="H10" s="14">
        <f>VLOOKUP(Comuna[[#This Row],[Cod comuna]],'REG-PROV-COM'!A:C,3,0)</f>
        <v>357</v>
      </c>
      <c r="K10" s="14"/>
      <c r="O10" s="14"/>
      <c r="S10" s="14"/>
      <c r="W10" s="14"/>
      <c r="AA10" s="14"/>
      <c r="AQ10" s="15"/>
    </row>
    <row r="11" spans="1:43" x14ac:dyDescent="0.25">
      <c r="A11">
        <v>9</v>
      </c>
      <c r="B11" t="s">
        <v>762</v>
      </c>
      <c r="C11" s="14">
        <f>+VLOOKUP(Region[[#This Row],[Cod región]],Codigos_regiones[],3,0)</f>
        <v>241</v>
      </c>
      <c r="D11" s="14"/>
      <c r="F11">
        <v>2302</v>
      </c>
      <c r="G11" t="s">
        <v>1105</v>
      </c>
      <c r="H11" s="14">
        <f>VLOOKUP(Comuna[[#This Row],[Cod comuna]],'REG-PROV-COM'!A:C,3,0)</f>
        <v>358</v>
      </c>
      <c r="K11" s="14"/>
      <c r="O11" s="14"/>
      <c r="S11" s="14"/>
      <c r="W11" s="14"/>
      <c r="AQ11" s="15"/>
    </row>
    <row r="12" spans="1:43" x14ac:dyDescent="0.25">
      <c r="A12">
        <v>10</v>
      </c>
      <c r="B12" t="s">
        <v>777</v>
      </c>
      <c r="C12" s="14">
        <f>+VLOOKUP(Region[[#This Row],[Cod región]],Codigos_regiones[],3,0)</f>
        <v>246</v>
      </c>
      <c r="D12" s="14"/>
      <c r="F12">
        <v>3101</v>
      </c>
      <c r="G12" t="s">
        <v>1108</v>
      </c>
      <c r="H12" s="14">
        <f>VLOOKUP(Comuna[[#This Row],[Cod comuna]],'REG-PROV-COM'!A:C,3,0)</f>
        <v>359</v>
      </c>
      <c r="K12" s="14"/>
      <c r="O12" s="23"/>
      <c r="P12" s="24"/>
      <c r="S12" s="14"/>
      <c r="W12" s="14"/>
      <c r="AQ12" s="15"/>
    </row>
    <row r="13" spans="1:43" x14ac:dyDescent="0.25">
      <c r="A13">
        <v>11</v>
      </c>
      <c r="B13" t="s">
        <v>10708</v>
      </c>
      <c r="C13" s="14">
        <f>+VLOOKUP(Region[[#This Row],[Cod región]],Codigos_regiones[],3,0)</f>
        <v>238</v>
      </c>
      <c r="D13" s="14"/>
      <c r="F13">
        <v>3102</v>
      </c>
      <c r="G13" t="s">
        <v>1111</v>
      </c>
      <c r="H13" s="14">
        <f>VLOOKUP(Comuna[[#This Row],[Cod comuna]],'REG-PROV-COM'!A:C,3,0)</f>
        <v>360</v>
      </c>
      <c r="K13" s="14"/>
      <c r="O13" s="14"/>
      <c r="S13" s="14"/>
      <c r="W13" s="14"/>
      <c r="AQ13" s="15"/>
    </row>
    <row r="14" spans="1:43" x14ac:dyDescent="0.25">
      <c r="A14">
        <v>12</v>
      </c>
      <c r="B14" t="s">
        <v>13776</v>
      </c>
      <c r="C14" s="14">
        <f>+VLOOKUP(Region[[#This Row],[Cod región]],Codigos_regiones[],3,0)</f>
        <v>248</v>
      </c>
      <c r="D14" s="14"/>
      <c r="F14">
        <v>3103</v>
      </c>
      <c r="G14" t="s">
        <v>1114</v>
      </c>
      <c r="H14" s="14">
        <f>VLOOKUP(Comuna[[#This Row],[Cod comuna]],'REG-PROV-COM'!A:C,3,0)</f>
        <v>361</v>
      </c>
      <c r="K14" s="14"/>
      <c r="O14" s="14"/>
      <c r="S14" s="14"/>
      <c r="AQ14" s="15"/>
    </row>
    <row r="15" spans="1:43" x14ac:dyDescent="0.25">
      <c r="A15">
        <v>13</v>
      </c>
      <c r="B15" t="s">
        <v>10678</v>
      </c>
      <c r="C15" s="14">
        <f>+VLOOKUP(Region[[#This Row],[Cod región]],Codigos_regiones[],3,0)</f>
        <v>251</v>
      </c>
      <c r="D15" s="14"/>
      <c r="F15">
        <v>3201</v>
      </c>
      <c r="G15" t="s">
        <v>1117</v>
      </c>
      <c r="H15" s="14">
        <f>VLOOKUP(Comuna[[#This Row],[Cod comuna]],'REG-PROV-COM'!A:C,3,0)</f>
        <v>362</v>
      </c>
      <c r="K15" s="14"/>
      <c r="O15" s="14"/>
      <c r="S15" s="14"/>
      <c r="AQ15" s="15"/>
    </row>
    <row r="16" spans="1:43" x14ac:dyDescent="0.25">
      <c r="A16">
        <v>14</v>
      </c>
      <c r="B16" t="s">
        <v>780</v>
      </c>
      <c r="C16" s="14">
        <f>+VLOOKUP(Region[[#This Row],[Cod región]],Codigos_regiones[],3,0)</f>
        <v>247</v>
      </c>
      <c r="D16" s="14"/>
      <c r="F16">
        <v>3301</v>
      </c>
      <c r="G16" t="s">
        <v>1123</v>
      </c>
      <c r="H16" s="14">
        <f>VLOOKUP(Comuna[[#This Row],[Cod comuna]],'REG-PROV-COM'!A:C,3,0)</f>
        <v>364</v>
      </c>
      <c r="K16" s="14"/>
      <c r="O16" s="14"/>
      <c r="S16" s="14"/>
      <c r="AQ16" s="15"/>
    </row>
    <row r="17" spans="1:43" x14ac:dyDescent="0.25">
      <c r="A17">
        <v>15</v>
      </c>
      <c r="B17" t="s">
        <v>759</v>
      </c>
      <c r="C17" s="14">
        <f>+VLOOKUP(Region[[#This Row],[Cod región]],Codigos_regiones[],3,0)</f>
        <v>240</v>
      </c>
      <c r="F17">
        <v>3303</v>
      </c>
      <c r="G17" t="s">
        <v>1129</v>
      </c>
      <c r="H17" s="14">
        <f>VLOOKUP(Comuna[[#This Row],[Cod comuna]],'REG-PROV-COM'!A:C,3,0)</f>
        <v>366</v>
      </c>
      <c r="K17" s="14"/>
      <c r="O17" s="14"/>
      <c r="S17" s="14"/>
      <c r="AQ17" s="15"/>
    </row>
    <row r="18" spans="1:43" x14ac:dyDescent="0.25">
      <c r="A18">
        <v>16</v>
      </c>
      <c r="B18" t="s">
        <v>789</v>
      </c>
      <c r="C18" s="14">
        <f>+VLOOKUP(Region[[#This Row],[Cod región]],Codigos_regiones[],3,0)</f>
        <v>250</v>
      </c>
      <c r="F18">
        <v>3304</v>
      </c>
      <c r="G18" t="s">
        <v>1132</v>
      </c>
      <c r="H18" s="14">
        <f>VLOOKUP(Comuna[[#This Row],[Cod comuna]],'REG-PROV-COM'!A:C,3,0)</f>
        <v>367</v>
      </c>
      <c r="O18" s="14"/>
      <c r="S18" s="14"/>
      <c r="AQ18" s="15"/>
    </row>
    <row r="19" spans="1:43" x14ac:dyDescent="0.25">
      <c r="F19">
        <v>4101</v>
      </c>
      <c r="G19" t="s">
        <v>1135</v>
      </c>
      <c r="H19" s="14">
        <f>VLOOKUP(Comuna[[#This Row],[Cod comuna]],'REG-PROV-COM'!A:C,3,0)</f>
        <v>368</v>
      </c>
      <c r="O19" s="14"/>
      <c r="S19" s="14"/>
      <c r="AQ19" s="15"/>
    </row>
    <row r="20" spans="1:43" x14ac:dyDescent="0.25">
      <c r="A20" s="14"/>
      <c r="C20" s="14"/>
      <c r="F20">
        <v>4102</v>
      </c>
      <c r="G20" t="s">
        <v>771</v>
      </c>
      <c r="H20" s="14">
        <f>VLOOKUP(Comuna[[#This Row],[Cod comuna]],'REG-PROV-COM'!A:C,3,0)</f>
        <v>369</v>
      </c>
      <c r="O20" s="14"/>
      <c r="S20" s="14"/>
      <c r="AQ20" s="15"/>
    </row>
    <row r="21" spans="1:43" x14ac:dyDescent="0.25">
      <c r="A21" s="14"/>
      <c r="C21" s="14"/>
      <c r="F21">
        <v>4103</v>
      </c>
      <c r="G21" t="s">
        <v>1140</v>
      </c>
      <c r="H21" s="14">
        <f>VLOOKUP(Comuna[[#This Row],[Cod comuna]],'REG-PROV-COM'!A:C,3,0)</f>
        <v>370</v>
      </c>
      <c r="O21" s="14"/>
      <c r="S21" s="14"/>
      <c r="AQ21" s="15"/>
    </row>
    <row r="22" spans="1:43" x14ac:dyDescent="0.25">
      <c r="A22" s="14"/>
      <c r="C22" s="14"/>
      <c r="F22">
        <v>4106</v>
      </c>
      <c r="G22" t="s">
        <v>1149</v>
      </c>
      <c r="H22" s="14">
        <f>VLOOKUP(Comuna[[#This Row],[Cod comuna]],'REG-PROV-COM'!A:C,3,0)</f>
        <v>373</v>
      </c>
      <c r="O22" s="14"/>
      <c r="S22" s="14"/>
      <c r="AQ22" s="15"/>
    </row>
    <row r="23" spans="1:43" x14ac:dyDescent="0.25">
      <c r="A23" s="14"/>
      <c r="C23" s="14"/>
      <c r="F23">
        <v>4201</v>
      </c>
      <c r="G23" t="s">
        <v>1152</v>
      </c>
      <c r="H23" s="14">
        <f>VLOOKUP(Comuna[[#This Row],[Cod comuna]],'REG-PROV-COM'!A:C,3,0)</f>
        <v>374</v>
      </c>
      <c r="O23" s="14"/>
      <c r="S23" s="14"/>
      <c r="AQ23" s="15"/>
    </row>
    <row r="24" spans="1:43" x14ac:dyDescent="0.25">
      <c r="A24" s="14"/>
      <c r="C24" s="14"/>
      <c r="F24">
        <v>4202</v>
      </c>
      <c r="G24" t="s">
        <v>1155</v>
      </c>
      <c r="H24" s="14">
        <f>VLOOKUP(Comuna[[#This Row],[Cod comuna]],'REG-PROV-COM'!A:C,3,0)</f>
        <v>375</v>
      </c>
      <c r="O24" s="14"/>
      <c r="S24" s="14"/>
    </row>
    <row r="25" spans="1:43" x14ac:dyDescent="0.25">
      <c r="A25" s="14"/>
      <c r="C25" s="14"/>
      <c r="F25">
        <v>4203</v>
      </c>
      <c r="G25" t="s">
        <v>1158</v>
      </c>
      <c r="H25" s="14">
        <f>VLOOKUP(Comuna[[#This Row],[Cod comuna]],'REG-PROV-COM'!A:C,3,0)</f>
        <v>376</v>
      </c>
      <c r="O25" s="14"/>
      <c r="S25" s="14"/>
    </row>
    <row r="26" spans="1:43" x14ac:dyDescent="0.25">
      <c r="A26" s="14"/>
      <c r="C26" s="14"/>
      <c r="F26">
        <v>4301</v>
      </c>
      <c r="G26" t="s">
        <v>1164</v>
      </c>
      <c r="H26" s="14">
        <f>VLOOKUP(Comuna[[#This Row],[Cod comuna]],'REG-PROV-COM'!A:C,3,0)</f>
        <v>378</v>
      </c>
      <c r="O26" s="14"/>
      <c r="S26" s="14"/>
    </row>
    <row r="27" spans="1:43" x14ac:dyDescent="0.25">
      <c r="A27" s="14"/>
      <c r="C27" s="14"/>
      <c r="F27">
        <v>4302</v>
      </c>
      <c r="G27" t="s">
        <v>1167</v>
      </c>
      <c r="H27" s="14">
        <f>VLOOKUP(Comuna[[#This Row],[Cod comuna]],'REG-PROV-COM'!A:C,3,0)</f>
        <v>379</v>
      </c>
      <c r="O27" s="14"/>
      <c r="S27" s="14"/>
    </row>
    <row r="28" spans="1:43" x14ac:dyDescent="0.25">
      <c r="A28" s="14"/>
      <c r="C28" s="14"/>
      <c r="F28">
        <v>4303</v>
      </c>
      <c r="G28" t="s">
        <v>1170</v>
      </c>
      <c r="H28" s="14">
        <f>VLOOKUP(Comuna[[#This Row],[Cod comuna]],'REG-PROV-COM'!A:C,3,0)</f>
        <v>380</v>
      </c>
      <c r="O28" s="14"/>
      <c r="S28" s="14"/>
    </row>
    <row r="29" spans="1:43" x14ac:dyDescent="0.25">
      <c r="A29" s="14"/>
      <c r="C29" s="14"/>
      <c r="F29">
        <v>5101</v>
      </c>
      <c r="G29" t="s">
        <v>798</v>
      </c>
      <c r="H29" s="14">
        <f>VLOOKUP(Comuna[[#This Row],[Cod comuna]],'REG-PROV-COM'!A:C,3,0)</f>
        <v>383</v>
      </c>
      <c r="O29" s="14"/>
      <c r="S29" s="14"/>
    </row>
    <row r="30" spans="1:43" x14ac:dyDescent="0.25">
      <c r="A30" s="14"/>
      <c r="C30" s="14"/>
      <c r="F30">
        <v>5102</v>
      </c>
      <c r="G30" t="s">
        <v>1181</v>
      </c>
      <c r="H30" s="14">
        <f>VLOOKUP(Comuna[[#This Row],[Cod comuna]],'REG-PROV-COM'!A:C,3,0)</f>
        <v>384</v>
      </c>
      <c r="O30" s="14"/>
      <c r="S30" s="14"/>
    </row>
    <row r="31" spans="1:43" x14ac:dyDescent="0.25">
      <c r="A31" s="14"/>
      <c r="C31" s="14"/>
      <c r="F31">
        <v>5103</v>
      </c>
      <c r="G31" t="s">
        <v>1184</v>
      </c>
      <c r="H31" s="14">
        <f>VLOOKUP(Comuna[[#This Row],[Cod comuna]],'REG-PROV-COM'!A:C,3,0)</f>
        <v>385</v>
      </c>
      <c r="O31" s="14"/>
      <c r="S31" s="14"/>
    </row>
    <row r="32" spans="1:43" x14ac:dyDescent="0.25">
      <c r="A32" s="14"/>
      <c r="C32" s="14"/>
      <c r="F32">
        <v>5105</v>
      </c>
      <c r="G32" t="s">
        <v>1190</v>
      </c>
      <c r="H32" s="14">
        <f>VLOOKUP(Comuna[[#This Row],[Cod comuna]],'REG-PROV-COM'!A:C,3,0)</f>
        <v>387</v>
      </c>
      <c r="O32" s="14"/>
      <c r="S32" s="14"/>
    </row>
    <row r="33" spans="1:19" x14ac:dyDescent="0.25">
      <c r="A33" s="14"/>
      <c r="C33" s="14"/>
      <c r="F33">
        <v>5107</v>
      </c>
      <c r="G33" t="s">
        <v>1193</v>
      </c>
      <c r="H33" s="14">
        <f>VLOOKUP(Comuna[[#This Row],[Cod comuna]],'REG-PROV-COM'!A:C,3,0)</f>
        <v>388</v>
      </c>
      <c r="O33" s="14"/>
      <c r="S33" s="14"/>
    </row>
    <row r="34" spans="1:19" x14ac:dyDescent="0.25">
      <c r="A34" s="14"/>
      <c r="C34" s="14"/>
      <c r="F34">
        <v>5109</v>
      </c>
      <c r="G34" t="s">
        <v>1196</v>
      </c>
      <c r="H34" s="14">
        <f>VLOOKUP(Comuna[[#This Row],[Cod comuna]],'REG-PROV-COM'!A:C,3,0)</f>
        <v>389</v>
      </c>
      <c r="O34" s="14"/>
      <c r="S34" s="14"/>
    </row>
    <row r="35" spans="1:19" x14ac:dyDescent="0.25">
      <c r="A35" s="14"/>
      <c r="C35" s="14"/>
      <c r="F35">
        <v>5301</v>
      </c>
      <c r="G35" t="s">
        <v>1202</v>
      </c>
      <c r="H35" s="14">
        <f>VLOOKUP(Comuna[[#This Row],[Cod comuna]],'REG-PROV-COM'!A:C,3,0)</f>
        <v>391</v>
      </c>
      <c r="O35" s="14"/>
      <c r="S35" s="14"/>
    </row>
    <row r="36" spans="1:19" x14ac:dyDescent="0.25">
      <c r="F36">
        <v>5302</v>
      </c>
      <c r="G36" t="s">
        <v>1205</v>
      </c>
      <c r="H36" s="14">
        <f>VLOOKUP(Comuna[[#This Row],[Cod comuna]],'REG-PROV-COM'!A:C,3,0)</f>
        <v>392</v>
      </c>
      <c r="O36" s="14"/>
      <c r="S36" s="14"/>
    </row>
    <row r="37" spans="1:19" x14ac:dyDescent="0.25">
      <c r="F37">
        <v>5402</v>
      </c>
      <c r="G37" t="s">
        <v>1217</v>
      </c>
      <c r="H37" s="14">
        <f>VLOOKUP(Comuna[[#This Row],[Cod comuna]],'REG-PROV-COM'!A:C,3,0)</f>
        <v>396</v>
      </c>
      <c r="O37" s="14"/>
      <c r="S37" s="14"/>
    </row>
    <row r="38" spans="1:19" x14ac:dyDescent="0.25">
      <c r="F38">
        <v>5403</v>
      </c>
      <c r="G38" t="s">
        <v>1220</v>
      </c>
      <c r="H38" s="14">
        <f>VLOOKUP(Comuna[[#This Row],[Cod comuna]],'REG-PROV-COM'!A:C,3,0)</f>
        <v>397</v>
      </c>
      <c r="O38" s="14"/>
      <c r="S38" s="14"/>
    </row>
    <row r="39" spans="1:19" x14ac:dyDescent="0.25">
      <c r="F39">
        <v>5404</v>
      </c>
      <c r="G39" t="s">
        <v>1223</v>
      </c>
      <c r="H39" s="14">
        <f>VLOOKUP(Comuna[[#This Row],[Cod comuna]],'REG-PROV-COM'!A:C,3,0)</f>
        <v>398</v>
      </c>
      <c r="O39" s="14"/>
      <c r="S39" s="14"/>
    </row>
    <row r="40" spans="1:19" x14ac:dyDescent="0.25">
      <c r="F40">
        <v>5405</v>
      </c>
      <c r="G40" t="s">
        <v>1226</v>
      </c>
      <c r="H40" s="14">
        <f>VLOOKUP(Comuna[[#This Row],[Cod comuna]],'REG-PROV-COM'!A:C,3,0)</f>
        <v>399</v>
      </c>
      <c r="O40" s="14"/>
      <c r="S40" s="14"/>
    </row>
    <row r="41" spans="1:19" x14ac:dyDescent="0.25">
      <c r="F41">
        <v>5501</v>
      </c>
      <c r="G41" t="s">
        <v>1229</v>
      </c>
      <c r="H41" s="14">
        <f>VLOOKUP(Comuna[[#This Row],[Cod comuna]],'REG-PROV-COM'!A:C,3,0)</f>
        <v>400</v>
      </c>
      <c r="O41" s="14"/>
      <c r="S41" s="14"/>
    </row>
    <row r="42" spans="1:19" x14ac:dyDescent="0.25">
      <c r="F42">
        <v>5502</v>
      </c>
      <c r="G42" t="s">
        <v>1232</v>
      </c>
      <c r="H42" s="14">
        <f>VLOOKUP(Comuna[[#This Row],[Cod comuna]],'REG-PROV-COM'!A:C,3,0)</f>
        <v>401</v>
      </c>
      <c r="O42" s="14"/>
      <c r="S42" s="14"/>
    </row>
    <row r="43" spans="1:19" x14ac:dyDescent="0.25">
      <c r="F43">
        <v>5504</v>
      </c>
      <c r="G43" t="s">
        <v>1238</v>
      </c>
      <c r="H43" s="14">
        <f>VLOOKUP(Comuna[[#This Row],[Cod comuna]],'REG-PROV-COM'!A:C,3,0)</f>
        <v>403</v>
      </c>
      <c r="O43" s="14"/>
      <c r="S43" s="14"/>
    </row>
    <row r="44" spans="1:19" x14ac:dyDescent="0.25">
      <c r="F44">
        <v>5506</v>
      </c>
      <c r="G44" t="s">
        <v>1241</v>
      </c>
      <c r="H44" s="14">
        <f>VLOOKUP(Comuna[[#This Row],[Cod comuna]],'REG-PROV-COM'!A:C,3,0)</f>
        <v>404</v>
      </c>
      <c r="O44" s="14"/>
      <c r="S44" s="14"/>
    </row>
    <row r="45" spans="1:19" x14ac:dyDescent="0.25">
      <c r="F45">
        <v>5601</v>
      </c>
      <c r="G45" t="s">
        <v>1244</v>
      </c>
      <c r="H45" s="14">
        <f>VLOOKUP(Comuna[[#This Row],[Cod comuna]],'REG-PROV-COM'!A:C,3,0)</f>
        <v>405</v>
      </c>
      <c r="O45" s="14"/>
      <c r="S45" s="14"/>
    </row>
    <row r="46" spans="1:19" x14ac:dyDescent="0.25">
      <c r="F46">
        <v>5602</v>
      </c>
      <c r="G46" t="s">
        <v>1247</v>
      </c>
      <c r="H46" s="14">
        <f>VLOOKUP(Comuna[[#This Row],[Cod comuna]],'REG-PROV-COM'!A:C,3,0)</f>
        <v>406</v>
      </c>
      <c r="O46" s="14"/>
      <c r="P46" s="1"/>
      <c r="S46" s="14"/>
    </row>
    <row r="47" spans="1:19" x14ac:dyDescent="0.25">
      <c r="F47">
        <v>5603</v>
      </c>
      <c r="G47" t="s">
        <v>1250</v>
      </c>
      <c r="H47" s="14">
        <f>VLOOKUP(Comuna[[#This Row],[Cod comuna]],'REG-PROV-COM'!A:C,3,0)</f>
        <v>407</v>
      </c>
      <c r="O47" s="14"/>
      <c r="S47" s="14"/>
    </row>
    <row r="48" spans="1:19" x14ac:dyDescent="0.25">
      <c r="F48">
        <v>5604</v>
      </c>
      <c r="G48" t="s">
        <v>1253</v>
      </c>
      <c r="H48" s="14">
        <f>VLOOKUP(Comuna[[#This Row],[Cod comuna]],'REG-PROV-COM'!A:C,3,0)</f>
        <v>408</v>
      </c>
      <c r="O48" s="14"/>
      <c r="S48" s="14"/>
    </row>
    <row r="49" spans="6:15" x14ac:dyDescent="0.25">
      <c r="F49">
        <v>5605</v>
      </c>
      <c r="G49" t="s">
        <v>1256</v>
      </c>
      <c r="H49" s="14">
        <f>VLOOKUP(Comuna[[#This Row],[Cod comuna]],'REG-PROV-COM'!A:C,3,0)</f>
        <v>409</v>
      </c>
      <c r="O49" s="14"/>
    </row>
    <row r="50" spans="6:15" x14ac:dyDescent="0.25">
      <c r="F50">
        <v>5606</v>
      </c>
      <c r="G50" t="s">
        <v>1259</v>
      </c>
      <c r="H50" s="14">
        <f>VLOOKUP(Comuna[[#This Row],[Cod comuna]],'REG-PROV-COM'!A:C,3,0)</f>
        <v>410</v>
      </c>
      <c r="O50" s="14"/>
    </row>
    <row r="51" spans="6:15" x14ac:dyDescent="0.25">
      <c r="F51">
        <v>5701</v>
      </c>
      <c r="G51" t="s">
        <v>1262</v>
      </c>
      <c r="H51" s="14">
        <f>VLOOKUP(Comuna[[#This Row],[Cod comuna]],'REG-PROV-COM'!A:C,3,0)</f>
        <v>411</v>
      </c>
      <c r="O51" s="14"/>
    </row>
    <row r="52" spans="6:15" x14ac:dyDescent="0.25">
      <c r="F52">
        <v>5703</v>
      </c>
      <c r="G52" t="s">
        <v>1268</v>
      </c>
      <c r="H52" s="14">
        <f>VLOOKUP(Comuna[[#This Row],[Cod comuna]],'REG-PROV-COM'!A:C,3,0)</f>
        <v>413</v>
      </c>
      <c r="O52" s="14"/>
    </row>
    <row r="53" spans="6:15" x14ac:dyDescent="0.25">
      <c r="F53">
        <v>5706</v>
      </c>
      <c r="G53" t="s">
        <v>1277</v>
      </c>
      <c r="H53" s="14">
        <f>VLOOKUP(Comuna[[#This Row],[Cod comuna]],'REG-PROV-COM'!A:C,3,0)</f>
        <v>416</v>
      </c>
      <c r="O53" s="14"/>
    </row>
    <row r="54" spans="6:15" x14ac:dyDescent="0.25">
      <c r="F54">
        <v>5801</v>
      </c>
      <c r="G54" t="s">
        <v>1280</v>
      </c>
      <c r="H54" s="14">
        <f>VLOOKUP(Comuna[[#This Row],[Cod comuna]],'REG-PROV-COM'!A:C,3,0)</f>
        <v>417</v>
      </c>
      <c r="O54" s="14"/>
    </row>
    <row r="55" spans="6:15" x14ac:dyDescent="0.25">
      <c r="F55">
        <v>5802</v>
      </c>
      <c r="G55" t="s">
        <v>1283</v>
      </c>
      <c r="H55" s="14">
        <f>VLOOKUP(Comuna[[#This Row],[Cod comuna]],'REG-PROV-COM'!A:C,3,0)</f>
        <v>418</v>
      </c>
      <c r="O55" s="14"/>
    </row>
    <row r="56" spans="6:15" x14ac:dyDescent="0.25">
      <c r="F56">
        <v>5803</v>
      </c>
      <c r="G56" t="s">
        <v>1286</v>
      </c>
      <c r="H56" s="14">
        <f>VLOOKUP(Comuna[[#This Row],[Cod comuna]],'REG-PROV-COM'!A:C,3,0)</f>
        <v>419</v>
      </c>
      <c r="O56" s="14"/>
    </row>
    <row r="57" spans="6:15" x14ac:dyDescent="0.25">
      <c r="F57">
        <v>5804</v>
      </c>
      <c r="G57" t="s">
        <v>1289</v>
      </c>
      <c r="H57" s="14">
        <f>VLOOKUP(Comuna[[#This Row],[Cod comuna]],'REG-PROV-COM'!A:C,3,0)</f>
        <v>420</v>
      </c>
      <c r="O57" s="14"/>
    </row>
    <row r="58" spans="6:15" x14ac:dyDescent="0.25">
      <c r="F58">
        <v>6101</v>
      </c>
      <c r="G58" t="s">
        <v>1292</v>
      </c>
      <c r="H58" s="14">
        <f>VLOOKUP(Comuna[[#This Row],[Cod comuna]],'REG-PROV-COM'!A:C,3,0)</f>
        <v>421</v>
      </c>
      <c r="O58" s="14"/>
    </row>
    <row r="59" spans="6:15" x14ac:dyDescent="0.25">
      <c r="F59">
        <v>6102</v>
      </c>
      <c r="G59" t="s">
        <v>1295</v>
      </c>
      <c r="H59" s="14">
        <f>VLOOKUP(Comuna[[#This Row],[Cod comuna]],'REG-PROV-COM'!A:C,3,0)</f>
        <v>422</v>
      </c>
      <c r="O59" s="14"/>
    </row>
    <row r="60" spans="6:15" x14ac:dyDescent="0.25">
      <c r="F60">
        <v>6103</v>
      </c>
      <c r="G60" t="s">
        <v>1298</v>
      </c>
      <c r="H60" s="14">
        <f>VLOOKUP(Comuna[[#This Row],[Cod comuna]],'REG-PROV-COM'!A:C,3,0)</f>
        <v>423</v>
      </c>
      <c r="O60" s="14"/>
    </row>
    <row r="61" spans="6:15" x14ac:dyDescent="0.25">
      <c r="F61">
        <v>6104</v>
      </c>
      <c r="G61" t="s">
        <v>1301</v>
      </c>
      <c r="H61" s="14">
        <f>VLOOKUP(Comuna[[#This Row],[Cod comuna]],'REG-PROV-COM'!A:C,3,0)</f>
        <v>424</v>
      </c>
      <c r="O61" s="14"/>
    </row>
    <row r="62" spans="6:15" x14ac:dyDescent="0.25">
      <c r="F62">
        <v>6105</v>
      </c>
      <c r="G62" t="s">
        <v>1304</v>
      </c>
      <c r="H62" s="14">
        <f>VLOOKUP(Comuna[[#This Row],[Cod comuna]],'REG-PROV-COM'!A:C,3,0)</f>
        <v>425</v>
      </c>
      <c r="O62" s="14"/>
    </row>
    <row r="63" spans="6:15" x14ac:dyDescent="0.25">
      <c r="F63">
        <v>6106</v>
      </c>
      <c r="G63" t="s">
        <v>1307</v>
      </c>
      <c r="H63" s="14">
        <f>VLOOKUP(Comuna[[#This Row],[Cod comuna]],'REG-PROV-COM'!A:C,3,0)</f>
        <v>426</v>
      </c>
      <c r="O63" s="14"/>
    </row>
    <row r="64" spans="6:15" x14ac:dyDescent="0.25">
      <c r="F64">
        <v>6107</v>
      </c>
      <c r="G64" t="s">
        <v>1310</v>
      </c>
      <c r="H64" s="14">
        <f>VLOOKUP(Comuna[[#This Row],[Cod comuna]],'REG-PROV-COM'!A:C,3,0)</f>
        <v>427</v>
      </c>
      <c r="O64" s="14"/>
    </row>
    <row r="65" spans="6:15" x14ac:dyDescent="0.25">
      <c r="F65">
        <v>6108</v>
      </c>
      <c r="G65" t="s">
        <v>1313</v>
      </c>
      <c r="H65" s="14">
        <f>VLOOKUP(Comuna[[#This Row],[Cod comuna]],'REG-PROV-COM'!A:C,3,0)</f>
        <v>428</v>
      </c>
      <c r="O65" s="14"/>
    </row>
    <row r="66" spans="6:15" x14ac:dyDescent="0.25">
      <c r="F66">
        <v>6110</v>
      </c>
      <c r="G66" t="s">
        <v>1319</v>
      </c>
      <c r="H66" s="14">
        <f>VLOOKUP(Comuna[[#This Row],[Cod comuna]],'REG-PROV-COM'!A:C,3,0)</f>
        <v>430</v>
      </c>
      <c r="O66" s="14"/>
    </row>
    <row r="67" spans="6:15" x14ac:dyDescent="0.25">
      <c r="F67">
        <v>6111</v>
      </c>
      <c r="G67" t="s">
        <v>1322</v>
      </c>
      <c r="H67" s="14">
        <f>VLOOKUP(Comuna[[#This Row],[Cod comuna]],'REG-PROV-COM'!A:C,3,0)</f>
        <v>431</v>
      </c>
      <c r="O67" s="14"/>
    </row>
    <row r="68" spans="6:15" x14ac:dyDescent="0.25">
      <c r="F68">
        <v>6112</v>
      </c>
      <c r="G68" t="s">
        <v>1325</v>
      </c>
      <c r="H68" s="14">
        <f>VLOOKUP(Comuna[[#This Row],[Cod comuna]],'REG-PROV-COM'!A:C,3,0)</f>
        <v>432</v>
      </c>
      <c r="O68" s="14"/>
    </row>
    <row r="69" spans="6:15" x14ac:dyDescent="0.25">
      <c r="F69">
        <v>6115</v>
      </c>
      <c r="G69" t="s">
        <v>1334</v>
      </c>
      <c r="H69" s="14">
        <f>VLOOKUP(Comuna[[#This Row],[Cod comuna]],'REG-PROV-COM'!A:C,3,0)</f>
        <v>435</v>
      </c>
      <c r="O69" s="14"/>
    </row>
    <row r="70" spans="6:15" x14ac:dyDescent="0.25">
      <c r="F70">
        <v>6116</v>
      </c>
      <c r="G70" t="s">
        <v>1337</v>
      </c>
      <c r="H70" s="14">
        <f>VLOOKUP(Comuna[[#This Row],[Cod comuna]],'REG-PROV-COM'!A:C,3,0)</f>
        <v>436</v>
      </c>
      <c r="O70" s="14"/>
    </row>
    <row r="71" spans="6:15" x14ac:dyDescent="0.25">
      <c r="F71">
        <v>6117</v>
      </c>
      <c r="G71" t="s">
        <v>1035</v>
      </c>
      <c r="H71" s="14">
        <f>VLOOKUP(Comuna[[#This Row],[Cod comuna]],'REG-PROV-COM'!A:C,3,0)</f>
        <v>437</v>
      </c>
      <c r="O71" s="14"/>
    </row>
    <row r="72" spans="6:15" x14ac:dyDescent="0.25">
      <c r="F72">
        <v>6201</v>
      </c>
      <c r="G72" t="s">
        <v>1342</v>
      </c>
      <c r="H72" s="14">
        <f>VLOOKUP(Comuna[[#This Row],[Cod comuna]],'REG-PROV-COM'!A:C,3,0)</f>
        <v>438</v>
      </c>
      <c r="O72" s="14"/>
    </row>
    <row r="73" spans="6:15" x14ac:dyDescent="0.25">
      <c r="F73">
        <v>6203</v>
      </c>
      <c r="G73" t="s">
        <v>1348</v>
      </c>
      <c r="H73" s="14">
        <f>VLOOKUP(Comuna[[#This Row],[Cod comuna]],'REG-PROV-COM'!A:C,3,0)</f>
        <v>440</v>
      </c>
      <c r="O73" s="14"/>
    </row>
    <row r="74" spans="6:15" x14ac:dyDescent="0.25">
      <c r="F74">
        <v>6205</v>
      </c>
      <c r="G74" t="s">
        <v>1354</v>
      </c>
      <c r="H74" s="14">
        <f>VLOOKUP(Comuna[[#This Row],[Cod comuna]],'REG-PROV-COM'!A:C,3,0)</f>
        <v>442</v>
      </c>
      <c r="O74" s="14"/>
    </row>
    <row r="75" spans="6:15" x14ac:dyDescent="0.25">
      <c r="F75">
        <v>6301</v>
      </c>
      <c r="G75" t="s">
        <v>1360</v>
      </c>
      <c r="H75" s="14">
        <f>VLOOKUP(Comuna[[#This Row],[Cod comuna]],'REG-PROV-COM'!A:C,3,0)</f>
        <v>444</v>
      </c>
      <c r="O75" s="14"/>
    </row>
    <row r="76" spans="6:15" x14ac:dyDescent="0.25">
      <c r="F76">
        <v>6302</v>
      </c>
      <c r="G76" t="s">
        <v>1363</v>
      </c>
      <c r="H76" s="14">
        <f>VLOOKUP(Comuna[[#This Row],[Cod comuna]],'REG-PROV-COM'!A:C,3,0)</f>
        <v>445</v>
      </c>
      <c r="O76" s="14"/>
    </row>
    <row r="77" spans="6:15" x14ac:dyDescent="0.25">
      <c r="F77">
        <v>6303</v>
      </c>
      <c r="G77" t="s">
        <v>1366</v>
      </c>
      <c r="H77" s="14">
        <f>VLOOKUP(Comuna[[#This Row],[Cod comuna]],'REG-PROV-COM'!A:C,3,0)</f>
        <v>446</v>
      </c>
      <c r="O77" s="14"/>
    </row>
    <row r="78" spans="6:15" x14ac:dyDescent="0.25">
      <c r="F78">
        <v>6305</v>
      </c>
      <c r="G78" t="s">
        <v>1372</v>
      </c>
      <c r="H78" s="14">
        <f>VLOOKUP(Comuna[[#This Row],[Cod comuna]],'REG-PROV-COM'!A:C,3,0)</f>
        <v>448</v>
      </c>
      <c r="O78" s="14"/>
    </row>
    <row r="79" spans="6:15" x14ac:dyDescent="0.25">
      <c r="F79">
        <v>6306</v>
      </c>
      <c r="G79" t="s">
        <v>1375</v>
      </c>
      <c r="H79" s="14">
        <f>VLOOKUP(Comuna[[#This Row],[Cod comuna]],'REG-PROV-COM'!A:C,3,0)</f>
        <v>449</v>
      </c>
      <c r="O79" s="14"/>
    </row>
    <row r="80" spans="6:15" x14ac:dyDescent="0.25">
      <c r="F80">
        <v>6308</v>
      </c>
      <c r="G80" t="s">
        <v>1381</v>
      </c>
      <c r="H80" s="14">
        <f>VLOOKUP(Comuna[[#This Row],[Cod comuna]],'REG-PROV-COM'!A:C,3,0)</f>
        <v>451</v>
      </c>
      <c r="O80" s="14"/>
    </row>
    <row r="81" spans="6:15" x14ac:dyDescent="0.25">
      <c r="F81">
        <v>6310</v>
      </c>
      <c r="G81" t="s">
        <v>1387</v>
      </c>
      <c r="H81" s="14">
        <f>VLOOKUP(Comuna[[#This Row],[Cod comuna]],'REG-PROV-COM'!A:C,3,0)</f>
        <v>453</v>
      </c>
      <c r="O81" s="14"/>
    </row>
    <row r="82" spans="6:15" x14ac:dyDescent="0.25">
      <c r="F82">
        <v>7101</v>
      </c>
      <c r="G82" t="s">
        <v>1390</v>
      </c>
      <c r="H82" s="14">
        <f>VLOOKUP(Comuna[[#This Row],[Cod comuna]],'REG-PROV-COM'!A:C,3,0)</f>
        <v>454</v>
      </c>
      <c r="O82" s="14"/>
    </row>
    <row r="83" spans="6:15" x14ac:dyDescent="0.25">
      <c r="F83">
        <v>7102</v>
      </c>
      <c r="G83" t="s">
        <v>1393</v>
      </c>
      <c r="H83" s="14">
        <f>VLOOKUP(Comuna[[#This Row],[Cod comuna]],'REG-PROV-COM'!A:C,3,0)</f>
        <v>455</v>
      </c>
      <c r="O83" s="14"/>
    </row>
    <row r="84" spans="6:15" x14ac:dyDescent="0.25">
      <c r="F84">
        <v>7105</v>
      </c>
      <c r="G84" t="s">
        <v>786</v>
      </c>
      <c r="H84" s="14">
        <f>VLOOKUP(Comuna[[#This Row],[Cod comuna]],'REG-PROV-COM'!A:C,3,0)</f>
        <v>458</v>
      </c>
      <c r="O84" s="14"/>
    </row>
    <row r="85" spans="6:15" x14ac:dyDescent="0.25">
      <c r="F85">
        <v>7109</v>
      </c>
      <c r="G85" t="s">
        <v>1413</v>
      </c>
      <c r="H85" s="14">
        <f>VLOOKUP(Comuna[[#This Row],[Cod comuna]],'REG-PROV-COM'!A:C,3,0)</f>
        <v>462</v>
      </c>
      <c r="O85" s="14"/>
    </row>
    <row r="86" spans="6:15" x14ac:dyDescent="0.25">
      <c r="F86">
        <v>7201</v>
      </c>
      <c r="G86" t="s">
        <v>1419</v>
      </c>
      <c r="H86" s="14">
        <f>VLOOKUP(Comuna[[#This Row],[Cod comuna]],'REG-PROV-COM'!A:C,3,0)</f>
        <v>464</v>
      </c>
      <c r="O86" s="14"/>
    </row>
    <row r="87" spans="6:15" x14ac:dyDescent="0.25">
      <c r="F87">
        <v>7301</v>
      </c>
      <c r="G87" t="s">
        <v>1428</v>
      </c>
      <c r="H87" s="14">
        <f>VLOOKUP(Comuna[[#This Row],[Cod comuna]],'REG-PROV-COM'!A:C,3,0)</f>
        <v>467</v>
      </c>
      <c r="O87" s="14"/>
    </row>
    <row r="88" spans="6:15" x14ac:dyDescent="0.25">
      <c r="F88">
        <v>7304</v>
      </c>
      <c r="G88" t="s">
        <v>1437</v>
      </c>
      <c r="H88" s="14">
        <f>VLOOKUP(Comuna[[#This Row],[Cod comuna]],'REG-PROV-COM'!A:C,3,0)</f>
        <v>470</v>
      </c>
      <c r="O88" s="14"/>
    </row>
    <row r="89" spans="6:15" x14ac:dyDescent="0.25">
      <c r="F89">
        <v>7306</v>
      </c>
      <c r="G89" t="s">
        <v>1443</v>
      </c>
      <c r="H89" s="14">
        <f>VLOOKUP(Comuna[[#This Row],[Cod comuna]],'REG-PROV-COM'!A:C,3,0)</f>
        <v>472</v>
      </c>
      <c r="O89" s="14"/>
    </row>
    <row r="90" spans="6:15" x14ac:dyDescent="0.25">
      <c r="F90">
        <v>7308</v>
      </c>
      <c r="G90" t="s">
        <v>1449</v>
      </c>
      <c r="H90" s="14">
        <f>VLOOKUP(Comuna[[#This Row],[Cod comuna]],'REG-PROV-COM'!A:C,3,0)</f>
        <v>474</v>
      </c>
      <c r="O90" s="14"/>
    </row>
    <row r="91" spans="6:15" x14ac:dyDescent="0.25">
      <c r="F91">
        <v>7309</v>
      </c>
      <c r="G91" t="s">
        <v>1452</v>
      </c>
      <c r="H91" s="14">
        <f>VLOOKUP(Comuna[[#This Row],[Cod comuna]],'REG-PROV-COM'!A:C,3,0)</f>
        <v>475</v>
      </c>
      <c r="O91" s="14"/>
    </row>
    <row r="92" spans="6:15" x14ac:dyDescent="0.25">
      <c r="F92">
        <v>7401</v>
      </c>
      <c r="G92" t="s">
        <v>1455</v>
      </c>
      <c r="H92" s="14">
        <f>VLOOKUP(Comuna[[#This Row],[Cod comuna]],'REG-PROV-COM'!A:C,3,0)</f>
        <v>476</v>
      </c>
      <c r="O92" s="14"/>
    </row>
    <row r="93" spans="6:15" x14ac:dyDescent="0.25">
      <c r="F93">
        <v>7402</v>
      </c>
      <c r="G93" t="s">
        <v>1458</v>
      </c>
      <c r="H93" s="14">
        <f>VLOOKUP(Comuna[[#This Row],[Cod comuna]],'REG-PROV-COM'!A:C,3,0)</f>
        <v>477</v>
      </c>
      <c r="O93" s="14"/>
    </row>
    <row r="94" spans="6:15" x14ac:dyDescent="0.25">
      <c r="F94">
        <v>7403</v>
      </c>
      <c r="G94" t="s">
        <v>1461</v>
      </c>
      <c r="H94" s="14">
        <f>VLOOKUP(Comuna[[#This Row],[Cod comuna]],'REG-PROV-COM'!A:C,3,0)</f>
        <v>478</v>
      </c>
      <c r="O94" s="14"/>
    </row>
    <row r="95" spans="6:15" x14ac:dyDescent="0.25">
      <c r="F95">
        <v>7404</v>
      </c>
      <c r="G95" t="s">
        <v>1464</v>
      </c>
      <c r="H95" s="14">
        <f>VLOOKUP(Comuna[[#This Row],[Cod comuna]],'REG-PROV-COM'!A:C,3,0)</f>
        <v>479</v>
      </c>
      <c r="O95" s="14"/>
    </row>
    <row r="96" spans="6:15" x14ac:dyDescent="0.25">
      <c r="F96">
        <v>7405</v>
      </c>
      <c r="G96" t="s">
        <v>1467</v>
      </c>
      <c r="H96" s="14">
        <f>VLOOKUP(Comuna[[#This Row],[Cod comuna]],'REG-PROV-COM'!A:C,3,0)</f>
        <v>480</v>
      </c>
      <c r="O96" s="14"/>
    </row>
    <row r="97" spans="6:15" x14ac:dyDescent="0.25">
      <c r="F97">
        <v>7406</v>
      </c>
      <c r="G97" t="s">
        <v>1470</v>
      </c>
      <c r="H97" s="14">
        <f>VLOOKUP(Comuna[[#This Row],[Cod comuna]],'REG-PROV-COM'!A:C,3,0)</f>
        <v>481</v>
      </c>
      <c r="O97" s="14"/>
    </row>
    <row r="98" spans="6:15" x14ac:dyDescent="0.25">
      <c r="F98">
        <v>8101</v>
      </c>
      <c r="G98" t="s">
        <v>1479</v>
      </c>
      <c r="H98" s="14">
        <f>VLOOKUP(Comuna[[#This Row],[Cod comuna]],'REG-PROV-COM'!A:C,3,0)</f>
        <v>484</v>
      </c>
      <c r="O98" s="14"/>
    </row>
    <row r="99" spans="6:15" x14ac:dyDescent="0.25">
      <c r="F99">
        <v>8102</v>
      </c>
      <c r="G99" t="s">
        <v>1482</v>
      </c>
      <c r="H99" s="14">
        <f>VLOOKUP(Comuna[[#This Row],[Cod comuna]],'REG-PROV-COM'!A:C,3,0)</f>
        <v>485</v>
      </c>
    </row>
    <row r="100" spans="6:15" x14ac:dyDescent="0.25">
      <c r="F100">
        <v>8103</v>
      </c>
      <c r="G100" t="s">
        <v>1485</v>
      </c>
      <c r="H100" s="14">
        <f>VLOOKUP(Comuna[[#This Row],[Cod comuna]],'REG-PROV-COM'!A:C,3,0)</f>
        <v>486</v>
      </c>
    </row>
    <row r="101" spans="6:15" x14ac:dyDescent="0.25">
      <c r="F101">
        <v>8105</v>
      </c>
      <c r="G101" t="s">
        <v>1491</v>
      </c>
      <c r="H101" s="14">
        <f>VLOOKUP(Comuna[[#This Row],[Cod comuna]],'REG-PROV-COM'!A:C,3,0)</f>
        <v>488</v>
      </c>
    </row>
    <row r="102" spans="6:15" x14ac:dyDescent="0.25">
      <c r="F102">
        <v>8106</v>
      </c>
      <c r="G102" t="s">
        <v>1494</v>
      </c>
      <c r="H102" s="14">
        <f>VLOOKUP(Comuna[[#This Row],[Cod comuna]],'REG-PROV-COM'!A:C,3,0)</f>
        <v>489</v>
      </c>
    </row>
    <row r="103" spans="6:15" x14ac:dyDescent="0.25">
      <c r="F103">
        <v>8107</v>
      </c>
      <c r="G103" t="s">
        <v>1497</v>
      </c>
      <c r="H103" s="14">
        <f>VLOOKUP(Comuna[[#This Row],[Cod comuna]],'REG-PROV-COM'!A:C,3,0)</f>
        <v>490</v>
      </c>
    </row>
    <row r="104" spans="6:15" x14ac:dyDescent="0.25">
      <c r="F104">
        <v>8108</v>
      </c>
      <c r="G104" t="s">
        <v>1500</v>
      </c>
      <c r="H104" s="14">
        <f>VLOOKUP(Comuna[[#This Row],[Cod comuna]],'REG-PROV-COM'!A:C,3,0)</f>
        <v>491</v>
      </c>
    </row>
    <row r="105" spans="6:15" x14ac:dyDescent="0.25">
      <c r="F105">
        <v>8110</v>
      </c>
      <c r="G105" t="s">
        <v>1506</v>
      </c>
      <c r="H105" s="14">
        <f>VLOOKUP(Comuna[[#This Row],[Cod comuna]],'REG-PROV-COM'!A:C,3,0)</f>
        <v>493</v>
      </c>
    </row>
    <row r="106" spans="6:15" x14ac:dyDescent="0.25">
      <c r="F106">
        <v>8111</v>
      </c>
      <c r="G106" t="s">
        <v>1509</v>
      </c>
      <c r="H106" s="14">
        <f>VLOOKUP(Comuna[[#This Row],[Cod comuna]],'REG-PROV-COM'!A:C,3,0)</f>
        <v>494</v>
      </c>
    </row>
    <row r="107" spans="6:15" x14ac:dyDescent="0.25">
      <c r="F107">
        <v>8112</v>
      </c>
      <c r="G107" t="s">
        <v>1512</v>
      </c>
      <c r="H107" s="14">
        <f>VLOOKUP(Comuna[[#This Row],[Cod comuna]],'REG-PROV-COM'!A:C,3,0)</f>
        <v>495</v>
      </c>
    </row>
    <row r="108" spans="6:15" x14ac:dyDescent="0.25">
      <c r="F108">
        <v>8201</v>
      </c>
      <c r="G108" t="s">
        <v>1515</v>
      </c>
      <c r="H108" s="14">
        <f>VLOOKUP(Comuna[[#This Row],[Cod comuna]],'REG-PROV-COM'!A:C,3,0)</f>
        <v>496</v>
      </c>
    </row>
    <row r="109" spans="6:15" x14ac:dyDescent="0.25">
      <c r="F109">
        <v>8202</v>
      </c>
      <c r="G109" t="s">
        <v>1518</v>
      </c>
      <c r="H109" s="14">
        <f>VLOOKUP(Comuna[[#This Row],[Cod comuna]],'REG-PROV-COM'!A:C,3,0)</f>
        <v>497</v>
      </c>
    </row>
    <row r="110" spans="6:15" x14ac:dyDescent="0.25">
      <c r="F110">
        <v>8203</v>
      </c>
      <c r="G110" t="s">
        <v>1521</v>
      </c>
      <c r="H110" s="14">
        <f>VLOOKUP(Comuna[[#This Row],[Cod comuna]],'REG-PROV-COM'!A:C,3,0)</f>
        <v>498</v>
      </c>
    </row>
    <row r="111" spans="6:15" x14ac:dyDescent="0.25">
      <c r="F111">
        <v>8205</v>
      </c>
      <c r="G111" t="s">
        <v>1527</v>
      </c>
      <c r="H111" s="14">
        <f>VLOOKUP(Comuna[[#This Row],[Cod comuna]],'REG-PROV-COM'!A:C,3,0)</f>
        <v>500</v>
      </c>
    </row>
    <row r="112" spans="6:15" x14ac:dyDescent="0.25">
      <c r="F112">
        <v>8206</v>
      </c>
      <c r="G112" t="s">
        <v>13772</v>
      </c>
      <c r="H112" s="14">
        <f>VLOOKUP(Comuna[[#This Row],[Cod comuna]],'REG-PROV-COM'!A:C,3,0)</f>
        <v>501</v>
      </c>
    </row>
    <row r="113" spans="6:8" x14ac:dyDescent="0.25">
      <c r="F113">
        <v>8301</v>
      </c>
      <c r="G113" t="s">
        <v>1536</v>
      </c>
      <c r="H113" s="14">
        <f>VLOOKUP(Comuna[[#This Row],[Cod comuna]],'REG-PROV-COM'!A:C,3,0)</f>
        <v>503</v>
      </c>
    </row>
    <row r="114" spans="6:8" x14ac:dyDescent="0.25">
      <c r="F114">
        <v>8304</v>
      </c>
      <c r="G114" t="s">
        <v>1545</v>
      </c>
      <c r="H114" s="14">
        <f>VLOOKUP(Comuna[[#This Row],[Cod comuna]],'REG-PROV-COM'!A:C,3,0)</f>
        <v>506</v>
      </c>
    </row>
    <row r="115" spans="6:8" x14ac:dyDescent="0.25">
      <c r="F115">
        <v>8305</v>
      </c>
      <c r="G115" t="s">
        <v>1548</v>
      </c>
      <c r="H115" s="14">
        <f>VLOOKUP(Comuna[[#This Row],[Cod comuna]],'REG-PROV-COM'!A:C,3,0)</f>
        <v>507</v>
      </c>
    </row>
    <row r="116" spans="6:8" x14ac:dyDescent="0.25">
      <c r="F116">
        <v>8306</v>
      </c>
      <c r="G116" t="s">
        <v>1551</v>
      </c>
      <c r="H116" s="14">
        <f>VLOOKUP(Comuna[[#This Row],[Cod comuna]],'REG-PROV-COM'!A:C,3,0)</f>
        <v>508</v>
      </c>
    </row>
    <row r="117" spans="6:8" x14ac:dyDescent="0.25">
      <c r="F117">
        <v>8307</v>
      </c>
      <c r="G117" t="s">
        <v>1554</v>
      </c>
      <c r="H117" s="14">
        <f>VLOOKUP(Comuna[[#This Row],[Cod comuna]],'REG-PROV-COM'!A:C,3,0)</f>
        <v>509</v>
      </c>
    </row>
    <row r="118" spans="6:8" x14ac:dyDescent="0.25">
      <c r="F118">
        <v>8312</v>
      </c>
      <c r="G118" t="s">
        <v>1568</v>
      </c>
      <c r="H118" s="14">
        <f>VLOOKUP(Comuna[[#This Row],[Cod comuna]],'REG-PROV-COM'!A:C,3,0)</f>
        <v>514</v>
      </c>
    </row>
    <row r="119" spans="6:8" x14ac:dyDescent="0.25">
      <c r="F119">
        <v>9101</v>
      </c>
      <c r="G119" t="s">
        <v>1577</v>
      </c>
      <c r="H119" s="14">
        <f>VLOOKUP(Comuna[[#This Row],[Cod comuna]],'REG-PROV-COM'!A:C,3,0)</f>
        <v>517</v>
      </c>
    </row>
    <row r="120" spans="6:8" x14ac:dyDescent="0.25">
      <c r="F120">
        <v>9102</v>
      </c>
      <c r="G120" t="s">
        <v>1580</v>
      </c>
      <c r="H120" s="14">
        <f>VLOOKUP(Comuna[[#This Row],[Cod comuna]],'REG-PROV-COM'!A:C,3,0)</f>
        <v>518</v>
      </c>
    </row>
    <row r="121" spans="6:8" x14ac:dyDescent="0.25">
      <c r="F121">
        <v>9103</v>
      </c>
      <c r="G121" t="s">
        <v>1583</v>
      </c>
      <c r="H121" s="14">
        <f>VLOOKUP(Comuna[[#This Row],[Cod comuna]],'REG-PROV-COM'!A:C,3,0)</f>
        <v>519</v>
      </c>
    </row>
    <row r="122" spans="6:8" x14ac:dyDescent="0.25">
      <c r="F122">
        <v>9105</v>
      </c>
      <c r="G122" t="s">
        <v>1589</v>
      </c>
      <c r="H122" s="14">
        <f>VLOOKUP(Comuna[[#This Row],[Cod comuna]],'REG-PROV-COM'!A:C,3,0)</f>
        <v>521</v>
      </c>
    </row>
    <row r="123" spans="6:8" x14ac:dyDescent="0.25">
      <c r="F123">
        <v>9107</v>
      </c>
      <c r="G123" t="s">
        <v>1595</v>
      </c>
      <c r="H123" s="14">
        <f>VLOOKUP(Comuna[[#This Row],[Cod comuna]],'REG-PROV-COM'!A:C,3,0)</f>
        <v>523</v>
      </c>
    </row>
    <row r="124" spans="6:8" x14ac:dyDescent="0.25">
      <c r="F124">
        <v>9108</v>
      </c>
      <c r="G124" t="s">
        <v>1598</v>
      </c>
      <c r="H124" s="14">
        <f>VLOOKUP(Comuna[[#This Row],[Cod comuna]],'REG-PROV-COM'!A:C,3,0)</f>
        <v>524</v>
      </c>
    </row>
    <row r="125" spans="6:8" x14ac:dyDescent="0.25">
      <c r="F125">
        <v>9109</v>
      </c>
      <c r="G125" t="s">
        <v>1601</v>
      </c>
      <c r="H125" s="14">
        <f>VLOOKUP(Comuna[[#This Row],[Cod comuna]],'REG-PROV-COM'!A:C,3,0)</f>
        <v>525</v>
      </c>
    </row>
    <row r="126" spans="6:8" x14ac:dyDescent="0.25">
      <c r="F126">
        <v>9111</v>
      </c>
      <c r="G126" t="s">
        <v>1607</v>
      </c>
      <c r="H126" s="14">
        <f>VLOOKUP(Comuna[[#This Row],[Cod comuna]],'REG-PROV-COM'!A:C,3,0)</f>
        <v>527</v>
      </c>
    </row>
    <row r="127" spans="6:8" x14ac:dyDescent="0.25">
      <c r="F127">
        <v>9112</v>
      </c>
      <c r="G127" t="s">
        <v>1610</v>
      </c>
      <c r="H127" s="14">
        <f>VLOOKUP(Comuna[[#This Row],[Cod comuna]],'REG-PROV-COM'!A:C,3,0)</f>
        <v>528</v>
      </c>
    </row>
    <row r="128" spans="6:8" x14ac:dyDescent="0.25">
      <c r="F128">
        <v>9113</v>
      </c>
      <c r="G128" t="s">
        <v>1613</v>
      </c>
      <c r="H128" s="14">
        <f>VLOOKUP(Comuna[[#This Row],[Cod comuna]],'REG-PROV-COM'!A:C,3,0)</f>
        <v>529</v>
      </c>
    </row>
    <row r="129" spans="6:8" x14ac:dyDescent="0.25">
      <c r="F129">
        <v>9115</v>
      </c>
      <c r="G129" t="s">
        <v>1619</v>
      </c>
      <c r="H129" s="14">
        <f>VLOOKUP(Comuna[[#This Row],[Cod comuna]],'REG-PROV-COM'!A:C,3,0)</f>
        <v>531</v>
      </c>
    </row>
    <row r="130" spans="6:8" x14ac:dyDescent="0.25">
      <c r="F130">
        <v>9117</v>
      </c>
      <c r="G130" t="s">
        <v>1625</v>
      </c>
      <c r="H130" s="14">
        <f>VLOOKUP(Comuna[[#This Row],[Cod comuna]],'REG-PROV-COM'!A:C,3,0)</f>
        <v>533</v>
      </c>
    </row>
    <row r="131" spans="6:8" x14ac:dyDescent="0.25">
      <c r="F131">
        <v>9118</v>
      </c>
      <c r="G131" t="s">
        <v>1628</v>
      </c>
      <c r="H131" s="14">
        <f>VLOOKUP(Comuna[[#This Row],[Cod comuna]],'REG-PROV-COM'!A:C,3,0)</f>
        <v>534</v>
      </c>
    </row>
    <row r="132" spans="6:8" x14ac:dyDescent="0.25">
      <c r="F132">
        <v>9119</v>
      </c>
      <c r="G132" t="s">
        <v>1631</v>
      </c>
      <c r="H132" s="14">
        <f>VLOOKUP(Comuna[[#This Row],[Cod comuna]],'REG-PROV-COM'!A:C,3,0)</f>
        <v>535</v>
      </c>
    </row>
    <row r="133" spans="6:8" x14ac:dyDescent="0.25">
      <c r="F133">
        <v>9120</v>
      </c>
      <c r="G133" t="s">
        <v>1634</v>
      </c>
      <c r="H133" s="14">
        <f>VLOOKUP(Comuna[[#This Row],[Cod comuna]],'REG-PROV-COM'!A:C,3,0)</f>
        <v>536</v>
      </c>
    </row>
    <row r="134" spans="6:8" x14ac:dyDescent="0.25">
      <c r="F134">
        <v>9201</v>
      </c>
      <c r="G134" t="s">
        <v>1640</v>
      </c>
      <c r="H134" s="14">
        <f>VLOOKUP(Comuna[[#This Row],[Cod comuna]],'REG-PROV-COM'!A:C,3,0)</f>
        <v>538</v>
      </c>
    </row>
    <row r="135" spans="6:8" x14ac:dyDescent="0.25">
      <c r="F135">
        <v>9202</v>
      </c>
      <c r="G135" t="s">
        <v>1643</v>
      </c>
      <c r="H135" s="14">
        <f>VLOOKUP(Comuna[[#This Row],[Cod comuna]],'REG-PROV-COM'!A:C,3,0)</f>
        <v>539</v>
      </c>
    </row>
    <row r="136" spans="6:8" x14ac:dyDescent="0.25">
      <c r="F136">
        <v>9203</v>
      </c>
      <c r="G136" t="s">
        <v>1646</v>
      </c>
      <c r="H136" s="14">
        <f>VLOOKUP(Comuna[[#This Row],[Cod comuna]],'REG-PROV-COM'!A:C,3,0)</f>
        <v>540</v>
      </c>
    </row>
    <row r="137" spans="6:8" x14ac:dyDescent="0.25">
      <c r="F137">
        <v>9204</v>
      </c>
      <c r="G137" t="s">
        <v>1649</v>
      </c>
      <c r="H137" s="14">
        <f>VLOOKUP(Comuna[[#This Row],[Cod comuna]],'REG-PROV-COM'!A:C,3,0)</f>
        <v>541</v>
      </c>
    </row>
    <row r="138" spans="6:8" x14ac:dyDescent="0.25">
      <c r="F138">
        <v>9206</v>
      </c>
      <c r="G138" t="s">
        <v>1655</v>
      </c>
      <c r="H138" s="14">
        <f>VLOOKUP(Comuna[[#This Row],[Cod comuna]],'REG-PROV-COM'!A:C,3,0)</f>
        <v>543</v>
      </c>
    </row>
    <row r="139" spans="6:8" x14ac:dyDescent="0.25">
      <c r="F139">
        <v>9207</v>
      </c>
      <c r="G139" t="s">
        <v>1658</v>
      </c>
      <c r="H139" s="14">
        <f>VLOOKUP(Comuna[[#This Row],[Cod comuna]],'REG-PROV-COM'!A:C,3,0)</f>
        <v>544</v>
      </c>
    </row>
    <row r="140" spans="6:8" x14ac:dyDescent="0.25">
      <c r="F140">
        <v>9208</v>
      </c>
      <c r="G140" t="s">
        <v>1661</v>
      </c>
      <c r="H140" s="14">
        <f>VLOOKUP(Comuna[[#This Row],[Cod comuna]],'REG-PROV-COM'!A:C,3,0)</f>
        <v>545</v>
      </c>
    </row>
    <row r="141" spans="6:8" x14ac:dyDescent="0.25">
      <c r="F141">
        <v>9209</v>
      </c>
      <c r="G141" t="s">
        <v>1664</v>
      </c>
      <c r="H141" s="14">
        <f>VLOOKUP(Comuna[[#This Row],[Cod comuna]],'REG-PROV-COM'!A:C,3,0)</f>
        <v>546</v>
      </c>
    </row>
    <row r="142" spans="6:8" x14ac:dyDescent="0.25">
      <c r="F142">
        <v>9210</v>
      </c>
      <c r="G142" t="s">
        <v>13773</v>
      </c>
      <c r="H142" s="14">
        <f>VLOOKUP(Comuna[[#This Row],[Cod comuna]],'REG-PROV-COM'!A:C,3,0)</f>
        <v>547</v>
      </c>
    </row>
    <row r="143" spans="6:8" x14ac:dyDescent="0.25">
      <c r="F143">
        <v>9211</v>
      </c>
      <c r="G143" t="s">
        <v>1670</v>
      </c>
      <c r="H143" s="14">
        <f>VLOOKUP(Comuna[[#This Row],[Cod comuna]],'REG-PROV-COM'!A:C,3,0)</f>
        <v>548</v>
      </c>
    </row>
    <row r="144" spans="6:8" x14ac:dyDescent="0.25">
      <c r="F144">
        <v>10101</v>
      </c>
      <c r="G144" t="s">
        <v>1673</v>
      </c>
      <c r="H144" s="14">
        <f>VLOOKUP(Comuna[[#This Row],[Cod comuna]],'REG-PROV-COM'!A:C,3,0)</f>
        <v>549</v>
      </c>
    </row>
    <row r="145" spans="6:8" x14ac:dyDescent="0.25">
      <c r="F145">
        <v>10102</v>
      </c>
      <c r="G145" t="s">
        <v>1676</v>
      </c>
      <c r="H145" s="14">
        <f>VLOOKUP(Comuna[[#This Row],[Cod comuna]],'REG-PROV-COM'!A:C,3,0)</f>
        <v>550</v>
      </c>
    </row>
    <row r="146" spans="6:8" x14ac:dyDescent="0.25">
      <c r="F146">
        <v>10104</v>
      </c>
      <c r="G146" t="s">
        <v>1682</v>
      </c>
      <c r="H146" s="14">
        <f>VLOOKUP(Comuna[[#This Row],[Cod comuna]],'REG-PROV-COM'!A:C,3,0)</f>
        <v>552</v>
      </c>
    </row>
    <row r="147" spans="6:8" x14ac:dyDescent="0.25">
      <c r="F147">
        <v>10105</v>
      </c>
      <c r="G147" t="s">
        <v>1685</v>
      </c>
      <c r="H147" s="14">
        <f>VLOOKUP(Comuna[[#This Row],[Cod comuna]],'REG-PROV-COM'!A:C,3,0)</f>
        <v>553</v>
      </c>
    </row>
    <row r="148" spans="6:8" x14ac:dyDescent="0.25">
      <c r="F148">
        <v>10107</v>
      </c>
      <c r="G148" t="s">
        <v>1691</v>
      </c>
      <c r="H148" s="14">
        <f>VLOOKUP(Comuna[[#This Row],[Cod comuna]],'REG-PROV-COM'!A:C,3,0)</f>
        <v>555</v>
      </c>
    </row>
    <row r="149" spans="6:8" x14ac:dyDescent="0.25">
      <c r="F149">
        <v>10108</v>
      </c>
      <c r="G149" t="s">
        <v>1694</v>
      </c>
      <c r="H149" s="14">
        <f>VLOOKUP(Comuna[[#This Row],[Cod comuna]],'REG-PROV-COM'!A:C,3,0)</f>
        <v>556</v>
      </c>
    </row>
    <row r="150" spans="6:8" x14ac:dyDescent="0.25">
      <c r="F150">
        <v>10109</v>
      </c>
      <c r="G150" t="s">
        <v>1697</v>
      </c>
      <c r="H150" s="14">
        <f>VLOOKUP(Comuna[[#This Row],[Cod comuna]],'REG-PROV-COM'!A:C,3,0)</f>
        <v>557</v>
      </c>
    </row>
    <row r="151" spans="6:8" x14ac:dyDescent="0.25">
      <c r="F151">
        <v>10201</v>
      </c>
      <c r="G151" t="s">
        <v>1700</v>
      </c>
      <c r="H151" s="14">
        <f>VLOOKUP(Comuna[[#This Row],[Cod comuna]],'REG-PROV-COM'!A:C,3,0)</f>
        <v>558</v>
      </c>
    </row>
    <row r="152" spans="6:8" x14ac:dyDescent="0.25">
      <c r="F152">
        <v>10202</v>
      </c>
      <c r="G152" t="s">
        <v>1703</v>
      </c>
      <c r="H152" s="14">
        <f>VLOOKUP(Comuna[[#This Row],[Cod comuna]],'REG-PROV-COM'!A:C,3,0)</f>
        <v>559</v>
      </c>
    </row>
    <row r="153" spans="6:8" x14ac:dyDescent="0.25">
      <c r="F153">
        <v>10203</v>
      </c>
      <c r="G153" t="s">
        <v>1706</v>
      </c>
      <c r="H153" s="14">
        <f>VLOOKUP(Comuna[[#This Row],[Cod comuna]],'REG-PROV-COM'!A:C,3,0)</f>
        <v>560</v>
      </c>
    </row>
    <row r="154" spans="6:8" x14ac:dyDescent="0.25">
      <c r="F154">
        <v>10205</v>
      </c>
      <c r="G154" t="s">
        <v>1712</v>
      </c>
      <c r="H154" s="14">
        <f>VLOOKUP(Comuna[[#This Row],[Cod comuna]],'REG-PROV-COM'!A:C,3,0)</f>
        <v>562</v>
      </c>
    </row>
    <row r="155" spans="6:8" x14ac:dyDescent="0.25">
      <c r="F155">
        <v>10208</v>
      </c>
      <c r="G155" t="s">
        <v>10709</v>
      </c>
      <c r="H155" s="14">
        <f>VLOOKUP(Comuna[[#This Row],[Cod comuna]],'REG-PROV-COM'!A:C,3,0)</f>
        <v>565</v>
      </c>
    </row>
    <row r="156" spans="6:8" x14ac:dyDescent="0.25">
      <c r="F156">
        <v>10209</v>
      </c>
      <c r="G156" t="s">
        <v>1724</v>
      </c>
      <c r="H156" s="14">
        <f>VLOOKUP(Comuna[[#This Row],[Cod comuna]],'REG-PROV-COM'!A:C,3,0)</f>
        <v>566</v>
      </c>
    </row>
    <row r="157" spans="6:8" x14ac:dyDescent="0.25">
      <c r="F157">
        <v>10210</v>
      </c>
      <c r="G157" t="s">
        <v>1727</v>
      </c>
      <c r="H157" s="14">
        <f>VLOOKUP(Comuna[[#This Row],[Cod comuna]],'REG-PROV-COM'!A:C,3,0)</f>
        <v>567</v>
      </c>
    </row>
    <row r="158" spans="6:8" x14ac:dyDescent="0.25">
      <c r="F158">
        <v>10301</v>
      </c>
      <c r="G158" t="s">
        <v>1730</v>
      </c>
      <c r="H158" s="14">
        <f>VLOOKUP(Comuna[[#This Row],[Cod comuna]],'REG-PROV-COM'!A:C,3,0)</f>
        <v>568</v>
      </c>
    </row>
    <row r="159" spans="6:8" x14ac:dyDescent="0.25">
      <c r="F159">
        <v>10302</v>
      </c>
      <c r="G159" t="s">
        <v>1733</v>
      </c>
      <c r="H159" s="14">
        <f>VLOOKUP(Comuna[[#This Row],[Cod comuna]],'REG-PROV-COM'!A:C,3,0)</f>
        <v>569</v>
      </c>
    </row>
    <row r="160" spans="6:8" x14ac:dyDescent="0.25">
      <c r="F160">
        <v>10303</v>
      </c>
      <c r="G160" t="s">
        <v>1736</v>
      </c>
      <c r="H160" s="14">
        <f>VLOOKUP(Comuna[[#This Row],[Cod comuna]],'REG-PROV-COM'!A:C,3,0)</f>
        <v>570</v>
      </c>
    </row>
    <row r="161" spans="6:8" x14ac:dyDescent="0.25">
      <c r="F161">
        <v>10305</v>
      </c>
      <c r="G161" t="s">
        <v>13774</v>
      </c>
      <c r="H161" s="14">
        <f>VLOOKUP(Comuna[[#This Row],[Cod comuna]],'REG-PROV-COM'!A:C,3,0)</f>
        <v>572</v>
      </c>
    </row>
    <row r="162" spans="6:8" x14ac:dyDescent="0.25">
      <c r="F162">
        <v>10306</v>
      </c>
      <c r="G162" t="s">
        <v>13775</v>
      </c>
      <c r="H162" s="14">
        <f>VLOOKUP(Comuna[[#This Row],[Cod comuna]],'REG-PROV-COM'!A:C,3,0)</f>
        <v>573</v>
      </c>
    </row>
    <row r="163" spans="6:8" x14ac:dyDescent="0.25">
      <c r="F163">
        <v>10307</v>
      </c>
      <c r="G163" t="s">
        <v>1748</v>
      </c>
      <c r="H163" s="14">
        <f>VLOOKUP(Comuna[[#This Row],[Cod comuna]],'REG-PROV-COM'!A:C,3,0)</f>
        <v>574</v>
      </c>
    </row>
    <row r="164" spans="6:8" x14ac:dyDescent="0.25">
      <c r="F164">
        <v>10403</v>
      </c>
      <c r="G164" t="s">
        <v>1757</v>
      </c>
      <c r="H164" s="14">
        <f>VLOOKUP(Comuna[[#This Row],[Cod comuna]],'REG-PROV-COM'!A:C,3,0)</f>
        <v>577</v>
      </c>
    </row>
    <row r="165" spans="6:8" x14ac:dyDescent="0.25">
      <c r="F165">
        <v>11101</v>
      </c>
      <c r="G165" t="s">
        <v>1763</v>
      </c>
      <c r="H165" s="14">
        <f>VLOOKUP(Comuna[[#This Row],[Cod comuna]],'REG-PROV-COM'!A:C,3,0)</f>
        <v>579</v>
      </c>
    </row>
    <row r="166" spans="6:8" x14ac:dyDescent="0.25">
      <c r="F166">
        <v>11201</v>
      </c>
      <c r="G166" t="s">
        <v>1769</v>
      </c>
      <c r="H166" s="14">
        <f>VLOOKUP(Comuna[[#This Row],[Cod comuna]],'REG-PROV-COM'!A:C,3,0)</f>
        <v>581</v>
      </c>
    </row>
    <row r="167" spans="6:8" x14ac:dyDescent="0.25">
      <c r="F167">
        <v>11202</v>
      </c>
      <c r="G167" t="s">
        <v>1772</v>
      </c>
      <c r="H167" s="14">
        <f>VLOOKUP(Comuna[[#This Row],[Cod comuna]],'REG-PROV-COM'!A:C,3,0)</f>
        <v>582</v>
      </c>
    </row>
    <row r="168" spans="6:8" x14ac:dyDescent="0.25">
      <c r="F168">
        <v>11203</v>
      </c>
      <c r="G168" t="s">
        <v>1775</v>
      </c>
      <c r="H168" s="14">
        <f>VLOOKUP(Comuna[[#This Row],[Cod comuna]],'REG-PROV-COM'!A:C,3,0)</f>
        <v>583</v>
      </c>
    </row>
    <row r="169" spans="6:8" x14ac:dyDescent="0.25">
      <c r="F169">
        <v>11301</v>
      </c>
      <c r="G169" t="s">
        <v>1778</v>
      </c>
      <c r="H169" s="14">
        <f>VLOOKUP(Comuna[[#This Row],[Cod comuna]],'REG-PROV-COM'!A:C,3,0)</f>
        <v>584</v>
      </c>
    </row>
    <row r="170" spans="6:8" x14ac:dyDescent="0.25">
      <c r="F170">
        <v>11401</v>
      </c>
      <c r="G170" t="s">
        <v>1787</v>
      </c>
      <c r="H170" s="14">
        <f>VLOOKUP(Comuna[[#This Row],[Cod comuna]],'REG-PROV-COM'!A:C,3,0)</f>
        <v>587</v>
      </c>
    </row>
    <row r="171" spans="6:8" x14ac:dyDescent="0.25">
      <c r="F171">
        <v>12101</v>
      </c>
      <c r="G171" t="s">
        <v>1793</v>
      </c>
      <c r="H171" s="14">
        <f>VLOOKUP(Comuna[[#This Row],[Cod comuna]],'REG-PROV-COM'!A:C,3,0)</f>
        <v>589</v>
      </c>
    </row>
    <row r="172" spans="6:8" x14ac:dyDescent="0.25">
      <c r="F172">
        <v>12301</v>
      </c>
      <c r="G172" t="s">
        <v>1810</v>
      </c>
      <c r="H172" s="14">
        <f>VLOOKUP(Comuna[[#This Row],[Cod comuna]],'REG-PROV-COM'!A:C,3,0)</f>
        <v>595</v>
      </c>
    </row>
    <row r="173" spans="6:8" x14ac:dyDescent="0.25">
      <c r="F173">
        <v>12401</v>
      </c>
      <c r="G173" t="s">
        <v>1819</v>
      </c>
      <c r="H173" s="14">
        <f>VLOOKUP(Comuna[[#This Row],[Cod comuna]],'REG-PROV-COM'!A:C,3,0)</f>
        <v>598</v>
      </c>
    </row>
    <row r="174" spans="6:8" x14ac:dyDescent="0.25">
      <c r="F174">
        <v>13101</v>
      </c>
      <c r="G174" t="s">
        <v>892</v>
      </c>
      <c r="H174" s="14">
        <f>VLOOKUP(Comuna[[#This Row],[Cod comuna]],'REG-PROV-COM'!A:C,3,0)</f>
        <v>600</v>
      </c>
    </row>
    <row r="175" spans="6:8" x14ac:dyDescent="0.25">
      <c r="F175">
        <v>13102</v>
      </c>
      <c r="G175" t="s">
        <v>1827</v>
      </c>
      <c r="H175" s="14">
        <f>VLOOKUP(Comuna[[#This Row],[Cod comuna]],'REG-PROV-COM'!A:C,3,0)</f>
        <v>601</v>
      </c>
    </row>
    <row r="176" spans="6:8" x14ac:dyDescent="0.25">
      <c r="F176">
        <v>13103</v>
      </c>
      <c r="G176" t="s">
        <v>1830</v>
      </c>
      <c r="H176" s="14">
        <f>VLOOKUP(Comuna[[#This Row],[Cod comuna]],'REG-PROV-COM'!A:C,3,0)</f>
        <v>602</v>
      </c>
    </row>
    <row r="177" spans="6:8" x14ac:dyDescent="0.25">
      <c r="F177">
        <v>13104</v>
      </c>
      <c r="G177" t="s">
        <v>1833</v>
      </c>
      <c r="H177" s="14">
        <f>VLOOKUP(Comuna[[#This Row],[Cod comuna]],'REG-PROV-COM'!A:C,3,0)</f>
        <v>603</v>
      </c>
    </row>
    <row r="178" spans="6:8" x14ac:dyDescent="0.25">
      <c r="F178">
        <v>13105</v>
      </c>
      <c r="G178" t="s">
        <v>1836</v>
      </c>
      <c r="H178" s="14">
        <f>VLOOKUP(Comuna[[#This Row],[Cod comuna]],'REG-PROV-COM'!A:C,3,0)</f>
        <v>604</v>
      </c>
    </row>
    <row r="179" spans="6:8" x14ac:dyDescent="0.25">
      <c r="F179">
        <v>13106</v>
      </c>
      <c r="G179" t="s">
        <v>1839</v>
      </c>
      <c r="H179" s="14">
        <f>VLOOKUP(Comuna[[#This Row],[Cod comuna]],'REG-PROV-COM'!A:C,3,0)</f>
        <v>605</v>
      </c>
    </row>
    <row r="180" spans="6:8" x14ac:dyDescent="0.25">
      <c r="F180">
        <v>13107</v>
      </c>
      <c r="G180" t="s">
        <v>1842</v>
      </c>
      <c r="H180" s="14">
        <f>VLOOKUP(Comuna[[#This Row],[Cod comuna]],'REG-PROV-COM'!A:C,3,0)</f>
        <v>606</v>
      </c>
    </row>
    <row r="181" spans="6:8" x14ac:dyDescent="0.25">
      <c r="F181">
        <v>13108</v>
      </c>
      <c r="G181" t="s">
        <v>847</v>
      </c>
      <c r="H181" s="76">
        <f>VLOOKUP(Comuna[[#This Row],[Cod comuna]],'REG-PROV-COM'!A:C,3,0)</f>
        <v>607</v>
      </c>
    </row>
    <row r="182" spans="6:8" x14ac:dyDescent="0.25">
      <c r="F182">
        <v>13109</v>
      </c>
      <c r="G182" t="s">
        <v>1847</v>
      </c>
      <c r="H182" s="76">
        <f>VLOOKUP(Comuna[[#This Row],[Cod comuna]],'REG-PROV-COM'!A:C,3,0)</f>
        <v>608</v>
      </c>
    </row>
    <row r="183" spans="6:8" x14ac:dyDescent="0.25">
      <c r="F183">
        <v>13110</v>
      </c>
      <c r="G183" t="s">
        <v>1850</v>
      </c>
      <c r="H183" s="76">
        <f>VLOOKUP(Comuna[[#This Row],[Cod comuna]],'REG-PROV-COM'!A:C,3,0)</f>
        <v>609</v>
      </c>
    </row>
    <row r="184" spans="6:8" x14ac:dyDescent="0.25">
      <c r="F184">
        <v>13111</v>
      </c>
      <c r="G184" t="s">
        <v>1853</v>
      </c>
      <c r="H184" s="76">
        <f>VLOOKUP(Comuna[[#This Row],[Cod comuna]],'REG-PROV-COM'!A:C,3,0)</f>
        <v>610</v>
      </c>
    </row>
    <row r="185" spans="6:8" x14ac:dyDescent="0.25">
      <c r="F185">
        <v>13112</v>
      </c>
      <c r="G185" t="s">
        <v>1856</v>
      </c>
      <c r="H185" s="76">
        <f>VLOOKUP(Comuna[[#This Row],[Cod comuna]],'REG-PROV-COM'!A:C,3,0)</f>
        <v>611</v>
      </c>
    </row>
    <row r="186" spans="6:8" x14ac:dyDescent="0.25">
      <c r="F186">
        <v>13113</v>
      </c>
      <c r="G186" t="s">
        <v>1859</v>
      </c>
      <c r="H186" s="76">
        <f>VLOOKUP(Comuna[[#This Row],[Cod comuna]],'REG-PROV-COM'!A:C,3,0)</f>
        <v>612</v>
      </c>
    </row>
    <row r="187" spans="6:8" x14ac:dyDescent="0.25">
      <c r="F187">
        <v>13114</v>
      </c>
      <c r="G187" t="s">
        <v>1862</v>
      </c>
      <c r="H187" s="76">
        <f>VLOOKUP(Comuna[[#This Row],[Cod comuna]],'REG-PROV-COM'!A:C,3,0)</f>
        <v>613</v>
      </c>
    </row>
    <row r="188" spans="6:8" x14ac:dyDescent="0.25">
      <c r="F188">
        <v>13115</v>
      </c>
      <c r="G188" t="s">
        <v>1865</v>
      </c>
      <c r="H188" s="76">
        <f>VLOOKUP(Comuna[[#This Row],[Cod comuna]],'REG-PROV-COM'!A:C,3,0)</f>
        <v>614</v>
      </c>
    </row>
    <row r="189" spans="6:8" x14ac:dyDescent="0.25">
      <c r="F189">
        <v>13116</v>
      </c>
      <c r="G189" t="s">
        <v>1868</v>
      </c>
      <c r="H189" s="76">
        <f>VLOOKUP(Comuna[[#This Row],[Cod comuna]],'REG-PROV-COM'!A:C,3,0)</f>
        <v>615</v>
      </c>
    </row>
    <row r="190" spans="6:8" x14ac:dyDescent="0.25">
      <c r="F190">
        <v>13117</v>
      </c>
      <c r="G190" t="s">
        <v>1871</v>
      </c>
      <c r="H190" s="76">
        <f>VLOOKUP(Comuna[[#This Row],[Cod comuna]],'REG-PROV-COM'!A:C,3,0)</f>
        <v>616</v>
      </c>
    </row>
    <row r="191" spans="6:8" x14ac:dyDescent="0.25">
      <c r="F191">
        <v>13118</v>
      </c>
      <c r="G191" t="s">
        <v>1874</v>
      </c>
      <c r="H191" s="76">
        <f>VLOOKUP(Comuna[[#This Row],[Cod comuna]],'REG-PROV-COM'!A:C,3,0)</f>
        <v>617</v>
      </c>
    </row>
    <row r="192" spans="6:8" x14ac:dyDescent="0.25">
      <c r="F192">
        <v>13119</v>
      </c>
      <c r="G192" t="s">
        <v>1877</v>
      </c>
      <c r="H192" s="76">
        <f>VLOOKUP(Comuna[[#This Row],[Cod comuna]],'REG-PROV-COM'!A:C,3,0)</f>
        <v>618</v>
      </c>
    </row>
    <row r="193" spans="6:8" x14ac:dyDescent="0.25">
      <c r="F193">
        <v>13120</v>
      </c>
      <c r="G193" t="s">
        <v>1880</v>
      </c>
      <c r="H193" s="76">
        <f>VLOOKUP(Comuna[[#This Row],[Cod comuna]],'REG-PROV-COM'!A:C,3,0)</f>
        <v>619</v>
      </c>
    </row>
    <row r="194" spans="6:8" x14ac:dyDescent="0.25">
      <c r="F194">
        <v>13121</v>
      </c>
      <c r="G194" t="s">
        <v>1883</v>
      </c>
      <c r="H194" s="76">
        <f>VLOOKUP(Comuna[[#This Row],[Cod comuna]],'REG-PROV-COM'!A:C,3,0)</f>
        <v>620</v>
      </c>
    </row>
    <row r="195" spans="6:8" x14ac:dyDescent="0.25">
      <c r="F195">
        <v>13122</v>
      </c>
      <c r="G195" t="s">
        <v>1886</v>
      </c>
      <c r="H195" s="76">
        <f>VLOOKUP(Comuna[[#This Row],[Cod comuna]],'REG-PROV-COM'!A:C,3,0)</f>
        <v>621</v>
      </c>
    </row>
    <row r="196" spans="6:8" x14ac:dyDescent="0.25">
      <c r="F196">
        <v>13123</v>
      </c>
      <c r="G196" t="s">
        <v>1889</v>
      </c>
      <c r="H196" s="76">
        <f>VLOOKUP(Comuna[[#This Row],[Cod comuna]],'REG-PROV-COM'!A:C,3,0)</f>
        <v>622</v>
      </c>
    </row>
    <row r="197" spans="6:8" x14ac:dyDescent="0.25">
      <c r="F197">
        <v>13124</v>
      </c>
      <c r="G197" t="s">
        <v>1892</v>
      </c>
      <c r="H197" s="76">
        <f>VLOOKUP(Comuna[[#This Row],[Cod comuna]],'REG-PROV-COM'!A:C,3,0)</f>
        <v>623</v>
      </c>
    </row>
    <row r="198" spans="6:8" x14ac:dyDescent="0.25">
      <c r="F198">
        <v>13125</v>
      </c>
      <c r="G198" t="s">
        <v>1895</v>
      </c>
      <c r="H198" s="76">
        <f>VLOOKUP(Comuna[[#This Row],[Cod comuna]],'REG-PROV-COM'!A:C,3,0)</f>
        <v>624</v>
      </c>
    </row>
    <row r="199" spans="6:8" x14ac:dyDescent="0.25">
      <c r="F199">
        <v>13126</v>
      </c>
      <c r="G199" t="s">
        <v>1898</v>
      </c>
      <c r="H199" s="76">
        <f>VLOOKUP(Comuna[[#This Row],[Cod comuna]],'REG-PROV-COM'!A:C,3,0)</f>
        <v>625</v>
      </c>
    </row>
    <row r="200" spans="6:8" x14ac:dyDescent="0.25">
      <c r="F200">
        <v>13127</v>
      </c>
      <c r="G200" t="s">
        <v>1901</v>
      </c>
      <c r="H200" s="76">
        <f>VLOOKUP(Comuna[[#This Row],[Cod comuna]],'REG-PROV-COM'!A:C,3,0)</f>
        <v>626</v>
      </c>
    </row>
    <row r="201" spans="6:8" x14ac:dyDescent="0.25">
      <c r="F201">
        <v>13128</v>
      </c>
      <c r="G201" t="s">
        <v>1904</v>
      </c>
      <c r="H201" s="76">
        <f>VLOOKUP(Comuna[[#This Row],[Cod comuna]],'REG-PROV-COM'!A:C,3,0)</f>
        <v>627</v>
      </c>
    </row>
    <row r="202" spans="6:8" x14ac:dyDescent="0.25">
      <c r="F202">
        <v>13129</v>
      </c>
      <c r="G202" t="s">
        <v>1907</v>
      </c>
      <c r="H202" s="76">
        <f>VLOOKUP(Comuna[[#This Row],[Cod comuna]],'REG-PROV-COM'!A:C,3,0)</f>
        <v>628</v>
      </c>
    </row>
    <row r="203" spans="6:8" x14ac:dyDescent="0.25">
      <c r="F203">
        <v>13130</v>
      </c>
      <c r="G203" t="s">
        <v>1029</v>
      </c>
      <c r="H203" s="76">
        <f>VLOOKUP(Comuna[[#This Row],[Cod comuna]],'REG-PROV-COM'!A:C,3,0)</f>
        <v>629</v>
      </c>
    </row>
    <row r="204" spans="6:8" x14ac:dyDescent="0.25">
      <c r="F204">
        <v>13131</v>
      </c>
      <c r="G204" t="s">
        <v>1912</v>
      </c>
      <c r="H204" s="76">
        <f>VLOOKUP(Comuna[[#This Row],[Cod comuna]],'REG-PROV-COM'!A:C,3,0)</f>
        <v>630</v>
      </c>
    </row>
    <row r="205" spans="6:8" x14ac:dyDescent="0.25">
      <c r="F205">
        <v>13132</v>
      </c>
      <c r="G205" t="s">
        <v>1915</v>
      </c>
      <c r="H205" s="76">
        <f>VLOOKUP(Comuna[[#This Row],[Cod comuna]],'REG-PROV-COM'!A:C,3,0)</f>
        <v>631</v>
      </c>
    </row>
    <row r="206" spans="6:8" x14ac:dyDescent="0.25">
      <c r="F206">
        <v>13201</v>
      </c>
      <c r="G206" t="s">
        <v>1918</v>
      </c>
      <c r="H206" s="76">
        <f>VLOOKUP(Comuna[[#This Row],[Cod comuna]],'REG-PROV-COM'!A:C,3,0)</f>
        <v>632</v>
      </c>
    </row>
    <row r="207" spans="6:8" x14ac:dyDescent="0.25">
      <c r="F207">
        <v>13202</v>
      </c>
      <c r="G207" t="s">
        <v>1921</v>
      </c>
      <c r="H207" s="76">
        <f>VLOOKUP(Comuna[[#This Row],[Cod comuna]],'REG-PROV-COM'!A:C,3,0)</f>
        <v>633</v>
      </c>
    </row>
    <row r="208" spans="6:8" x14ac:dyDescent="0.25">
      <c r="F208">
        <v>13203</v>
      </c>
      <c r="G208" t="s">
        <v>1924</v>
      </c>
      <c r="H208" s="76">
        <f>VLOOKUP(Comuna[[#This Row],[Cod comuna]],'REG-PROV-COM'!A:C,3,0)</f>
        <v>634</v>
      </c>
    </row>
    <row r="209" spans="6:8" x14ac:dyDescent="0.25">
      <c r="F209">
        <v>13301</v>
      </c>
      <c r="G209" t="s">
        <v>1927</v>
      </c>
      <c r="H209" s="76">
        <f>VLOOKUP(Comuna[[#This Row],[Cod comuna]],'REG-PROV-COM'!A:C,3,0)</f>
        <v>635</v>
      </c>
    </row>
    <row r="210" spans="6:8" x14ac:dyDescent="0.25">
      <c r="F210">
        <v>13302</v>
      </c>
      <c r="G210" t="s">
        <v>1930</v>
      </c>
      <c r="H210" s="76">
        <f>VLOOKUP(Comuna[[#This Row],[Cod comuna]],'REG-PROV-COM'!A:C,3,0)</f>
        <v>636</v>
      </c>
    </row>
    <row r="211" spans="6:8" x14ac:dyDescent="0.25">
      <c r="F211">
        <v>13303</v>
      </c>
      <c r="G211" t="s">
        <v>1933</v>
      </c>
      <c r="H211" s="76">
        <f>VLOOKUP(Comuna[[#This Row],[Cod comuna]],'REG-PROV-COM'!A:C,3,0)</f>
        <v>637</v>
      </c>
    </row>
    <row r="212" spans="6:8" x14ac:dyDescent="0.25">
      <c r="F212">
        <v>13401</v>
      </c>
      <c r="G212" t="s">
        <v>1936</v>
      </c>
      <c r="H212" s="76">
        <f>VLOOKUP(Comuna[[#This Row],[Cod comuna]],'REG-PROV-COM'!A:C,3,0)</f>
        <v>638</v>
      </c>
    </row>
    <row r="213" spans="6:8" x14ac:dyDescent="0.25">
      <c r="F213">
        <v>13402</v>
      </c>
      <c r="G213" t="s">
        <v>1939</v>
      </c>
      <c r="H213" s="76">
        <f>VLOOKUP(Comuna[[#This Row],[Cod comuna]],'REG-PROV-COM'!A:C,3,0)</f>
        <v>639</v>
      </c>
    </row>
    <row r="214" spans="6:8" x14ac:dyDescent="0.25">
      <c r="F214">
        <v>13403</v>
      </c>
      <c r="G214" t="s">
        <v>13777</v>
      </c>
      <c r="H214" s="76">
        <f>VLOOKUP(Comuna[[#This Row],[Cod comuna]],'REG-PROV-COM'!A:C,3,0)</f>
        <v>640</v>
      </c>
    </row>
    <row r="215" spans="6:8" x14ac:dyDescent="0.25">
      <c r="F215">
        <v>13404</v>
      </c>
      <c r="G215" t="s">
        <v>1945</v>
      </c>
      <c r="H215" s="76">
        <f>VLOOKUP(Comuna[[#This Row],[Cod comuna]],'REG-PROV-COM'!A:C,3,0)</f>
        <v>641</v>
      </c>
    </row>
    <row r="216" spans="6:8" x14ac:dyDescent="0.25">
      <c r="F216">
        <v>13501</v>
      </c>
      <c r="G216" t="s">
        <v>1948</v>
      </c>
      <c r="H216" s="76">
        <f>VLOOKUP(Comuna[[#This Row],[Cod comuna]],'REG-PROV-COM'!A:C,3,0)</f>
        <v>642</v>
      </c>
    </row>
    <row r="217" spans="6:8" x14ac:dyDescent="0.25">
      <c r="F217">
        <v>13601</v>
      </c>
      <c r="G217" t="s">
        <v>1963</v>
      </c>
      <c r="H217" s="76">
        <f>VLOOKUP(Comuna[[#This Row],[Cod comuna]],'REG-PROV-COM'!A:C,3,0)</f>
        <v>647</v>
      </c>
    </row>
    <row r="218" spans="6:8" x14ac:dyDescent="0.25">
      <c r="F218">
        <v>13602</v>
      </c>
      <c r="G218" t="s">
        <v>1966</v>
      </c>
      <c r="H218" s="76">
        <f>VLOOKUP(Comuna[[#This Row],[Cod comuna]],'REG-PROV-COM'!A:C,3,0)</f>
        <v>648</v>
      </c>
    </row>
    <row r="219" spans="6:8" x14ac:dyDescent="0.25">
      <c r="F219">
        <v>13603</v>
      </c>
      <c r="G219" t="s">
        <v>1969</v>
      </c>
      <c r="H219" s="76">
        <f>VLOOKUP(Comuna[[#This Row],[Cod comuna]],'REG-PROV-COM'!A:C,3,0)</f>
        <v>649</v>
      </c>
    </row>
    <row r="220" spans="6:8" x14ac:dyDescent="0.25">
      <c r="F220">
        <v>13604</v>
      </c>
      <c r="G220" t="s">
        <v>1972</v>
      </c>
      <c r="H220" s="76">
        <f>VLOOKUP(Comuna[[#This Row],[Cod comuna]],'REG-PROV-COM'!A:C,3,0)</f>
        <v>650</v>
      </c>
    </row>
    <row r="221" spans="6:8" x14ac:dyDescent="0.25">
      <c r="F221">
        <v>13605</v>
      </c>
      <c r="G221" t="s">
        <v>1975</v>
      </c>
      <c r="H221" s="76">
        <f>VLOOKUP(Comuna[[#This Row],[Cod comuna]],'REG-PROV-COM'!A:C,3,0)</f>
        <v>651</v>
      </c>
    </row>
    <row r="222" spans="6:8" x14ac:dyDescent="0.25">
      <c r="F222">
        <v>14101</v>
      </c>
      <c r="G222" t="s">
        <v>1978</v>
      </c>
      <c r="H222" s="76">
        <f>VLOOKUP(Comuna[[#This Row],[Cod comuna]],'REG-PROV-COM'!A:C,3,0)</f>
        <v>652</v>
      </c>
    </row>
    <row r="223" spans="6:8" x14ac:dyDescent="0.25">
      <c r="F223">
        <v>14103</v>
      </c>
      <c r="G223" t="s">
        <v>1984</v>
      </c>
      <c r="H223" s="76">
        <f>VLOOKUP(Comuna[[#This Row],[Cod comuna]],'REG-PROV-COM'!A:C,3,0)</f>
        <v>654</v>
      </c>
    </row>
    <row r="224" spans="6:8" x14ac:dyDescent="0.25">
      <c r="F224">
        <v>14104</v>
      </c>
      <c r="G224" t="s">
        <v>777</v>
      </c>
      <c r="H224" s="76">
        <f>VLOOKUP(Comuna[[#This Row],[Cod comuna]],'REG-PROV-COM'!A:C,3,0)</f>
        <v>655</v>
      </c>
    </row>
    <row r="225" spans="6:8" x14ac:dyDescent="0.25">
      <c r="F225">
        <v>14105</v>
      </c>
      <c r="G225" t="s">
        <v>1989</v>
      </c>
      <c r="H225" s="76">
        <f>VLOOKUP(Comuna[[#This Row],[Cod comuna]],'REG-PROV-COM'!A:C,3,0)</f>
        <v>656</v>
      </c>
    </row>
    <row r="226" spans="6:8" x14ac:dyDescent="0.25">
      <c r="F226">
        <v>14106</v>
      </c>
      <c r="G226" t="s">
        <v>1992</v>
      </c>
      <c r="H226" s="76">
        <f>VLOOKUP(Comuna[[#This Row],[Cod comuna]],'REG-PROV-COM'!A:C,3,0)</f>
        <v>657</v>
      </c>
    </row>
    <row r="227" spans="6:8" x14ac:dyDescent="0.25">
      <c r="F227">
        <v>14107</v>
      </c>
      <c r="G227" t="s">
        <v>1995</v>
      </c>
      <c r="H227" s="76">
        <f>VLOOKUP(Comuna[[#This Row],[Cod comuna]],'REG-PROV-COM'!A:C,3,0)</f>
        <v>658</v>
      </c>
    </row>
    <row r="228" spans="6:8" x14ac:dyDescent="0.25">
      <c r="F228">
        <v>14108</v>
      </c>
      <c r="G228" t="s">
        <v>1998</v>
      </c>
      <c r="H228" s="76">
        <f>VLOOKUP(Comuna[[#This Row],[Cod comuna]],'REG-PROV-COM'!A:C,3,0)</f>
        <v>659</v>
      </c>
    </row>
    <row r="229" spans="6:8" x14ac:dyDescent="0.25">
      <c r="F229">
        <v>14201</v>
      </c>
      <c r="G229" t="s">
        <v>1023</v>
      </c>
      <c r="H229" s="76">
        <f>VLOOKUP(Comuna[[#This Row],[Cod comuna]],'REG-PROV-COM'!A:C,3,0)</f>
        <v>660</v>
      </c>
    </row>
    <row r="230" spans="6:8" x14ac:dyDescent="0.25">
      <c r="F230">
        <v>14202</v>
      </c>
      <c r="G230" t="s">
        <v>2003</v>
      </c>
      <c r="H230" s="76">
        <f>VLOOKUP(Comuna[[#This Row],[Cod comuna]],'REG-PROV-COM'!A:C,3,0)</f>
        <v>661</v>
      </c>
    </row>
    <row r="231" spans="6:8" x14ac:dyDescent="0.25">
      <c r="F231">
        <v>14203</v>
      </c>
      <c r="G231" t="s">
        <v>2006</v>
      </c>
      <c r="H231" s="76">
        <f>VLOOKUP(Comuna[[#This Row],[Cod comuna]],'REG-PROV-COM'!A:C,3,0)</f>
        <v>662</v>
      </c>
    </row>
    <row r="232" spans="6:8" x14ac:dyDescent="0.25">
      <c r="F232">
        <v>14204</v>
      </c>
      <c r="G232" t="s">
        <v>2009</v>
      </c>
      <c r="H232" s="76">
        <f>VLOOKUP(Comuna[[#This Row],[Cod comuna]],'REG-PROV-COM'!A:C,3,0)</f>
        <v>663</v>
      </c>
    </row>
    <row r="233" spans="6:8" x14ac:dyDescent="0.25">
      <c r="F233">
        <v>15101</v>
      </c>
      <c r="G233" t="s">
        <v>2012</v>
      </c>
      <c r="H233" s="76">
        <f>VLOOKUP(Comuna[[#This Row],[Cod comuna]],'REG-PROV-COM'!A:C,3,0)</f>
        <v>664</v>
      </c>
    </row>
    <row r="234" spans="6:8" x14ac:dyDescent="0.25">
      <c r="F234">
        <v>15201</v>
      </c>
      <c r="G234" t="s">
        <v>2018</v>
      </c>
      <c r="H234" s="76">
        <f>VLOOKUP(Comuna[[#This Row],[Cod comuna]],'REG-PROV-COM'!A:C,3,0)</f>
        <v>666</v>
      </c>
    </row>
    <row r="235" spans="6:8" x14ac:dyDescent="0.25">
      <c r="F235">
        <v>16101</v>
      </c>
      <c r="G235" t="s">
        <v>2024</v>
      </c>
      <c r="H235" s="76">
        <f>VLOOKUP(Comuna[[#This Row],[Cod comuna]],'REG-PROV-COM'!A:C,3,0)</f>
        <v>668</v>
      </c>
    </row>
    <row r="236" spans="6:8" x14ac:dyDescent="0.25">
      <c r="F236">
        <v>16102</v>
      </c>
      <c r="G236" t="s">
        <v>2027</v>
      </c>
      <c r="H236" s="76">
        <f>VLOOKUP(Comuna[[#This Row],[Cod comuna]],'REG-PROV-COM'!A:C,3,0)</f>
        <v>669</v>
      </c>
    </row>
    <row r="237" spans="6:8" x14ac:dyDescent="0.25">
      <c r="F237">
        <v>16103</v>
      </c>
      <c r="G237" t="s">
        <v>2030</v>
      </c>
      <c r="H237" s="76">
        <f>VLOOKUP(Comuna[[#This Row],[Cod comuna]],'REG-PROV-COM'!A:C,3,0)</f>
        <v>670</v>
      </c>
    </row>
    <row r="238" spans="6:8" x14ac:dyDescent="0.25">
      <c r="F238">
        <v>16104</v>
      </c>
      <c r="G238" t="s">
        <v>2033</v>
      </c>
      <c r="H238" s="76">
        <f>VLOOKUP(Comuna[[#This Row],[Cod comuna]],'REG-PROV-COM'!A:C,3,0)</f>
        <v>671</v>
      </c>
    </row>
    <row r="239" spans="6:8" x14ac:dyDescent="0.25">
      <c r="F239">
        <v>16105</v>
      </c>
      <c r="G239" t="s">
        <v>2036</v>
      </c>
      <c r="H239" s="76">
        <f>VLOOKUP(Comuna[[#This Row],[Cod comuna]],'REG-PROV-COM'!A:C,3,0)</f>
        <v>672</v>
      </c>
    </row>
    <row r="240" spans="6:8" x14ac:dyDescent="0.25">
      <c r="F240">
        <v>16106</v>
      </c>
      <c r="G240" t="s">
        <v>2039</v>
      </c>
      <c r="H240" s="76">
        <f>VLOOKUP(Comuna[[#This Row],[Cod comuna]],'REG-PROV-COM'!A:C,3,0)</f>
        <v>673</v>
      </c>
    </row>
    <row r="241" spans="6:8" x14ac:dyDescent="0.25">
      <c r="F241">
        <v>16107</v>
      </c>
      <c r="G241" t="s">
        <v>2042</v>
      </c>
      <c r="H241" s="76">
        <f>VLOOKUP(Comuna[[#This Row],[Cod comuna]],'REG-PROV-COM'!A:C,3,0)</f>
        <v>674</v>
      </c>
    </row>
    <row r="242" spans="6:8" x14ac:dyDescent="0.25">
      <c r="F242">
        <v>16108</v>
      </c>
      <c r="G242" t="s">
        <v>2045</v>
      </c>
      <c r="H242" s="76">
        <f>VLOOKUP(Comuna[[#This Row],[Cod comuna]],'REG-PROV-COM'!A:C,3,0)</f>
        <v>675</v>
      </c>
    </row>
    <row r="243" spans="6:8" x14ac:dyDescent="0.25">
      <c r="F243">
        <v>16203</v>
      </c>
      <c r="G243" t="s">
        <v>2057</v>
      </c>
      <c r="H243" s="76">
        <f>VLOOKUP(Comuna[[#This Row],[Cod comuna]],'REG-PROV-COM'!A:C,3,0)</f>
        <v>679</v>
      </c>
    </row>
    <row r="244" spans="6:8" x14ac:dyDescent="0.25">
      <c r="F244">
        <v>16301</v>
      </c>
      <c r="G244" t="s">
        <v>2072</v>
      </c>
      <c r="H244" s="76">
        <f>VLOOKUP(Comuna[[#This Row],[Cod comuna]],'REG-PROV-COM'!A:C,3,0)</f>
        <v>684</v>
      </c>
    </row>
    <row r="245" spans="6:8" x14ac:dyDescent="0.25">
      <c r="F245">
        <v>16302</v>
      </c>
      <c r="G245" t="s">
        <v>2075</v>
      </c>
      <c r="H245" s="76">
        <f>VLOOKUP(Comuna[[#This Row],[Cod comuna]],'REG-PROV-COM'!A:C,3,0)</f>
        <v>685</v>
      </c>
    </row>
    <row r="246" spans="6:8" x14ac:dyDescent="0.25">
      <c r="F246">
        <v>16305</v>
      </c>
      <c r="G246" t="s">
        <v>2084</v>
      </c>
      <c r="H246" s="76">
        <f>VLOOKUP(Comuna[[#This Row],[Cod comuna]],'REG-PROV-COM'!A:C,3,0)</f>
        <v>688</v>
      </c>
    </row>
  </sheetData>
  <pageMargins left="0.7" right="0.7" top="0.75" bottom="0.75" header="0.3" footer="0.3"/>
  <tableParts count="10">
    <tablePart r:id="rId1"/>
    <tablePart r:id="rId2"/>
    <tablePart r:id="rId3"/>
    <tablePart r:id="rId4"/>
    <tablePart r:id="rId5"/>
    <tablePart r:id="rId6"/>
    <tablePart r:id="rId7"/>
    <tablePart r:id="rId8"/>
    <tablePart r:id="rId9"/>
    <tablePart r:id="rId10"/>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6ACAD-BE8D-4C9E-A2B6-460E23BA9A09}">
  <sheetPr>
    <tabColor rgb="FFFFC000"/>
  </sheetPr>
  <dimension ref="A1:K347"/>
  <sheetViews>
    <sheetView workbookViewId="0">
      <selection activeCell="F15" sqref="F15"/>
    </sheetView>
  </sheetViews>
  <sheetFormatPr baseColWidth="10" defaultRowHeight="15" x14ac:dyDescent="0.25"/>
  <sheetData>
    <row r="1" spans="1:11" x14ac:dyDescent="0.25">
      <c r="A1" s="30" t="s">
        <v>10710</v>
      </c>
      <c r="B1" s="7" t="s">
        <v>1061</v>
      </c>
      <c r="C1" s="31" t="s">
        <v>10711</v>
      </c>
      <c r="E1" s="32" t="s">
        <v>10672</v>
      </c>
      <c r="F1" s="4" t="s">
        <v>754</v>
      </c>
      <c r="G1" s="33" t="s">
        <v>10711</v>
      </c>
      <c r="I1" s="34" t="s">
        <v>10712</v>
      </c>
      <c r="J1" s="6" t="s">
        <v>803</v>
      </c>
      <c r="K1" s="6" t="s">
        <v>10711</v>
      </c>
    </row>
    <row r="2" spans="1:11" x14ac:dyDescent="0.25">
      <c r="A2">
        <v>1101</v>
      </c>
      <c r="B2" t="s">
        <v>1059</v>
      </c>
      <c r="C2">
        <v>343</v>
      </c>
      <c r="E2">
        <v>11</v>
      </c>
      <c r="F2" t="s">
        <v>10708</v>
      </c>
      <c r="G2">
        <v>238</v>
      </c>
      <c r="I2">
        <v>11</v>
      </c>
      <c r="J2" t="s">
        <v>1059</v>
      </c>
      <c r="K2">
        <v>3102</v>
      </c>
    </row>
    <row r="3" spans="1:11" x14ac:dyDescent="0.25">
      <c r="A3">
        <v>1107</v>
      </c>
      <c r="B3" t="s">
        <v>1064</v>
      </c>
      <c r="C3">
        <v>344</v>
      </c>
      <c r="E3">
        <v>2</v>
      </c>
      <c r="F3" t="s">
        <v>756</v>
      </c>
      <c r="G3">
        <v>239</v>
      </c>
      <c r="I3">
        <v>14</v>
      </c>
      <c r="J3" t="s">
        <v>10713</v>
      </c>
      <c r="K3">
        <v>3103</v>
      </c>
    </row>
    <row r="4" spans="1:11" x14ac:dyDescent="0.25">
      <c r="A4">
        <v>1401</v>
      </c>
      <c r="B4" t="s">
        <v>1067</v>
      </c>
      <c r="C4">
        <v>345</v>
      </c>
      <c r="E4">
        <v>15</v>
      </c>
      <c r="F4" t="s">
        <v>759</v>
      </c>
      <c r="G4">
        <v>240</v>
      </c>
      <c r="I4">
        <v>21</v>
      </c>
      <c r="J4" t="s">
        <v>756</v>
      </c>
      <c r="K4">
        <v>3104</v>
      </c>
    </row>
    <row r="5" spans="1:11" x14ac:dyDescent="0.25">
      <c r="A5">
        <v>1402</v>
      </c>
      <c r="B5" t="s">
        <v>1070</v>
      </c>
      <c r="C5">
        <v>346</v>
      </c>
      <c r="E5">
        <v>9</v>
      </c>
      <c r="F5" t="s">
        <v>762</v>
      </c>
      <c r="G5">
        <v>241</v>
      </c>
      <c r="I5">
        <v>22</v>
      </c>
      <c r="J5" t="s">
        <v>10714</v>
      </c>
      <c r="K5">
        <v>3105</v>
      </c>
    </row>
    <row r="6" spans="1:11" x14ac:dyDescent="0.25">
      <c r="A6">
        <v>1403</v>
      </c>
      <c r="B6" t="s">
        <v>1073</v>
      </c>
      <c r="C6">
        <v>347</v>
      </c>
      <c r="E6">
        <v>3</v>
      </c>
      <c r="F6" t="s">
        <v>765</v>
      </c>
      <c r="G6">
        <v>242</v>
      </c>
      <c r="I6">
        <v>23</v>
      </c>
      <c r="J6" t="s">
        <v>1102</v>
      </c>
      <c r="K6">
        <v>3106</v>
      </c>
    </row>
    <row r="7" spans="1:11" x14ac:dyDescent="0.25">
      <c r="A7">
        <v>1404</v>
      </c>
      <c r="B7" t="s">
        <v>1076</v>
      </c>
      <c r="C7">
        <v>348</v>
      </c>
      <c r="E7">
        <v>8</v>
      </c>
      <c r="F7" t="s">
        <v>768</v>
      </c>
      <c r="G7">
        <v>243</v>
      </c>
      <c r="I7">
        <v>31</v>
      </c>
      <c r="J7" t="s">
        <v>1108</v>
      </c>
      <c r="K7">
        <v>3107</v>
      </c>
    </row>
    <row r="8" spans="1:11" x14ac:dyDescent="0.25">
      <c r="A8">
        <v>1405</v>
      </c>
      <c r="B8" t="s">
        <v>1079</v>
      </c>
      <c r="C8">
        <v>349</v>
      </c>
      <c r="E8">
        <v>4</v>
      </c>
      <c r="F8" t="s">
        <v>771</v>
      </c>
      <c r="G8">
        <v>244</v>
      </c>
      <c r="I8">
        <v>32</v>
      </c>
      <c r="J8" t="s">
        <v>1117</v>
      </c>
      <c r="K8">
        <v>3108</v>
      </c>
    </row>
    <row r="9" spans="1:11" x14ac:dyDescent="0.25">
      <c r="A9">
        <v>2101</v>
      </c>
      <c r="B9" t="s">
        <v>756</v>
      </c>
      <c r="C9">
        <v>350</v>
      </c>
      <c r="E9">
        <v>6</v>
      </c>
      <c r="F9" t="s">
        <v>10715</v>
      </c>
      <c r="G9">
        <v>245</v>
      </c>
      <c r="I9">
        <v>33</v>
      </c>
      <c r="J9" t="s">
        <v>1132</v>
      </c>
      <c r="K9">
        <v>3109</v>
      </c>
    </row>
    <row r="10" spans="1:11" x14ac:dyDescent="0.25">
      <c r="A10">
        <v>2102</v>
      </c>
      <c r="B10" t="s">
        <v>1084</v>
      </c>
      <c r="C10">
        <v>351</v>
      </c>
      <c r="E10">
        <v>10</v>
      </c>
      <c r="F10" t="s">
        <v>777</v>
      </c>
      <c r="G10">
        <v>246</v>
      </c>
      <c r="I10">
        <v>41</v>
      </c>
      <c r="J10" t="s">
        <v>10716</v>
      </c>
      <c r="K10">
        <v>3110</v>
      </c>
    </row>
    <row r="11" spans="1:11" x14ac:dyDescent="0.25">
      <c r="A11">
        <v>2103</v>
      </c>
      <c r="B11" t="s">
        <v>1087</v>
      </c>
      <c r="C11">
        <v>352</v>
      </c>
      <c r="E11">
        <v>14</v>
      </c>
      <c r="F11" t="s">
        <v>780</v>
      </c>
      <c r="G11">
        <v>247</v>
      </c>
      <c r="I11">
        <v>42</v>
      </c>
      <c r="J11" t="s">
        <v>10717</v>
      </c>
      <c r="K11">
        <v>3111</v>
      </c>
    </row>
    <row r="12" spans="1:11" x14ac:dyDescent="0.25">
      <c r="A12">
        <v>2104</v>
      </c>
      <c r="B12" t="s">
        <v>1090</v>
      </c>
      <c r="C12">
        <v>353</v>
      </c>
      <c r="E12">
        <v>12</v>
      </c>
      <c r="F12" t="s">
        <v>10706</v>
      </c>
      <c r="G12">
        <v>248</v>
      </c>
      <c r="I12">
        <v>43</v>
      </c>
      <c r="J12" t="s">
        <v>10718</v>
      </c>
      <c r="K12">
        <v>3112</v>
      </c>
    </row>
    <row r="13" spans="1:11" x14ac:dyDescent="0.25">
      <c r="A13">
        <v>2201</v>
      </c>
      <c r="B13" t="s">
        <v>1093</v>
      </c>
      <c r="C13">
        <v>354</v>
      </c>
      <c r="E13">
        <v>7</v>
      </c>
      <c r="F13" t="s">
        <v>786</v>
      </c>
      <c r="G13">
        <v>249</v>
      </c>
      <c r="I13">
        <v>51</v>
      </c>
      <c r="J13" t="s">
        <v>798</v>
      </c>
      <c r="K13">
        <v>3113</v>
      </c>
    </row>
    <row r="14" spans="1:11" x14ac:dyDescent="0.25">
      <c r="A14">
        <v>2202</v>
      </c>
      <c r="B14" t="s">
        <v>1096</v>
      </c>
      <c r="C14">
        <v>355</v>
      </c>
      <c r="E14">
        <v>16</v>
      </c>
      <c r="F14" t="s">
        <v>789</v>
      </c>
      <c r="G14">
        <v>250</v>
      </c>
      <c r="I14">
        <v>52</v>
      </c>
      <c r="J14" t="s">
        <v>1199</v>
      </c>
      <c r="K14">
        <v>3114</v>
      </c>
    </row>
    <row r="15" spans="1:11" x14ac:dyDescent="0.25">
      <c r="A15">
        <v>2203</v>
      </c>
      <c r="B15" t="s">
        <v>1099</v>
      </c>
      <c r="C15">
        <v>356</v>
      </c>
      <c r="E15">
        <v>13</v>
      </c>
      <c r="F15" t="s">
        <v>10678</v>
      </c>
      <c r="G15">
        <v>251</v>
      </c>
      <c r="I15">
        <v>53</v>
      </c>
      <c r="J15" t="s">
        <v>1202</v>
      </c>
      <c r="K15">
        <v>3115</v>
      </c>
    </row>
    <row r="16" spans="1:11" x14ac:dyDescent="0.25">
      <c r="A16">
        <v>2301</v>
      </c>
      <c r="B16" t="s">
        <v>1102</v>
      </c>
      <c r="C16">
        <v>357</v>
      </c>
      <c r="E16">
        <v>1</v>
      </c>
      <c r="F16" t="s">
        <v>795</v>
      </c>
      <c r="G16">
        <v>252</v>
      </c>
      <c r="I16">
        <v>54</v>
      </c>
      <c r="J16" t="s">
        <v>1223</v>
      </c>
      <c r="K16">
        <v>3116</v>
      </c>
    </row>
    <row r="17" spans="1:11" x14ac:dyDescent="0.25">
      <c r="A17">
        <v>2302</v>
      </c>
      <c r="B17" t="s">
        <v>1105</v>
      </c>
      <c r="C17">
        <v>358</v>
      </c>
      <c r="E17">
        <v>5</v>
      </c>
      <c r="F17" t="s">
        <v>798</v>
      </c>
      <c r="G17">
        <v>253</v>
      </c>
      <c r="I17">
        <v>55</v>
      </c>
      <c r="J17" t="s">
        <v>1229</v>
      </c>
      <c r="K17">
        <v>3117</v>
      </c>
    </row>
    <row r="18" spans="1:11" x14ac:dyDescent="0.25">
      <c r="A18">
        <v>3101</v>
      </c>
      <c r="B18" t="s">
        <v>1108</v>
      </c>
      <c r="C18">
        <v>359</v>
      </c>
      <c r="I18">
        <v>56</v>
      </c>
      <c r="J18" t="s">
        <v>1244</v>
      </c>
      <c r="K18">
        <v>3118</v>
      </c>
    </row>
    <row r="19" spans="1:11" x14ac:dyDescent="0.25">
      <c r="A19">
        <v>3102</v>
      </c>
      <c r="B19" t="s">
        <v>1111</v>
      </c>
      <c r="C19">
        <v>360</v>
      </c>
      <c r="I19">
        <v>57</v>
      </c>
      <c r="J19" t="s">
        <v>10719</v>
      </c>
      <c r="K19">
        <v>3119</v>
      </c>
    </row>
    <row r="20" spans="1:11" x14ac:dyDescent="0.25">
      <c r="A20">
        <v>3103</v>
      </c>
      <c r="B20" t="s">
        <v>1114</v>
      </c>
      <c r="C20">
        <v>361</v>
      </c>
      <c r="I20">
        <v>58</v>
      </c>
      <c r="J20" t="s">
        <v>10720</v>
      </c>
      <c r="K20">
        <v>3120</v>
      </c>
    </row>
    <row r="21" spans="1:11" x14ac:dyDescent="0.25">
      <c r="A21">
        <v>3201</v>
      </c>
      <c r="B21" t="s">
        <v>1117</v>
      </c>
      <c r="C21">
        <v>362</v>
      </c>
      <c r="I21">
        <v>61</v>
      </c>
      <c r="J21" t="s">
        <v>10721</v>
      </c>
      <c r="K21">
        <v>3121</v>
      </c>
    </row>
    <row r="22" spans="1:11" x14ac:dyDescent="0.25">
      <c r="A22">
        <v>3202</v>
      </c>
      <c r="B22" t="s">
        <v>1120</v>
      </c>
      <c r="C22">
        <v>363</v>
      </c>
      <c r="I22">
        <v>62</v>
      </c>
      <c r="J22" t="s">
        <v>10722</v>
      </c>
      <c r="K22">
        <v>3122</v>
      </c>
    </row>
    <row r="23" spans="1:11" x14ac:dyDescent="0.25">
      <c r="A23">
        <v>3301</v>
      </c>
      <c r="B23" t="s">
        <v>1123</v>
      </c>
      <c r="C23">
        <v>364</v>
      </c>
      <c r="I23">
        <v>63</v>
      </c>
      <c r="J23" t="s">
        <v>10723</v>
      </c>
      <c r="K23">
        <v>3123</v>
      </c>
    </row>
    <row r="24" spans="1:11" x14ac:dyDescent="0.25">
      <c r="A24">
        <v>3302</v>
      </c>
      <c r="B24" t="s">
        <v>1126</v>
      </c>
      <c r="C24">
        <v>365</v>
      </c>
      <c r="I24">
        <v>71</v>
      </c>
      <c r="J24" t="s">
        <v>1390</v>
      </c>
      <c r="K24">
        <v>3124</v>
      </c>
    </row>
    <row r="25" spans="1:11" x14ac:dyDescent="0.25">
      <c r="A25">
        <v>3303</v>
      </c>
      <c r="B25" t="s">
        <v>1129</v>
      </c>
      <c r="C25">
        <v>366</v>
      </c>
      <c r="I25">
        <v>72</v>
      </c>
      <c r="J25" t="s">
        <v>1419</v>
      </c>
      <c r="K25">
        <v>3125</v>
      </c>
    </row>
    <row r="26" spans="1:11" x14ac:dyDescent="0.25">
      <c r="A26">
        <v>3304</v>
      </c>
      <c r="B26" t="s">
        <v>1132</v>
      </c>
      <c r="C26">
        <v>367</v>
      </c>
      <c r="I26">
        <v>73</v>
      </c>
      <c r="J26" t="s">
        <v>1428</v>
      </c>
      <c r="K26">
        <v>3126</v>
      </c>
    </row>
    <row r="27" spans="1:11" x14ac:dyDescent="0.25">
      <c r="A27">
        <v>4101</v>
      </c>
      <c r="B27" t="s">
        <v>1135</v>
      </c>
      <c r="C27">
        <v>368</v>
      </c>
      <c r="I27">
        <v>74</v>
      </c>
      <c r="J27" t="s">
        <v>1455</v>
      </c>
      <c r="K27">
        <v>3127</v>
      </c>
    </row>
    <row r="28" spans="1:11" x14ac:dyDescent="0.25">
      <c r="A28">
        <v>4102</v>
      </c>
      <c r="B28" t="s">
        <v>771</v>
      </c>
      <c r="C28">
        <v>369</v>
      </c>
      <c r="I28">
        <v>81</v>
      </c>
      <c r="J28" t="s">
        <v>1479</v>
      </c>
      <c r="K28">
        <v>3128</v>
      </c>
    </row>
    <row r="29" spans="1:11" x14ac:dyDescent="0.25">
      <c r="A29">
        <v>4103</v>
      </c>
      <c r="B29" t="s">
        <v>1140</v>
      </c>
      <c r="C29">
        <v>370</v>
      </c>
      <c r="I29">
        <v>82</v>
      </c>
      <c r="J29" t="s">
        <v>1518</v>
      </c>
      <c r="K29">
        <v>3129</v>
      </c>
    </row>
    <row r="30" spans="1:11" x14ac:dyDescent="0.25">
      <c r="A30">
        <v>4104</v>
      </c>
      <c r="B30" t="s">
        <v>1143</v>
      </c>
      <c r="C30">
        <v>371</v>
      </c>
      <c r="I30">
        <v>83</v>
      </c>
      <c r="J30" t="s">
        <v>10724</v>
      </c>
      <c r="K30">
        <v>3130</v>
      </c>
    </row>
    <row r="31" spans="1:11" x14ac:dyDescent="0.25">
      <c r="A31">
        <v>4105</v>
      </c>
      <c r="B31" t="s">
        <v>1146</v>
      </c>
      <c r="C31">
        <v>372</v>
      </c>
      <c r="I31">
        <v>91</v>
      </c>
      <c r="J31" t="s">
        <v>10725</v>
      </c>
      <c r="K31">
        <v>3131</v>
      </c>
    </row>
    <row r="32" spans="1:11" x14ac:dyDescent="0.25">
      <c r="A32">
        <v>4106</v>
      </c>
      <c r="B32" t="s">
        <v>1149</v>
      </c>
      <c r="C32">
        <v>373</v>
      </c>
      <c r="I32">
        <v>92</v>
      </c>
      <c r="J32" t="s">
        <v>10726</v>
      </c>
      <c r="K32">
        <v>3132</v>
      </c>
    </row>
    <row r="33" spans="1:11" x14ac:dyDescent="0.25">
      <c r="A33">
        <v>4201</v>
      </c>
      <c r="B33" t="s">
        <v>1152</v>
      </c>
      <c r="C33">
        <v>374</v>
      </c>
      <c r="I33">
        <v>101</v>
      </c>
      <c r="J33" t="s">
        <v>1691</v>
      </c>
      <c r="K33">
        <v>3133</v>
      </c>
    </row>
    <row r="34" spans="1:11" x14ac:dyDescent="0.25">
      <c r="A34">
        <v>4202</v>
      </c>
      <c r="B34" t="s">
        <v>1155</v>
      </c>
      <c r="C34">
        <v>375</v>
      </c>
      <c r="I34">
        <v>102</v>
      </c>
      <c r="J34" t="s">
        <v>10727</v>
      </c>
      <c r="K34">
        <v>3134</v>
      </c>
    </row>
    <row r="35" spans="1:11" x14ac:dyDescent="0.25">
      <c r="A35">
        <v>4203</v>
      </c>
      <c r="B35" t="s">
        <v>1158</v>
      </c>
      <c r="C35">
        <v>376</v>
      </c>
      <c r="I35">
        <v>103</v>
      </c>
      <c r="J35" t="s">
        <v>1730</v>
      </c>
      <c r="K35">
        <v>3135</v>
      </c>
    </row>
    <row r="36" spans="1:11" x14ac:dyDescent="0.25">
      <c r="A36">
        <v>4204</v>
      </c>
      <c r="B36" t="s">
        <v>1161</v>
      </c>
      <c r="C36">
        <v>377</v>
      </c>
      <c r="I36">
        <v>104</v>
      </c>
      <c r="J36" t="s">
        <v>1760</v>
      </c>
      <c r="K36">
        <v>3136</v>
      </c>
    </row>
    <row r="37" spans="1:11" x14ac:dyDescent="0.25">
      <c r="A37">
        <v>4301</v>
      </c>
      <c r="B37" t="s">
        <v>1164</v>
      </c>
      <c r="C37">
        <v>378</v>
      </c>
      <c r="I37">
        <v>111</v>
      </c>
      <c r="J37" t="s">
        <v>10707</v>
      </c>
      <c r="K37">
        <v>3137</v>
      </c>
    </row>
    <row r="38" spans="1:11" x14ac:dyDescent="0.25">
      <c r="A38">
        <v>4302</v>
      </c>
      <c r="B38" t="s">
        <v>1167</v>
      </c>
      <c r="C38">
        <v>379</v>
      </c>
      <c r="I38">
        <v>112</v>
      </c>
      <c r="J38" t="s">
        <v>10708</v>
      </c>
      <c r="K38">
        <v>3138</v>
      </c>
    </row>
    <row r="39" spans="1:11" x14ac:dyDescent="0.25">
      <c r="A39">
        <v>4303</v>
      </c>
      <c r="B39" t="s">
        <v>1170</v>
      </c>
      <c r="C39">
        <v>380</v>
      </c>
      <c r="I39">
        <v>113</v>
      </c>
      <c r="J39" t="s">
        <v>10728</v>
      </c>
      <c r="K39">
        <v>3139</v>
      </c>
    </row>
    <row r="40" spans="1:11" x14ac:dyDescent="0.25">
      <c r="A40">
        <v>4304</v>
      </c>
      <c r="B40" t="s">
        <v>1173</v>
      </c>
      <c r="C40">
        <v>381</v>
      </c>
      <c r="I40">
        <v>114</v>
      </c>
      <c r="J40" t="s">
        <v>10729</v>
      </c>
      <c r="K40">
        <v>3140</v>
      </c>
    </row>
    <row r="41" spans="1:11" x14ac:dyDescent="0.25">
      <c r="A41">
        <v>4305</v>
      </c>
      <c r="B41" t="s">
        <v>1176</v>
      </c>
      <c r="C41">
        <v>382</v>
      </c>
      <c r="I41">
        <v>121</v>
      </c>
      <c r="J41" t="s">
        <v>10706</v>
      </c>
      <c r="K41">
        <v>3141</v>
      </c>
    </row>
    <row r="42" spans="1:11" x14ac:dyDescent="0.25">
      <c r="A42">
        <v>5101</v>
      </c>
      <c r="B42" t="s">
        <v>798</v>
      </c>
      <c r="C42">
        <v>383</v>
      </c>
      <c r="I42">
        <v>122</v>
      </c>
      <c r="J42" t="s">
        <v>10730</v>
      </c>
      <c r="K42">
        <v>3142</v>
      </c>
    </row>
    <row r="43" spans="1:11" x14ac:dyDescent="0.25">
      <c r="A43">
        <v>5102</v>
      </c>
      <c r="B43" t="s">
        <v>1181</v>
      </c>
      <c r="C43">
        <v>384</v>
      </c>
      <c r="I43">
        <v>123</v>
      </c>
      <c r="J43" t="s">
        <v>10731</v>
      </c>
      <c r="K43">
        <v>3143</v>
      </c>
    </row>
    <row r="44" spans="1:11" x14ac:dyDescent="0.25">
      <c r="A44">
        <v>5103</v>
      </c>
      <c r="B44" t="s">
        <v>1184</v>
      </c>
      <c r="C44">
        <v>385</v>
      </c>
      <c r="I44">
        <v>124</v>
      </c>
      <c r="J44" t="s">
        <v>10732</v>
      </c>
      <c r="K44">
        <v>3144</v>
      </c>
    </row>
    <row r="45" spans="1:11" x14ac:dyDescent="0.25">
      <c r="A45">
        <v>5104</v>
      </c>
      <c r="B45" t="s">
        <v>1187</v>
      </c>
      <c r="C45">
        <v>386</v>
      </c>
      <c r="I45">
        <v>131</v>
      </c>
      <c r="J45" t="s">
        <v>892</v>
      </c>
      <c r="K45">
        <v>3145</v>
      </c>
    </row>
    <row r="46" spans="1:11" x14ac:dyDescent="0.25">
      <c r="A46">
        <v>5105</v>
      </c>
      <c r="B46" t="s">
        <v>1190</v>
      </c>
      <c r="C46">
        <v>387</v>
      </c>
      <c r="I46">
        <v>132</v>
      </c>
      <c r="J46" t="s">
        <v>5510</v>
      </c>
      <c r="K46">
        <v>3146</v>
      </c>
    </row>
    <row r="47" spans="1:11" x14ac:dyDescent="0.25">
      <c r="A47">
        <v>5107</v>
      </c>
      <c r="B47" t="s">
        <v>1193</v>
      </c>
      <c r="C47">
        <v>388</v>
      </c>
      <c r="I47">
        <v>133</v>
      </c>
      <c r="J47" t="s">
        <v>10733</v>
      </c>
      <c r="K47">
        <v>3147</v>
      </c>
    </row>
    <row r="48" spans="1:11" x14ac:dyDescent="0.25">
      <c r="A48">
        <v>5109</v>
      </c>
      <c r="B48" t="s">
        <v>1196</v>
      </c>
      <c r="C48">
        <v>389</v>
      </c>
      <c r="I48">
        <v>134</v>
      </c>
      <c r="J48" t="s">
        <v>10734</v>
      </c>
      <c r="K48">
        <v>3148</v>
      </c>
    </row>
    <row r="49" spans="1:11" x14ac:dyDescent="0.25">
      <c r="A49">
        <v>5201</v>
      </c>
      <c r="B49" t="s">
        <v>1199</v>
      </c>
      <c r="C49">
        <v>390</v>
      </c>
      <c r="I49">
        <v>135</v>
      </c>
      <c r="J49" t="s">
        <v>1948</v>
      </c>
      <c r="K49">
        <v>3149</v>
      </c>
    </row>
    <row r="50" spans="1:11" x14ac:dyDescent="0.25">
      <c r="A50">
        <v>5301</v>
      </c>
      <c r="B50" t="s">
        <v>1202</v>
      </c>
      <c r="C50">
        <v>391</v>
      </c>
      <c r="I50">
        <v>136</v>
      </c>
      <c r="J50" t="s">
        <v>1963</v>
      </c>
      <c r="K50">
        <v>3150</v>
      </c>
    </row>
    <row r="51" spans="1:11" x14ac:dyDescent="0.25">
      <c r="A51">
        <v>5302</v>
      </c>
      <c r="B51" t="s">
        <v>1205</v>
      </c>
      <c r="C51">
        <v>392</v>
      </c>
      <c r="I51">
        <v>141</v>
      </c>
      <c r="J51" t="s">
        <v>10735</v>
      </c>
      <c r="K51">
        <v>3151</v>
      </c>
    </row>
    <row r="52" spans="1:11" x14ac:dyDescent="0.25">
      <c r="A52">
        <v>5303</v>
      </c>
      <c r="B52" t="s">
        <v>1208</v>
      </c>
      <c r="C52">
        <v>393</v>
      </c>
      <c r="I52">
        <v>141</v>
      </c>
      <c r="J52" t="s">
        <v>1978</v>
      </c>
      <c r="K52">
        <v>3152</v>
      </c>
    </row>
    <row r="53" spans="1:11" x14ac:dyDescent="0.25">
      <c r="A53">
        <v>5304</v>
      </c>
      <c r="B53" t="s">
        <v>1211</v>
      </c>
      <c r="C53">
        <v>394</v>
      </c>
      <c r="I53">
        <v>142</v>
      </c>
      <c r="J53" t="s">
        <v>10735</v>
      </c>
      <c r="K53">
        <v>3153</v>
      </c>
    </row>
    <row r="54" spans="1:11" x14ac:dyDescent="0.25">
      <c r="A54">
        <v>5401</v>
      </c>
      <c r="B54" t="s">
        <v>1214</v>
      </c>
      <c r="C54">
        <v>395</v>
      </c>
      <c r="I54">
        <v>151</v>
      </c>
      <c r="J54" t="s">
        <v>2012</v>
      </c>
      <c r="K54">
        <v>3154</v>
      </c>
    </row>
    <row r="55" spans="1:11" x14ac:dyDescent="0.25">
      <c r="A55">
        <v>5402</v>
      </c>
      <c r="B55" t="s">
        <v>1217</v>
      </c>
      <c r="C55">
        <v>396</v>
      </c>
      <c r="I55">
        <v>152</v>
      </c>
      <c r="J55" t="s">
        <v>10736</v>
      </c>
      <c r="K55">
        <v>3155</v>
      </c>
    </row>
    <row r="56" spans="1:11" x14ac:dyDescent="0.25">
      <c r="A56">
        <v>5403</v>
      </c>
      <c r="B56" t="s">
        <v>1220</v>
      </c>
      <c r="C56">
        <v>397</v>
      </c>
      <c r="I56">
        <v>161</v>
      </c>
      <c r="J56" t="s">
        <v>10737</v>
      </c>
      <c r="K56">
        <v>3156</v>
      </c>
    </row>
    <row r="57" spans="1:11" x14ac:dyDescent="0.25">
      <c r="A57">
        <v>5404</v>
      </c>
      <c r="B57" t="s">
        <v>1223</v>
      </c>
      <c r="C57">
        <v>398</v>
      </c>
      <c r="I57">
        <v>162</v>
      </c>
      <c r="J57" t="s">
        <v>10738</v>
      </c>
      <c r="K57">
        <v>3157</v>
      </c>
    </row>
    <row r="58" spans="1:11" x14ac:dyDescent="0.25">
      <c r="A58">
        <v>5405</v>
      </c>
      <c r="B58" t="s">
        <v>1226</v>
      </c>
      <c r="C58">
        <v>399</v>
      </c>
      <c r="I58">
        <v>163</v>
      </c>
      <c r="J58" t="s">
        <v>10739</v>
      </c>
      <c r="K58">
        <v>3158</v>
      </c>
    </row>
    <row r="59" spans="1:11" x14ac:dyDescent="0.25">
      <c r="A59">
        <v>5501</v>
      </c>
      <c r="B59" t="s">
        <v>1229</v>
      </c>
      <c r="C59">
        <v>400</v>
      </c>
    </row>
    <row r="60" spans="1:11" x14ac:dyDescent="0.25">
      <c r="A60">
        <v>5502</v>
      </c>
      <c r="B60" t="s">
        <v>1232</v>
      </c>
      <c r="C60">
        <v>401</v>
      </c>
    </row>
    <row r="61" spans="1:11" x14ac:dyDescent="0.25">
      <c r="A61">
        <v>5503</v>
      </c>
      <c r="B61" t="s">
        <v>1235</v>
      </c>
      <c r="C61">
        <v>402</v>
      </c>
    </row>
    <row r="62" spans="1:11" x14ac:dyDescent="0.25">
      <c r="A62">
        <v>5504</v>
      </c>
      <c r="B62" t="s">
        <v>1238</v>
      </c>
      <c r="C62">
        <v>403</v>
      </c>
    </row>
    <row r="63" spans="1:11" x14ac:dyDescent="0.25">
      <c r="A63">
        <v>5506</v>
      </c>
      <c r="B63" t="s">
        <v>1241</v>
      </c>
      <c r="C63">
        <v>404</v>
      </c>
    </row>
    <row r="64" spans="1:11" x14ac:dyDescent="0.25">
      <c r="A64">
        <v>5601</v>
      </c>
      <c r="B64" t="s">
        <v>1244</v>
      </c>
      <c r="C64">
        <v>405</v>
      </c>
    </row>
    <row r="65" spans="1:3" x14ac:dyDescent="0.25">
      <c r="A65">
        <v>5602</v>
      </c>
      <c r="B65" t="s">
        <v>1247</v>
      </c>
      <c r="C65">
        <v>406</v>
      </c>
    </row>
    <row r="66" spans="1:3" x14ac:dyDescent="0.25">
      <c r="A66">
        <v>5603</v>
      </c>
      <c r="B66" t="s">
        <v>1250</v>
      </c>
      <c r="C66">
        <v>407</v>
      </c>
    </row>
    <row r="67" spans="1:3" x14ac:dyDescent="0.25">
      <c r="A67">
        <v>5604</v>
      </c>
      <c r="B67" t="s">
        <v>1253</v>
      </c>
      <c r="C67">
        <v>408</v>
      </c>
    </row>
    <row r="68" spans="1:3" x14ac:dyDescent="0.25">
      <c r="A68">
        <v>5605</v>
      </c>
      <c r="B68" t="s">
        <v>1256</v>
      </c>
      <c r="C68">
        <v>409</v>
      </c>
    </row>
    <row r="69" spans="1:3" x14ac:dyDescent="0.25">
      <c r="A69">
        <v>5606</v>
      </c>
      <c r="B69" t="s">
        <v>1259</v>
      </c>
      <c r="C69">
        <v>410</v>
      </c>
    </row>
    <row r="70" spans="1:3" x14ac:dyDescent="0.25">
      <c r="A70">
        <v>5701</v>
      </c>
      <c r="B70" t="s">
        <v>1262</v>
      </c>
      <c r="C70">
        <v>411</v>
      </c>
    </row>
    <row r="71" spans="1:3" x14ac:dyDescent="0.25">
      <c r="A71">
        <v>5702</v>
      </c>
      <c r="B71" t="s">
        <v>1265</v>
      </c>
      <c r="C71">
        <v>412</v>
      </c>
    </row>
    <row r="72" spans="1:3" x14ac:dyDescent="0.25">
      <c r="A72">
        <v>5703</v>
      </c>
      <c r="B72" t="s">
        <v>1268</v>
      </c>
      <c r="C72">
        <v>413</v>
      </c>
    </row>
    <row r="73" spans="1:3" x14ac:dyDescent="0.25">
      <c r="A73">
        <v>5704</v>
      </c>
      <c r="B73" t="s">
        <v>1271</v>
      </c>
      <c r="C73">
        <v>414</v>
      </c>
    </row>
    <row r="74" spans="1:3" x14ac:dyDescent="0.25">
      <c r="A74">
        <v>5705</v>
      </c>
      <c r="B74" t="s">
        <v>1274</v>
      </c>
      <c r="C74">
        <v>415</v>
      </c>
    </row>
    <row r="75" spans="1:3" x14ac:dyDescent="0.25">
      <c r="A75">
        <v>5706</v>
      </c>
      <c r="B75" t="s">
        <v>1277</v>
      </c>
      <c r="C75">
        <v>416</v>
      </c>
    </row>
    <row r="76" spans="1:3" x14ac:dyDescent="0.25">
      <c r="A76">
        <v>5801</v>
      </c>
      <c r="B76" t="s">
        <v>1280</v>
      </c>
      <c r="C76">
        <v>417</v>
      </c>
    </row>
    <row r="77" spans="1:3" x14ac:dyDescent="0.25">
      <c r="A77">
        <v>5802</v>
      </c>
      <c r="B77" t="s">
        <v>1283</v>
      </c>
      <c r="C77">
        <v>418</v>
      </c>
    </row>
    <row r="78" spans="1:3" x14ac:dyDescent="0.25">
      <c r="A78">
        <v>5803</v>
      </c>
      <c r="B78" t="s">
        <v>1286</v>
      </c>
      <c r="C78">
        <v>419</v>
      </c>
    </row>
    <row r="79" spans="1:3" x14ac:dyDescent="0.25">
      <c r="A79">
        <v>5804</v>
      </c>
      <c r="B79" t="s">
        <v>1289</v>
      </c>
      <c r="C79">
        <v>420</v>
      </c>
    </row>
    <row r="80" spans="1:3" x14ac:dyDescent="0.25">
      <c r="A80">
        <v>6101</v>
      </c>
      <c r="B80" t="s">
        <v>1292</v>
      </c>
      <c r="C80">
        <v>421</v>
      </c>
    </row>
    <row r="81" spans="1:3" x14ac:dyDescent="0.25">
      <c r="A81">
        <v>6102</v>
      </c>
      <c r="B81" t="s">
        <v>1295</v>
      </c>
      <c r="C81">
        <v>422</v>
      </c>
    </row>
    <row r="82" spans="1:3" x14ac:dyDescent="0.25">
      <c r="A82">
        <v>6103</v>
      </c>
      <c r="B82" t="s">
        <v>1298</v>
      </c>
      <c r="C82">
        <v>423</v>
      </c>
    </row>
    <row r="83" spans="1:3" x14ac:dyDescent="0.25">
      <c r="A83">
        <v>6104</v>
      </c>
      <c r="B83" t="s">
        <v>1301</v>
      </c>
      <c r="C83">
        <v>424</v>
      </c>
    </row>
    <row r="84" spans="1:3" x14ac:dyDescent="0.25">
      <c r="A84">
        <v>6105</v>
      </c>
      <c r="B84" t="s">
        <v>1304</v>
      </c>
      <c r="C84">
        <v>425</v>
      </c>
    </row>
    <row r="85" spans="1:3" x14ac:dyDescent="0.25">
      <c r="A85">
        <v>6106</v>
      </c>
      <c r="B85" t="s">
        <v>1307</v>
      </c>
      <c r="C85">
        <v>426</v>
      </c>
    </row>
    <row r="86" spans="1:3" x14ac:dyDescent="0.25">
      <c r="A86">
        <v>6107</v>
      </c>
      <c r="B86" t="s">
        <v>1310</v>
      </c>
      <c r="C86">
        <v>427</v>
      </c>
    </row>
    <row r="87" spans="1:3" x14ac:dyDescent="0.25">
      <c r="A87">
        <v>6108</v>
      </c>
      <c r="B87" t="s">
        <v>1313</v>
      </c>
      <c r="C87">
        <v>428</v>
      </c>
    </row>
    <row r="88" spans="1:3" x14ac:dyDescent="0.25">
      <c r="A88">
        <v>6109</v>
      </c>
      <c r="B88" t="s">
        <v>1316</v>
      </c>
      <c r="C88">
        <v>429</v>
      </c>
    </row>
    <row r="89" spans="1:3" x14ac:dyDescent="0.25">
      <c r="A89">
        <v>6110</v>
      </c>
      <c r="B89" t="s">
        <v>1319</v>
      </c>
      <c r="C89">
        <v>430</v>
      </c>
    </row>
    <row r="90" spans="1:3" x14ac:dyDescent="0.25">
      <c r="A90">
        <v>6111</v>
      </c>
      <c r="B90" t="s">
        <v>1322</v>
      </c>
      <c r="C90">
        <v>431</v>
      </c>
    </row>
    <row r="91" spans="1:3" x14ac:dyDescent="0.25">
      <c r="A91">
        <v>6112</v>
      </c>
      <c r="B91" t="s">
        <v>1325</v>
      </c>
      <c r="C91">
        <v>432</v>
      </c>
    </row>
    <row r="92" spans="1:3" x14ac:dyDescent="0.25">
      <c r="A92">
        <v>6113</v>
      </c>
      <c r="B92" t="s">
        <v>1328</v>
      </c>
      <c r="C92">
        <v>433</v>
      </c>
    </row>
    <row r="93" spans="1:3" x14ac:dyDescent="0.25">
      <c r="A93">
        <v>6114</v>
      </c>
      <c r="B93" t="s">
        <v>1331</v>
      </c>
      <c r="C93">
        <v>434</v>
      </c>
    </row>
    <row r="94" spans="1:3" x14ac:dyDescent="0.25">
      <c r="A94">
        <v>6115</v>
      </c>
      <c r="B94" t="s">
        <v>1334</v>
      </c>
      <c r="C94">
        <v>435</v>
      </c>
    </row>
    <row r="95" spans="1:3" x14ac:dyDescent="0.25">
      <c r="A95">
        <v>6116</v>
      </c>
      <c r="B95" t="s">
        <v>1337</v>
      </c>
      <c r="C95">
        <v>436</v>
      </c>
    </row>
    <row r="96" spans="1:3" x14ac:dyDescent="0.25">
      <c r="A96">
        <v>6117</v>
      </c>
      <c r="B96" t="s">
        <v>1035</v>
      </c>
      <c r="C96">
        <v>437</v>
      </c>
    </row>
    <row r="97" spans="1:3" x14ac:dyDescent="0.25">
      <c r="A97">
        <v>6201</v>
      </c>
      <c r="B97" t="s">
        <v>1342</v>
      </c>
      <c r="C97">
        <v>438</v>
      </c>
    </row>
    <row r="98" spans="1:3" x14ac:dyDescent="0.25">
      <c r="A98">
        <v>6202</v>
      </c>
      <c r="B98" t="s">
        <v>1345</v>
      </c>
      <c r="C98">
        <v>439</v>
      </c>
    </row>
    <row r="99" spans="1:3" x14ac:dyDescent="0.25">
      <c r="A99">
        <v>6203</v>
      </c>
      <c r="B99" t="s">
        <v>1348</v>
      </c>
      <c r="C99">
        <v>440</v>
      </c>
    </row>
    <row r="100" spans="1:3" x14ac:dyDescent="0.25">
      <c r="A100">
        <v>6204</v>
      </c>
      <c r="B100" t="s">
        <v>1351</v>
      </c>
      <c r="C100">
        <v>441</v>
      </c>
    </row>
    <row r="101" spans="1:3" x14ac:dyDescent="0.25">
      <c r="A101">
        <v>6205</v>
      </c>
      <c r="B101" t="s">
        <v>1354</v>
      </c>
      <c r="C101">
        <v>442</v>
      </c>
    </row>
    <row r="102" spans="1:3" x14ac:dyDescent="0.25">
      <c r="A102">
        <v>6206</v>
      </c>
      <c r="B102" t="s">
        <v>1357</v>
      </c>
      <c r="C102">
        <v>443</v>
      </c>
    </row>
    <row r="103" spans="1:3" x14ac:dyDescent="0.25">
      <c r="A103">
        <v>6301</v>
      </c>
      <c r="B103" t="s">
        <v>1360</v>
      </c>
      <c r="C103">
        <v>444</v>
      </c>
    </row>
    <row r="104" spans="1:3" x14ac:dyDescent="0.25">
      <c r="A104">
        <v>6302</v>
      </c>
      <c r="B104" t="s">
        <v>1363</v>
      </c>
      <c r="C104">
        <v>445</v>
      </c>
    </row>
    <row r="105" spans="1:3" x14ac:dyDescent="0.25">
      <c r="A105">
        <v>6303</v>
      </c>
      <c r="B105" t="s">
        <v>1366</v>
      </c>
      <c r="C105">
        <v>446</v>
      </c>
    </row>
    <row r="106" spans="1:3" x14ac:dyDescent="0.25">
      <c r="A106">
        <v>6304</v>
      </c>
      <c r="B106" t="s">
        <v>1369</v>
      </c>
      <c r="C106">
        <v>447</v>
      </c>
    </row>
    <row r="107" spans="1:3" x14ac:dyDescent="0.25">
      <c r="A107">
        <v>6305</v>
      </c>
      <c r="B107" t="s">
        <v>1372</v>
      </c>
      <c r="C107">
        <v>448</v>
      </c>
    </row>
    <row r="108" spans="1:3" x14ac:dyDescent="0.25">
      <c r="A108">
        <v>6306</v>
      </c>
      <c r="B108" t="s">
        <v>1375</v>
      </c>
      <c r="C108">
        <v>449</v>
      </c>
    </row>
    <row r="109" spans="1:3" x14ac:dyDescent="0.25">
      <c r="A109">
        <v>6307</v>
      </c>
      <c r="B109" t="s">
        <v>1378</v>
      </c>
      <c r="C109">
        <v>450</v>
      </c>
    </row>
    <row r="110" spans="1:3" x14ac:dyDescent="0.25">
      <c r="A110">
        <v>6308</v>
      </c>
      <c r="B110" t="s">
        <v>1381</v>
      </c>
      <c r="C110">
        <v>451</v>
      </c>
    </row>
    <row r="111" spans="1:3" x14ac:dyDescent="0.25">
      <c r="A111">
        <v>6309</v>
      </c>
      <c r="B111" t="s">
        <v>1384</v>
      </c>
      <c r="C111">
        <v>452</v>
      </c>
    </row>
    <row r="112" spans="1:3" x14ac:dyDescent="0.25">
      <c r="A112">
        <v>6310</v>
      </c>
      <c r="B112" t="s">
        <v>1387</v>
      </c>
      <c r="C112">
        <v>453</v>
      </c>
    </row>
    <row r="113" spans="1:3" x14ac:dyDescent="0.25">
      <c r="A113">
        <v>7101</v>
      </c>
      <c r="B113" t="s">
        <v>1390</v>
      </c>
      <c r="C113">
        <v>454</v>
      </c>
    </row>
    <row r="114" spans="1:3" x14ac:dyDescent="0.25">
      <c r="A114">
        <v>7102</v>
      </c>
      <c r="B114" t="s">
        <v>1393</v>
      </c>
      <c r="C114">
        <v>455</v>
      </c>
    </row>
    <row r="115" spans="1:3" x14ac:dyDescent="0.25">
      <c r="A115">
        <v>7103</v>
      </c>
      <c r="B115" t="s">
        <v>1396</v>
      </c>
      <c r="C115">
        <v>456</v>
      </c>
    </row>
    <row r="116" spans="1:3" x14ac:dyDescent="0.25">
      <c r="A116">
        <v>7104</v>
      </c>
      <c r="B116" t="s">
        <v>1399</v>
      </c>
      <c r="C116">
        <v>457</v>
      </c>
    </row>
    <row r="117" spans="1:3" x14ac:dyDescent="0.25">
      <c r="A117">
        <v>7105</v>
      </c>
      <c r="B117" t="s">
        <v>786</v>
      </c>
      <c r="C117">
        <v>458</v>
      </c>
    </row>
    <row r="118" spans="1:3" x14ac:dyDescent="0.25">
      <c r="A118">
        <v>7106</v>
      </c>
      <c r="B118" t="s">
        <v>1404</v>
      </c>
      <c r="C118">
        <v>459</v>
      </c>
    </row>
    <row r="119" spans="1:3" x14ac:dyDescent="0.25">
      <c r="A119">
        <v>7107</v>
      </c>
      <c r="B119" t="s">
        <v>1407</v>
      </c>
      <c r="C119">
        <v>460</v>
      </c>
    </row>
    <row r="120" spans="1:3" x14ac:dyDescent="0.25">
      <c r="A120">
        <v>7108</v>
      </c>
      <c r="B120" t="s">
        <v>1410</v>
      </c>
      <c r="C120">
        <v>461</v>
      </c>
    </row>
    <row r="121" spans="1:3" x14ac:dyDescent="0.25">
      <c r="A121">
        <v>7109</v>
      </c>
      <c r="B121" t="s">
        <v>1413</v>
      </c>
      <c r="C121">
        <v>462</v>
      </c>
    </row>
    <row r="122" spans="1:3" x14ac:dyDescent="0.25">
      <c r="A122">
        <v>7110</v>
      </c>
      <c r="B122" t="s">
        <v>1416</v>
      </c>
      <c r="C122">
        <v>463</v>
      </c>
    </row>
    <row r="123" spans="1:3" x14ac:dyDescent="0.25">
      <c r="A123">
        <v>7201</v>
      </c>
      <c r="B123" t="s">
        <v>1419</v>
      </c>
      <c r="C123">
        <v>464</v>
      </c>
    </row>
    <row r="124" spans="1:3" x14ac:dyDescent="0.25">
      <c r="A124">
        <v>7202</v>
      </c>
      <c r="B124" t="s">
        <v>1422</v>
      </c>
      <c r="C124">
        <v>465</v>
      </c>
    </row>
    <row r="125" spans="1:3" x14ac:dyDescent="0.25">
      <c r="A125">
        <v>7203</v>
      </c>
      <c r="B125" t="s">
        <v>1425</v>
      </c>
      <c r="C125">
        <v>466</v>
      </c>
    </row>
    <row r="126" spans="1:3" x14ac:dyDescent="0.25">
      <c r="A126">
        <v>7301</v>
      </c>
      <c r="B126" t="s">
        <v>1428</v>
      </c>
      <c r="C126">
        <v>467</v>
      </c>
    </row>
    <row r="127" spans="1:3" x14ac:dyDescent="0.25">
      <c r="A127">
        <v>7302</v>
      </c>
      <c r="B127" t="s">
        <v>1431</v>
      </c>
      <c r="C127">
        <v>468</v>
      </c>
    </row>
    <row r="128" spans="1:3" x14ac:dyDescent="0.25">
      <c r="A128">
        <v>7303</v>
      </c>
      <c r="B128" t="s">
        <v>1434</v>
      </c>
      <c r="C128">
        <v>469</v>
      </c>
    </row>
    <row r="129" spans="1:3" x14ac:dyDescent="0.25">
      <c r="A129">
        <v>7304</v>
      </c>
      <c r="B129" t="s">
        <v>1437</v>
      </c>
      <c r="C129">
        <v>470</v>
      </c>
    </row>
    <row r="130" spans="1:3" x14ac:dyDescent="0.25">
      <c r="A130">
        <v>7305</v>
      </c>
      <c r="B130" t="s">
        <v>1440</v>
      </c>
      <c r="C130">
        <v>471</v>
      </c>
    </row>
    <row r="131" spans="1:3" x14ac:dyDescent="0.25">
      <c r="A131">
        <v>7306</v>
      </c>
      <c r="B131" t="s">
        <v>1443</v>
      </c>
      <c r="C131">
        <v>472</v>
      </c>
    </row>
    <row r="132" spans="1:3" x14ac:dyDescent="0.25">
      <c r="A132">
        <v>7307</v>
      </c>
      <c r="B132" t="s">
        <v>1446</v>
      </c>
      <c r="C132">
        <v>473</v>
      </c>
    </row>
    <row r="133" spans="1:3" x14ac:dyDescent="0.25">
      <c r="A133">
        <v>7308</v>
      </c>
      <c r="B133" t="s">
        <v>1449</v>
      </c>
      <c r="C133">
        <v>474</v>
      </c>
    </row>
    <row r="134" spans="1:3" x14ac:dyDescent="0.25">
      <c r="A134">
        <v>7309</v>
      </c>
      <c r="B134" t="s">
        <v>1452</v>
      </c>
      <c r="C134">
        <v>475</v>
      </c>
    </row>
    <row r="135" spans="1:3" x14ac:dyDescent="0.25">
      <c r="A135">
        <v>7401</v>
      </c>
      <c r="B135" t="s">
        <v>1455</v>
      </c>
      <c r="C135">
        <v>476</v>
      </c>
    </row>
    <row r="136" spans="1:3" x14ac:dyDescent="0.25">
      <c r="A136">
        <v>7402</v>
      </c>
      <c r="B136" t="s">
        <v>1458</v>
      </c>
      <c r="C136">
        <v>477</v>
      </c>
    </row>
    <row r="137" spans="1:3" x14ac:dyDescent="0.25">
      <c r="A137">
        <v>7403</v>
      </c>
      <c r="B137" t="s">
        <v>1461</v>
      </c>
      <c r="C137">
        <v>478</v>
      </c>
    </row>
    <row r="138" spans="1:3" x14ac:dyDescent="0.25">
      <c r="A138">
        <v>7404</v>
      </c>
      <c r="B138" t="s">
        <v>1464</v>
      </c>
      <c r="C138">
        <v>479</v>
      </c>
    </row>
    <row r="139" spans="1:3" x14ac:dyDescent="0.25">
      <c r="A139">
        <v>7405</v>
      </c>
      <c r="B139" t="s">
        <v>1467</v>
      </c>
      <c r="C139">
        <v>480</v>
      </c>
    </row>
    <row r="140" spans="1:3" x14ac:dyDescent="0.25">
      <c r="A140">
        <v>7406</v>
      </c>
      <c r="B140" t="s">
        <v>1470</v>
      </c>
      <c r="C140">
        <v>481</v>
      </c>
    </row>
    <row r="141" spans="1:3" x14ac:dyDescent="0.25">
      <c r="A141">
        <v>7407</v>
      </c>
      <c r="B141" t="s">
        <v>1473</v>
      </c>
      <c r="C141">
        <v>482</v>
      </c>
    </row>
    <row r="142" spans="1:3" x14ac:dyDescent="0.25">
      <c r="A142">
        <v>7408</v>
      </c>
      <c r="B142" t="s">
        <v>1476</v>
      </c>
      <c r="C142">
        <v>483</v>
      </c>
    </row>
    <row r="143" spans="1:3" x14ac:dyDescent="0.25">
      <c r="A143">
        <v>8101</v>
      </c>
      <c r="B143" t="s">
        <v>1479</v>
      </c>
      <c r="C143">
        <v>484</v>
      </c>
    </row>
    <row r="144" spans="1:3" x14ac:dyDescent="0.25">
      <c r="A144">
        <v>8102</v>
      </c>
      <c r="B144" t="s">
        <v>1482</v>
      </c>
      <c r="C144">
        <v>485</v>
      </c>
    </row>
    <row r="145" spans="1:3" x14ac:dyDescent="0.25">
      <c r="A145">
        <v>8103</v>
      </c>
      <c r="B145" t="s">
        <v>1485</v>
      </c>
      <c r="C145">
        <v>486</v>
      </c>
    </row>
    <row r="146" spans="1:3" x14ac:dyDescent="0.25">
      <c r="A146">
        <v>8104</v>
      </c>
      <c r="B146" t="s">
        <v>1488</v>
      </c>
      <c r="C146">
        <v>487</v>
      </c>
    </row>
    <row r="147" spans="1:3" x14ac:dyDescent="0.25">
      <c r="A147">
        <v>8105</v>
      </c>
      <c r="B147" t="s">
        <v>1491</v>
      </c>
      <c r="C147">
        <v>488</v>
      </c>
    </row>
    <row r="148" spans="1:3" x14ac:dyDescent="0.25">
      <c r="A148">
        <v>8106</v>
      </c>
      <c r="B148" t="s">
        <v>1494</v>
      </c>
      <c r="C148">
        <v>489</v>
      </c>
    </row>
    <row r="149" spans="1:3" x14ac:dyDescent="0.25">
      <c r="A149">
        <v>8107</v>
      </c>
      <c r="B149" t="s">
        <v>1497</v>
      </c>
      <c r="C149">
        <v>490</v>
      </c>
    </row>
    <row r="150" spans="1:3" x14ac:dyDescent="0.25">
      <c r="A150">
        <v>8108</v>
      </c>
      <c r="B150" t="s">
        <v>1500</v>
      </c>
      <c r="C150">
        <v>491</v>
      </c>
    </row>
    <row r="151" spans="1:3" x14ac:dyDescent="0.25">
      <c r="A151">
        <v>8109</v>
      </c>
      <c r="B151" t="s">
        <v>1503</v>
      </c>
      <c r="C151">
        <v>492</v>
      </c>
    </row>
    <row r="152" spans="1:3" x14ac:dyDescent="0.25">
      <c r="A152">
        <v>8110</v>
      </c>
      <c r="B152" t="s">
        <v>1506</v>
      </c>
      <c r="C152">
        <v>493</v>
      </c>
    </row>
    <row r="153" spans="1:3" x14ac:dyDescent="0.25">
      <c r="A153">
        <v>8111</v>
      </c>
      <c r="B153" t="s">
        <v>1509</v>
      </c>
      <c r="C153">
        <v>494</v>
      </c>
    </row>
    <row r="154" spans="1:3" x14ac:dyDescent="0.25">
      <c r="A154">
        <v>8112</v>
      </c>
      <c r="B154" t="s">
        <v>1512</v>
      </c>
      <c r="C154">
        <v>495</v>
      </c>
    </row>
    <row r="155" spans="1:3" x14ac:dyDescent="0.25">
      <c r="A155">
        <v>8201</v>
      </c>
      <c r="B155" t="s">
        <v>1515</v>
      </c>
      <c r="C155">
        <v>496</v>
      </c>
    </row>
    <row r="156" spans="1:3" x14ac:dyDescent="0.25">
      <c r="A156">
        <v>8202</v>
      </c>
      <c r="B156" t="s">
        <v>1518</v>
      </c>
      <c r="C156">
        <v>497</v>
      </c>
    </row>
    <row r="157" spans="1:3" x14ac:dyDescent="0.25">
      <c r="A157">
        <v>8203</v>
      </c>
      <c r="B157" t="s">
        <v>1521</v>
      </c>
      <c r="C157">
        <v>498</v>
      </c>
    </row>
    <row r="158" spans="1:3" x14ac:dyDescent="0.25">
      <c r="A158">
        <v>8204</v>
      </c>
      <c r="B158" t="s">
        <v>1524</v>
      </c>
      <c r="C158">
        <v>499</v>
      </c>
    </row>
    <row r="159" spans="1:3" x14ac:dyDescent="0.25">
      <c r="A159">
        <v>8205</v>
      </c>
      <c r="B159" t="s">
        <v>1527</v>
      </c>
      <c r="C159">
        <v>500</v>
      </c>
    </row>
    <row r="160" spans="1:3" x14ac:dyDescent="0.25">
      <c r="A160">
        <v>8206</v>
      </c>
      <c r="B160" t="s">
        <v>1530</v>
      </c>
      <c r="C160">
        <v>501</v>
      </c>
    </row>
    <row r="161" spans="1:3" x14ac:dyDescent="0.25">
      <c r="A161">
        <v>8207</v>
      </c>
      <c r="B161" t="s">
        <v>1533</v>
      </c>
      <c r="C161">
        <v>502</v>
      </c>
    </row>
    <row r="162" spans="1:3" x14ac:dyDescent="0.25">
      <c r="A162">
        <v>8301</v>
      </c>
      <c r="B162" t="s">
        <v>1536</v>
      </c>
      <c r="C162">
        <v>503</v>
      </c>
    </row>
    <row r="163" spans="1:3" x14ac:dyDescent="0.25">
      <c r="A163">
        <v>8302</v>
      </c>
      <c r="B163" t="s">
        <v>1539</v>
      </c>
      <c r="C163">
        <v>504</v>
      </c>
    </row>
    <row r="164" spans="1:3" x14ac:dyDescent="0.25">
      <c r="A164">
        <v>8303</v>
      </c>
      <c r="B164" t="s">
        <v>1542</v>
      </c>
      <c r="C164">
        <v>505</v>
      </c>
    </row>
    <row r="165" spans="1:3" x14ac:dyDescent="0.25">
      <c r="A165">
        <v>8304</v>
      </c>
      <c r="B165" t="s">
        <v>1545</v>
      </c>
      <c r="C165">
        <v>506</v>
      </c>
    </row>
    <row r="166" spans="1:3" x14ac:dyDescent="0.25">
      <c r="A166">
        <v>8305</v>
      </c>
      <c r="B166" t="s">
        <v>1548</v>
      </c>
      <c r="C166">
        <v>507</v>
      </c>
    </row>
    <row r="167" spans="1:3" x14ac:dyDescent="0.25">
      <c r="A167">
        <v>8306</v>
      </c>
      <c r="B167" t="s">
        <v>1551</v>
      </c>
      <c r="C167">
        <v>508</v>
      </c>
    </row>
    <row r="168" spans="1:3" x14ac:dyDescent="0.25">
      <c r="A168">
        <v>8307</v>
      </c>
      <c r="B168" t="s">
        <v>1554</v>
      </c>
      <c r="C168">
        <v>509</v>
      </c>
    </row>
    <row r="169" spans="1:3" x14ac:dyDescent="0.25">
      <c r="A169">
        <v>8308</v>
      </c>
      <c r="B169" t="s">
        <v>1557</v>
      </c>
      <c r="C169">
        <v>510</v>
      </c>
    </row>
    <row r="170" spans="1:3" x14ac:dyDescent="0.25">
      <c r="A170">
        <v>8309</v>
      </c>
      <c r="B170" t="s">
        <v>1560</v>
      </c>
      <c r="C170">
        <v>511</v>
      </c>
    </row>
    <row r="171" spans="1:3" x14ac:dyDescent="0.25">
      <c r="A171">
        <v>8310</v>
      </c>
      <c r="B171" t="s">
        <v>1563</v>
      </c>
      <c r="C171">
        <v>512</v>
      </c>
    </row>
    <row r="172" spans="1:3" x14ac:dyDescent="0.25">
      <c r="A172">
        <v>8311</v>
      </c>
      <c r="B172" t="s">
        <v>678</v>
      </c>
      <c r="C172">
        <v>513</v>
      </c>
    </row>
    <row r="173" spans="1:3" x14ac:dyDescent="0.25">
      <c r="A173">
        <v>8312</v>
      </c>
      <c r="B173" t="s">
        <v>1568</v>
      </c>
      <c r="C173">
        <v>514</v>
      </c>
    </row>
    <row r="174" spans="1:3" x14ac:dyDescent="0.25">
      <c r="A174">
        <v>8313</v>
      </c>
      <c r="B174" t="s">
        <v>1571</v>
      </c>
      <c r="C174">
        <v>515</v>
      </c>
    </row>
    <row r="175" spans="1:3" x14ac:dyDescent="0.25">
      <c r="A175">
        <v>8314</v>
      </c>
      <c r="B175" t="s">
        <v>1574</v>
      </c>
      <c r="C175">
        <v>516</v>
      </c>
    </row>
    <row r="176" spans="1:3" x14ac:dyDescent="0.25">
      <c r="A176">
        <v>9101</v>
      </c>
      <c r="B176" t="s">
        <v>1577</v>
      </c>
      <c r="C176">
        <v>517</v>
      </c>
    </row>
    <row r="177" spans="1:3" x14ac:dyDescent="0.25">
      <c r="A177">
        <v>9102</v>
      </c>
      <c r="B177" t="s">
        <v>1580</v>
      </c>
      <c r="C177">
        <v>518</v>
      </c>
    </row>
    <row r="178" spans="1:3" x14ac:dyDescent="0.25">
      <c r="A178">
        <v>9103</v>
      </c>
      <c r="B178" t="s">
        <v>1583</v>
      </c>
      <c r="C178">
        <v>519</v>
      </c>
    </row>
    <row r="179" spans="1:3" x14ac:dyDescent="0.25">
      <c r="A179">
        <v>9104</v>
      </c>
      <c r="B179" t="s">
        <v>1586</v>
      </c>
      <c r="C179">
        <v>520</v>
      </c>
    </row>
    <row r="180" spans="1:3" x14ac:dyDescent="0.25">
      <c r="A180">
        <v>9105</v>
      </c>
      <c r="B180" t="s">
        <v>1589</v>
      </c>
      <c r="C180">
        <v>521</v>
      </c>
    </row>
    <row r="181" spans="1:3" x14ac:dyDescent="0.25">
      <c r="A181">
        <v>9106</v>
      </c>
      <c r="B181" t="s">
        <v>1592</v>
      </c>
      <c r="C181">
        <v>522</v>
      </c>
    </row>
    <row r="182" spans="1:3" x14ac:dyDescent="0.25">
      <c r="A182">
        <v>9107</v>
      </c>
      <c r="B182" t="s">
        <v>1595</v>
      </c>
      <c r="C182">
        <v>523</v>
      </c>
    </row>
    <row r="183" spans="1:3" x14ac:dyDescent="0.25">
      <c r="A183">
        <v>9108</v>
      </c>
      <c r="B183" t="s">
        <v>1598</v>
      </c>
      <c r="C183">
        <v>524</v>
      </c>
    </row>
    <row r="184" spans="1:3" x14ac:dyDescent="0.25">
      <c r="A184">
        <v>9109</v>
      </c>
      <c r="B184" t="s">
        <v>1601</v>
      </c>
      <c r="C184">
        <v>525</v>
      </c>
    </row>
    <row r="185" spans="1:3" x14ac:dyDescent="0.25">
      <c r="A185">
        <v>9110</v>
      </c>
      <c r="B185" t="s">
        <v>1604</v>
      </c>
      <c r="C185">
        <v>526</v>
      </c>
    </row>
    <row r="186" spans="1:3" x14ac:dyDescent="0.25">
      <c r="A186">
        <v>9111</v>
      </c>
      <c r="B186" t="s">
        <v>1607</v>
      </c>
      <c r="C186">
        <v>527</v>
      </c>
    </row>
    <row r="187" spans="1:3" x14ac:dyDescent="0.25">
      <c r="A187">
        <v>9112</v>
      </c>
      <c r="B187" t="s">
        <v>1610</v>
      </c>
      <c r="C187">
        <v>528</v>
      </c>
    </row>
    <row r="188" spans="1:3" x14ac:dyDescent="0.25">
      <c r="A188">
        <v>9113</v>
      </c>
      <c r="B188" t="s">
        <v>1613</v>
      </c>
      <c r="C188">
        <v>529</v>
      </c>
    </row>
    <row r="189" spans="1:3" x14ac:dyDescent="0.25">
      <c r="A189">
        <v>9114</v>
      </c>
      <c r="B189" t="s">
        <v>1616</v>
      </c>
      <c r="C189">
        <v>530</v>
      </c>
    </row>
    <row r="190" spans="1:3" x14ac:dyDescent="0.25">
      <c r="A190">
        <v>9115</v>
      </c>
      <c r="B190" t="s">
        <v>1619</v>
      </c>
      <c r="C190">
        <v>531</v>
      </c>
    </row>
    <row r="191" spans="1:3" x14ac:dyDescent="0.25">
      <c r="A191">
        <v>9116</v>
      </c>
      <c r="B191" t="s">
        <v>1622</v>
      </c>
      <c r="C191">
        <v>532</v>
      </c>
    </row>
    <row r="192" spans="1:3" x14ac:dyDescent="0.25">
      <c r="A192">
        <v>9117</v>
      </c>
      <c r="B192" t="s">
        <v>1625</v>
      </c>
      <c r="C192">
        <v>533</v>
      </c>
    </row>
    <row r="193" spans="1:3" x14ac:dyDescent="0.25">
      <c r="A193">
        <v>9118</v>
      </c>
      <c r="B193" t="s">
        <v>1628</v>
      </c>
      <c r="C193">
        <v>534</v>
      </c>
    </row>
    <row r="194" spans="1:3" x14ac:dyDescent="0.25">
      <c r="A194">
        <v>9119</v>
      </c>
      <c r="B194" t="s">
        <v>1631</v>
      </c>
      <c r="C194">
        <v>535</v>
      </c>
    </row>
    <row r="195" spans="1:3" x14ac:dyDescent="0.25">
      <c r="A195">
        <v>9120</v>
      </c>
      <c r="B195" t="s">
        <v>1634</v>
      </c>
      <c r="C195">
        <v>536</v>
      </c>
    </row>
    <row r="196" spans="1:3" x14ac:dyDescent="0.25">
      <c r="A196">
        <v>9121</v>
      </c>
      <c r="B196" t="s">
        <v>1637</v>
      </c>
      <c r="C196">
        <v>537</v>
      </c>
    </row>
    <row r="197" spans="1:3" x14ac:dyDescent="0.25">
      <c r="A197">
        <v>9201</v>
      </c>
      <c r="B197" t="s">
        <v>1640</v>
      </c>
      <c r="C197">
        <v>538</v>
      </c>
    </row>
    <row r="198" spans="1:3" x14ac:dyDescent="0.25">
      <c r="A198">
        <v>9202</v>
      </c>
      <c r="B198" t="s">
        <v>1643</v>
      </c>
      <c r="C198">
        <v>539</v>
      </c>
    </row>
    <row r="199" spans="1:3" x14ac:dyDescent="0.25">
      <c r="A199">
        <v>9203</v>
      </c>
      <c r="B199" t="s">
        <v>1646</v>
      </c>
      <c r="C199">
        <v>540</v>
      </c>
    </row>
    <row r="200" spans="1:3" x14ac:dyDescent="0.25">
      <c r="A200">
        <v>9204</v>
      </c>
      <c r="B200" t="s">
        <v>1649</v>
      </c>
      <c r="C200">
        <v>541</v>
      </c>
    </row>
    <row r="201" spans="1:3" x14ac:dyDescent="0.25">
      <c r="A201">
        <v>9205</v>
      </c>
      <c r="B201" t="s">
        <v>1652</v>
      </c>
      <c r="C201">
        <v>542</v>
      </c>
    </row>
    <row r="202" spans="1:3" x14ac:dyDescent="0.25">
      <c r="A202">
        <v>9206</v>
      </c>
      <c r="B202" t="s">
        <v>1655</v>
      </c>
      <c r="C202">
        <v>543</v>
      </c>
    </row>
    <row r="203" spans="1:3" x14ac:dyDescent="0.25">
      <c r="A203">
        <v>9207</v>
      </c>
      <c r="B203" t="s">
        <v>1658</v>
      </c>
      <c r="C203">
        <v>544</v>
      </c>
    </row>
    <row r="204" spans="1:3" x14ac:dyDescent="0.25">
      <c r="A204">
        <v>9208</v>
      </c>
      <c r="B204" t="s">
        <v>1661</v>
      </c>
      <c r="C204">
        <v>545</v>
      </c>
    </row>
    <row r="205" spans="1:3" x14ac:dyDescent="0.25">
      <c r="A205">
        <v>9209</v>
      </c>
      <c r="B205" t="s">
        <v>1664</v>
      </c>
      <c r="C205">
        <v>546</v>
      </c>
    </row>
    <row r="206" spans="1:3" x14ac:dyDescent="0.25">
      <c r="A206">
        <v>9210</v>
      </c>
      <c r="B206" t="s">
        <v>1667</v>
      </c>
      <c r="C206">
        <v>547</v>
      </c>
    </row>
    <row r="207" spans="1:3" x14ac:dyDescent="0.25">
      <c r="A207">
        <v>9211</v>
      </c>
      <c r="B207" t="s">
        <v>1670</v>
      </c>
      <c r="C207">
        <v>548</v>
      </c>
    </row>
    <row r="208" spans="1:3" x14ac:dyDescent="0.25">
      <c r="A208">
        <v>10101</v>
      </c>
      <c r="B208" t="s">
        <v>1673</v>
      </c>
      <c r="C208">
        <v>549</v>
      </c>
    </row>
    <row r="209" spans="1:3" x14ac:dyDescent="0.25">
      <c r="A209">
        <v>10102</v>
      </c>
      <c r="B209" t="s">
        <v>1676</v>
      </c>
      <c r="C209">
        <v>550</v>
      </c>
    </row>
    <row r="210" spans="1:3" x14ac:dyDescent="0.25">
      <c r="A210">
        <v>10103</v>
      </c>
      <c r="B210" t="s">
        <v>1679</v>
      </c>
      <c r="C210">
        <v>551</v>
      </c>
    </row>
    <row r="211" spans="1:3" x14ac:dyDescent="0.25">
      <c r="A211">
        <v>10104</v>
      </c>
      <c r="B211" t="s">
        <v>1682</v>
      </c>
      <c r="C211">
        <v>552</v>
      </c>
    </row>
    <row r="212" spans="1:3" x14ac:dyDescent="0.25">
      <c r="A212">
        <v>10105</v>
      </c>
      <c r="B212" t="s">
        <v>1685</v>
      </c>
      <c r="C212">
        <v>553</v>
      </c>
    </row>
    <row r="213" spans="1:3" x14ac:dyDescent="0.25">
      <c r="A213">
        <v>10106</v>
      </c>
      <c r="B213" t="s">
        <v>1688</v>
      </c>
      <c r="C213">
        <v>554</v>
      </c>
    </row>
    <row r="214" spans="1:3" x14ac:dyDescent="0.25">
      <c r="A214">
        <v>10107</v>
      </c>
      <c r="B214" t="s">
        <v>1691</v>
      </c>
      <c r="C214">
        <v>555</v>
      </c>
    </row>
    <row r="215" spans="1:3" x14ac:dyDescent="0.25">
      <c r="A215">
        <v>10108</v>
      </c>
      <c r="B215" t="s">
        <v>1694</v>
      </c>
      <c r="C215">
        <v>556</v>
      </c>
    </row>
    <row r="216" spans="1:3" x14ac:dyDescent="0.25">
      <c r="A216">
        <v>10109</v>
      </c>
      <c r="B216" t="s">
        <v>1697</v>
      </c>
      <c r="C216">
        <v>557</v>
      </c>
    </row>
    <row r="217" spans="1:3" x14ac:dyDescent="0.25">
      <c r="A217">
        <v>10201</v>
      </c>
      <c r="B217" t="s">
        <v>1700</v>
      </c>
      <c r="C217">
        <v>558</v>
      </c>
    </row>
    <row r="218" spans="1:3" x14ac:dyDescent="0.25">
      <c r="A218">
        <v>10202</v>
      </c>
      <c r="B218" t="s">
        <v>1703</v>
      </c>
      <c r="C218">
        <v>559</v>
      </c>
    </row>
    <row r="219" spans="1:3" x14ac:dyDescent="0.25">
      <c r="A219">
        <v>10203</v>
      </c>
      <c r="B219" t="s">
        <v>1706</v>
      </c>
      <c r="C219">
        <v>560</v>
      </c>
    </row>
    <row r="220" spans="1:3" x14ac:dyDescent="0.25">
      <c r="A220">
        <v>10204</v>
      </c>
      <c r="B220" t="s">
        <v>1709</v>
      </c>
      <c r="C220">
        <v>561</v>
      </c>
    </row>
    <row r="221" spans="1:3" x14ac:dyDescent="0.25">
      <c r="A221">
        <v>10205</v>
      </c>
      <c r="B221" t="s">
        <v>1712</v>
      </c>
      <c r="C221">
        <v>562</v>
      </c>
    </row>
    <row r="222" spans="1:3" x14ac:dyDescent="0.25">
      <c r="A222">
        <v>10206</v>
      </c>
      <c r="B222" t="s">
        <v>1715</v>
      </c>
      <c r="C222">
        <v>563</v>
      </c>
    </row>
    <row r="223" spans="1:3" x14ac:dyDescent="0.25">
      <c r="A223">
        <v>10207</v>
      </c>
      <c r="B223" t="s">
        <v>1718</v>
      </c>
      <c r="C223">
        <v>564</v>
      </c>
    </row>
    <row r="224" spans="1:3" x14ac:dyDescent="0.25">
      <c r="A224">
        <v>10208</v>
      </c>
      <c r="B224" t="s">
        <v>1721</v>
      </c>
      <c r="C224">
        <v>565</v>
      </c>
    </row>
    <row r="225" spans="1:3" x14ac:dyDescent="0.25">
      <c r="A225">
        <v>10209</v>
      </c>
      <c r="B225" t="s">
        <v>1724</v>
      </c>
      <c r="C225">
        <v>566</v>
      </c>
    </row>
    <row r="226" spans="1:3" x14ac:dyDescent="0.25">
      <c r="A226">
        <v>10210</v>
      </c>
      <c r="B226" t="s">
        <v>1727</v>
      </c>
      <c r="C226">
        <v>567</v>
      </c>
    </row>
    <row r="227" spans="1:3" x14ac:dyDescent="0.25">
      <c r="A227">
        <v>10301</v>
      </c>
      <c r="B227" t="s">
        <v>1730</v>
      </c>
      <c r="C227">
        <v>568</v>
      </c>
    </row>
    <row r="228" spans="1:3" x14ac:dyDescent="0.25">
      <c r="A228">
        <v>10302</v>
      </c>
      <c r="B228" t="s">
        <v>1733</v>
      </c>
      <c r="C228">
        <v>569</v>
      </c>
    </row>
    <row r="229" spans="1:3" x14ac:dyDescent="0.25">
      <c r="A229">
        <v>10303</v>
      </c>
      <c r="B229" t="s">
        <v>1736</v>
      </c>
      <c r="C229">
        <v>570</v>
      </c>
    </row>
    <row r="230" spans="1:3" x14ac:dyDescent="0.25">
      <c r="A230">
        <v>10304</v>
      </c>
      <c r="B230" t="s">
        <v>1739</v>
      </c>
      <c r="C230">
        <v>571</v>
      </c>
    </row>
    <row r="231" spans="1:3" x14ac:dyDescent="0.25">
      <c r="A231">
        <v>10305</v>
      </c>
      <c r="B231" t="s">
        <v>1742</v>
      </c>
      <c r="C231">
        <v>572</v>
      </c>
    </row>
    <row r="232" spans="1:3" x14ac:dyDescent="0.25">
      <c r="A232">
        <v>10306</v>
      </c>
      <c r="B232" t="s">
        <v>1745</v>
      </c>
      <c r="C232">
        <v>573</v>
      </c>
    </row>
    <row r="233" spans="1:3" x14ac:dyDescent="0.25">
      <c r="A233">
        <v>10307</v>
      </c>
      <c r="B233" t="s">
        <v>1748</v>
      </c>
      <c r="C233">
        <v>574</v>
      </c>
    </row>
    <row r="234" spans="1:3" x14ac:dyDescent="0.25">
      <c r="A234">
        <v>10401</v>
      </c>
      <c r="B234" t="s">
        <v>1751</v>
      </c>
      <c r="C234">
        <v>575</v>
      </c>
    </row>
    <row r="235" spans="1:3" x14ac:dyDescent="0.25">
      <c r="A235">
        <v>10402</v>
      </c>
      <c r="B235" t="s">
        <v>1754</v>
      </c>
      <c r="C235">
        <v>576</v>
      </c>
    </row>
    <row r="236" spans="1:3" x14ac:dyDescent="0.25">
      <c r="A236">
        <v>10403</v>
      </c>
      <c r="B236" t="s">
        <v>1757</v>
      </c>
      <c r="C236">
        <v>577</v>
      </c>
    </row>
    <row r="237" spans="1:3" x14ac:dyDescent="0.25">
      <c r="A237">
        <v>10404</v>
      </c>
      <c r="B237" t="s">
        <v>1760</v>
      </c>
      <c r="C237">
        <v>578</v>
      </c>
    </row>
    <row r="238" spans="1:3" x14ac:dyDescent="0.25">
      <c r="A238">
        <v>11101</v>
      </c>
      <c r="B238" t="s">
        <v>1763</v>
      </c>
      <c r="C238">
        <v>579</v>
      </c>
    </row>
    <row r="239" spans="1:3" x14ac:dyDescent="0.25">
      <c r="A239">
        <v>11102</v>
      </c>
      <c r="B239" t="s">
        <v>1766</v>
      </c>
      <c r="C239">
        <v>580</v>
      </c>
    </row>
    <row r="240" spans="1:3" x14ac:dyDescent="0.25">
      <c r="A240">
        <v>11201</v>
      </c>
      <c r="B240" t="s">
        <v>1769</v>
      </c>
      <c r="C240">
        <v>581</v>
      </c>
    </row>
    <row r="241" spans="1:3" x14ac:dyDescent="0.25">
      <c r="A241">
        <v>11202</v>
      </c>
      <c r="B241" t="s">
        <v>1772</v>
      </c>
      <c r="C241">
        <v>582</v>
      </c>
    </row>
    <row r="242" spans="1:3" x14ac:dyDescent="0.25">
      <c r="A242">
        <v>11203</v>
      </c>
      <c r="B242" t="s">
        <v>1775</v>
      </c>
      <c r="C242">
        <v>583</v>
      </c>
    </row>
    <row r="243" spans="1:3" x14ac:dyDescent="0.25">
      <c r="A243">
        <v>11301</v>
      </c>
      <c r="B243" t="s">
        <v>1778</v>
      </c>
      <c r="C243">
        <v>584</v>
      </c>
    </row>
    <row r="244" spans="1:3" x14ac:dyDescent="0.25">
      <c r="A244">
        <v>11302</v>
      </c>
      <c r="B244" t="s">
        <v>1781</v>
      </c>
      <c r="C244">
        <v>585</v>
      </c>
    </row>
    <row r="245" spans="1:3" x14ac:dyDescent="0.25">
      <c r="A245">
        <v>11303</v>
      </c>
      <c r="B245" t="s">
        <v>1784</v>
      </c>
      <c r="C245">
        <v>586</v>
      </c>
    </row>
    <row r="246" spans="1:3" x14ac:dyDescent="0.25">
      <c r="A246">
        <v>11401</v>
      </c>
      <c r="B246" t="s">
        <v>1787</v>
      </c>
      <c r="C246">
        <v>587</v>
      </c>
    </row>
    <row r="247" spans="1:3" x14ac:dyDescent="0.25">
      <c r="A247">
        <v>11402</v>
      </c>
      <c r="B247" t="s">
        <v>1790</v>
      </c>
      <c r="C247">
        <v>588</v>
      </c>
    </row>
    <row r="248" spans="1:3" x14ac:dyDescent="0.25">
      <c r="A248">
        <v>12101</v>
      </c>
      <c r="B248" t="s">
        <v>1793</v>
      </c>
      <c r="C248">
        <v>589</v>
      </c>
    </row>
    <row r="249" spans="1:3" x14ac:dyDescent="0.25">
      <c r="A249">
        <v>12102</v>
      </c>
      <c r="B249" t="s">
        <v>1796</v>
      </c>
      <c r="C249">
        <v>590</v>
      </c>
    </row>
    <row r="250" spans="1:3" x14ac:dyDescent="0.25">
      <c r="A250">
        <v>12103</v>
      </c>
      <c r="B250" t="s">
        <v>1799</v>
      </c>
      <c r="C250">
        <v>591</v>
      </c>
    </row>
    <row r="251" spans="1:3" x14ac:dyDescent="0.25">
      <c r="A251">
        <v>12104</v>
      </c>
      <c r="B251" t="s">
        <v>1802</v>
      </c>
      <c r="C251">
        <v>592</v>
      </c>
    </row>
    <row r="252" spans="1:3" x14ac:dyDescent="0.25">
      <c r="A252">
        <v>12201</v>
      </c>
      <c r="B252" t="s">
        <v>1805</v>
      </c>
      <c r="C252">
        <v>593</v>
      </c>
    </row>
    <row r="253" spans="1:3" x14ac:dyDescent="0.25">
      <c r="A253">
        <v>12201</v>
      </c>
      <c r="B253" t="s">
        <v>1808</v>
      </c>
      <c r="C253">
        <v>594</v>
      </c>
    </row>
    <row r="254" spans="1:3" x14ac:dyDescent="0.25">
      <c r="A254">
        <v>12301</v>
      </c>
      <c r="B254" t="s">
        <v>1810</v>
      </c>
      <c r="C254">
        <v>595</v>
      </c>
    </row>
    <row r="255" spans="1:3" x14ac:dyDescent="0.25">
      <c r="A255">
        <v>12302</v>
      </c>
      <c r="B255" t="s">
        <v>1813</v>
      </c>
      <c r="C255">
        <v>596</v>
      </c>
    </row>
    <row r="256" spans="1:3" x14ac:dyDescent="0.25">
      <c r="A256">
        <v>12303</v>
      </c>
      <c r="B256" t="s">
        <v>1816</v>
      </c>
      <c r="C256">
        <v>597</v>
      </c>
    </row>
    <row r="257" spans="1:3" x14ac:dyDescent="0.25">
      <c r="A257">
        <v>12401</v>
      </c>
      <c r="B257" t="s">
        <v>1819</v>
      </c>
      <c r="C257">
        <v>598</v>
      </c>
    </row>
    <row r="258" spans="1:3" x14ac:dyDescent="0.25">
      <c r="A258">
        <v>12402</v>
      </c>
      <c r="B258" t="s">
        <v>1822</v>
      </c>
      <c r="C258">
        <v>599</v>
      </c>
    </row>
    <row r="259" spans="1:3" x14ac:dyDescent="0.25">
      <c r="A259">
        <v>13101</v>
      </c>
      <c r="B259" t="s">
        <v>892</v>
      </c>
      <c r="C259">
        <v>600</v>
      </c>
    </row>
    <row r="260" spans="1:3" x14ac:dyDescent="0.25">
      <c r="A260">
        <v>13102</v>
      </c>
      <c r="B260" t="s">
        <v>1827</v>
      </c>
      <c r="C260">
        <v>601</v>
      </c>
    </row>
    <row r="261" spans="1:3" x14ac:dyDescent="0.25">
      <c r="A261">
        <v>13103</v>
      </c>
      <c r="B261" t="s">
        <v>1830</v>
      </c>
      <c r="C261">
        <v>602</v>
      </c>
    </row>
    <row r="262" spans="1:3" x14ac:dyDescent="0.25">
      <c r="A262">
        <v>13104</v>
      </c>
      <c r="B262" t="s">
        <v>1833</v>
      </c>
      <c r="C262">
        <v>603</v>
      </c>
    </row>
    <row r="263" spans="1:3" x14ac:dyDescent="0.25">
      <c r="A263">
        <v>13105</v>
      </c>
      <c r="B263" t="s">
        <v>1836</v>
      </c>
      <c r="C263">
        <v>604</v>
      </c>
    </row>
    <row r="264" spans="1:3" x14ac:dyDescent="0.25">
      <c r="A264">
        <v>13106</v>
      </c>
      <c r="B264" t="s">
        <v>1839</v>
      </c>
      <c r="C264">
        <v>605</v>
      </c>
    </row>
    <row r="265" spans="1:3" x14ac:dyDescent="0.25">
      <c r="A265">
        <v>13107</v>
      </c>
      <c r="B265" t="s">
        <v>1842</v>
      </c>
      <c r="C265">
        <v>606</v>
      </c>
    </row>
    <row r="266" spans="1:3" x14ac:dyDescent="0.25">
      <c r="A266">
        <v>13108</v>
      </c>
      <c r="B266" t="s">
        <v>847</v>
      </c>
      <c r="C266">
        <v>607</v>
      </c>
    </row>
    <row r="267" spans="1:3" x14ac:dyDescent="0.25">
      <c r="A267">
        <v>13109</v>
      </c>
      <c r="B267" t="s">
        <v>1847</v>
      </c>
      <c r="C267">
        <v>608</v>
      </c>
    </row>
    <row r="268" spans="1:3" x14ac:dyDescent="0.25">
      <c r="A268">
        <v>13110</v>
      </c>
      <c r="B268" t="s">
        <v>1850</v>
      </c>
      <c r="C268">
        <v>609</v>
      </c>
    </row>
    <row r="269" spans="1:3" x14ac:dyDescent="0.25">
      <c r="A269">
        <v>13111</v>
      </c>
      <c r="B269" t="s">
        <v>1853</v>
      </c>
      <c r="C269">
        <v>610</v>
      </c>
    </row>
    <row r="270" spans="1:3" x14ac:dyDescent="0.25">
      <c r="A270">
        <v>13112</v>
      </c>
      <c r="B270" t="s">
        <v>1856</v>
      </c>
      <c r="C270">
        <v>611</v>
      </c>
    </row>
    <row r="271" spans="1:3" x14ac:dyDescent="0.25">
      <c r="A271">
        <v>13113</v>
      </c>
      <c r="B271" t="s">
        <v>1859</v>
      </c>
      <c r="C271">
        <v>612</v>
      </c>
    </row>
    <row r="272" spans="1:3" x14ac:dyDescent="0.25">
      <c r="A272">
        <v>13114</v>
      </c>
      <c r="B272" t="s">
        <v>1862</v>
      </c>
      <c r="C272">
        <v>613</v>
      </c>
    </row>
    <row r="273" spans="1:3" x14ac:dyDescent="0.25">
      <c r="A273">
        <v>13115</v>
      </c>
      <c r="B273" t="s">
        <v>1865</v>
      </c>
      <c r="C273">
        <v>614</v>
      </c>
    </row>
    <row r="274" spans="1:3" x14ac:dyDescent="0.25">
      <c r="A274">
        <v>13116</v>
      </c>
      <c r="B274" t="s">
        <v>1868</v>
      </c>
      <c r="C274">
        <v>615</v>
      </c>
    </row>
    <row r="275" spans="1:3" x14ac:dyDescent="0.25">
      <c r="A275">
        <v>13117</v>
      </c>
      <c r="B275" t="s">
        <v>1871</v>
      </c>
      <c r="C275">
        <v>616</v>
      </c>
    </row>
    <row r="276" spans="1:3" x14ac:dyDescent="0.25">
      <c r="A276">
        <v>13118</v>
      </c>
      <c r="B276" t="s">
        <v>1874</v>
      </c>
      <c r="C276">
        <v>617</v>
      </c>
    </row>
    <row r="277" spans="1:3" x14ac:dyDescent="0.25">
      <c r="A277">
        <v>13119</v>
      </c>
      <c r="B277" t="s">
        <v>1877</v>
      </c>
      <c r="C277">
        <v>618</v>
      </c>
    </row>
    <row r="278" spans="1:3" x14ac:dyDescent="0.25">
      <c r="A278">
        <v>13120</v>
      </c>
      <c r="B278" t="s">
        <v>1880</v>
      </c>
      <c r="C278">
        <v>619</v>
      </c>
    </row>
    <row r="279" spans="1:3" x14ac:dyDescent="0.25">
      <c r="A279">
        <v>13121</v>
      </c>
      <c r="B279" t="s">
        <v>1883</v>
      </c>
      <c r="C279">
        <v>620</v>
      </c>
    </row>
    <row r="280" spans="1:3" x14ac:dyDescent="0.25">
      <c r="A280">
        <v>13122</v>
      </c>
      <c r="B280" t="s">
        <v>1886</v>
      </c>
      <c r="C280">
        <v>621</v>
      </c>
    </row>
    <row r="281" spans="1:3" x14ac:dyDescent="0.25">
      <c r="A281">
        <v>13123</v>
      </c>
      <c r="B281" t="s">
        <v>1889</v>
      </c>
      <c r="C281">
        <v>622</v>
      </c>
    </row>
    <row r="282" spans="1:3" x14ac:dyDescent="0.25">
      <c r="A282">
        <v>13124</v>
      </c>
      <c r="B282" t="s">
        <v>1892</v>
      </c>
      <c r="C282">
        <v>623</v>
      </c>
    </row>
    <row r="283" spans="1:3" x14ac:dyDescent="0.25">
      <c r="A283">
        <v>13125</v>
      </c>
      <c r="B283" t="s">
        <v>1895</v>
      </c>
      <c r="C283">
        <v>624</v>
      </c>
    </row>
    <row r="284" spans="1:3" x14ac:dyDescent="0.25">
      <c r="A284">
        <v>13126</v>
      </c>
      <c r="B284" t="s">
        <v>1898</v>
      </c>
      <c r="C284">
        <v>625</v>
      </c>
    </row>
    <row r="285" spans="1:3" x14ac:dyDescent="0.25">
      <c r="A285">
        <v>13127</v>
      </c>
      <c r="B285" t="s">
        <v>1901</v>
      </c>
      <c r="C285">
        <v>626</v>
      </c>
    </row>
    <row r="286" spans="1:3" x14ac:dyDescent="0.25">
      <c r="A286">
        <v>13128</v>
      </c>
      <c r="B286" t="s">
        <v>1904</v>
      </c>
      <c r="C286">
        <v>627</v>
      </c>
    </row>
    <row r="287" spans="1:3" x14ac:dyDescent="0.25">
      <c r="A287">
        <v>13129</v>
      </c>
      <c r="B287" t="s">
        <v>1907</v>
      </c>
      <c r="C287">
        <v>628</v>
      </c>
    </row>
    <row r="288" spans="1:3" x14ac:dyDescent="0.25">
      <c r="A288">
        <v>13130</v>
      </c>
      <c r="B288" t="s">
        <v>1029</v>
      </c>
      <c r="C288">
        <v>629</v>
      </c>
    </row>
    <row r="289" spans="1:3" x14ac:dyDescent="0.25">
      <c r="A289">
        <v>13131</v>
      </c>
      <c r="B289" t="s">
        <v>1912</v>
      </c>
      <c r="C289">
        <v>630</v>
      </c>
    </row>
    <row r="290" spans="1:3" x14ac:dyDescent="0.25">
      <c r="A290">
        <v>13132</v>
      </c>
      <c r="B290" t="s">
        <v>1915</v>
      </c>
      <c r="C290">
        <v>631</v>
      </c>
    </row>
    <row r="291" spans="1:3" x14ac:dyDescent="0.25">
      <c r="A291">
        <v>13201</v>
      </c>
      <c r="B291" t="s">
        <v>1918</v>
      </c>
      <c r="C291">
        <v>632</v>
      </c>
    </row>
    <row r="292" spans="1:3" x14ac:dyDescent="0.25">
      <c r="A292">
        <v>13202</v>
      </c>
      <c r="B292" t="s">
        <v>1921</v>
      </c>
      <c r="C292">
        <v>633</v>
      </c>
    </row>
    <row r="293" spans="1:3" x14ac:dyDescent="0.25">
      <c r="A293">
        <v>13203</v>
      </c>
      <c r="B293" t="s">
        <v>1924</v>
      </c>
      <c r="C293">
        <v>634</v>
      </c>
    </row>
    <row r="294" spans="1:3" x14ac:dyDescent="0.25">
      <c r="A294">
        <v>13301</v>
      </c>
      <c r="B294" t="s">
        <v>1927</v>
      </c>
      <c r="C294">
        <v>635</v>
      </c>
    </row>
    <row r="295" spans="1:3" x14ac:dyDescent="0.25">
      <c r="A295">
        <v>13302</v>
      </c>
      <c r="B295" t="s">
        <v>1930</v>
      </c>
      <c r="C295">
        <v>636</v>
      </c>
    </row>
    <row r="296" spans="1:3" x14ac:dyDescent="0.25">
      <c r="A296">
        <v>13303</v>
      </c>
      <c r="B296" t="s">
        <v>1933</v>
      </c>
      <c r="C296">
        <v>637</v>
      </c>
    </row>
    <row r="297" spans="1:3" x14ac:dyDescent="0.25">
      <c r="A297">
        <v>13401</v>
      </c>
      <c r="B297" t="s">
        <v>1936</v>
      </c>
      <c r="C297">
        <v>638</v>
      </c>
    </row>
    <row r="298" spans="1:3" x14ac:dyDescent="0.25">
      <c r="A298">
        <v>13402</v>
      </c>
      <c r="B298" t="s">
        <v>1939</v>
      </c>
      <c r="C298">
        <v>639</v>
      </c>
    </row>
    <row r="299" spans="1:3" x14ac:dyDescent="0.25">
      <c r="A299">
        <v>13403</v>
      </c>
      <c r="B299" t="s">
        <v>1942</v>
      </c>
      <c r="C299">
        <v>640</v>
      </c>
    </row>
    <row r="300" spans="1:3" x14ac:dyDescent="0.25">
      <c r="A300">
        <v>13404</v>
      </c>
      <c r="B300" t="s">
        <v>1945</v>
      </c>
      <c r="C300">
        <v>641</v>
      </c>
    </row>
    <row r="301" spans="1:3" x14ac:dyDescent="0.25">
      <c r="A301">
        <v>13501</v>
      </c>
      <c r="B301" t="s">
        <v>1948</v>
      </c>
      <c r="C301">
        <v>642</v>
      </c>
    </row>
    <row r="302" spans="1:3" x14ac:dyDescent="0.25">
      <c r="A302">
        <v>13502</v>
      </c>
      <c r="B302" t="s">
        <v>1951</v>
      </c>
      <c r="C302">
        <v>643</v>
      </c>
    </row>
    <row r="303" spans="1:3" x14ac:dyDescent="0.25">
      <c r="A303">
        <v>13503</v>
      </c>
      <c r="B303" t="s">
        <v>1954</v>
      </c>
      <c r="C303">
        <v>644</v>
      </c>
    </row>
    <row r="304" spans="1:3" x14ac:dyDescent="0.25">
      <c r="A304">
        <v>13504</v>
      </c>
      <c r="B304" t="s">
        <v>1957</v>
      </c>
      <c r="C304">
        <v>645</v>
      </c>
    </row>
    <row r="305" spans="1:3" x14ac:dyDescent="0.25">
      <c r="A305">
        <v>13505</v>
      </c>
      <c r="B305" t="s">
        <v>1960</v>
      </c>
      <c r="C305">
        <v>646</v>
      </c>
    </row>
    <row r="306" spans="1:3" x14ac:dyDescent="0.25">
      <c r="A306">
        <v>13601</v>
      </c>
      <c r="B306" t="s">
        <v>1963</v>
      </c>
      <c r="C306">
        <v>647</v>
      </c>
    </row>
    <row r="307" spans="1:3" x14ac:dyDescent="0.25">
      <c r="A307">
        <v>13602</v>
      </c>
      <c r="B307" t="s">
        <v>1966</v>
      </c>
      <c r="C307">
        <v>648</v>
      </c>
    </row>
    <row r="308" spans="1:3" x14ac:dyDescent="0.25">
      <c r="A308">
        <v>13603</v>
      </c>
      <c r="B308" t="s">
        <v>1969</v>
      </c>
      <c r="C308">
        <v>649</v>
      </c>
    </row>
    <row r="309" spans="1:3" x14ac:dyDescent="0.25">
      <c r="A309">
        <v>13604</v>
      </c>
      <c r="B309" t="s">
        <v>1972</v>
      </c>
      <c r="C309">
        <v>650</v>
      </c>
    </row>
    <row r="310" spans="1:3" x14ac:dyDescent="0.25">
      <c r="A310">
        <v>13605</v>
      </c>
      <c r="B310" t="s">
        <v>1975</v>
      </c>
      <c r="C310">
        <v>651</v>
      </c>
    </row>
    <row r="311" spans="1:3" x14ac:dyDescent="0.25">
      <c r="A311">
        <v>14101</v>
      </c>
      <c r="B311" t="s">
        <v>1978</v>
      </c>
      <c r="C311">
        <v>652</v>
      </c>
    </row>
    <row r="312" spans="1:3" x14ac:dyDescent="0.25">
      <c r="A312">
        <v>14102</v>
      </c>
      <c r="B312" t="s">
        <v>1981</v>
      </c>
      <c r="C312">
        <v>653</v>
      </c>
    </row>
    <row r="313" spans="1:3" x14ac:dyDescent="0.25">
      <c r="A313">
        <v>14103</v>
      </c>
      <c r="B313" t="s">
        <v>1984</v>
      </c>
      <c r="C313">
        <v>654</v>
      </c>
    </row>
    <row r="314" spans="1:3" x14ac:dyDescent="0.25">
      <c r="A314">
        <v>14104</v>
      </c>
      <c r="B314" t="s">
        <v>777</v>
      </c>
      <c r="C314">
        <v>655</v>
      </c>
    </row>
    <row r="315" spans="1:3" x14ac:dyDescent="0.25">
      <c r="A315">
        <v>14105</v>
      </c>
      <c r="B315" t="s">
        <v>1989</v>
      </c>
      <c r="C315">
        <v>656</v>
      </c>
    </row>
    <row r="316" spans="1:3" x14ac:dyDescent="0.25">
      <c r="A316">
        <v>14106</v>
      </c>
      <c r="B316" t="s">
        <v>1992</v>
      </c>
      <c r="C316">
        <v>657</v>
      </c>
    </row>
    <row r="317" spans="1:3" x14ac:dyDescent="0.25">
      <c r="A317">
        <v>14107</v>
      </c>
      <c r="B317" t="s">
        <v>1995</v>
      </c>
      <c r="C317">
        <v>658</v>
      </c>
    </row>
    <row r="318" spans="1:3" x14ac:dyDescent="0.25">
      <c r="A318">
        <v>14108</v>
      </c>
      <c r="B318" t="s">
        <v>1998</v>
      </c>
      <c r="C318">
        <v>659</v>
      </c>
    </row>
    <row r="319" spans="1:3" x14ac:dyDescent="0.25">
      <c r="A319">
        <v>14201</v>
      </c>
      <c r="B319" t="s">
        <v>1023</v>
      </c>
      <c r="C319">
        <v>660</v>
      </c>
    </row>
    <row r="320" spans="1:3" x14ac:dyDescent="0.25">
      <c r="A320">
        <v>14202</v>
      </c>
      <c r="B320" t="s">
        <v>2003</v>
      </c>
      <c r="C320">
        <v>661</v>
      </c>
    </row>
    <row r="321" spans="1:3" x14ac:dyDescent="0.25">
      <c r="A321">
        <v>14203</v>
      </c>
      <c r="B321" t="s">
        <v>2006</v>
      </c>
      <c r="C321">
        <v>662</v>
      </c>
    </row>
    <row r="322" spans="1:3" x14ac:dyDescent="0.25">
      <c r="A322">
        <v>14204</v>
      </c>
      <c r="B322" t="s">
        <v>2009</v>
      </c>
      <c r="C322">
        <v>663</v>
      </c>
    </row>
    <row r="323" spans="1:3" x14ac:dyDescent="0.25">
      <c r="A323">
        <v>15101</v>
      </c>
      <c r="B323" t="s">
        <v>2012</v>
      </c>
      <c r="C323">
        <v>664</v>
      </c>
    </row>
    <row r="324" spans="1:3" x14ac:dyDescent="0.25">
      <c r="A324">
        <v>15102</v>
      </c>
      <c r="B324" t="s">
        <v>2015</v>
      </c>
      <c r="C324">
        <v>665</v>
      </c>
    </row>
    <row r="325" spans="1:3" x14ac:dyDescent="0.25">
      <c r="A325">
        <v>15201</v>
      </c>
      <c r="B325" t="s">
        <v>2018</v>
      </c>
      <c r="C325">
        <v>666</v>
      </c>
    </row>
    <row r="326" spans="1:3" x14ac:dyDescent="0.25">
      <c r="A326">
        <v>15202</v>
      </c>
      <c r="B326" t="s">
        <v>2021</v>
      </c>
      <c r="C326">
        <v>667</v>
      </c>
    </row>
    <row r="327" spans="1:3" x14ac:dyDescent="0.25">
      <c r="A327">
        <v>16101</v>
      </c>
      <c r="B327" t="s">
        <v>2024</v>
      </c>
      <c r="C327">
        <v>668</v>
      </c>
    </row>
    <row r="328" spans="1:3" x14ac:dyDescent="0.25">
      <c r="A328">
        <v>16102</v>
      </c>
      <c r="B328" t="s">
        <v>2027</v>
      </c>
      <c r="C328">
        <v>669</v>
      </c>
    </row>
    <row r="329" spans="1:3" x14ac:dyDescent="0.25">
      <c r="A329">
        <v>16103</v>
      </c>
      <c r="B329" t="s">
        <v>2030</v>
      </c>
      <c r="C329">
        <v>670</v>
      </c>
    </row>
    <row r="330" spans="1:3" x14ac:dyDescent="0.25">
      <c r="A330">
        <v>16104</v>
      </c>
      <c r="B330" t="s">
        <v>2033</v>
      </c>
      <c r="C330">
        <v>671</v>
      </c>
    </row>
    <row r="331" spans="1:3" x14ac:dyDescent="0.25">
      <c r="A331">
        <v>16105</v>
      </c>
      <c r="B331" t="s">
        <v>2036</v>
      </c>
      <c r="C331">
        <v>672</v>
      </c>
    </row>
    <row r="332" spans="1:3" x14ac:dyDescent="0.25">
      <c r="A332">
        <v>16106</v>
      </c>
      <c r="B332" t="s">
        <v>2039</v>
      </c>
      <c r="C332">
        <v>673</v>
      </c>
    </row>
    <row r="333" spans="1:3" x14ac:dyDescent="0.25">
      <c r="A333">
        <v>16107</v>
      </c>
      <c r="B333" t="s">
        <v>2042</v>
      </c>
      <c r="C333">
        <v>674</v>
      </c>
    </row>
    <row r="334" spans="1:3" x14ac:dyDescent="0.25">
      <c r="A334">
        <v>16108</v>
      </c>
      <c r="B334" t="s">
        <v>2045</v>
      </c>
      <c r="C334">
        <v>675</v>
      </c>
    </row>
    <row r="335" spans="1:3" x14ac:dyDescent="0.25">
      <c r="A335">
        <v>16109</v>
      </c>
      <c r="B335" t="s">
        <v>2048</v>
      </c>
      <c r="C335">
        <v>676</v>
      </c>
    </row>
    <row r="336" spans="1:3" x14ac:dyDescent="0.25">
      <c r="A336">
        <v>16201</v>
      </c>
      <c r="B336" t="s">
        <v>2051</v>
      </c>
      <c r="C336">
        <v>677</v>
      </c>
    </row>
    <row r="337" spans="1:3" x14ac:dyDescent="0.25">
      <c r="A337">
        <v>16202</v>
      </c>
      <c r="B337" t="s">
        <v>2054</v>
      </c>
      <c r="C337">
        <v>678</v>
      </c>
    </row>
    <row r="338" spans="1:3" x14ac:dyDescent="0.25">
      <c r="A338">
        <v>16203</v>
      </c>
      <c r="B338" t="s">
        <v>2057</v>
      </c>
      <c r="C338">
        <v>679</v>
      </c>
    </row>
    <row r="339" spans="1:3" x14ac:dyDescent="0.25">
      <c r="A339">
        <v>16204</v>
      </c>
      <c r="B339" t="s">
        <v>2060</v>
      </c>
      <c r="C339">
        <v>680</v>
      </c>
    </row>
    <row r="340" spans="1:3" x14ac:dyDescent="0.25">
      <c r="A340">
        <v>16205</v>
      </c>
      <c r="B340" t="s">
        <v>2063</v>
      </c>
      <c r="C340">
        <v>681</v>
      </c>
    </row>
    <row r="341" spans="1:3" x14ac:dyDescent="0.25">
      <c r="A341">
        <v>16206</v>
      </c>
      <c r="B341" t="s">
        <v>2066</v>
      </c>
      <c r="C341">
        <v>682</v>
      </c>
    </row>
    <row r="342" spans="1:3" x14ac:dyDescent="0.25">
      <c r="A342">
        <v>16207</v>
      </c>
      <c r="B342" t="s">
        <v>2069</v>
      </c>
      <c r="C342">
        <v>683</v>
      </c>
    </row>
    <row r="343" spans="1:3" x14ac:dyDescent="0.25">
      <c r="A343">
        <v>16301</v>
      </c>
      <c r="B343" t="s">
        <v>2072</v>
      </c>
      <c r="C343">
        <v>684</v>
      </c>
    </row>
    <row r="344" spans="1:3" x14ac:dyDescent="0.25">
      <c r="A344">
        <v>16302</v>
      </c>
      <c r="B344" t="s">
        <v>2075</v>
      </c>
      <c r="C344">
        <v>685</v>
      </c>
    </row>
    <row r="345" spans="1:3" x14ac:dyDescent="0.25">
      <c r="A345">
        <v>16303</v>
      </c>
      <c r="B345" t="s">
        <v>2078</v>
      </c>
      <c r="C345">
        <v>686</v>
      </c>
    </row>
    <row r="346" spans="1:3" x14ac:dyDescent="0.25">
      <c r="A346">
        <v>16304</v>
      </c>
      <c r="B346" t="s">
        <v>2081</v>
      </c>
      <c r="C346">
        <v>687</v>
      </c>
    </row>
    <row r="347" spans="1:3" x14ac:dyDescent="0.25">
      <c r="A347">
        <v>16305</v>
      </c>
      <c r="B347" t="s">
        <v>2084</v>
      </c>
      <c r="C347">
        <v>688</v>
      </c>
    </row>
  </sheetData>
  <pageMargins left="0.7" right="0.7" top="0.75" bottom="0.75" header="0.3" footer="0.3"/>
  <tableParts count="3">
    <tablePart r:id="rId1"/>
    <tablePart r:id="rId2"/>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EA6F7C-95C7-426B-93F4-0F0B741757CB}">
  <sheetPr>
    <tabColor rgb="FF0070C0"/>
  </sheetPr>
  <dimension ref="A2:B5"/>
  <sheetViews>
    <sheetView workbookViewId="0">
      <selection activeCell="B5" sqref="A3:B5"/>
    </sheetView>
  </sheetViews>
  <sheetFormatPr baseColWidth="10" defaultRowHeight="15" x14ac:dyDescent="0.25"/>
  <cols>
    <col min="1" max="1" width="20.5703125" bestFit="1" customWidth="1"/>
    <col min="2" max="2" width="20.85546875" bestFit="1" customWidth="1"/>
  </cols>
  <sheetData>
    <row r="2" spans="1:2" x14ac:dyDescent="0.25">
      <c r="A2" s="3" t="s">
        <v>13763</v>
      </c>
      <c r="B2" s="3" t="s">
        <v>13764</v>
      </c>
    </row>
    <row r="3" spans="1:2" x14ac:dyDescent="0.25">
      <c r="A3">
        <v>1</v>
      </c>
      <c r="B3" t="s">
        <v>13801</v>
      </c>
    </row>
    <row r="4" spans="1:2" x14ac:dyDescent="0.25">
      <c r="A4">
        <v>2</v>
      </c>
      <c r="B4" t="s">
        <v>13818</v>
      </c>
    </row>
    <row r="5" spans="1:2" x14ac:dyDescent="0.25">
      <c r="A5">
        <v>3</v>
      </c>
      <c r="B5" t="s">
        <v>13814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16C48-F320-4F73-ACC2-807F13513828}">
  <sheetPr>
    <tabColor rgb="FF0070C0"/>
  </sheetPr>
  <dimension ref="A1:R3149"/>
  <sheetViews>
    <sheetView workbookViewId="0">
      <selection activeCell="C6" sqref="C6"/>
    </sheetView>
  </sheetViews>
  <sheetFormatPr baseColWidth="10" defaultRowHeight="15" x14ac:dyDescent="0.25"/>
  <cols>
    <col min="1" max="2" width="14" customWidth="1"/>
    <col min="4" max="4" width="15.5703125" customWidth="1"/>
    <col min="5" max="5" width="54" bestFit="1" customWidth="1"/>
    <col min="6" max="6" width="13.42578125" customWidth="1"/>
    <col min="7" max="7" width="12.28515625" customWidth="1"/>
    <col min="8" max="8" width="20.28515625" customWidth="1"/>
    <col min="9" max="9" width="47.7109375" customWidth="1"/>
    <col min="10" max="11" width="25.7109375" customWidth="1"/>
    <col min="12" max="12" width="13.85546875" customWidth="1"/>
    <col min="13" max="14" width="14" customWidth="1"/>
    <col min="15" max="15" width="11.5703125" customWidth="1"/>
  </cols>
  <sheetData>
    <row r="1" spans="1:18" x14ac:dyDescent="0.25">
      <c r="A1" t="s">
        <v>13758</v>
      </c>
      <c r="B1" t="s">
        <v>13759</v>
      </c>
      <c r="C1" t="s">
        <v>754</v>
      </c>
      <c r="D1" t="s">
        <v>1061</v>
      </c>
      <c r="E1" t="s">
        <v>13760</v>
      </c>
      <c r="F1" t="s">
        <v>13761</v>
      </c>
      <c r="G1" t="s">
        <v>13762</v>
      </c>
      <c r="H1" t="s">
        <v>10449</v>
      </c>
      <c r="I1" t="s">
        <v>13763</v>
      </c>
      <c r="J1" t="s">
        <v>13764</v>
      </c>
      <c r="K1" t="s">
        <v>13765</v>
      </c>
      <c r="L1" t="s">
        <v>9440</v>
      </c>
      <c r="M1" t="s">
        <v>9441</v>
      </c>
      <c r="N1" t="s">
        <v>9442</v>
      </c>
      <c r="O1" t="s">
        <v>9444</v>
      </c>
      <c r="P1" t="s">
        <v>13766</v>
      </c>
      <c r="Q1" t="s">
        <v>13767</v>
      </c>
      <c r="R1" t="s">
        <v>13768</v>
      </c>
    </row>
    <row r="2" spans="1:18" x14ac:dyDescent="0.25">
      <c r="A2">
        <v>1</v>
      </c>
      <c r="B2">
        <v>1101</v>
      </c>
      <c r="C2" t="s">
        <v>795</v>
      </c>
      <c r="D2" t="s">
        <v>1059</v>
      </c>
      <c r="E2">
        <v>1</v>
      </c>
      <c r="F2" t="s">
        <v>13800</v>
      </c>
      <c r="G2">
        <v>1</v>
      </c>
      <c r="H2" t="s">
        <v>8278</v>
      </c>
      <c r="I2">
        <v>1</v>
      </c>
      <c r="J2" t="s">
        <v>13801</v>
      </c>
      <c r="K2" t="s">
        <v>13802</v>
      </c>
      <c r="L2">
        <v>270107</v>
      </c>
      <c r="M2" t="s">
        <v>13588</v>
      </c>
      <c r="N2">
        <v>270107006</v>
      </c>
      <c r="O2" t="s">
        <v>13613</v>
      </c>
      <c r="P2">
        <v>37047.276453572151</v>
      </c>
      <c r="Q2">
        <v>32916.212612060357</v>
      </c>
      <c r="R2">
        <v>24823.395007825733</v>
      </c>
    </row>
    <row r="3" spans="1:18" x14ac:dyDescent="0.25">
      <c r="A3">
        <v>1</v>
      </c>
      <c r="B3">
        <v>1101</v>
      </c>
      <c r="C3" t="s">
        <v>795</v>
      </c>
      <c r="D3" t="s">
        <v>1059</v>
      </c>
      <c r="E3">
        <v>1</v>
      </c>
      <c r="F3" t="s">
        <v>13800</v>
      </c>
      <c r="G3">
        <v>1</v>
      </c>
      <c r="H3" t="s">
        <v>8278</v>
      </c>
      <c r="I3">
        <v>1</v>
      </c>
      <c r="J3" t="s">
        <v>13801</v>
      </c>
      <c r="K3" t="s">
        <v>13803</v>
      </c>
      <c r="L3">
        <v>270107</v>
      </c>
      <c r="M3" t="s">
        <v>13588</v>
      </c>
      <c r="N3">
        <v>270107006</v>
      </c>
      <c r="O3" t="s">
        <v>13613</v>
      </c>
      <c r="P3">
        <v>1098.9186938932357</v>
      </c>
      <c r="Q3">
        <v>1427.9722856239182</v>
      </c>
      <c r="R3">
        <v>929.94430270399891</v>
      </c>
    </row>
    <row r="4" spans="1:18" x14ac:dyDescent="0.25">
      <c r="A4">
        <v>1</v>
      </c>
      <c r="B4">
        <v>1101</v>
      </c>
      <c r="C4" t="s">
        <v>795</v>
      </c>
      <c r="D4" t="s">
        <v>1059</v>
      </c>
      <c r="E4">
        <v>2</v>
      </c>
      <c r="F4" t="s">
        <v>13804</v>
      </c>
      <c r="G4">
        <v>3</v>
      </c>
      <c r="H4" t="s">
        <v>13770</v>
      </c>
      <c r="I4">
        <v>1</v>
      </c>
      <c r="J4" t="s">
        <v>13801</v>
      </c>
      <c r="K4" t="s">
        <v>13805</v>
      </c>
      <c r="L4">
        <v>270107</v>
      </c>
      <c r="M4" t="s">
        <v>13588</v>
      </c>
      <c r="N4">
        <v>270107006</v>
      </c>
      <c r="O4" t="s">
        <v>13613</v>
      </c>
      <c r="P4">
        <v>36977.89353457938</v>
      </c>
      <c r="Q4">
        <v>30594.375041838724</v>
      </c>
      <c r="R4">
        <v>21387.673486353979</v>
      </c>
    </row>
    <row r="5" spans="1:18" x14ac:dyDescent="0.25">
      <c r="A5">
        <v>1</v>
      </c>
      <c r="B5">
        <v>1101</v>
      </c>
      <c r="C5" t="s">
        <v>795</v>
      </c>
      <c r="D5" t="s">
        <v>1059</v>
      </c>
      <c r="E5">
        <v>2</v>
      </c>
      <c r="F5" t="s">
        <v>13804</v>
      </c>
      <c r="G5">
        <v>3</v>
      </c>
      <c r="H5" t="s">
        <v>13770</v>
      </c>
      <c r="I5">
        <v>1</v>
      </c>
      <c r="J5" t="s">
        <v>13801</v>
      </c>
      <c r="K5" t="s">
        <v>13806</v>
      </c>
      <c r="L5">
        <v>270107</v>
      </c>
      <c r="M5" t="s">
        <v>13588</v>
      </c>
      <c r="N5">
        <v>270107006</v>
      </c>
      <c r="O5" t="s">
        <v>13613</v>
      </c>
      <c r="P5">
        <v>1168.3016128860093</v>
      </c>
      <c r="Q5">
        <v>3749.8098558455481</v>
      </c>
      <c r="R5">
        <v>4365.665824175735</v>
      </c>
    </row>
    <row r="6" spans="1:18" x14ac:dyDescent="0.25">
      <c r="A6">
        <v>1</v>
      </c>
      <c r="B6">
        <v>1101</v>
      </c>
      <c r="C6" t="s">
        <v>795</v>
      </c>
      <c r="D6" t="s">
        <v>1059</v>
      </c>
      <c r="E6">
        <v>3</v>
      </c>
      <c r="F6" t="s">
        <v>13807</v>
      </c>
      <c r="G6">
        <v>1</v>
      </c>
      <c r="H6" t="s">
        <v>8278</v>
      </c>
      <c r="I6">
        <v>1</v>
      </c>
      <c r="J6" t="s">
        <v>13801</v>
      </c>
      <c r="K6" t="s">
        <v>13808</v>
      </c>
      <c r="L6">
        <v>270107</v>
      </c>
      <c r="M6" t="s">
        <v>13588</v>
      </c>
      <c r="N6">
        <v>270107006</v>
      </c>
      <c r="O6" t="s">
        <v>13613</v>
      </c>
      <c r="P6">
        <v>37654.110137378178</v>
      </c>
      <c r="Q6">
        <v>33198.087404390062</v>
      </c>
      <c r="R6">
        <v>25401.596725676965</v>
      </c>
    </row>
    <row r="7" spans="1:18" x14ac:dyDescent="0.25">
      <c r="A7">
        <v>1</v>
      </c>
      <c r="B7">
        <v>1101</v>
      </c>
      <c r="C7" t="s">
        <v>795</v>
      </c>
      <c r="D7" t="s">
        <v>1059</v>
      </c>
      <c r="E7">
        <v>3</v>
      </c>
      <c r="F7" t="s">
        <v>13807</v>
      </c>
      <c r="G7">
        <v>1</v>
      </c>
      <c r="H7" t="s">
        <v>8278</v>
      </c>
      <c r="I7">
        <v>1</v>
      </c>
      <c r="J7" t="s">
        <v>13801</v>
      </c>
      <c r="K7" t="s">
        <v>13809</v>
      </c>
      <c r="L7">
        <v>270107</v>
      </c>
      <c r="M7" t="s">
        <v>13588</v>
      </c>
      <c r="N7">
        <v>270107006</v>
      </c>
      <c r="O7" t="s">
        <v>13613</v>
      </c>
      <c r="P7">
        <v>492.08501008720901</v>
      </c>
      <c r="Q7">
        <v>1146.097493294214</v>
      </c>
      <c r="R7">
        <v>351.7425848527642</v>
      </c>
    </row>
    <row r="8" spans="1:18" x14ac:dyDescent="0.25">
      <c r="A8">
        <v>1</v>
      </c>
      <c r="B8">
        <v>1101</v>
      </c>
      <c r="C8" t="s">
        <v>795</v>
      </c>
      <c r="D8" t="s">
        <v>1059</v>
      </c>
      <c r="E8">
        <v>4</v>
      </c>
      <c r="F8" t="s">
        <v>13810</v>
      </c>
      <c r="G8">
        <v>1</v>
      </c>
      <c r="H8" t="s">
        <v>8278</v>
      </c>
      <c r="I8">
        <v>1</v>
      </c>
      <c r="J8" t="s">
        <v>13801</v>
      </c>
      <c r="K8" t="s">
        <v>13811</v>
      </c>
      <c r="L8">
        <v>270107</v>
      </c>
      <c r="M8" t="s">
        <v>13588</v>
      </c>
      <c r="N8">
        <v>270107006</v>
      </c>
      <c r="O8" t="s">
        <v>13613</v>
      </c>
      <c r="P8">
        <v>37047.276453572151</v>
      </c>
      <c r="Q8">
        <v>33332.020293838439</v>
      </c>
      <c r="R8">
        <v>25010.723168185221</v>
      </c>
    </row>
    <row r="9" spans="1:18" x14ac:dyDescent="0.25">
      <c r="A9">
        <v>1</v>
      </c>
      <c r="B9">
        <v>1101</v>
      </c>
      <c r="C9" t="s">
        <v>795</v>
      </c>
      <c r="D9" t="s">
        <v>1059</v>
      </c>
      <c r="E9">
        <v>4</v>
      </c>
      <c r="F9" t="s">
        <v>13810</v>
      </c>
      <c r="G9">
        <v>1</v>
      </c>
      <c r="H9" t="s">
        <v>8278</v>
      </c>
      <c r="I9">
        <v>1</v>
      </c>
      <c r="J9" t="s">
        <v>13801</v>
      </c>
      <c r="K9" t="s">
        <v>13812</v>
      </c>
      <c r="L9">
        <v>270107</v>
      </c>
      <c r="M9" t="s">
        <v>13588</v>
      </c>
      <c r="N9">
        <v>270107006</v>
      </c>
      <c r="O9" t="s">
        <v>13613</v>
      </c>
      <c r="P9">
        <v>1098.9186938932357</v>
      </c>
      <c r="Q9">
        <v>1012.1646038458383</v>
      </c>
      <c r="R9">
        <v>742.61614234450906</v>
      </c>
    </row>
    <row r="10" spans="1:18" x14ac:dyDescent="0.25">
      <c r="A10">
        <v>1</v>
      </c>
      <c r="B10">
        <v>1101</v>
      </c>
      <c r="C10" t="s">
        <v>795</v>
      </c>
      <c r="D10" t="s">
        <v>1059</v>
      </c>
      <c r="E10">
        <v>7</v>
      </c>
      <c r="F10" t="s">
        <v>13813</v>
      </c>
      <c r="G10">
        <v>2</v>
      </c>
      <c r="H10" t="s">
        <v>13771</v>
      </c>
      <c r="I10">
        <v>3</v>
      </c>
      <c r="J10" t="s">
        <v>13814</v>
      </c>
      <c r="K10" t="s">
        <v>13771</v>
      </c>
      <c r="L10">
        <v>270107</v>
      </c>
      <c r="M10" t="s">
        <v>13588</v>
      </c>
      <c r="N10">
        <v>270107005</v>
      </c>
      <c r="O10" t="s">
        <v>13608</v>
      </c>
      <c r="P10">
        <v>11938.131784848905</v>
      </c>
      <c r="Q10">
        <v>14405.154226928396</v>
      </c>
      <c r="R10">
        <v>240.22926811676419</v>
      </c>
    </row>
    <row r="11" spans="1:18" x14ac:dyDescent="0.25">
      <c r="A11">
        <v>1</v>
      </c>
      <c r="B11">
        <v>1101</v>
      </c>
      <c r="C11" t="s">
        <v>795</v>
      </c>
      <c r="D11" t="s">
        <v>1059</v>
      </c>
      <c r="E11">
        <v>7</v>
      </c>
      <c r="F11" t="s">
        <v>13813</v>
      </c>
      <c r="G11">
        <v>3</v>
      </c>
      <c r="H11" t="s">
        <v>13770</v>
      </c>
      <c r="I11">
        <v>3</v>
      </c>
      <c r="J11" t="s">
        <v>13814</v>
      </c>
      <c r="K11" t="s">
        <v>13815</v>
      </c>
      <c r="L11">
        <v>270107</v>
      </c>
      <c r="M11" t="s">
        <v>13588</v>
      </c>
      <c r="N11">
        <v>270107005</v>
      </c>
      <c r="O11" t="s">
        <v>13608</v>
      </c>
      <c r="P11">
        <v>25799.771570082085</v>
      </c>
      <c r="Q11">
        <v>19185.656128057646</v>
      </c>
      <c r="R11">
        <v>22630.653163347488</v>
      </c>
    </row>
    <row r="12" spans="1:18" x14ac:dyDescent="0.25">
      <c r="A12">
        <v>1</v>
      </c>
      <c r="B12">
        <v>1101</v>
      </c>
      <c r="C12" t="s">
        <v>795</v>
      </c>
      <c r="D12" t="s">
        <v>1059</v>
      </c>
      <c r="E12">
        <v>7</v>
      </c>
      <c r="F12" t="s">
        <v>13813</v>
      </c>
      <c r="G12">
        <v>3</v>
      </c>
      <c r="H12" t="s">
        <v>13770</v>
      </c>
      <c r="I12">
        <v>3</v>
      </c>
      <c r="J12" t="s">
        <v>13814</v>
      </c>
      <c r="K12" t="s">
        <v>13816</v>
      </c>
      <c r="L12">
        <v>270107</v>
      </c>
      <c r="M12" t="s">
        <v>13588</v>
      </c>
      <c r="N12">
        <v>270107005</v>
      </c>
      <c r="O12" t="s">
        <v>13608</v>
      </c>
      <c r="P12">
        <v>408.29179253439793</v>
      </c>
      <c r="Q12">
        <v>753.37454269819807</v>
      </c>
      <c r="R12">
        <v>2882.4568790654771</v>
      </c>
    </row>
    <row r="13" spans="1:18" x14ac:dyDescent="0.25">
      <c r="A13">
        <v>1</v>
      </c>
      <c r="B13">
        <v>1107</v>
      </c>
      <c r="C13" t="s">
        <v>795</v>
      </c>
      <c r="D13" t="s">
        <v>1064</v>
      </c>
      <c r="E13">
        <v>1</v>
      </c>
      <c r="F13" t="s">
        <v>13800</v>
      </c>
      <c r="G13">
        <v>1</v>
      </c>
      <c r="H13" t="s">
        <v>8278</v>
      </c>
      <c r="I13">
        <v>1</v>
      </c>
      <c r="J13" t="s">
        <v>13801</v>
      </c>
      <c r="K13" t="s">
        <v>13802</v>
      </c>
      <c r="L13">
        <v>270107</v>
      </c>
      <c r="M13" t="s">
        <v>13588</v>
      </c>
      <c r="N13">
        <v>270107006</v>
      </c>
      <c r="O13" t="s">
        <v>13613</v>
      </c>
      <c r="P13">
        <v>0</v>
      </c>
      <c r="Q13">
        <v>26448.49829051167</v>
      </c>
      <c r="R13">
        <v>29269.69337294099</v>
      </c>
    </row>
    <row r="14" spans="1:18" x14ac:dyDescent="0.25">
      <c r="A14">
        <v>1</v>
      </c>
      <c r="B14">
        <v>1107</v>
      </c>
      <c r="C14" t="s">
        <v>795</v>
      </c>
      <c r="D14" t="s">
        <v>1064</v>
      </c>
      <c r="E14">
        <v>1</v>
      </c>
      <c r="F14" t="s">
        <v>13800</v>
      </c>
      <c r="G14">
        <v>1</v>
      </c>
      <c r="H14" t="s">
        <v>8278</v>
      </c>
      <c r="I14">
        <v>1</v>
      </c>
      <c r="J14" t="s">
        <v>13801</v>
      </c>
      <c r="K14" t="s">
        <v>13803</v>
      </c>
      <c r="L14">
        <v>270107</v>
      </c>
      <c r="M14" t="s">
        <v>13588</v>
      </c>
      <c r="N14">
        <v>270107006</v>
      </c>
      <c r="O14" t="s">
        <v>13613</v>
      </c>
      <c r="P14">
        <v>0</v>
      </c>
      <c r="Q14">
        <v>388.52011447355568</v>
      </c>
      <c r="R14">
        <v>3108.4419304686162</v>
      </c>
    </row>
    <row r="15" spans="1:18" x14ac:dyDescent="0.25">
      <c r="A15">
        <v>1</v>
      </c>
      <c r="B15">
        <v>1107</v>
      </c>
      <c r="C15" t="s">
        <v>795</v>
      </c>
      <c r="D15" t="s">
        <v>1064</v>
      </c>
      <c r="E15">
        <v>2</v>
      </c>
      <c r="F15" t="s">
        <v>13804</v>
      </c>
      <c r="G15">
        <v>3</v>
      </c>
      <c r="H15" t="s">
        <v>13770</v>
      </c>
      <c r="I15">
        <v>1</v>
      </c>
      <c r="J15" t="s">
        <v>13801</v>
      </c>
      <c r="K15" t="s">
        <v>13805</v>
      </c>
      <c r="L15">
        <v>270107</v>
      </c>
      <c r="M15" t="s">
        <v>13588</v>
      </c>
      <c r="N15">
        <v>270107006</v>
      </c>
      <c r="O15" t="s">
        <v>13613</v>
      </c>
      <c r="P15">
        <v>0</v>
      </c>
      <c r="Q15">
        <v>23784.627962656388</v>
      </c>
      <c r="R15">
        <v>25292.781741482031</v>
      </c>
    </row>
    <row r="16" spans="1:18" x14ac:dyDescent="0.25">
      <c r="A16">
        <v>1</v>
      </c>
      <c r="B16">
        <v>1107</v>
      </c>
      <c r="C16" t="s">
        <v>795</v>
      </c>
      <c r="D16" t="s">
        <v>1064</v>
      </c>
      <c r="E16">
        <v>2</v>
      </c>
      <c r="F16" t="s">
        <v>13804</v>
      </c>
      <c r="G16">
        <v>3</v>
      </c>
      <c r="H16" t="s">
        <v>13770</v>
      </c>
      <c r="I16">
        <v>1</v>
      </c>
      <c r="J16" t="s">
        <v>13801</v>
      </c>
      <c r="K16" t="s">
        <v>13806</v>
      </c>
      <c r="L16">
        <v>270107</v>
      </c>
      <c r="M16" t="s">
        <v>13588</v>
      </c>
      <c r="N16">
        <v>270107006</v>
      </c>
      <c r="O16" t="s">
        <v>13613</v>
      </c>
      <c r="P16">
        <v>0</v>
      </c>
      <c r="Q16">
        <v>3052.3904423288345</v>
      </c>
      <c r="R16">
        <v>7085.3535619275926</v>
      </c>
    </row>
    <row r="17" spans="1:18" x14ac:dyDescent="0.25">
      <c r="A17">
        <v>1</v>
      </c>
      <c r="B17">
        <v>1107</v>
      </c>
      <c r="C17" t="s">
        <v>795</v>
      </c>
      <c r="D17" t="s">
        <v>1064</v>
      </c>
      <c r="E17">
        <v>3</v>
      </c>
      <c r="F17" t="s">
        <v>13807</v>
      </c>
      <c r="G17">
        <v>1</v>
      </c>
      <c r="H17" t="s">
        <v>8278</v>
      </c>
      <c r="I17">
        <v>1</v>
      </c>
      <c r="J17" t="s">
        <v>13801</v>
      </c>
      <c r="K17" t="s">
        <v>13808</v>
      </c>
      <c r="L17">
        <v>270107</v>
      </c>
      <c r="M17" t="s">
        <v>13588</v>
      </c>
      <c r="N17">
        <v>270107006</v>
      </c>
      <c r="O17" t="s">
        <v>13613</v>
      </c>
      <c r="P17">
        <v>0</v>
      </c>
      <c r="Q17">
        <v>26448.49829051167</v>
      </c>
      <c r="R17">
        <v>30661.698444946083</v>
      </c>
    </row>
    <row r="18" spans="1:18" x14ac:dyDescent="0.25">
      <c r="A18">
        <v>1</v>
      </c>
      <c r="B18">
        <v>1107</v>
      </c>
      <c r="C18" t="s">
        <v>795</v>
      </c>
      <c r="D18" t="s">
        <v>1064</v>
      </c>
      <c r="E18">
        <v>3</v>
      </c>
      <c r="F18" t="s">
        <v>13807</v>
      </c>
      <c r="G18">
        <v>1</v>
      </c>
      <c r="H18" t="s">
        <v>8278</v>
      </c>
      <c r="I18">
        <v>1</v>
      </c>
      <c r="J18" t="s">
        <v>13801</v>
      </c>
      <c r="K18" t="s">
        <v>13809</v>
      </c>
      <c r="L18">
        <v>270107</v>
      </c>
      <c r="M18" t="s">
        <v>13588</v>
      </c>
      <c r="N18">
        <v>270107006</v>
      </c>
      <c r="O18" t="s">
        <v>13613</v>
      </c>
      <c r="P18">
        <v>0</v>
      </c>
      <c r="Q18">
        <v>388.52011447355568</v>
      </c>
      <c r="R18">
        <v>1716.4368584635165</v>
      </c>
    </row>
    <row r="19" spans="1:18" x14ac:dyDescent="0.25">
      <c r="A19">
        <v>1</v>
      </c>
      <c r="B19">
        <v>1107</v>
      </c>
      <c r="C19" t="s">
        <v>795</v>
      </c>
      <c r="D19" t="s">
        <v>1064</v>
      </c>
      <c r="E19">
        <v>4</v>
      </c>
      <c r="F19" t="s">
        <v>13810</v>
      </c>
      <c r="G19">
        <v>1</v>
      </c>
      <c r="H19" t="s">
        <v>8278</v>
      </c>
      <c r="I19">
        <v>1</v>
      </c>
      <c r="J19" t="s">
        <v>13801</v>
      </c>
      <c r="K19" t="s">
        <v>13811</v>
      </c>
      <c r="L19">
        <v>270107</v>
      </c>
      <c r="M19" t="s">
        <v>13588</v>
      </c>
      <c r="N19">
        <v>270107006</v>
      </c>
      <c r="O19" t="s">
        <v>13613</v>
      </c>
      <c r="P19">
        <v>0</v>
      </c>
      <c r="Q19">
        <v>26448.49829051167</v>
      </c>
      <c r="R19">
        <v>29683.510658714982</v>
      </c>
    </row>
    <row r="20" spans="1:18" x14ac:dyDescent="0.25">
      <c r="A20">
        <v>1</v>
      </c>
      <c r="B20">
        <v>1107</v>
      </c>
      <c r="C20" t="s">
        <v>795</v>
      </c>
      <c r="D20" t="s">
        <v>1064</v>
      </c>
      <c r="E20">
        <v>4</v>
      </c>
      <c r="F20" t="s">
        <v>13810</v>
      </c>
      <c r="G20">
        <v>1</v>
      </c>
      <c r="H20" t="s">
        <v>8278</v>
      </c>
      <c r="I20">
        <v>1</v>
      </c>
      <c r="J20" t="s">
        <v>13801</v>
      </c>
      <c r="K20" t="s">
        <v>13812</v>
      </c>
      <c r="L20">
        <v>270107</v>
      </c>
      <c r="M20" t="s">
        <v>13588</v>
      </c>
      <c r="N20">
        <v>270107006</v>
      </c>
      <c r="O20" t="s">
        <v>13613</v>
      </c>
      <c r="P20">
        <v>0</v>
      </c>
      <c r="Q20">
        <v>388.52011447355568</v>
      </c>
      <c r="R20">
        <v>2694.6246446946225</v>
      </c>
    </row>
    <row r="21" spans="1:18" x14ac:dyDescent="0.25">
      <c r="A21">
        <v>1</v>
      </c>
      <c r="B21">
        <v>1107</v>
      </c>
      <c r="C21" t="s">
        <v>795</v>
      </c>
      <c r="D21" t="s">
        <v>1064</v>
      </c>
      <c r="E21">
        <v>7</v>
      </c>
      <c r="F21" t="s">
        <v>13813</v>
      </c>
      <c r="G21">
        <v>2</v>
      </c>
      <c r="H21" t="s">
        <v>13771</v>
      </c>
      <c r="I21">
        <v>3</v>
      </c>
      <c r="J21" t="s">
        <v>13814</v>
      </c>
      <c r="K21" t="s">
        <v>13771</v>
      </c>
      <c r="L21">
        <v>270107</v>
      </c>
      <c r="M21" t="s">
        <v>13588</v>
      </c>
      <c r="N21">
        <v>270107005</v>
      </c>
      <c r="O21" t="s">
        <v>13608</v>
      </c>
      <c r="P21">
        <v>0</v>
      </c>
      <c r="Q21">
        <v>6519.1590932441759</v>
      </c>
      <c r="R21">
        <v>0</v>
      </c>
    </row>
    <row r="22" spans="1:18" x14ac:dyDescent="0.25">
      <c r="A22">
        <v>1</v>
      </c>
      <c r="B22">
        <v>1107</v>
      </c>
      <c r="C22" t="s">
        <v>795</v>
      </c>
      <c r="D22" t="s">
        <v>1064</v>
      </c>
      <c r="E22">
        <v>7</v>
      </c>
      <c r="F22" t="s">
        <v>13813</v>
      </c>
      <c r="G22">
        <v>3</v>
      </c>
      <c r="H22" t="s">
        <v>13770</v>
      </c>
      <c r="I22">
        <v>3</v>
      </c>
      <c r="J22" t="s">
        <v>13814</v>
      </c>
      <c r="K22" t="s">
        <v>13815</v>
      </c>
      <c r="L22">
        <v>270107</v>
      </c>
      <c r="M22" t="s">
        <v>13588</v>
      </c>
      <c r="N22">
        <v>270107005</v>
      </c>
      <c r="O22" t="s">
        <v>13608</v>
      </c>
      <c r="P22">
        <v>0</v>
      </c>
      <c r="Q22">
        <v>18938.631180037559</v>
      </c>
      <c r="R22">
        <v>30479.821282765224</v>
      </c>
    </row>
    <row r="23" spans="1:18" x14ac:dyDescent="0.25">
      <c r="A23">
        <v>1</v>
      </c>
      <c r="B23">
        <v>1107</v>
      </c>
      <c r="C23" t="s">
        <v>795</v>
      </c>
      <c r="D23" t="s">
        <v>1064</v>
      </c>
      <c r="E23">
        <v>7</v>
      </c>
      <c r="F23" t="s">
        <v>13813</v>
      </c>
      <c r="G23">
        <v>3</v>
      </c>
      <c r="H23" t="s">
        <v>13770</v>
      </c>
      <c r="I23">
        <v>3</v>
      </c>
      <c r="J23" t="s">
        <v>13814</v>
      </c>
      <c r="K23" t="s">
        <v>13816</v>
      </c>
      <c r="L23">
        <v>270107</v>
      </c>
      <c r="M23" t="s">
        <v>13588</v>
      </c>
      <c r="N23">
        <v>270107005</v>
      </c>
      <c r="O23" t="s">
        <v>13608</v>
      </c>
      <c r="P23">
        <v>0</v>
      </c>
      <c r="Q23">
        <v>1379.2281317034917</v>
      </c>
      <c r="R23">
        <v>1898.3140206443734</v>
      </c>
    </row>
    <row r="24" spans="1:18" x14ac:dyDescent="0.25">
      <c r="A24">
        <v>1</v>
      </c>
      <c r="B24">
        <v>1401</v>
      </c>
      <c r="C24" t="s">
        <v>795</v>
      </c>
      <c r="D24" t="s">
        <v>1067</v>
      </c>
      <c r="E24">
        <v>1</v>
      </c>
      <c r="F24" t="s">
        <v>13800</v>
      </c>
      <c r="G24">
        <v>1</v>
      </c>
      <c r="H24" t="s">
        <v>8278</v>
      </c>
      <c r="I24">
        <v>1</v>
      </c>
      <c r="J24" t="s">
        <v>13801</v>
      </c>
      <c r="K24" t="s">
        <v>13802</v>
      </c>
      <c r="L24">
        <v>270107</v>
      </c>
      <c r="M24" t="s">
        <v>13588</v>
      </c>
      <c r="N24">
        <v>270107006</v>
      </c>
      <c r="O24" t="s">
        <v>13613</v>
      </c>
      <c r="P24">
        <v>0</v>
      </c>
      <c r="Q24">
        <v>43350.361762560809</v>
      </c>
      <c r="R24">
        <v>47262.983347307774</v>
      </c>
    </row>
    <row r="25" spans="1:18" x14ac:dyDescent="0.25">
      <c r="A25">
        <v>1</v>
      </c>
      <c r="B25">
        <v>1401</v>
      </c>
      <c r="C25" t="s">
        <v>795</v>
      </c>
      <c r="D25" t="s">
        <v>1067</v>
      </c>
      <c r="E25">
        <v>1</v>
      </c>
      <c r="F25" t="s">
        <v>13800</v>
      </c>
      <c r="G25">
        <v>1</v>
      </c>
      <c r="H25" t="s">
        <v>8278</v>
      </c>
      <c r="I25">
        <v>1</v>
      </c>
      <c r="J25" t="s">
        <v>13801</v>
      </c>
      <c r="K25" t="s">
        <v>13803</v>
      </c>
      <c r="L25">
        <v>270107</v>
      </c>
      <c r="M25" t="s">
        <v>13588</v>
      </c>
      <c r="N25">
        <v>270107006</v>
      </c>
      <c r="O25" t="s">
        <v>13613</v>
      </c>
      <c r="P25">
        <v>0</v>
      </c>
      <c r="Q25">
        <v>0</v>
      </c>
      <c r="R25">
        <v>3053.5631512923842</v>
      </c>
    </row>
    <row r="26" spans="1:18" x14ac:dyDescent="0.25">
      <c r="A26">
        <v>1</v>
      </c>
      <c r="B26">
        <v>1401</v>
      </c>
      <c r="C26" t="s">
        <v>795</v>
      </c>
      <c r="D26" t="s">
        <v>1067</v>
      </c>
      <c r="E26">
        <v>2</v>
      </c>
      <c r="F26" t="s">
        <v>13804</v>
      </c>
      <c r="G26">
        <v>3</v>
      </c>
      <c r="H26" t="s">
        <v>13770</v>
      </c>
      <c r="I26">
        <v>1</v>
      </c>
      <c r="J26" t="s">
        <v>13801</v>
      </c>
      <c r="K26" t="s">
        <v>13805</v>
      </c>
      <c r="L26">
        <v>270107</v>
      </c>
      <c r="M26" t="s">
        <v>13588</v>
      </c>
      <c r="N26">
        <v>270107006</v>
      </c>
      <c r="O26" t="s">
        <v>13613</v>
      </c>
      <c r="P26">
        <v>0</v>
      </c>
      <c r="Q26">
        <v>38484.106054799755</v>
      </c>
      <c r="R26">
        <v>45566.097268932761</v>
      </c>
    </row>
    <row r="27" spans="1:18" x14ac:dyDescent="0.25">
      <c r="A27">
        <v>1</v>
      </c>
      <c r="B27">
        <v>1401</v>
      </c>
      <c r="C27" t="s">
        <v>795</v>
      </c>
      <c r="D27" t="s">
        <v>1067</v>
      </c>
      <c r="E27">
        <v>2</v>
      </c>
      <c r="F27" t="s">
        <v>13804</v>
      </c>
      <c r="G27">
        <v>3</v>
      </c>
      <c r="H27" t="s">
        <v>13770</v>
      </c>
      <c r="I27">
        <v>1</v>
      </c>
      <c r="J27" t="s">
        <v>13801</v>
      </c>
      <c r="K27" t="s">
        <v>13806</v>
      </c>
      <c r="L27">
        <v>270107</v>
      </c>
      <c r="M27" t="s">
        <v>13588</v>
      </c>
      <c r="N27">
        <v>270107006</v>
      </c>
      <c r="O27" t="s">
        <v>13613</v>
      </c>
      <c r="P27">
        <v>0</v>
      </c>
      <c r="Q27">
        <v>4866.2557077610563</v>
      </c>
      <c r="R27">
        <v>4750.449229667397</v>
      </c>
    </row>
    <row r="28" spans="1:18" x14ac:dyDescent="0.25">
      <c r="A28">
        <v>1</v>
      </c>
      <c r="B28">
        <v>1401</v>
      </c>
      <c r="C28" t="s">
        <v>795</v>
      </c>
      <c r="D28" t="s">
        <v>1067</v>
      </c>
      <c r="E28">
        <v>3</v>
      </c>
      <c r="F28" t="s">
        <v>13807</v>
      </c>
      <c r="G28">
        <v>1</v>
      </c>
      <c r="H28" t="s">
        <v>8278</v>
      </c>
      <c r="I28">
        <v>1</v>
      </c>
      <c r="J28" t="s">
        <v>13801</v>
      </c>
      <c r="K28" t="s">
        <v>13808</v>
      </c>
      <c r="L28">
        <v>270107</v>
      </c>
      <c r="M28" t="s">
        <v>13588</v>
      </c>
      <c r="N28">
        <v>270107006</v>
      </c>
      <c r="O28" t="s">
        <v>13613</v>
      </c>
      <c r="P28">
        <v>0</v>
      </c>
      <c r="Q28">
        <v>43350.361762560809</v>
      </c>
      <c r="R28">
        <v>49375.115600285091</v>
      </c>
    </row>
    <row r="29" spans="1:18" x14ac:dyDescent="0.25">
      <c r="A29">
        <v>1</v>
      </c>
      <c r="B29">
        <v>1401</v>
      </c>
      <c r="C29" t="s">
        <v>795</v>
      </c>
      <c r="D29" t="s">
        <v>1067</v>
      </c>
      <c r="E29">
        <v>3</v>
      </c>
      <c r="F29" t="s">
        <v>13807</v>
      </c>
      <c r="G29">
        <v>1</v>
      </c>
      <c r="H29" t="s">
        <v>8278</v>
      </c>
      <c r="I29">
        <v>1</v>
      </c>
      <c r="J29" t="s">
        <v>13801</v>
      </c>
      <c r="K29" t="s">
        <v>13809</v>
      </c>
      <c r="L29">
        <v>270107</v>
      </c>
      <c r="M29" t="s">
        <v>13588</v>
      </c>
      <c r="N29">
        <v>270107006</v>
      </c>
      <c r="O29" t="s">
        <v>13613</v>
      </c>
      <c r="P29">
        <v>0</v>
      </c>
      <c r="Q29">
        <v>0</v>
      </c>
      <c r="R29">
        <v>941.43089831506063</v>
      </c>
    </row>
    <row r="30" spans="1:18" x14ac:dyDescent="0.25">
      <c r="A30">
        <v>1</v>
      </c>
      <c r="B30">
        <v>1401</v>
      </c>
      <c r="C30" t="s">
        <v>795</v>
      </c>
      <c r="D30" t="s">
        <v>1067</v>
      </c>
      <c r="E30">
        <v>4</v>
      </c>
      <c r="F30" t="s">
        <v>13810</v>
      </c>
      <c r="G30">
        <v>1</v>
      </c>
      <c r="H30" t="s">
        <v>8278</v>
      </c>
      <c r="I30">
        <v>1</v>
      </c>
      <c r="J30" t="s">
        <v>13801</v>
      </c>
      <c r="K30" t="s">
        <v>13811</v>
      </c>
      <c r="L30">
        <v>270107</v>
      </c>
      <c r="M30" t="s">
        <v>13588</v>
      </c>
      <c r="N30">
        <v>270107006</v>
      </c>
      <c r="O30" t="s">
        <v>13613</v>
      </c>
      <c r="P30">
        <v>0</v>
      </c>
      <c r="Q30">
        <v>43350.361762560809</v>
      </c>
      <c r="R30">
        <v>47262.983347307774</v>
      </c>
    </row>
    <row r="31" spans="1:18" x14ac:dyDescent="0.25">
      <c r="A31">
        <v>1</v>
      </c>
      <c r="B31">
        <v>1401</v>
      </c>
      <c r="C31" t="s">
        <v>795</v>
      </c>
      <c r="D31" t="s">
        <v>1067</v>
      </c>
      <c r="E31">
        <v>4</v>
      </c>
      <c r="F31" t="s">
        <v>13810</v>
      </c>
      <c r="G31">
        <v>1</v>
      </c>
      <c r="H31" t="s">
        <v>8278</v>
      </c>
      <c r="I31">
        <v>1</v>
      </c>
      <c r="J31" t="s">
        <v>13801</v>
      </c>
      <c r="K31" t="s">
        <v>13812</v>
      </c>
      <c r="L31">
        <v>270107</v>
      </c>
      <c r="M31" t="s">
        <v>13588</v>
      </c>
      <c r="N31">
        <v>270107006</v>
      </c>
      <c r="O31" t="s">
        <v>13613</v>
      </c>
      <c r="P31">
        <v>0</v>
      </c>
      <c r="Q31">
        <v>0</v>
      </c>
      <c r="R31">
        <v>3053.5631512923842</v>
      </c>
    </row>
    <row r="32" spans="1:18" x14ac:dyDescent="0.25">
      <c r="A32">
        <v>1</v>
      </c>
      <c r="B32">
        <v>1401</v>
      </c>
      <c r="C32" t="s">
        <v>795</v>
      </c>
      <c r="D32" t="s">
        <v>1067</v>
      </c>
      <c r="E32">
        <v>7</v>
      </c>
      <c r="F32" t="s">
        <v>13813</v>
      </c>
      <c r="G32">
        <v>2</v>
      </c>
      <c r="H32" t="s">
        <v>13771</v>
      </c>
      <c r="I32">
        <v>3</v>
      </c>
      <c r="J32" t="s">
        <v>13814</v>
      </c>
      <c r="K32" t="s">
        <v>13771</v>
      </c>
      <c r="L32">
        <v>270107</v>
      </c>
      <c r="M32" t="s">
        <v>13588</v>
      </c>
      <c r="N32">
        <v>270107005</v>
      </c>
      <c r="O32" t="s">
        <v>13608</v>
      </c>
      <c r="P32">
        <v>0</v>
      </c>
      <c r="Q32">
        <v>14219.011175471875</v>
      </c>
      <c r="R32">
        <v>0</v>
      </c>
    </row>
    <row r="33" spans="1:18" x14ac:dyDescent="0.25">
      <c r="A33">
        <v>1</v>
      </c>
      <c r="B33">
        <v>1401</v>
      </c>
      <c r="C33" t="s">
        <v>795</v>
      </c>
      <c r="D33" t="s">
        <v>1067</v>
      </c>
      <c r="E33">
        <v>7</v>
      </c>
      <c r="F33" t="s">
        <v>13813</v>
      </c>
      <c r="G33">
        <v>3</v>
      </c>
      <c r="H33" t="s">
        <v>13770</v>
      </c>
      <c r="I33">
        <v>3</v>
      </c>
      <c r="J33" t="s">
        <v>13814</v>
      </c>
      <c r="K33" t="s">
        <v>13815</v>
      </c>
      <c r="L33">
        <v>270107</v>
      </c>
      <c r="M33" t="s">
        <v>13588</v>
      </c>
      <c r="N33">
        <v>270107005</v>
      </c>
      <c r="O33" t="s">
        <v>13608</v>
      </c>
      <c r="P33">
        <v>0</v>
      </c>
      <c r="Q33">
        <v>23474.607777443816</v>
      </c>
      <c r="R33">
        <v>47678.229521910085</v>
      </c>
    </row>
    <row r="34" spans="1:18" x14ac:dyDescent="0.25">
      <c r="A34">
        <v>1</v>
      </c>
      <c r="B34">
        <v>1401</v>
      </c>
      <c r="C34" t="s">
        <v>795</v>
      </c>
      <c r="D34" t="s">
        <v>1067</v>
      </c>
      <c r="E34">
        <v>7</v>
      </c>
      <c r="F34" t="s">
        <v>13813</v>
      </c>
      <c r="G34">
        <v>3</v>
      </c>
      <c r="H34" t="s">
        <v>13770</v>
      </c>
      <c r="I34">
        <v>3</v>
      </c>
      <c r="J34" t="s">
        <v>13814</v>
      </c>
      <c r="K34" t="s">
        <v>13816</v>
      </c>
      <c r="L34">
        <v>270107</v>
      </c>
      <c r="M34" t="s">
        <v>13588</v>
      </c>
      <c r="N34">
        <v>270107005</v>
      </c>
      <c r="O34" t="s">
        <v>13608</v>
      </c>
      <c r="P34">
        <v>0</v>
      </c>
      <c r="Q34">
        <v>5656.7428096451131</v>
      </c>
      <c r="R34">
        <v>2638.3169766900733</v>
      </c>
    </row>
    <row r="35" spans="1:18" x14ac:dyDescent="0.25">
      <c r="A35">
        <v>1</v>
      </c>
      <c r="B35">
        <v>1405</v>
      </c>
      <c r="C35" t="s">
        <v>795</v>
      </c>
      <c r="D35" t="s">
        <v>1079</v>
      </c>
      <c r="E35">
        <v>1</v>
      </c>
      <c r="F35" t="s">
        <v>13800</v>
      </c>
      <c r="G35">
        <v>1</v>
      </c>
      <c r="H35" t="s">
        <v>8278</v>
      </c>
      <c r="I35">
        <v>1</v>
      </c>
      <c r="J35" t="s">
        <v>13801</v>
      </c>
      <c r="K35" t="s">
        <v>13802</v>
      </c>
      <c r="L35">
        <v>270107</v>
      </c>
      <c r="M35" t="s">
        <v>13588</v>
      </c>
      <c r="N35">
        <v>270107006</v>
      </c>
      <c r="O35" t="s">
        <v>13613</v>
      </c>
      <c r="P35">
        <v>0</v>
      </c>
      <c r="Q35">
        <v>63290.835423764205</v>
      </c>
      <c r="R35">
        <v>0</v>
      </c>
    </row>
    <row r="36" spans="1:18" x14ac:dyDescent="0.25">
      <c r="A36">
        <v>1</v>
      </c>
      <c r="B36">
        <v>1405</v>
      </c>
      <c r="C36" t="s">
        <v>795</v>
      </c>
      <c r="D36" t="s">
        <v>1079</v>
      </c>
      <c r="E36">
        <v>2</v>
      </c>
      <c r="F36" t="s">
        <v>13804</v>
      </c>
      <c r="G36">
        <v>3</v>
      </c>
      <c r="H36" t="s">
        <v>13770</v>
      </c>
      <c r="I36">
        <v>1</v>
      </c>
      <c r="J36" t="s">
        <v>13801</v>
      </c>
      <c r="K36" t="s">
        <v>13805</v>
      </c>
      <c r="L36">
        <v>270107</v>
      </c>
      <c r="M36" t="s">
        <v>13588</v>
      </c>
      <c r="N36">
        <v>270107006</v>
      </c>
      <c r="O36" t="s">
        <v>13613</v>
      </c>
      <c r="P36">
        <v>0</v>
      </c>
      <c r="Q36">
        <v>57568.140528631637</v>
      </c>
      <c r="R36">
        <v>0</v>
      </c>
    </row>
    <row r="37" spans="1:18" x14ac:dyDescent="0.25">
      <c r="A37">
        <v>1</v>
      </c>
      <c r="B37">
        <v>1405</v>
      </c>
      <c r="C37" t="s">
        <v>795</v>
      </c>
      <c r="D37" t="s">
        <v>1079</v>
      </c>
      <c r="E37">
        <v>2</v>
      </c>
      <c r="F37" t="s">
        <v>13804</v>
      </c>
      <c r="G37">
        <v>3</v>
      </c>
      <c r="H37" t="s">
        <v>13770</v>
      </c>
      <c r="I37">
        <v>1</v>
      </c>
      <c r="J37" t="s">
        <v>13801</v>
      </c>
      <c r="K37" t="s">
        <v>13806</v>
      </c>
      <c r="L37">
        <v>270107</v>
      </c>
      <c r="M37" t="s">
        <v>13588</v>
      </c>
      <c r="N37">
        <v>270107006</v>
      </c>
      <c r="O37" t="s">
        <v>13613</v>
      </c>
      <c r="P37">
        <v>0</v>
      </c>
      <c r="Q37">
        <v>5722.6948951325749</v>
      </c>
      <c r="R37">
        <v>0</v>
      </c>
    </row>
    <row r="38" spans="1:18" x14ac:dyDescent="0.25">
      <c r="A38">
        <v>1</v>
      </c>
      <c r="B38">
        <v>1405</v>
      </c>
      <c r="C38" t="s">
        <v>795</v>
      </c>
      <c r="D38" t="s">
        <v>1079</v>
      </c>
      <c r="E38">
        <v>3</v>
      </c>
      <c r="F38" t="s">
        <v>13807</v>
      </c>
      <c r="G38">
        <v>1</v>
      </c>
      <c r="H38" t="s">
        <v>8278</v>
      </c>
      <c r="I38">
        <v>1</v>
      </c>
      <c r="J38" t="s">
        <v>13801</v>
      </c>
      <c r="K38" t="s">
        <v>13808</v>
      </c>
      <c r="L38">
        <v>270107</v>
      </c>
      <c r="M38" t="s">
        <v>13588</v>
      </c>
      <c r="N38">
        <v>270107006</v>
      </c>
      <c r="O38" t="s">
        <v>13613</v>
      </c>
      <c r="P38">
        <v>0</v>
      </c>
      <c r="Q38">
        <v>63290.835423764205</v>
      </c>
      <c r="R38">
        <v>0</v>
      </c>
    </row>
    <row r="39" spans="1:18" x14ac:dyDescent="0.25">
      <c r="A39">
        <v>1</v>
      </c>
      <c r="B39">
        <v>1405</v>
      </c>
      <c r="C39" t="s">
        <v>795</v>
      </c>
      <c r="D39" t="s">
        <v>1079</v>
      </c>
      <c r="E39">
        <v>4</v>
      </c>
      <c r="F39" t="s">
        <v>13810</v>
      </c>
      <c r="G39">
        <v>1</v>
      </c>
      <c r="H39" t="s">
        <v>8278</v>
      </c>
      <c r="I39">
        <v>1</v>
      </c>
      <c r="J39" t="s">
        <v>13801</v>
      </c>
      <c r="K39" t="s">
        <v>13811</v>
      </c>
      <c r="L39">
        <v>270107</v>
      </c>
      <c r="M39" t="s">
        <v>13588</v>
      </c>
      <c r="N39">
        <v>270107006</v>
      </c>
      <c r="O39" t="s">
        <v>13613</v>
      </c>
      <c r="P39">
        <v>0</v>
      </c>
      <c r="Q39">
        <v>63290.835423764205</v>
      </c>
      <c r="R39">
        <v>0</v>
      </c>
    </row>
    <row r="40" spans="1:18" x14ac:dyDescent="0.25">
      <c r="A40">
        <v>1</v>
      </c>
      <c r="B40">
        <v>1405</v>
      </c>
      <c r="C40" t="s">
        <v>795</v>
      </c>
      <c r="D40" t="s">
        <v>1079</v>
      </c>
      <c r="E40">
        <v>7</v>
      </c>
      <c r="F40" t="s">
        <v>13813</v>
      </c>
      <c r="G40">
        <v>2</v>
      </c>
      <c r="H40" t="s">
        <v>13771</v>
      </c>
      <c r="I40">
        <v>3</v>
      </c>
      <c r="J40" t="s">
        <v>13814</v>
      </c>
      <c r="K40" t="s">
        <v>13771</v>
      </c>
      <c r="L40">
        <v>270107</v>
      </c>
      <c r="M40" t="s">
        <v>13588</v>
      </c>
      <c r="N40">
        <v>270107005</v>
      </c>
      <c r="O40" t="s">
        <v>13608</v>
      </c>
      <c r="P40">
        <v>0</v>
      </c>
      <c r="Q40">
        <v>8149.8777170522362</v>
      </c>
      <c r="R40">
        <v>0</v>
      </c>
    </row>
    <row r="41" spans="1:18" x14ac:dyDescent="0.25">
      <c r="A41">
        <v>1</v>
      </c>
      <c r="B41">
        <v>1405</v>
      </c>
      <c r="C41" t="s">
        <v>795</v>
      </c>
      <c r="D41" t="s">
        <v>1079</v>
      </c>
      <c r="E41">
        <v>7</v>
      </c>
      <c r="F41" t="s">
        <v>13813</v>
      </c>
      <c r="G41">
        <v>3</v>
      </c>
      <c r="H41" t="s">
        <v>13770</v>
      </c>
      <c r="I41">
        <v>3</v>
      </c>
      <c r="J41" t="s">
        <v>13814</v>
      </c>
      <c r="K41" t="s">
        <v>13815</v>
      </c>
      <c r="L41">
        <v>270107</v>
      </c>
      <c r="M41" t="s">
        <v>13588</v>
      </c>
      <c r="N41">
        <v>270107005</v>
      </c>
      <c r="O41" t="s">
        <v>13608</v>
      </c>
      <c r="P41">
        <v>0</v>
      </c>
      <c r="Q41">
        <v>55140.957706711961</v>
      </c>
      <c r="R41">
        <v>0</v>
      </c>
    </row>
    <row r="42" spans="1:18" x14ac:dyDescent="0.25">
      <c r="A42">
        <v>2</v>
      </c>
      <c r="B42">
        <v>2101</v>
      </c>
      <c r="C42" t="s">
        <v>756</v>
      </c>
      <c r="D42" t="s">
        <v>756</v>
      </c>
      <c r="E42">
        <v>1</v>
      </c>
      <c r="F42" t="s">
        <v>13800</v>
      </c>
      <c r="G42">
        <v>1</v>
      </c>
      <c r="H42" t="s">
        <v>8278</v>
      </c>
      <c r="I42">
        <v>1</v>
      </c>
      <c r="J42" t="s">
        <v>13801</v>
      </c>
      <c r="K42" t="s">
        <v>13802</v>
      </c>
      <c r="L42">
        <v>270107</v>
      </c>
      <c r="M42" t="s">
        <v>13588</v>
      </c>
      <c r="N42">
        <v>270107006</v>
      </c>
      <c r="O42" t="s">
        <v>13613</v>
      </c>
      <c r="P42">
        <v>26442.200925878475</v>
      </c>
      <c r="Q42">
        <v>35092.430738322684</v>
      </c>
      <c r="R42">
        <v>28313.782507064105</v>
      </c>
    </row>
    <row r="43" spans="1:18" x14ac:dyDescent="0.25">
      <c r="A43">
        <v>2</v>
      </c>
      <c r="B43">
        <v>2101</v>
      </c>
      <c r="C43" t="s">
        <v>756</v>
      </c>
      <c r="D43" t="s">
        <v>756</v>
      </c>
      <c r="E43">
        <v>1</v>
      </c>
      <c r="F43" t="s">
        <v>13800</v>
      </c>
      <c r="G43">
        <v>1</v>
      </c>
      <c r="H43" t="s">
        <v>8278</v>
      </c>
      <c r="I43">
        <v>1</v>
      </c>
      <c r="J43" t="s">
        <v>13801</v>
      </c>
      <c r="K43" t="s">
        <v>13803</v>
      </c>
      <c r="L43">
        <v>270107</v>
      </c>
      <c r="M43" t="s">
        <v>13588</v>
      </c>
      <c r="N43">
        <v>270107006</v>
      </c>
      <c r="O43" t="s">
        <v>13613</v>
      </c>
      <c r="P43">
        <v>815.98022970441355</v>
      </c>
      <c r="Q43">
        <v>1815.3676798606282</v>
      </c>
      <c r="R43">
        <v>905.51089682007353</v>
      </c>
    </row>
    <row r="44" spans="1:18" x14ac:dyDescent="0.25">
      <c r="A44">
        <v>2</v>
      </c>
      <c r="B44">
        <v>2101</v>
      </c>
      <c r="C44" t="s">
        <v>756</v>
      </c>
      <c r="D44" t="s">
        <v>756</v>
      </c>
      <c r="E44">
        <v>2</v>
      </c>
      <c r="F44" t="s">
        <v>13804</v>
      </c>
      <c r="G44">
        <v>3</v>
      </c>
      <c r="H44" t="s">
        <v>13770</v>
      </c>
      <c r="I44">
        <v>1</v>
      </c>
      <c r="J44" t="s">
        <v>13801</v>
      </c>
      <c r="K44" t="s">
        <v>13805</v>
      </c>
      <c r="L44">
        <v>270107</v>
      </c>
      <c r="M44" t="s">
        <v>13588</v>
      </c>
      <c r="N44">
        <v>270107006</v>
      </c>
      <c r="O44" t="s">
        <v>13613</v>
      </c>
      <c r="P44">
        <v>24585.888609872622</v>
      </c>
      <c r="Q44">
        <v>30590.301220239555</v>
      </c>
      <c r="R44">
        <v>26792.009498318828</v>
      </c>
    </row>
    <row r="45" spans="1:18" x14ac:dyDescent="0.25">
      <c r="A45">
        <v>2</v>
      </c>
      <c r="B45">
        <v>2101</v>
      </c>
      <c r="C45" t="s">
        <v>756</v>
      </c>
      <c r="D45" t="s">
        <v>756</v>
      </c>
      <c r="E45">
        <v>2</v>
      </c>
      <c r="F45" t="s">
        <v>13804</v>
      </c>
      <c r="G45">
        <v>3</v>
      </c>
      <c r="H45" t="s">
        <v>13770</v>
      </c>
      <c r="I45">
        <v>1</v>
      </c>
      <c r="J45" t="s">
        <v>13801</v>
      </c>
      <c r="K45" t="s">
        <v>13806</v>
      </c>
      <c r="L45">
        <v>270107</v>
      </c>
      <c r="M45" t="s">
        <v>13588</v>
      </c>
      <c r="N45">
        <v>270107006</v>
      </c>
      <c r="O45" t="s">
        <v>13613</v>
      </c>
      <c r="P45">
        <v>2672.2925457102674</v>
      </c>
      <c r="Q45">
        <v>6317.497197943746</v>
      </c>
      <c r="R45">
        <v>2427.2839055653662</v>
      </c>
    </row>
    <row r="46" spans="1:18" x14ac:dyDescent="0.25">
      <c r="A46">
        <v>2</v>
      </c>
      <c r="B46">
        <v>2101</v>
      </c>
      <c r="C46" t="s">
        <v>756</v>
      </c>
      <c r="D46" t="s">
        <v>756</v>
      </c>
      <c r="E46">
        <v>3</v>
      </c>
      <c r="F46" t="s">
        <v>13807</v>
      </c>
      <c r="G46">
        <v>1</v>
      </c>
      <c r="H46" t="s">
        <v>8278</v>
      </c>
      <c r="I46">
        <v>1</v>
      </c>
      <c r="J46" t="s">
        <v>13801</v>
      </c>
      <c r="K46" t="s">
        <v>13808</v>
      </c>
      <c r="L46">
        <v>270107</v>
      </c>
      <c r="M46" t="s">
        <v>13588</v>
      </c>
      <c r="N46">
        <v>270107006</v>
      </c>
      <c r="O46" t="s">
        <v>13613</v>
      </c>
      <c r="P46">
        <v>26665.129230085924</v>
      </c>
      <c r="Q46">
        <v>35873.701545528289</v>
      </c>
      <c r="R46">
        <v>28580.477378813892</v>
      </c>
    </row>
    <row r="47" spans="1:18" x14ac:dyDescent="0.25">
      <c r="A47">
        <v>2</v>
      </c>
      <c r="B47">
        <v>2101</v>
      </c>
      <c r="C47" t="s">
        <v>756</v>
      </c>
      <c r="D47" t="s">
        <v>756</v>
      </c>
      <c r="E47">
        <v>3</v>
      </c>
      <c r="F47" t="s">
        <v>13807</v>
      </c>
      <c r="G47">
        <v>1</v>
      </c>
      <c r="H47" t="s">
        <v>8278</v>
      </c>
      <c r="I47">
        <v>1</v>
      </c>
      <c r="J47" t="s">
        <v>13801</v>
      </c>
      <c r="K47" t="s">
        <v>13809</v>
      </c>
      <c r="L47">
        <v>270107</v>
      </c>
      <c r="M47" t="s">
        <v>13588</v>
      </c>
      <c r="N47">
        <v>270107006</v>
      </c>
      <c r="O47" t="s">
        <v>13613</v>
      </c>
      <c r="P47">
        <v>593.0519254969621</v>
      </c>
      <c r="Q47">
        <v>1034.0968726550238</v>
      </c>
      <c r="R47">
        <v>638.81602507028094</v>
      </c>
    </row>
    <row r="48" spans="1:18" x14ac:dyDescent="0.25">
      <c r="A48">
        <v>2</v>
      </c>
      <c r="B48">
        <v>2101</v>
      </c>
      <c r="C48" t="s">
        <v>756</v>
      </c>
      <c r="D48" t="s">
        <v>756</v>
      </c>
      <c r="E48">
        <v>4</v>
      </c>
      <c r="F48" t="s">
        <v>13810</v>
      </c>
      <c r="G48">
        <v>1</v>
      </c>
      <c r="H48" t="s">
        <v>8278</v>
      </c>
      <c r="I48">
        <v>1</v>
      </c>
      <c r="J48" t="s">
        <v>13801</v>
      </c>
      <c r="K48" t="s">
        <v>13811</v>
      </c>
      <c r="L48">
        <v>270107</v>
      </c>
      <c r="M48" t="s">
        <v>13588</v>
      </c>
      <c r="N48">
        <v>270107006</v>
      </c>
      <c r="O48" t="s">
        <v>13613</v>
      </c>
      <c r="P48">
        <v>26442.200925878475</v>
      </c>
      <c r="Q48">
        <v>35207.298347425618</v>
      </c>
      <c r="R48">
        <v>28313.782507064105</v>
      </c>
    </row>
    <row r="49" spans="1:18" x14ac:dyDescent="0.25">
      <c r="A49">
        <v>2</v>
      </c>
      <c r="B49">
        <v>2101</v>
      </c>
      <c r="C49" t="s">
        <v>756</v>
      </c>
      <c r="D49" t="s">
        <v>756</v>
      </c>
      <c r="E49">
        <v>4</v>
      </c>
      <c r="F49" t="s">
        <v>13810</v>
      </c>
      <c r="G49">
        <v>1</v>
      </c>
      <c r="H49" t="s">
        <v>8278</v>
      </c>
      <c r="I49">
        <v>1</v>
      </c>
      <c r="J49" t="s">
        <v>13801</v>
      </c>
      <c r="K49" t="s">
        <v>13812</v>
      </c>
      <c r="L49">
        <v>270107</v>
      </c>
      <c r="M49" t="s">
        <v>13588</v>
      </c>
      <c r="N49">
        <v>270107006</v>
      </c>
      <c r="O49" t="s">
        <v>13613</v>
      </c>
      <c r="P49">
        <v>815.98022970441355</v>
      </c>
      <c r="Q49">
        <v>1700.5000707576896</v>
      </c>
      <c r="R49">
        <v>905.51089682007353</v>
      </c>
    </row>
    <row r="50" spans="1:18" x14ac:dyDescent="0.25">
      <c r="A50">
        <v>2</v>
      </c>
      <c r="B50">
        <v>2101</v>
      </c>
      <c r="C50" t="s">
        <v>756</v>
      </c>
      <c r="D50" t="s">
        <v>756</v>
      </c>
      <c r="E50">
        <v>7</v>
      </c>
      <c r="F50" t="s">
        <v>13813</v>
      </c>
      <c r="G50">
        <v>2</v>
      </c>
      <c r="H50" t="s">
        <v>13771</v>
      </c>
      <c r="I50">
        <v>3</v>
      </c>
      <c r="J50" t="s">
        <v>13814</v>
      </c>
      <c r="K50" t="s">
        <v>13771</v>
      </c>
      <c r="L50">
        <v>270107</v>
      </c>
      <c r="M50" t="s">
        <v>13588</v>
      </c>
      <c r="N50">
        <v>270107005</v>
      </c>
      <c r="O50" t="s">
        <v>13608</v>
      </c>
      <c r="P50">
        <v>4126.5936669001294</v>
      </c>
      <c r="Q50">
        <v>12698.238647264352</v>
      </c>
      <c r="R50">
        <v>0</v>
      </c>
    </row>
    <row r="51" spans="1:18" x14ac:dyDescent="0.25">
      <c r="A51">
        <v>2</v>
      </c>
      <c r="B51">
        <v>2101</v>
      </c>
      <c r="C51" t="s">
        <v>756</v>
      </c>
      <c r="D51" t="s">
        <v>756</v>
      </c>
      <c r="E51">
        <v>7</v>
      </c>
      <c r="F51" t="s">
        <v>13813</v>
      </c>
      <c r="G51">
        <v>3</v>
      </c>
      <c r="H51" t="s">
        <v>13770</v>
      </c>
      <c r="I51">
        <v>3</v>
      </c>
      <c r="J51" t="s">
        <v>13814</v>
      </c>
      <c r="K51" t="s">
        <v>13815</v>
      </c>
      <c r="L51">
        <v>270107</v>
      </c>
      <c r="M51" t="s">
        <v>13588</v>
      </c>
      <c r="N51">
        <v>270107005</v>
      </c>
      <c r="O51" t="s">
        <v>13608</v>
      </c>
      <c r="P51">
        <v>23005.745457444325</v>
      </c>
      <c r="Q51">
        <v>23234.763926802807</v>
      </c>
      <c r="R51">
        <v>26257.534119164502</v>
      </c>
    </row>
    <row r="52" spans="1:18" x14ac:dyDescent="0.25">
      <c r="A52">
        <v>2</v>
      </c>
      <c r="B52">
        <v>2101</v>
      </c>
      <c r="C52" t="s">
        <v>756</v>
      </c>
      <c r="D52" t="s">
        <v>756</v>
      </c>
      <c r="E52">
        <v>7</v>
      </c>
      <c r="F52" t="s">
        <v>13813</v>
      </c>
      <c r="G52">
        <v>3</v>
      </c>
      <c r="H52" t="s">
        <v>13770</v>
      </c>
      <c r="I52">
        <v>3</v>
      </c>
      <c r="J52" t="s">
        <v>13814</v>
      </c>
      <c r="K52" t="s">
        <v>13816</v>
      </c>
      <c r="L52">
        <v>270107</v>
      </c>
      <c r="M52" t="s">
        <v>13588</v>
      </c>
      <c r="N52">
        <v>270107005</v>
      </c>
      <c r="O52" t="s">
        <v>13608</v>
      </c>
      <c r="P52">
        <v>125.84203123843363</v>
      </c>
      <c r="Q52">
        <v>974.79584411610165</v>
      </c>
      <c r="R52">
        <v>2961.7592847196865</v>
      </c>
    </row>
    <row r="53" spans="1:18" x14ac:dyDescent="0.25">
      <c r="A53">
        <v>2</v>
      </c>
      <c r="B53">
        <v>2104</v>
      </c>
      <c r="C53" t="s">
        <v>756</v>
      </c>
      <c r="D53" t="s">
        <v>1090</v>
      </c>
      <c r="E53">
        <v>1</v>
      </c>
      <c r="F53" t="s">
        <v>13800</v>
      </c>
      <c r="G53">
        <v>1</v>
      </c>
      <c r="H53" t="s">
        <v>8278</v>
      </c>
      <c r="I53">
        <v>1</v>
      </c>
      <c r="J53" t="s">
        <v>13801</v>
      </c>
      <c r="K53" t="s">
        <v>13802</v>
      </c>
      <c r="L53">
        <v>270107</v>
      </c>
      <c r="M53" t="s">
        <v>13588</v>
      </c>
      <c r="N53">
        <v>270107006</v>
      </c>
      <c r="O53" t="s">
        <v>13613</v>
      </c>
      <c r="P53">
        <v>0</v>
      </c>
      <c r="Q53">
        <v>68202.676491004881</v>
      </c>
      <c r="R53">
        <v>0</v>
      </c>
    </row>
    <row r="54" spans="1:18" x14ac:dyDescent="0.25">
      <c r="A54">
        <v>2</v>
      </c>
      <c r="B54">
        <v>2104</v>
      </c>
      <c r="C54" t="s">
        <v>756</v>
      </c>
      <c r="D54" t="s">
        <v>1090</v>
      </c>
      <c r="E54">
        <v>2</v>
      </c>
      <c r="F54" t="s">
        <v>13804</v>
      </c>
      <c r="G54">
        <v>3</v>
      </c>
      <c r="H54" t="s">
        <v>13770</v>
      </c>
      <c r="I54">
        <v>1</v>
      </c>
      <c r="J54" t="s">
        <v>13801</v>
      </c>
      <c r="K54" t="s">
        <v>13805</v>
      </c>
      <c r="L54">
        <v>270107</v>
      </c>
      <c r="M54" t="s">
        <v>13588</v>
      </c>
      <c r="N54">
        <v>270107006</v>
      </c>
      <c r="O54" t="s">
        <v>13613</v>
      </c>
      <c r="P54">
        <v>0</v>
      </c>
      <c r="Q54">
        <v>52917.837422254583</v>
      </c>
      <c r="R54">
        <v>0</v>
      </c>
    </row>
    <row r="55" spans="1:18" x14ac:dyDescent="0.25">
      <c r="A55">
        <v>2</v>
      </c>
      <c r="B55">
        <v>2104</v>
      </c>
      <c r="C55" t="s">
        <v>756</v>
      </c>
      <c r="D55" t="s">
        <v>1090</v>
      </c>
      <c r="E55">
        <v>2</v>
      </c>
      <c r="F55" t="s">
        <v>13804</v>
      </c>
      <c r="G55">
        <v>3</v>
      </c>
      <c r="H55" t="s">
        <v>13770</v>
      </c>
      <c r="I55">
        <v>1</v>
      </c>
      <c r="J55" t="s">
        <v>13801</v>
      </c>
      <c r="K55" t="s">
        <v>13806</v>
      </c>
      <c r="L55">
        <v>270107</v>
      </c>
      <c r="M55" t="s">
        <v>13588</v>
      </c>
      <c r="N55">
        <v>270107006</v>
      </c>
      <c r="O55" t="s">
        <v>13613</v>
      </c>
      <c r="P55">
        <v>0</v>
      </c>
      <c r="Q55">
        <v>15284.839068750292</v>
      </c>
      <c r="R55">
        <v>0</v>
      </c>
    </row>
    <row r="56" spans="1:18" x14ac:dyDescent="0.25">
      <c r="A56">
        <v>2</v>
      </c>
      <c r="B56">
        <v>2104</v>
      </c>
      <c r="C56" t="s">
        <v>756</v>
      </c>
      <c r="D56" t="s">
        <v>1090</v>
      </c>
      <c r="E56">
        <v>3</v>
      </c>
      <c r="F56" t="s">
        <v>13807</v>
      </c>
      <c r="G56">
        <v>1</v>
      </c>
      <c r="H56" t="s">
        <v>8278</v>
      </c>
      <c r="I56">
        <v>1</v>
      </c>
      <c r="J56" t="s">
        <v>13801</v>
      </c>
      <c r="K56" t="s">
        <v>13808</v>
      </c>
      <c r="L56">
        <v>270107</v>
      </c>
      <c r="M56" t="s">
        <v>13588</v>
      </c>
      <c r="N56">
        <v>270107006</v>
      </c>
      <c r="O56" t="s">
        <v>13613</v>
      </c>
      <c r="P56">
        <v>0</v>
      </c>
      <c r="Q56">
        <v>68202.676491004881</v>
      </c>
      <c r="R56">
        <v>0</v>
      </c>
    </row>
    <row r="57" spans="1:18" x14ac:dyDescent="0.25">
      <c r="A57">
        <v>2</v>
      </c>
      <c r="B57">
        <v>2104</v>
      </c>
      <c r="C57" t="s">
        <v>756</v>
      </c>
      <c r="D57" t="s">
        <v>1090</v>
      </c>
      <c r="E57">
        <v>4</v>
      </c>
      <c r="F57" t="s">
        <v>13810</v>
      </c>
      <c r="G57">
        <v>1</v>
      </c>
      <c r="H57" t="s">
        <v>8278</v>
      </c>
      <c r="I57">
        <v>1</v>
      </c>
      <c r="J57" t="s">
        <v>13801</v>
      </c>
      <c r="K57" t="s">
        <v>13811</v>
      </c>
      <c r="L57">
        <v>270107</v>
      </c>
      <c r="M57" t="s">
        <v>13588</v>
      </c>
      <c r="N57">
        <v>270107006</v>
      </c>
      <c r="O57" t="s">
        <v>13613</v>
      </c>
      <c r="P57">
        <v>0</v>
      </c>
      <c r="Q57">
        <v>68202.676491004881</v>
      </c>
      <c r="R57">
        <v>0</v>
      </c>
    </row>
    <row r="58" spans="1:18" x14ac:dyDescent="0.25">
      <c r="A58">
        <v>2</v>
      </c>
      <c r="B58">
        <v>2104</v>
      </c>
      <c r="C58" t="s">
        <v>756</v>
      </c>
      <c r="D58" t="s">
        <v>1090</v>
      </c>
      <c r="E58">
        <v>7</v>
      </c>
      <c r="F58" t="s">
        <v>13813</v>
      </c>
      <c r="G58">
        <v>2</v>
      </c>
      <c r="H58" t="s">
        <v>13771</v>
      </c>
      <c r="I58">
        <v>3</v>
      </c>
      <c r="J58" t="s">
        <v>13814</v>
      </c>
      <c r="K58" t="s">
        <v>13771</v>
      </c>
      <c r="L58">
        <v>270107</v>
      </c>
      <c r="M58" t="s">
        <v>13588</v>
      </c>
      <c r="N58">
        <v>270107005</v>
      </c>
      <c r="O58" t="s">
        <v>13608</v>
      </c>
      <c r="P58">
        <v>0</v>
      </c>
      <c r="Q58">
        <v>26654.024199821597</v>
      </c>
      <c r="R58">
        <v>0</v>
      </c>
    </row>
    <row r="59" spans="1:18" x14ac:dyDescent="0.25">
      <c r="A59">
        <v>2</v>
      </c>
      <c r="B59">
        <v>2104</v>
      </c>
      <c r="C59" t="s">
        <v>756</v>
      </c>
      <c r="D59" t="s">
        <v>1090</v>
      </c>
      <c r="E59">
        <v>7</v>
      </c>
      <c r="F59" t="s">
        <v>13813</v>
      </c>
      <c r="G59">
        <v>3</v>
      </c>
      <c r="H59" t="s">
        <v>13770</v>
      </c>
      <c r="I59">
        <v>3</v>
      </c>
      <c r="J59" t="s">
        <v>13814</v>
      </c>
      <c r="K59" t="s">
        <v>13815</v>
      </c>
      <c r="L59">
        <v>270107</v>
      </c>
      <c r="M59" t="s">
        <v>13588</v>
      </c>
      <c r="N59">
        <v>270107005</v>
      </c>
      <c r="O59" t="s">
        <v>13608</v>
      </c>
      <c r="P59">
        <v>0</v>
      </c>
      <c r="Q59">
        <v>41548.65229118328</v>
      </c>
      <c r="R59">
        <v>0</v>
      </c>
    </row>
    <row r="60" spans="1:18" x14ac:dyDescent="0.25">
      <c r="A60">
        <v>2</v>
      </c>
      <c r="B60">
        <v>2201</v>
      </c>
      <c r="C60" t="s">
        <v>756</v>
      </c>
      <c r="D60" t="s">
        <v>1093</v>
      </c>
      <c r="E60">
        <v>1</v>
      </c>
      <c r="F60" t="s">
        <v>13800</v>
      </c>
      <c r="G60">
        <v>1</v>
      </c>
      <c r="H60" t="s">
        <v>8278</v>
      </c>
      <c r="I60">
        <v>1</v>
      </c>
      <c r="J60" t="s">
        <v>13801</v>
      </c>
      <c r="K60" t="s">
        <v>13802</v>
      </c>
      <c r="L60">
        <v>270107</v>
      </c>
      <c r="M60" t="s">
        <v>13588</v>
      </c>
      <c r="N60">
        <v>270107006</v>
      </c>
      <c r="O60" t="s">
        <v>13613</v>
      </c>
      <c r="P60">
        <v>26058.186250730749</v>
      </c>
      <c r="Q60">
        <v>24406.484580334563</v>
      </c>
      <c r="R60">
        <v>28873.215963266721</v>
      </c>
    </row>
    <row r="61" spans="1:18" x14ac:dyDescent="0.25">
      <c r="A61">
        <v>2</v>
      </c>
      <c r="B61">
        <v>2201</v>
      </c>
      <c r="C61" t="s">
        <v>756</v>
      </c>
      <c r="D61" t="s">
        <v>1093</v>
      </c>
      <c r="E61">
        <v>1</v>
      </c>
      <c r="F61" t="s">
        <v>13800</v>
      </c>
      <c r="G61">
        <v>1</v>
      </c>
      <c r="H61" t="s">
        <v>8278</v>
      </c>
      <c r="I61">
        <v>1</v>
      </c>
      <c r="J61" t="s">
        <v>13801</v>
      </c>
      <c r="K61" t="s">
        <v>13803</v>
      </c>
      <c r="L61">
        <v>270107</v>
      </c>
      <c r="M61" t="s">
        <v>13588</v>
      </c>
      <c r="N61">
        <v>270107006</v>
      </c>
      <c r="O61" t="s">
        <v>13613</v>
      </c>
      <c r="P61">
        <v>1365.7226015896115</v>
      </c>
      <c r="Q61">
        <v>501.1082838392262</v>
      </c>
      <c r="R61">
        <v>0</v>
      </c>
    </row>
    <row r="62" spans="1:18" x14ac:dyDescent="0.25">
      <c r="A62">
        <v>2</v>
      </c>
      <c r="B62">
        <v>2201</v>
      </c>
      <c r="C62" t="s">
        <v>756</v>
      </c>
      <c r="D62" t="s">
        <v>1093</v>
      </c>
      <c r="E62">
        <v>2</v>
      </c>
      <c r="F62" t="s">
        <v>13804</v>
      </c>
      <c r="G62">
        <v>3</v>
      </c>
      <c r="H62" t="s">
        <v>13770</v>
      </c>
      <c r="I62">
        <v>1</v>
      </c>
      <c r="J62" t="s">
        <v>13801</v>
      </c>
      <c r="K62" t="s">
        <v>13805</v>
      </c>
      <c r="L62">
        <v>270107</v>
      </c>
      <c r="M62" t="s">
        <v>13588</v>
      </c>
      <c r="N62">
        <v>270107006</v>
      </c>
      <c r="O62" t="s">
        <v>13613</v>
      </c>
      <c r="P62">
        <v>24661.9898752441</v>
      </c>
      <c r="Q62">
        <v>21551.133935465692</v>
      </c>
      <c r="R62">
        <v>27754.576879672171</v>
      </c>
    </row>
    <row r="63" spans="1:18" x14ac:dyDescent="0.25">
      <c r="A63">
        <v>2</v>
      </c>
      <c r="B63">
        <v>2201</v>
      </c>
      <c r="C63" t="s">
        <v>756</v>
      </c>
      <c r="D63" t="s">
        <v>1093</v>
      </c>
      <c r="E63">
        <v>2</v>
      </c>
      <c r="F63" t="s">
        <v>13804</v>
      </c>
      <c r="G63">
        <v>3</v>
      </c>
      <c r="H63" t="s">
        <v>13770</v>
      </c>
      <c r="I63">
        <v>1</v>
      </c>
      <c r="J63" t="s">
        <v>13801</v>
      </c>
      <c r="K63" t="s">
        <v>13806</v>
      </c>
      <c r="L63">
        <v>270107</v>
      </c>
      <c r="M63" t="s">
        <v>13588</v>
      </c>
      <c r="N63">
        <v>270107006</v>
      </c>
      <c r="O63" t="s">
        <v>13613</v>
      </c>
      <c r="P63">
        <v>2761.9189770762591</v>
      </c>
      <c r="Q63">
        <v>3356.4589287080939</v>
      </c>
      <c r="R63">
        <v>1118.6390835945422</v>
      </c>
    </row>
    <row r="64" spans="1:18" x14ac:dyDescent="0.25">
      <c r="A64">
        <v>2</v>
      </c>
      <c r="B64">
        <v>2201</v>
      </c>
      <c r="C64" t="s">
        <v>756</v>
      </c>
      <c r="D64" t="s">
        <v>1093</v>
      </c>
      <c r="E64">
        <v>3</v>
      </c>
      <c r="F64" t="s">
        <v>13807</v>
      </c>
      <c r="G64">
        <v>1</v>
      </c>
      <c r="H64" t="s">
        <v>8278</v>
      </c>
      <c r="I64">
        <v>1</v>
      </c>
      <c r="J64" t="s">
        <v>13801</v>
      </c>
      <c r="K64" t="s">
        <v>13808</v>
      </c>
      <c r="L64">
        <v>270107</v>
      </c>
      <c r="M64" t="s">
        <v>13588</v>
      </c>
      <c r="N64">
        <v>270107006</v>
      </c>
      <c r="O64" t="s">
        <v>13613</v>
      </c>
      <c r="P64">
        <v>26828.115476945659</v>
      </c>
      <c r="Q64">
        <v>24654.368510545766</v>
      </c>
      <c r="R64">
        <v>28873.215963266721</v>
      </c>
    </row>
    <row r="65" spans="1:18" x14ac:dyDescent="0.25">
      <c r="A65">
        <v>2</v>
      </c>
      <c r="B65">
        <v>2201</v>
      </c>
      <c r="C65" t="s">
        <v>756</v>
      </c>
      <c r="D65" t="s">
        <v>1093</v>
      </c>
      <c r="E65">
        <v>3</v>
      </c>
      <c r="F65" t="s">
        <v>13807</v>
      </c>
      <c r="G65">
        <v>1</v>
      </c>
      <c r="H65" t="s">
        <v>8278</v>
      </c>
      <c r="I65">
        <v>1</v>
      </c>
      <c r="J65" t="s">
        <v>13801</v>
      </c>
      <c r="K65" t="s">
        <v>13809</v>
      </c>
      <c r="L65">
        <v>270107</v>
      </c>
      <c r="M65" t="s">
        <v>13588</v>
      </c>
      <c r="N65">
        <v>270107006</v>
      </c>
      <c r="O65" t="s">
        <v>13613</v>
      </c>
      <c r="P65">
        <v>595.79337537470303</v>
      </c>
      <c r="Q65">
        <v>253.22435362802327</v>
      </c>
      <c r="R65">
        <v>0</v>
      </c>
    </row>
    <row r="66" spans="1:18" x14ac:dyDescent="0.25">
      <c r="A66">
        <v>2</v>
      </c>
      <c r="B66">
        <v>2201</v>
      </c>
      <c r="C66" t="s">
        <v>756</v>
      </c>
      <c r="D66" t="s">
        <v>1093</v>
      </c>
      <c r="E66">
        <v>4</v>
      </c>
      <c r="F66" t="s">
        <v>13810</v>
      </c>
      <c r="G66">
        <v>1</v>
      </c>
      <c r="H66" t="s">
        <v>8278</v>
      </c>
      <c r="I66">
        <v>1</v>
      </c>
      <c r="J66" t="s">
        <v>13801</v>
      </c>
      <c r="K66" t="s">
        <v>13811</v>
      </c>
      <c r="L66">
        <v>270107</v>
      </c>
      <c r="M66" t="s">
        <v>13588</v>
      </c>
      <c r="N66">
        <v>270107006</v>
      </c>
      <c r="O66" t="s">
        <v>13613</v>
      </c>
      <c r="P66">
        <v>26058.186250730749</v>
      </c>
      <c r="Q66">
        <v>24406.484580334563</v>
      </c>
      <c r="R66">
        <v>28873.215963266721</v>
      </c>
    </row>
    <row r="67" spans="1:18" x14ac:dyDescent="0.25">
      <c r="A67">
        <v>2</v>
      </c>
      <c r="B67">
        <v>2201</v>
      </c>
      <c r="C67" t="s">
        <v>756</v>
      </c>
      <c r="D67" t="s">
        <v>1093</v>
      </c>
      <c r="E67">
        <v>4</v>
      </c>
      <c r="F67" t="s">
        <v>13810</v>
      </c>
      <c r="G67">
        <v>1</v>
      </c>
      <c r="H67" t="s">
        <v>8278</v>
      </c>
      <c r="I67">
        <v>1</v>
      </c>
      <c r="J67" t="s">
        <v>13801</v>
      </c>
      <c r="K67" t="s">
        <v>13812</v>
      </c>
      <c r="L67">
        <v>270107</v>
      </c>
      <c r="M67" t="s">
        <v>13588</v>
      </c>
      <c r="N67">
        <v>270107006</v>
      </c>
      <c r="O67" t="s">
        <v>13613</v>
      </c>
      <c r="P67">
        <v>1365.7226015896115</v>
      </c>
      <c r="Q67">
        <v>501.1082838392262</v>
      </c>
      <c r="R67">
        <v>0</v>
      </c>
    </row>
    <row r="68" spans="1:18" x14ac:dyDescent="0.25">
      <c r="A68">
        <v>2</v>
      </c>
      <c r="B68">
        <v>2201</v>
      </c>
      <c r="C68" t="s">
        <v>756</v>
      </c>
      <c r="D68" t="s">
        <v>1093</v>
      </c>
      <c r="E68">
        <v>7</v>
      </c>
      <c r="F68" t="s">
        <v>13813</v>
      </c>
      <c r="G68">
        <v>2</v>
      </c>
      <c r="H68" t="s">
        <v>13771</v>
      </c>
      <c r="I68">
        <v>3</v>
      </c>
      <c r="J68" t="s">
        <v>13814</v>
      </c>
      <c r="K68" t="s">
        <v>13771</v>
      </c>
      <c r="L68">
        <v>270107</v>
      </c>
      <c r="M68" t="s">
        <v>13588</v>
      </c>
      <c r="N68">
        <v>270107005</v>
      </c>
      <c r="O68" t="s">
        <v>13608</v>
      </c>
      <c r="P68">
        <v>5711.6559075587402</v>
      </c>
      <c r="Q68">
        <v>5996.5628480684391</v>
      </c>
      <c r="R68">
        <v>524.4851287770382</v>
      </c>
    </row>
    <row r="69" spans="1:18" x14ac:dyDescent="0.25">
      <c r="A69">
        <v>2</v>
      </c>
      <c r="B69">
        <v>2201</v>
      </c>
      <c r="C69" t="s">
        <v>756</v>
      </c>
      <c r="D69" t="s">
        <v>1093</v>
      </c>
      <c r="E69">
        <v>7</v>
      </c>
      <c r="F69" t="s">
        <v>13813</v>
      </c>
      <c r="G69">
        <v>3</v>
      </c>
      <c r="H69" t="s">
        <v>13770</v>
      </c>
      <c r="I69">
        <v>3</v>
      </c>
      <c r="J69" t="s">
        <v>13814</v>
      </c>
      <c r="K69" t="s">
        <v>13815</v>
      </c>
      <c r="L69">
        <v>270107</v>
      </c>
      <c r="M69" t="s">
        <v>13588</v>
      </c>
      <c r="N69">
        <v>270107005</v>
      </c>
      <c r="O69" t="s">
        <v>13608</v>
      </c>
      <c r="P69">
        <v>21439.232807194297</v>
      </c>
      <c r="Q69">
        <v>18404.581308849309</v>
      </c>
      <c r="R69">
        <v>27389.573936526707</v>
      </c>
    </row>
    <row r="70" spans="1:18" x14ac:dyDescent="0.25">
      <c r="A70">
        <v>2</v>
      </c>
      <c r="B70">
        <v>2201</v>
      </c>
      <c r="C70" t="s">
        <v>756</v>
      </c>
      <c r="D70" t="s">
        <v>1093</v>
      </c>
      <c r="E70">
        <v>7</v>
      </c>
      <c r="F70" t="s">
        <v>13813</v>
      </c>
      <c r="G70">
        <v>3</v>
      </c>
      <c r="H70" t="s">
        <v>13770</v>
      </c>
      <c r="I70">
        <v>3</v>
      </c>
      <c r="J70" t="s">
        <v>13814</v>
      </c>
      <c r="K70" t="s">
        <v>13816</v>
      </c>
      <c r="L70">
        <v>270107</v>
      </c>
      <c r="M70" t="s">
        <v>13588</v>
      </c>
      <c r="N70">
        <v>270107005</v>
      </c>
      <c r="O70" t="s">
        <v>13608</v>
      </c>
      <c r="P70">
        <v>273.02013756732214</v>
      </c>
      <c r="Q70">
        <v>506.44870725604653</v>
      </c>
      <c r="R70">
        <v>959.15689796296624</v>
      </c>
    </row>
    <row r="71" spans="1:18" x14ac:dyDescent="0.25">
      <c r="A71">
        <v>2</v>
      </c>
      <c r="B71">
        <v>2301</v>
      </c>
      <c r="C71" t="s">
        <v>756</v>
      </c>
      <c r="D71" t="s">
        <v>1102</v>
      </c>
      <c r="E71">
        <v>1</v>
      </c>
      <c r="F71" t="s">
        <v>13800</v>
      </c>
      <c r="G71">
        <v>1</v>
      </c>
      <c r="H71" t="s">
        <v>8278</v>
      </c>
      <c r="I71">
        <v>1</v>
      </c>
      <c r="J71" t="s">
        <v>13801</v>
      </c>
      <c r="K71" t="s">
        <v>13802</v>
      </c>
      <c r="L71">
        <v>270107</v>
      </c>
      <c r="M71" t="s">
        <v>13588</v>
      </c>
      <c r="N71">
        <v>270107006</v>
      </c>
      <c r="O71" t="s">
        <v>13613</v>
      </c>
      <c r="P71">
        <v>0</v>
      </c>
      <c r="Q71">
        <v>38968.665521960982</v>
      </c>
      <c r="R71">
        <v>71409.023387088717</v>
      </c>
    </row>
    <row r="72" spans="1:18" x14ac:dyDescent="0.25">
      <c r="A72">
        <v>2</v>
      </c>
      <c r="B72">
        <v>2301</v>
      </c>
      <c r="C72" t="s">
        <v>756</v>
      </c>
      <c r="D72" t="s">
        <v>1102</v>
      </c>
      <c r="E72">
        <v>1</v>
      </c>
      <c r="F72" t="s">
        <v>13800</v>
      </c>
      <c r="G72">
        <v>1</v>
      </c>
      <c r="H72" t="s">
        <v>8278</v>
      </c>
      <c r="I72">
        <v>1</v>
      </c>
      <c r="J72" t="s">
        <v>13801</v>
      </c>
      <c r="K72" t="s">
        <v>13803</v>
      </c>
      <c r="L72">
        <v>270107</v>
      </c>
      <c r="M72" t="s">
        <v>13588</v>
      </c>
      <c r="N72">
        <v>270107006</v>
      </c>
      <c r="O72" t="s">
        <v>13613</v>
      </c>
      <c r="P72">
        <v>0</v>
      </c>
      <c r="Q72">
        <v>0</v>
      </c>
      <c r="R72">
        <v>3675.6976516614313</v>
      </c>
    </row>
    <row r="73" spans="1:18" x14ac:dyDescent="0.25">
      <c r="A73">
        <v>2</v>
      </c>
      <c r="B73">
        <v>2301</v>
      </c>
      <c r="C73" t="s">
        <v>756</v>
      </c>
      <c r="D73" t="s">
        <v>1102</v>
      </c>
      <c r="E73">
        <v>2</v>
      </c>
      <c r="F73" t="s">
        <v>13804</v>
      </c>
      <c r="G73">
        <v>3</v>
      </c>
      <c r="H73" t="s">
        <v>13770</v>
      </c>
      <c r="I73">
        <v>1</v>
      </c>
      <c r="J73" t="s">
        <v>13801</v>
      </c>
      <c r="K73" t="s">
        <v>13805</v>
      </c>
      <c r="L73">
        <v>270107</v>
      </c>
      <c r="M73" t="s">
        <v>13588</v>
      </c>
      <c r="N73">
        <v>270107006</v>
      </c>
      <c r="O73" t="s">
        <v>13613</v>
      </c>
      <c r="P73">
        <v>0</v>
      </c>
      <c r="Q73">
        <v>29954.111854455034</v>
      </c>
      <c r="R73">
        <v>67013.651505653368</v>
      </c>
    </row>
    <row r="74" spans="1:18" x14ac:dyDescent="0.25">
      <c r="A74">
        <v>2</v>
      </c>
      <c r="B74">
        <v>2301</v>
      </c>
      <c r="C74" t="s">
        <v>756</v>
      </c>
      <c r="D74" t="s">
        <v>1102</v>
      </c>
      <c r="E74">
        <v>2</v>
      </c>
      <c r="F74" t="s">
        <v>13804</v>
      </c>
      <c r="G74">
        <v>3</v>
      </c>
      <c r="H74" t="s">
        <v>13770</v>
      </c>
      <c r="I74">
        <v>1</v>
      </c>
      <c r="J74" t="s">
        <v>13801</v>
      </c>
      <c r="K74" t="s">
        <v>13806</v>
      </c>
      <c r="L74">
        <v>270107</v>
      </c>
      <c r="M74" t="s">
        <v>13588</v>
      </c>
      <c r="N74">
        <v>270107006</v>
      </c>
      <c r="O74" t="s">
        <v>13613</v>
      </c>
      <c r="P74">
        <v>0</v>
      </c>
      <c r="Q74">
        <v>9014.553667505952</v>
      </c>
      <c r="R74">
        <v>8071.0695330967937</v>
      </c>
    </row>
    <row r="75" spans="1:18" x14ac:dyDescent="0.25">
      <c r="A75">
        <v>2</v>
      </c>
      <c r="B75">
        <v>2301</v>
      </c>
      <c r="C75" t="s">
        <v>756</v>
      </c>
      <c r="D75" t="s">
        <v>1102</v>
      </c>
      <c r="E75">
        <v>3</v>
      </c>
      <c r="F75" t="s">
        <v>13807</v>
      </c>
      <c r="G75">
        <v>1</v>
      </c>
      <c r="H75" t="s">
        <v>8278</v>
      </c>
      <c r="I75">
        <v>1</v>
      </c>
      <c r="J75" t="s">
        <v>13801</v>
      </c>
      <c r="K75" t="s">
        <v>13808</v>
      </c>
      <c r="L75">
        <v>270107</v>
      </c>
      <c r="M75" t="s">
        <v>13588</v>
      </c>
      <c r="N75">
        <v>270107006</v>
      </c>
      <c r="O75" t="s">
        <v>13613</v>
      </c>
      <c r="P75">
        <v>0</v>
      </c>
      <c r="Q75">
        <v>38968.665521960982</v>
      </c>
      <c r="R75">
        <v>73118.434360579166</v>
      </c>
    </row>
    <row r="76" spans="1:18" x14ac:dyDescent="0.25">
      <c r="A76">
        <v>2</v>
      </c>
      <c r="B76">
        <v>2301</v>
      </c>
      <c r="C76" t="s">
        <v>756</v>
      </c>
      <c r="D76" t="s">
        <v>1102</v>
      </c>
      <c r="E76">
        <v>3</v>
      </c>
      <c r="F76" t="s">
        <v>13807</v>
      </c>
      <c r="G76">
        <v>1</v>
      </c>
      <c r="H76" t="s">
        <v>8278</v>
      </c>
      <c r="I76">
        <v>1</v>
      </c>
      <c r="J76" t="s">
        <v>13801</v>
      </c>
      <c r="K76" t="s">
        <v>13809</v>
      </c>
      <c r="L76">
        <v>270107</v>
      </c>
      <c r="M76" t="s">
        <v>13588</v>
      </c>
      <c r="N76">
        <v>270107006</v>
      </c>
      <c r="O76" t="s">
        <v>13613</v>
      </c>
      <c r="P76">
        <v>0</v>
      </c>
      <c r="Q76">
        <v>0</v>
      </c>
      <c r="R76">
        <v>1966.2866781710047</v>
      </c>
    </row>
    <row r="77" spans="1:18" x14ac:dyDescent="0.25">
      <c r="A77">
        <v>2</v>
      </c>
      <c r="B77">
        <v>2301</v>
      </c>
      <c r="C77" t="s">
        <v>756</v>
      </c>
      <c r="D77" t="s">
        <v>1102</v>
      </c>
      <c r="E77">
        <v>4</v>
      </c>
      <c r="F77" t="s">
        <v>13810</v>
      </c>
      <c r="G77">
        <v>1</v>
      </c>
      <c r="H77" t="s">
        <v>8278</v>
      </c>
      <c r="I77">
        <v>1</v>
      </c>
      <c r="J77" t="s">
        <v>13801</v>
      </c>
      <c r="K77" t="s">
        <v>13811</v>
      </c>
      <c r="L77">
        <v>270107</v>
      </c>
      <c r="M77" t="s">
        <v>13588</v>
      </c>
      <c r="N77">
        <v>270107006</v>
      </c>
      <c r="O77" t="s">
        <v>13613</v>
      </c>
      <c r="P77">
        <v>0</v>
      </c>
      <c r="Q77">
        <v>38968.665521960982</v>
      </c>
      <c r="R77">
        <v>71409.023387088717</v>
      </c>
    </row>
    <row r="78" spans="1:18" x14ac:dyDescent="0.25">
      <c r="A78">
        <v>2</v>
      </c>
      <c r="B78">
        <v>2301</v>
      </c>
      <c r="C78" t="s">
        <v>756</v>
      </c>
      <c r="D78" t="s">
        <v>1102</v>
      </c>
      <c r="E78">
        <v>4</v>
      </c>
      <c r="F78" t="s">
        <v>13810</v>
      </c>
      <c r="G78">
        <v>1</v>
      </c>
      <c r="H78" t="s">
        <v>8278</v>
      </c>
      <c r="I78">
        <v>1</v>
      </c>
      <c r="J78" t="s">
        <v>13801</v>
      </c>
      <c r="K78" t="s">
        <v>13812</v>
      </c>
      <c r="L78">
        <v>270107</v>
      </c>
      <c r="M78" t="s">
        <v>13588</v>
      </c>
      <c r="N78">
        <v>270107006</v>
      </c>
      <c r="O78" t="s">
        <v>13613</v>
      </c>
      <c r="P78">
        <v>0</v>
      </c>
      <c r="Q78">
        <v>0</v>
      </c>
      <c r="R78">
        <v>3675.6976516614313</v>
      </c>
    </row>
    <row r="79" spans="1:18" x14ac:dyDescent="0.25">
      <c r="A79">
        <v>2</v>
      </c>
      <c r="B79">
        <v>2301</v>
      </c>
      <c r="C79" t="s">
        <v>756</v>
      </c>
      <c r="D79" t="s">
        <v>1102</v>
      </c>
      <c r="E79">
        <v>7</v>
      </c>
      <c r="F79" t="s">
        <v>13813</v>
      </c>
      <c r="G79">
        <v>2</v>
      </c>
      <c r="H79" t="s">
        <v>13771</v>
      </c>
      <c r="I79">
        <v>3</v>
      </c>
      <c r="J79" t="s">
        <v>13814</v>
      </c>
      <c r="K79" t="s">
        <v>13771</v>
      </c>
      <c r="L79">
        <v>270107</v>
      </c>
      <c r="M79" t="s">
        <v>13588</v>
      </c>
      <c r="N79">
        <v>270107005</v>
      </c>
      <c r="O79" t="s">
        <v>13608</v>
      </c>
      <c r="P79">
        <v>0</v>
      </c>
      <c r="Q79">
        <v>9166.6369739147631</v>
      </c>
      <c r="R79">
        <v>0</v>
      </c>
    </row>
    <row r="80" spans="1:18" x14ac:dyDescent="0.25">
      <c r="A80">
        <v>2</v>
      </c>
      <c r="B80">
        <v>2301</v>
      </c>
      <c r="C80" t="s">
        <v>756</v>
      </c>
      <c r="D80" t="s">
        <v>1102</v>
      </c>
      <c r="E80">
        <v>7</v>
      </c>
      <c r="F80" t="s">
        <v>13813</v>
      </c>
      <c r="G80">
        <v>3</v>
      </c>
      <c r="H80" t="s">
        <v>13770</v>
      </c>
      <c r="I80">
        <v>3</v>
      </c>
      <c r="J80" t="s">
        <v>13814</v>
      </c>
      <c r="K80" t="s">
        <v>13815</v>
      </c>
      <c r="L80">
        <v>270107</v>
      </c>
      <c r="M80" t="s">
        <v>13588</v>
      </c>
      <c r="N80">
        <v>270107005</v>
      </c>
      <c r="O80" t="s">
        <v>13608</v>
      </c>
      <c r="P80">
        <v>0</v>
      </c>
      <c r="Q80">
        <v>29802.028548046226</v>
      </c>
      <c r="R80">
        <v>70920.748419861455</v>
      </c>
    </row>
    <row r="81" spans="1:18" x14ac:dyDescent="0.25">
      <c r="A81">
        <v>2</v>
      </c>
      <c r="B81">
        <v>2301</v>
      </c>
      <c r="C81" t="s">
        <v>756</v>
      </c>
      <c r="D81" t="s">
        <v>1102</v>
      </c>
      <c r="E81">
        <v>7</v>
      </c>
      <c r="F81" t="s">
        <v>13813</v>
      </c>
      <c r="G81">
        <v>3</v>
      </c>
      <c r="H81" t="s">
        <v>13770</v>
      </c>
      <c r="I81">
        <v>3</v>
      </c>
      <c r="J81" t="s">
        <v>13814</v>
      </c>
      <c r="K81" t="s">
        <v>13816</v>
      </c>
      <c r="L81">
        <v>270107</v>
      </c>
      <c r="M81" t="s">
        <v>13588</v>
      </c>
      <c r="N81">
        <v>270107005</v>
      </c>
      <c r="O81" t="s">
        <v>13608</v>
      </c>
      <c r="P81">
        <v>0</v>
      </c>
      <c r="Q81">
        <v>0</v>
      </c>
      <c r="R81">
        <v>4163.9726188886852</v>
      </c>
    </row>
    <row r="82" spans="1:18" x14ac:dyDescent="0.25">
      <c r="A82">
        <v>2</v>
      </c>
      <c r="B82">
        <v>2302</v>
      </c>
      <c r="C82" t="s">
        <v>756</v>
      </c>
      <c r="D82" t="s">
        <v>1105</v>
      </c>
      <c r="E82">
        <v>1</v>
      </c>
      <c r="F82" t="s">
        <v>13800</v>
      </c>
      <c r="G82">
        <v>1</v>
      </c>
      <c r="H82" t="s">
        <v>8278</v>
      </c>
      <c r="I82">
        <v>1</v>
      </c>
      <c r="J82" t="s">
        <v>13801</v>
      </c>
      <c r="K82" t="s">
        <v>13802</v>
      </c>
      <c r="L82">
        <v>270107</v>
      </c>
      <c r="M82" t="s">
        <v>13588</v>
      </c>
      <c r="N82">
        <v>270107006</v>
      </c>
      <c r="O82" t="s">
        <v>13613</v>
      </c>
      <c r="P82">
        <v>0</v>
      </c>
      <c r="Q82">
        <v>28248.345191286109</v>
      </c>
      <c r="R82">
        <v>0</v>
      </c>
    </row>
    <row r="83" spans="1:18" x14ac:dyDescent="0.25">
      <c r="A83">
        <v>2</v>
      </c>
      <c r="B83">
        <v>2302</v>
      </c>
      <c r="C83" t="s">
        <v>756</v>
      </c>
      <c r="D83" t="s">
        <v>1105</v>
      </c>
      <c r="E83">
        <v>2</v>
      </c>
      <c r="F83" t="s">
        <v>13804</v>
      </c>
      <c r="G83">
        <v>3</v>
      </c>
      <c r="H83" t="s">
        <v>13770</v>
      </c>
      <c r="I83">
        <v>1</v>
      </c>
      <c r="J83" t="s">
        <v>13801</v>
      </c>
      <c r="K83" t="s">
        <v>13805</v>
      </c>
      <c r="L83">
        <v>270107</v>
      </c>
      <c r="M83" t="s">
        <v>13588</v>
      </c>
      <c r="N83">
        <v>270107006</v>
      </c>
      <c r="O83" t="s">
        <v>13613</v>
      </c>
      <c r="P83">
        <v>0</v>
      </c>
      <c r="Q83">
        <v>28248.345191286109</v>
      </c>
      <c r="R83">
        <v>0</v>
      </c>
    </row>
    <row r="84" spans="1:18" x14ac:dyDescent="0.25">
      <c r="A84">
        <v>2</v>
      </c>
      <c r="B84">
        <v>2302</v>
      </c>
      <c r="C84" t="s">
        <v>756</v>
      </c>
      <c r="D84" t="s">
        <v>1105</v>
      </c>
      <c r="E84">
        <v>3</v>
      </c>
      <c r="F84" t="s">
        <v>13807</v>
      </c>
      <c r="G84">
        <v>1</v>
      </c>
      <c r="H84" t="s">
        <v>8278</v>
      </c>
      <c r="I84">
        <v>1</v>
      </c>
      <c r="J84" t="s">
        <v>13801</v>
      </c>
      <c r="K84" t="s">
        <v>13808</v>
      </c>
      <c r="L84">
        <v>270107</v>
      </c>
      <c r="M84" t="s">
        <v>13588</v>
      </c>
      <c r="N84">
        <v>270107006</v>
      </c>
      <c r="O84" t="s">
        <v>13613</v>
      </c>
      <c r="P84">
        <v>0</v>
      </c>
      <c r="Q84">
        <v>28248.345191286109</v>
      </c>
      <c r="R84">
        <v>0</v>
      </c>
    </row>
    <row r="85" spans="1:18" x14ac:dyDescent="0.25">
      <c r="A85">
        <v>2</v>
      </c>
      <c r="B85">
        <v>2302</v>
      </c>
      <c r="C85" t="s">
        <v>756</v>
      </c>
      <c r="D85" t="s">
        <v>1105</v>
      </c>
      <c r="E85">
        <v>4</v>
      </c>
      <c r="F85" t="s">
        <v>13810</v>
      </c>
      <c r="G85">
        <v>1</v>
      </c>
      <c r="H85" t="s">
        <v>8278</v>
      </c>
      <c r="I85">
        <v>1</v>
      </c>
      <c r="J85" t="s">
        <v>13801</v>
      </c>
      <c r="K85" t="s">
        <v>13811</v>
      </c>
      <c r="L85">
        <v>270107</v>
      </c>
      <c r="M85" t="s">
        <v>13588</v>
      </c>
      <c r="N85">
        <v>270107006</v>
      </c>
      <c r="O85" t="s">
        <v>13613</v>
      </c>
      <c r="P85">
        <v>0</v>
      </c>
      <c r="Q85">
        <v>28248.345191286109</v>
      </c>
      <c r="R85">
        <v>0</v>
      </c>
    </row>
    <row r="86" spans="1:18" x14ac:dyDescent="0.25">
      <c r="A86">
        <v>2</v>
      </c>
      <c r="B86">
        <v>2302</v>
      </c>
      <c r="C86" t="s">
        <v>756</v>
      </c>
      <c r="D86" t="s">
        <v>1105</v>
      </c>
      <c r="E86">
        <v>7</v>
      </c>
      <c r="F86" t="s">
        <v>13813</v>
      </c>
      <c r="G86">
        <v>2</v>
      </c>
      <c r="H86" t="s">
        <v>13771</v>
      </c>
      <c r="I86">
        <v>3</v>
      </c>
      <c r="J86" t="s">
        <v>13814</v>
      </c>
      <c r="K86" t="s">
        <v>13771</v>
      </c>
      <c r="L86">
        <v>270107</v>
      </c>
      <c r="M86" t="s">
        <v>13588</v>
      </c>
      <c r="N86">
        <v>270107005</v>
      </c>
      <c r="O86" t="s">
        <v>13608</v>
      </c>
      <c r="P86">
        <v>0</v>
      </c>
      <c r="Q86">
        <v>15436.722726979837</v>
      </c>
      <c r="R86">
        <v>0</v>
      </c>
    </row>
    <row r="87" spans="1:18" x14ac:dyDescent="0.25">
      <c r="A87">
        <v>2</v>
      </c>
      <c r="B87">
        <v>2302</v>
      </c>
      <c r="C87" t="s">
        <v>756</v>
      </c>
      <c r="D87" t="s">
        <v>1105</v>
      </c>
      <c r="E87">
        <v>7</v>
      </c>
      <c r="F87" t="s">
        <v>13813</v>
      </c>
      <c r="G87">
        <v>3</v>
      </c>
      <c r="H87" t="s">
        <v>13770</v>
      </c>
      <c r="I87">
        <v>3</v>
      </c>
      <c r="J87" t="s">
        <v>13814</v>
      </c>
      <c r="K87" t="s">
        <v>13815</v>
      </c>
      <c r="L87">
        <v>270107</v>
      </c>
      <c r="M87" t="s">
        <v>13588</v>
      </c>
      <c r="N87">
        <v>270107005</v>
      </c>
      <c r="O87" t="s">
        <v>13608</v>
      </c>
      <c r="P87">
        <v>0</v>
      </c>
      <c r="Q87">
        <v>12811.622464306271</v>
      </c>
      <c r="R87">
        <v>0</v>
      </c>
    </row>
    <row r="88" spans="1:18" x14ac:dyDescent="0.25">
      <c r="A88">
        <v>3</v>
      </c>
      <c r="B88">
        <v>3101</v>
      </c>
      <c r="C88" t="s">
        <v>765</v>
      </c>
      <c r="D88" t="s">
        <v>1108</v>
      </c>
      <c r="E88">
        <v>1</v>
      </c>
      <c r="F88" t="s">
        <v>13800</v>
      </c>
      <c r="G88">
        <v>1</v>
      </c>
      <c r="H88" t="s">
        <v>8278</v>
      </c>
      <c r="I88">
        <v>1</v>
      </c>
      <c r="J88" t="s">
        <v>13801</v>
      </c>
      <c r="K88" t="s">
        <v>13802</v>
      </c>
      <c r="L88">
        <v>270107</v>
      </c>
      <c r="M88" t="s">
        <v>13588</v>
      </c>
      <c r="N88">
        <v>270107006</v>
      </c>
      <c r="O88" t="s">
        <v>13613</v>
      </c>
      <c r="P88">
        <v>25817.517312131316</v>
      </c>
      <c r="Q88">
        <v>34427.60102783105</v>
      </c>
      <c r="R88">
        <v>28514.778085179991</v>
      </c>
    </row>
    <row r="89" spans="1:18" x14ac:dyDescent="0.25">
      <c r="A89">
        <v>3</v>
      </c>
      <c r="B89">
        <v>3101</v>
      </c>
      <c r="C89" t="s">
        <v>765</v>
      </c>
      <c r="D89" t="s">
        <v>1108</v>
      </c>
      <c r="E89">
        <v>1</v>
      </c>
      <c r="F89" t="s">
        <v>13800</v>
      </c>
      <c r="G89">
        <v>1</v>
      </c>
      <c r="H89" t="s">
        <v>8278</v>
      </c>
      <c r="I89">
        <v>1</v>
      </c>
      <c r="J89" t="s">
        <v>13801</v>
      </c>
      <c r="K89" t="s">
        <v>13803</v>
      </c>
      <c r="L89">
        <v>270107</v>
      </c>
      <c r="M89" t="s">
        <v>13588</v>
      </c>
      <c r="N89">
        <v>270107006</v>
      </c>
      <c r="O89" t="s">
        <v>13613</v>
      </c>
      <c r="P89">
        <v>752.11592716081043</v>
      </c>
      <c r="Q89">
        <v>1330.62363809156</v>
      </c>
      <c r="R89">
        <v>954.51776284533366</v>
      </c>
    </row>
    <row r="90" spans="1:18" x14ac:dyDescent="0.25">
      <c r="A90">
        <v>3</v>
      </c>
      <c r="B90">
        <v>3101</v>
      </c>
      <c r="C90" t="s">
        <v>765</v>
      </c>
      <c r="D90" t="s">
        <v>1108</v>
      </c>
      <c r="E90">
        <v>1</v>
      </c>
      <c r="F90" t="s">
        <v>13800</v>
      </c>
      <c r="G90">
        <v>2</v>
      </c>
      <c r="H90" t="s">
        <v>13771</v>
      </c>
      <c r="I90">
        <v>1</v>
      </c>
      <c r="J90" t="s">
        <v>13801</v>
      </c>
      <c r="K90" t="s">
        <v>13771</v>
      </c>
      <c r="L90">
        <v>270107</v>
      </c>
      <c r="M90" t="s">
        <v>13588</v>
      </c>
      <c r="N90">
        <v>270107006</v>
      </c>
      <c r="O90" t="s">
        <v>13613</v>
      </c>
      <c r="P90">
        <v>68.607335214157473</v>
      </c>
      <c r="Q90">
        <v>0</v>
      </c>
      <c r="R90">
        <v>0</v>
      </c>
    </row>
    <row r="91" spans="1:18" x14ac:dyDescent="0.25">
      <c r="A91">
        <v>3</v>
      </c>
      <c r="B91">
        <v>3101</v>
      </c>
      <c r="C91" t="s">
        <v>765</v>
      </c>
      <c r="D91" t="s">
        <v>1108</v>
      </c>
      <c r="E91">
        <v>2</v>
      </c>
      <c r="F91" t="s">
        <v>13804</v>
      </c>
      <c r="G91">
        <v>3</v>
      </c>
      <c r="H91" t="s">
        <v>13770</v>
      </c>
      <c r="I91">
        <v>1</v>
      </c>
      <c r="J91" t="s">
        <v>13801</v>
      </c>
      <c r="K91" t="s">
        <v>13805</v>
      </c>
      <c r="L91">
        <v>270107</v>
      </c>
      <c r="M91" t="s">
        <v>13588</v>
      </c>
      <c r="N91">
        <v>270107006</v>
      </c>
      <c r="O91" t="s">
        <v>13613</v>
      </c>
      <c r="P91">
        <v>22611.567068479097</v>
      </c>
      <c r="Q91">
        <v>33155.570890955925</v>
      </c>
      <c r="R91">
        <v>26772.682785277299</v>
      </c>
    </row>
    <row r="92" spans="1:18" x14ac:dyDescent="0.25">
      <c r="A92">
        <v>3</v>
      </c>
      <c r="B92">
        <v>3101</v>
      </c>
      <c r="C92" t="s">
        <v>765</v>
      </c>
      <c r="D92" t="s">
        <v>1108</v>
      </c>
      <c r="E92">
        <v>2</v>
      </c>
      <c r="F92" t="s">
        <v>13804</v>
      </c>
      <c r="G92">
        <v>3</v>
      </c>
      <c r="H92" t="s">
        <v>13770</v>
      </c>
      <c r="I92">
        <v>1</v>
      </c>
      <c r="J92" t="s">
        <v>13801</v>
      </c>
      <c r="K92" t="s">
        <v>13806</v>
      </c>
      <c r="L92">
        <v>270107</v>
      </c>
      <c r="M92" t="s">
        <v>13588</v>
      </c>
      <c r="N92">
        <v>270107006</v>
      </c>
      <c r="O92" t="s">
        <v>13613</v>
      </c>
      <c r="P92">
        <v>4026.6735060271862</v>
      </c>
      <c r="Q92">
        <v>2602.6537749666663</v>
      </c>
      <c r="R92">
        <v>2696.6130627480325</v>
      </c>
    </row>
    <row r="93" spans="1:18" x14ac:dyDescent="0.25">
      <c r="A93">
        <v>3</v>
      </c>
      <c r="B93">
        <v>3101</v>
      </c>
      <c r="C93" t="s">
        <v>765</v>
      </c>
      <c r="D93" t="s">
        <v>1108</v>
      </c>
      <c r="E93">
        <v>3</v>
      </c>
      <c r="F93" t="s">
        <v>13807</v>
      </c>
      <c r="G93">
        <v>1</v>
      </c>
      <c r="H93" t="s">
        <v>8278</v>
      </c>
      <c r="I93">
        <v>1</v>
      </c>
      <c r="J93" t="s">
        <v>13801</v>
      </c>
      <c r="K93" t="s">
        <v>13808</v>
      </c>
      <c r="L93">
        <v>270107</v>
      </c>
      <c r="M93" t="s">
        <v>13588</v>
      </c>
      <c r="N93">
        <v>270107006</v>
      </c>
      <c r="O93" t="s">
        <v>13613</v>
      </c>
      <c r="P93">
        <v>26425.365478327778</v>
      </c>
      <c r="Q93">
        <v>34737.44600980718</v>
      </c>
      <c r="R93">
        <v>29328.066889248064</v>
      </c>
    </row>
    <row r="94" spans="1:18" x14ac:dyDescent="0.25">
      <c r="A94">
        <v>3</v>
      </c>
      <c r="B94">
        <v>3101</v>
      </c>
      <c r="C94" t="s">
        <v>765</v>
      </c>
      <c r="D94" t="s">
        <v>1108</v>
      </c>
      <c r="E94">
        <v>3</v>
      </c>
      <c r="F94" t="s">
        <v>13807</v>
      </c>
      <c r="G94">
        <v>1</v>
      </c>
      <c r="H94" t="s">
        <v>8278</v>
      </c>
      <c r="I94">
        <v>1</v>
      </c>
      <c r="J94" t="s">
        <v>13801</v>
      </c>
      <c r="K94" t="s">
        <v>13809</v>
      </c>
      <c r="L94">
        <v>270107</v>
      </c>
      <c r="M94" t="s">
        <v>13588</v>
      </c>
      <c r="N94">
        <v>270107006</v>
      </c>
      <c r="O94" t="s">
        <v>13613</v>
      </c>
      <c r="P94">
        <v>144.26776096434983</v>
      </c>
      <c r="Q94">
        <v>1020.7786561154301</v>
      </c>
      <c r="R94">
        <v>141.22895877725119</v>
      </c>
    </row>
    <row r="95" spans="1:18" x14ac:dyDescent="0.25">
      <c r="A95">
        <v>3</v>
      </c>
      <c r="B95">
        <v>3101</v>
      </c>
      <c r="C95" t="s">
        <v>765</v>
      </c>
      <c r="D95" t="s">
        <v>1108</v>
      </c>
      <c r="E95">
        <v>3</v>
      </c>
      <c r="F95" t="s">
        <v>13807</v>
      </c>
      <c r="G95">
        <v>2</v>
      </c>
      <c r="H95" t="s">
        <v>13771</v>
      </c>
      <c r="I95">
        <v>1</v>
      </c>
      <c r="J95" t="s">
        <v>13801</v>
      </c>
      <c r="K95" t="s">
        <v>13771</v>
      </c>
      <c r="L95">
        <v>270107</v>
      </c>
      <c r="M95" t="s">
        <v>13588</v>
      </c>
      <c r="N95">
        <v>270107006</v>
      </c>
      <c r="O95" t="s">
        <v>13613</v>
      </c>
      <c r="P95">
        <v>68.607335214157473</v>
      </c>
      <c r="Q95">
        <v>0</v>
      </c>
      <c r="R95">
        <v>0</v>
      </c>
    </row>
    <row r="96" spans="1:18" x14ac:dyDescent="0.25">
      <c r="A96">
        <v>3</v>
      </c>
      <c r="B96">
        <v>3101</v>
      </c>
      <c r="C96" t="s">
        <v>765</v>
      </c>
      <c r="D96" t="s">
        <v>1108</v>
      </c>
      <c r="E96">
        <v>4</v>
      </c>
      <c r="F96" t="s">
        <v>13810</v>
      </c>
      <c r="G96">
        <v>1</v>
      </c>
      <c r="H96" t="s">
        <v>8278</v>
      </c>
      <c r="I96">
        <v>1</v>
      </c>
      <c r="J96" t="s">
        <v>13801</v>
      </c>
      <c r="K96" t="s">
        <v>13811</v>
      </c>
      <c r="L96">
        <v>270107</v>
      </c>
      <c r="M96" t="s">
        <v>13588</v>
      </c>
      <c r="N96">
        <v>270107006</v>
      </c>
      <c r="O96" t="s">
        <v>13613</v>
      </c>
      <c r="P96">
        <v>25916.260579635804</v>
      </c>
      <c r="Q96">
        <v>34595.280653727394</v>
      </c>
      <c r="R96">
        <v>28514.778085179991</v>
      </c>
    </row>
    <row r="97" spans="1:18" x14ac:dyDescent="0.25">
      <c r="A97">
        <v>3</v>
      </c>
      <c r="B97">
        <v>3101</v>
      </c>
      <c r="C97" t="s">
        <v>765</v>
      </c>
      <c r="D97" t="s">
        <v>1108</v>
      </c>
      <c r="E97">
        <v>4</v>
      </c>
      <c r="F97" t="s">
        <v>13810</v>
      </c>
      <c r="G97">
        <v>1</v>
      </c>
      <c r="H97" t="s">
        <v>8278</v>
      </c>
      <c r="I97">
        <v>1</v>
      </c>
      <c r="J97" t="s">
        <v>13801</v>
      </c>
      <c r="K97" t="s">
        <v>13812</v>
      </c>
      <c r="L97">
        <v>270107</v>
      </c>
      <c r="M97" t="s">
        <v>13588</v>
      </c>
      <c r="N97">
        <v>270107006</v>
      </c>
      <c r="O97" t="s">
        <v>13613</v>
      </c>
      <c r="P97">
        <v>653.37265965632218</v>
      </c>
      <c r="Q97">
        <v>1162.9440121952207</v>
      </c>
      <c r="R97">
        <v>954.51776284533366</v>
      </c>
    </row>
    <row r="98" spans="1:18" x14ac:dyDescent="0.25">
      <c r="A98">
        <v>3</v>
      </c>
      <c r="B98">
        <v>3101</v>
      </c>
      <c r="C98" t="s">
        <v>765</v>
      </c>
      <c r="D98" t="s">
        <v>1108</v>
      </c>
      <c r="E98">
        <v>4</v>
      </c>
      <c r="F98" t="s">
        <v>13810</v>
      </c>
      <c r="G98">
        <v>2</v>
      </c>
      <c r="H98" t="s">
        <v>13771</v>
      </c>
      <c r="I98">
        <v>1</v>
      </c>
      <c r="J98" t="s">
        <v>13801</v>
      </c>
      <c r="K98" t="s">
        <v>13771</v>
      </c>
      <c r="L98">
        <v>270107</v>
      </c>
      <c r="M98" t="s">
        <v>13588</v>
      </c>
      <c r="N98">
        <v>270107006</v>
      </c>
      <c r="O98" t="s">
        <v>13613</v>
      </c>
      <c r="P98">
        <v>68.607335214157473</v>
      </c>
      <c r="Q98">
        <v>0</v>
      </c>
      <c r="R98">
        <v>0</v>
      </c>
    </row>
    <row r="99" spans="1:18" x14ac:dyDescent="0.25">
      <c r="A99">
        <v>3</v>
      </c>
      <c r="B99">
        <v>3101</v>
      </c>
      <c r="C99" t="s">
        <v>765</v>
      </c>
      <c r="D99" t="s">
        <v>1108</v>
      </c>
      <c r="E99">
        <v>7</v>
      </c>
      <c r="F99" t="s">
        <v>13813</v>
      </c>
      <c r="G99">
        <v>2</v>
      </c>
      <c r="H99" t="s">
        <v>13771</v>
      </c>
      <c r="I99">
        <v>3</v>
      </c>
      <c r="J99" t="s">
        <v>13814</v>
      </c>
      <c r="K99" t="s">
        <v>13771</v>
      </c>
      <c r="L99">
        <v>270107</v>
      </c>
      <c r="M99" t="s">
        <v>13588</v>
      </c>
      <c r="N99">
        <v>270107005</v>
      </c>
      <c r="O99" t="s">
        <v>13608</v>
      </c>
      <c r="P99">
        <v>6028.4688381636315</v>
      </c>
      <c r="Q99">
        <v>11032.661729752426</v>
      </c>
      <c r="R99">
        <v>0</v>
      </c>
    </row>
    <row r="100" spans="1:18" x14ac:dyDescent="0.25">
      <c r="A100">
        <v>3</v>
      </c>
      <c r="B100">
        <v>3101</v>
      </c>
      <c r="C100" t="s">
        <v>765</v>
      </c>
      <c r="D100" t="s">
        <v>1108</v>
      </c>
      <c r="E100">
        <v>7</v>
      </c>
      <c r="F100" t="s">
        <v>13813</v>
      </c>
      <c r="G100">
        <v>3</v>
      </c>
      <c r="H100" t="s">
        <v>13770</v>
      </c>
      <c r="I100">
        <v>3</v>
      </c>
      <c r="J100" t="s">
        <v>13814</v>
      </c>
      <c r="K100" t="s">
        <v>13815</v>
      </c>
      <c r="L100">
        <v>270107</v>
      </c>
      <c r="M100" t="s">
        <v>13588</v>
      </c>
      <c r="N100">
        <v>270107005</v>
      </c>
      <c r="O100" t="s">
        <v>13608</v>
      </c>
      <c r="P100">
        <v>19558.861246473454</v>
      </c>
      <c r="Q100">
        <v>23498.00793853221</v>
      </c>
      <c r="R100">
        <v>27577.226759546767</v>
      </c>
    </row>
    <row r="101" spans="1:18" x14ac:dyDescent="0.25">
      <c r="A101">
        <v>3</v>
      </c>
      <c r="B101">
        <v>3101</v>
      </c>
      <c r="C101" t="s">
        <v>765</v>
      </c>
      <c r="D101" t="s">
        <v>1108</v>
      </c>
      <c r="E101">
        <v>7</v>
      </c>
      <c r="F101" t="s">
        <v>13813</v>
      </c>
      <c r="G101">
        <v>3</v>
      </c>
      <c r="H101" t="s">
        <v>13770</v>
      </c>
      <c r="I101">
        <v>3</v>
      </c>
      <c r="J101" t="s">
        <v>13814</v>
      </c>
      <c r="K101" t="s">
        <v>13816</v>
      </c>
      <c r="L101">
        <v>270107</v>
      </c>
      <c r="M101" t="s">
        <v>13588</v>
      </c>
      <c r="N101">
        <v>270107005</v>
      </c>
      <c r="O101" t="s">
        <v>13608</v>
      </c>
      <c r="P101">
        <v>1050.9104898691971</v>
      </c>
      <c r="Q101">
        <v>1227.5549976378734</v>
      </c>
      <c r="R101">
        <v>1892.0690884785711</v>
      </c>
    </row>
    <row r="102" spans="1:18" x14ac:dyDescent="0.25">
      <c r="A102">
        <v>3</v>
      </c>
      <c r="B102">
        <v>3102</v>
      </c>
      <c r="C102" t="s">
        <v>765</v>
      </c>
      <c r="D102" t="s">
        <v>1111</v>
      </c>
      <c r="E102">
        <v>1</v>
      </c>
      <c r="F102" t="s">
        <v>13800</v>
      </c>
      <c r="G102">
        <v>1</v>
      </c>
      <c r="H102" t="s">
        <v>8278</v>
      </c>
      <c r="I102">
        <v>1</v>
      </c>
      <c r="J102" t="s">
        <v>13801</v>
      </c>
      <c r="K102" t="s">
        <v>13802</v>
      </c>
      <c r="L102">
        <v>270107</v>
      </c>
      <c r="M102" t="s">
        <v>13588</v>
      </c>
      <c r="N102">
        <v>270107006</v>
      </c>
      <c r="O102" t="s">
        <v>13613</v>
      </c>
      <c r="P102">
        <v>0</v>
      </c>
      <c r="Q102">
        <v>54289.530974661851</v>
      </c>
      <c r="R102">
        <v>28754.413762216795</v>
      </c>
    </row>
    <row r="103" spans="1:18" x14ac:dyDescent="0.25">
      <c r="A103">
        <v>3</v>
      </c>
      <c r="B103">
        <v>3102</v>
      </c>
      <c r="C103" t="s">
        <v>765</v>
      </c>
      <c r="D103" t="s">
        <v>1111</v>
      </c>
      <c r="E103">
        <v>1</v>
      </c>
      <c r="F103" t="s">
        <v>13800</v>
      </c>
      <c r="G103">
        <v>1</v>
      </c>
      <c r="H103" t="s">
        <v>8278</v>
      </c>
      <c r="I103">
        <v>1</v>
      </c>
      <c r="J103" t="s">
        <v>13801</v>
      </c>
      <c r="K103" t="s">
        <v>13803</v>
      </c>
      <c r="L103">
        <v>270107</v>
      </c>
      <c r="M103" t="s">
        <v>13588</v>
      </c>
      <c r="N103">
        <v>270107006</v>
      </c>
      <c r="O103" t="s">
        <v>13613</v>
      </c>
      <c r="P103">
        <v>0</v>
      </c>
      <c r="Q103">
        <v>1489.5170126038693</v>
      </c>
      <c r="R103">
        <v>944.13982369266751</v>
      </c>
    </row>
    <row r="104" spans="1:18" x14ac:dyDescent="0.25">
      <c r="A104">
        <v>3</v>
      </c>
      <c r="B104">
        <v>3102</v>
      </c>
      <c r="C104" t="s">
        <v>765</v>
      </c>
      <c r="D104" t="s">
        <v>1111</v>
      </c>
      <c r="E104">
        <v>2</v>
      </c>
      <c r="F104" t="s">
        <v>13804</v>
      </c>
      <c r="G104">
        <v>3</v>
      </c>
      <c r="H104" t="s">
        <v>13770</v>
      </c>
      <c r="I104">
        <v>1</v>
      </c>
      <c r="J104" t="s">
        <v>13801</v>
      </c>
      <c r="K104" t="s">
        <v>13805</v>
      </c>
      <c r="L104">
        <v>270107</v>
      </c>
      <c r="M104" t="s">
        <v>13588</v>
      </c>
      <c r="N104">
        <v>270107006</v>
      </c>
      <c r="O104" t="s">
        <v>13613</v>
      </c>
      <c r="P104">
        <v>0</v>
      </c>
      <c r="Q104">
        <v>45311.269120633136</v>
      </c>
      <c r="R104">
        <v>24050.075126632048</v>
      </c>
    </row>
    <row r="105" spans="1:18" x14ac:dyDescent="0.25">
      <c r="A105">
        <v>3</v>
      </c>
      <c r="B105">
        <v>3102</v>
      </c>
      <c r="C105" t="s">
        <v>765</v>
      </c>
      <c r="D105" t="s">
        <v>1111</v>
      </c>
      <c r="E105">
        <v>2</v>
      </c>
      <c r="F105" t="s">
        <v>13804</v>
      </c>
      <c r="G105">
        <v>3</v>
      </c>
      <c r="H105" t="s">
        <v>13770</v>
      </c>
      <c r="I105">
        <v>1</v>
      </c>
      <c r="J105" t="s">
        <v>13801</v>
      </c>
      <c r="K105" t="s">
        <v>13806</v>
      </c>
      <c r="L105">
        <v>270107</v>
      </c>
      <c r="M105" t="s">
        <v>13588</v>
      </c>
      <c r="N105">
        <v>270107006</v>
      </c>
      <c r="O105" t="s">
        <v>13613</v>
      </c>
      <c r="P105">
        <v>0</v>
      </c>
      <c r="Q105">
        <v>10467.778866632591</v>
      </c>
      <c r="R105">
        <v>5648.4784592774222</v>
      </c>
    </row>
    <row r="106" spans="1:18" x14ac:dyDescent="0.25">
      <c r="A106">
        <v>3</v>
      </c>
      <c r="B106">
        <v>3102</v>
      </c>
      <c r="C106" t="s">
        <v>765</v>
      </c>
      <c r="D106" t="s">
        <v>1111</v>
      </c>
      <c r="E106">
        <v>3</v>
      </c>
      <c r="F106" t="s">
        <v>13807</v>
      </c>
      <c r="G106">
        <v>1</v>
      </c>
      <c r="H106" t="s">
        <v>8278</v>
      </c>
      <c r="I106">
        <v>1</v>
      </c>
      <c r="J106" t="s">
        <v>13801</v>
      </c>
      <c r="K106" t="s">
        <v>13808</v>
      </c>
      <c r="L106">
        <v>270107</v>
      </c>
      <c r="M106" t="s">
        <v>13588</v>
      </c>
      <c r="N106">
        <v>270107006</v>
      </c>
      <c r="O106" t="s">
        <v>13613</v>
      </c>
      <c r="P106">
        <v>0</v>
      </c>
      <c r="Q106">
        <v>54289.530974661851</v>
      </c>
      <c r="R106">
        <v>28754.413762216795</v>
      </c>
    </row>
    <row r="107" spans="1:18" x14ac:dyDescent="0.25">
      <c r="A107">
        <v>3</v>
      </c>
      <c r="B107">
        <v>3102</v>
      </c>
      <c r="C107" t="s">
        <v>765</v>
      </c>
      <c r="D107" t="s">
        <v>1111</v>
      </c>
      <c r="E107">
        <v>3</v>
      </c>
      <c r="F107" t="s">
        <v>13807</v>
      </c>
      <c r="G107">
        <v>1</v>
      </c>
      <c r="H107" t="s">
        <v>8278</v>
      </c>
      <c r="I107">
        <v>1</v>
      </c>
      <c r="J107" t="s">
        <v>13801</v>
      </c>
      <c r="K107" t="s">
        <v>13809</v>
      </c>
      <c r="L107">
        <v>270107</v>
      </c>
      <c r="M107" t="s">
        <v>13588</v>
      </c>
      <c r="N107">
        <v>270107006</v>
      </c>
      <c r="O107" t="s">
        <v>13613</v>
      </c>
      <c r="P107">
        <v>0</v>
      </c>
      <c r="Q107">
        <v>1489.5170126038693</v>
      </c>
      <c r="R107">
        <v>944.13982369266751</v>
      </c>
    </row>
    <row r="108" spans="1:18" x14ac:dyDescent="0.25">
      <c r="A108">
        <v>3</v>
      </c>
      <c r="B108">
        <v>3102</v>
      </c>
      <c r="C108" t="s">
        <v>765</v>
      </c>
      <c r="D108" t="s">
        <v>1111</v>
      </c>
      <c r="E108">
        <v>4</v>
      </c>
      <c r="F108" t="s">
        <v>13810</v>
      </c>
      <c r="G108">
        <v>1</v>
      </c>
      <c r="H108" t="s">
        <v>8278</v>
      </c>
      <c r="I108">
        <v>1</v>
      </c>
      <c r="J108" t="s">
        <v>13801</v>
      </c>
      <c r="K108" t="s">
        <v>13811</v>
      </c>
      <c r="L108">
        <v>270107</v>
      </c>
      <c r="M108" t="s">
        <v>13588</v>
      </c>
      <c r="N108">
        <v>270107006</v>
      </c>
      <c r="O108" t="s">
        <v>13613</v>
      </c>
      <c r="P108">
        <v>0</v>
      </c>
      <c r="Q108">
        <v>55779.047987265716</v>
      </c>
      <c r="R108">
        <v>28754.413762216795</v>
      </c>
    </row>
    <row r="109" spans="1:18" x14ac:dyDescent="0.25">
      <c r="A109">
        <v>3</v>
      </c>
      <c r="B109">
        <v>3102</v>
      </c>
      <c r="C109" t="s">
        <v>765</v>
      </c>
      <c r="D109" t="s">
        <v>1111</v>
      </c>
      <c r="E109">
        <v>4</v>
      </c>
      <c r="F109" t="s">
        <v>13810</v>
      </c>
      <c r="G109">
        <v>1</v>
      </c>
      <c r="H109" t="s">
        <v>8278</v>
      </c>
      <c r="I109">
        <v>1</v>
      </c>
      <c r="J109" t="s">
        <v>13801</v>
      </c>
      <c r="K109" t="s">
        <v>13812</v>
      </c>
      <c r="L109">
        <v>270107</v>
      </c>
      <c r="M109" t="s">
        <v>13588</v>
      </c>
      <c r="N109">
        <v>270107006</v>
      </c>
      <c r="O109" t="s">
        <v>13613</v>
      </c>
      <c r="P109">
        <v>0</v>
      </c>
      <c r="Q109">
        <v>0</v>
      </c>
      <c r="R109">
        <v>944.13982369266751</v>
      </c>
    </row>
    <row r="110" spans="1:18" x14ac:dyDescent="0.25">
      <c r="A110">
        <v>3</v>
      </c>
      <c r="B110">
        <v>3102</v>
      </c>
      <c r="C110" t="s">
        <v>765</v>
      </c>
      <c r="D110" t="s">
        <v>1111</v>
      </c>
      <c r="E110">
        <v>7</v>
      </c>
      <c r="F110" t="s">
        <v>13813</v>
      </c>
      <c r="G110">
        <v>2</v>
      </c>
      <c r="H110" t="s">
        <v>13771</v>
      </c>
      <c r="I110">
        <v>3</v>
      </c>
      <c r="J110" t="s">
        <v>13814</v>
      </c>
      <c r="K110" t="s">
        <v>13771</v>
      </c>
      <c r="L110">
        <v>270107</v>
      </c>
      <c r="M110" t="s">
        <v>13588</v>
      </c>
      <c r="N110">
        <v>270107005</v>
      </c>
      <c r="O110" t="s">
        <v>13608</v>
      </c>
      <c r="P110">
        <v>0</v>
      </c>
      <c r="Q110">
        <v>20556.341943301868</v>
      </c>
      <c r="R110">
        <v>0</v>
      </c>
    </row>
    <row r="111" spans="1:18" x14ac:dyDescent="0.25">
      <c r="A111">
        <v>3</v>
      </c>
      <c r="B111">
        <v>3102</v>
      </c>
      <c r="C111" t="s">
        <v>765</v>
      </c>
      <c r="D111" t="s">
        <v>1111</v>
      </c>
      <c r="E111">
        <v>7</v>
      </c>
      <c r="F111" t="s">
        <v>13813</v>
      </c>
      <c r="G111">
        <v>3</v>
      </c>
      <c r="H111" t="s">
        <v>13770</v>
      </c>
      <c r="I111">
        <v>3</v>
      </c>
      <c r="J111" t="s">
        <v>13814</v>
      </c>
      <c r="K111" t="s">
        <v>13815</v>
      </c>
      <c r="L111">
        <v>270107</v>
      </c>
      <c r="M111" t="s">
        <v>13588</v>
      </c>
      <c r="N111">
        <v>270107005</v>
      </c>
      <c r="O111" t="s">
        <v>13608</v>
      </c>
      <c r="P111">
        <v>0</v>
      </c>
      <c r="Q111">
        <v>32406.928801079739</v>
      </c>
      <c r="R111">
        <v>26242.970913123714</v>
      </c>
    </row>
    <row r="112" spans="1:18" x14ac:dyDescent="0.25">
      <c r="A112">
        <v>3</v>
      </c>
      <c r="B112">
        <v>3102</v>
      </c>
      <c r="C112" t="s">
        <v>765</v>
      </c>
      <c r="D112" t="s">
        <v>1111</v>
      </c>
      <c r="E112">
        <v>7</v>
      </c>
      <c r="F112" t="s">
        <v>13813</v>
      </c>
      <c r="G112">
        <v>3</v>
      </c>
      <c r="H112" t="s">
        <v>13770</v>
      </c>
      <c r="I112">
        <v>3</v>
      </c>
      <c r="J112" t="s">
        <v>13814</v>
      </c>
      <c r="K112" t="s">
        <v>13816</v>
      </c>
      <c r="L112">
        <v>270107</v>
      </c>
      <c r="M112" t="s">
        <v>13588</v>
      </c>
      <c r="N112">
        <v>270107005</v>
      </c>
      <c r="O112" t="s">
        <v>13608</v>
      </c>
      <c r="P112">
        <v>0</v>
      </c>
      <c r="Q112">
        <v>2815.777242884119</v>
      </c>
      <c r="R112">
        <v>3455.5826727857561</v>
      </c>
    </row>
    <row r="113" spans="1:18" x14ac:dyDescent="0.25">
      <c r="A113">
        <v>3</v>
      </c>
      <c r="B113">
        <v>3103</v>
      </c>
      <c r="C113" t="s">
        <v>765</v>
      </c>
      <c r="D113" t="s">
        <v>1114</v>
      </c>
      <c r="E113">
        <v>1</v>
      </c>
      <c r="F113" t="s">
        <v>13800</v>
      </c>
      <c r="G113">
        <v>1</v>
      </c>
      <c r="H113" t="s">
        <v>8278</v>
      </c>
      <c r="I113">
        <v>1</v>
      </c>
      <c r="J113" t="s">
        <v>13801</v>
      </c>
      <c r="K113" t="s">
        <v>13802</v>
      </c>
      <c r="L113">
        <v>270107</v>
      </c>
      <c r="M113" t="s">
        <v>13588</v>
      </c>
      <c r="N113">
        <v>270107006</v>
      </c>
      <c r="O113" t="s">
        <v>13613</v>
      </c>
      <c r="P113">
        <v>0</v>
      </c>
      <c r="Q113">
        <v>6572.3166678621837</v>
      </c>
      <c r="R113">
        <v>56954.48673815724</v>
      </c>
    </row>
    <row r="114" spans="1:18" x14ac:dyDescent="0.25">
      <c r="A114">
        <v>3</v>
      </c>
      <c r="B114">
        <v>3103</v>
      </c>
      <c r="C114" t="s">
        <v>765</v>
      </c>
      <c r="D114" t="s">
        <v>1114</v>
      </c>
      <c r="E114">
        <v>1</v>
      </c>
      <c r="F114" t="s">
        <v>13800</v>
      </c>
      <c r="G114">
        <v>1</v>
      </c>
      <c r="H114" t="s">
        <v>8278</v>
      </c>
      <c r="I114">
        <v>1</v>
      </c>
      <c r="J114" t="s">
        <v>13801</v>
      </c>
      <c r="K114" t="s">
        <v>13803</v>
      </c>
      <c r="L114">
        <v>270107</v>
      </c>
      <c r="M114" t="s">
        <v>13588</v>
      </c>
      <c r="N114">
        <v>270107006</v>
      </c>
      <c r="O114" t="s">
        <v>13613</v>
      </c>
      <c r="P114">
        <v>0</v>
      </c>
      <c r="Q114">
        <v>1020.7967746253138</v>
      </c>
      <c r="R114">
        <v>0</v>
      </c>
    </row>
    <row r="115" spans="1:18" x14ac:dyDescent="0.25">
      <c r="A115">
        <v>3</v>
      </c>
      <c r="B115">
        <v>3103</v>
      </c>
      <c r="C115" t="s">
        <v>765</v>
      </c>
      <c r="D115" t="s">
        <v>1114</v>
      </c>
      <c r="E115">
        <v>2</v>
      </c>
      <c r="F115" t="s">
        <v>13804</v>
      </c>
      <c r="G115">
        <v>3</v>
      </c>
      <c r="H115" t="s">
        <v>13770</v>
      </c>
      <c r="I115">
        <v>1</v>
      </c>
      <c r="J115" t="s">
        <v>13801</v>
      </c>
      <c r="K115" t="s">
        <v>13805</v>
      </c>
      <c r="L115">
        <v>270107</v>
      </c>
      <c r="M115" t="s">
        <v>13588</v>
      </c>
      <c r="N115">
        <v>270107006</v>
      </c>
      <c r="O115" t="s">
        <v>13613</v>
      </c>
      <c r="P115">
        <v>0</v>
      </c>
      <c r="Q115">
        <v>6572.3166678621837</v>
      </c>
      <c r="R115">
        <v>51362.463464973764</v>
      </c>
    </row>
    <row r="116" spans="1:18" x14ac:dyDescent="0.25">
      <c r="A116">
        <v>3</v>
      </c>
      <c r="B116">
        <v>3103</v>
      </c>
      <c r="C116" t="s">
        <v>765</v>
      </c>
      <c r="D116" t="s">
        <v>1114</v>
      </c>
      <c r="E116">
        <v>2</v>
      </c>
      <c r="F116" t="s">
        <v>13804</v>
      </c>
      <c r="G116">
        <v>3</v>
      </c>
      <c r="H116" t="s">
        <v>13770</v>
      </c>
      <c r="I116">
        <v>1</v>
      </c>
      <c r="J116" t="s">
        <v>13801</v>
      </c>
      <c r="K116" t="s">
        <v>13806</v>
      </c>
      <c r="L116">
        <v>270107</v>
      </c>
      <c r="M116" t="s">
        <v>13588</v>
      </c>
      <c r="N116">
        <v>270107006</v>
      </c>
      <c r="O116" t="s">
        <v>13613</v>
      </c>
      <c r="P116">
        <v>0</v>
      </c>
      <c r="Q116">
        <v>1020.7967746253138</v>
      </c>
      <c r="R116">
        <v>5592.0232731834849</v>
      </c>
    </row>
    <row r="117" spans="1:18" x14ac:dyDescent="0.25">
      <c r="A117">
        <v>3</v>
      </c>
      <c r="B117">
        <v>3103</v>
      </c>
      <c r="C117" t="s">
        <v>765</v>
      </c>
      <c r="D117" t="s">
        <v>1114</v>
      </c>
      <c r="E117">
        <v>3</v>
      </c>
      <c r="F117" t="s">
        <v>13807</v>
      </c>
      <c r="G117">
        <v>1</v>
      </c>
      <c r="H117" t="s">
        <v>8278</v>
      </c>
      <c r="I117">
        <v>1</v>
      </c>
      <c r="J117" t="s">
        <v>13801</v>
      </c>
      <c r="K117" t="s">
        <v>13808</v>
      </c>
      <c r="L117">
        <v>270107</v>
      </c>
      <c r="M117" t="s">
        <v>13588</v>
      </c>
      <c r="N117">
        <v>270107006</v>
      </c>
      <c r="O117" t="s">
        <v>13613</v>
      </c>
      <c r="P117">
        <v>0</v>
      </c>
      <c r="Q117">
        <v>6572.3166678621837</v>
      </c>
      <c r="R117">
        <v>56954.48673815724</v>
      </c>
    </row>
    <row r="118" spans="1:18" x14ac:dyDescent="0.25">
      <c r="A118">
        <v>3</v>
      </c>
      <c r="B118">
        <v>3103</v>
      </c>
      <c r="C118" t="s">
        <v>765</v>
      </c>
      <c r="D118" t="s">
        <v>1114</v>
      </c>
      <c r="E118">
        <v>3</v>
      </c>
      <c r="F118" t="s">
        <v>13807</v>
      </c>
      <c r="G118">
        <v>1</v>
      </c>
      <c r="H118" t="s">
        <v>8278</v>
      </c>
      <c r="I118">
        <v>1</v>
      </c>
      <c r="J118" t="s">
        <v>13801</v>
      </c>
      <c r="K118" t="s">
        <v>13809</v>
      </c>
      <c r="L118">
        <v>270107</v>
      </c>
      <c r="M118" t="s">
        <v>13588</v>
      </c>
      <c r="N118">
        <v>270107006</v>
      </c>
      <c r="O118" t="s">
        <v>13613</v>
      </c>
      <c r="P118">
        <v>0</v>
      </c>
      <c r="Q118">
        <v>1020.7967746253138</v>
      </c>
      <c r="R118">
        <v>0</v>
      </c>
    </row>
    <row r="119" spans="1:18" x14ac:dyDescent="0.25">
      <c r="A119">
        <v>3</v>
      </c>
      <c r="B119">
        <v>3103</v>
      </c>
      <c r="C119" t="s">
        <v>765</v>
      </c>
      <c r="D119" t="s">
        <v>1114</v>
      </c>
      <c r="E119">
        <v>4</v>
      </c>
      <c r="F119" t="s">
        <v>13810</v>
      </c>
      <c r="G119">
        <v>1</v>
      </c>
      <c r="H119" t="s">
        <v>8278</v>
      </c>
      <c r="I119">
        <v>1</v>
      </c>
      <c r="J119" t="s">
        <v>13801</v>
      </c>
      <c r="K119" t="s">
        <v>13811</v>
      </c>
      <c r="L119">
        <v>270107</v>
      </c>
      <c r="M119" t="s">
        <v>13588</v>
      </c>
      <c r="N119">
        <v>270107006</v>
      </c>
      <c r="O119" t="s">
        <v>13613</v>
      </c>
      <c r="P119">
        <v>0</v>
      </c>
      <c r="Q119">
        <v>7593.1134424874981</v>
      </c>
      <c r="R119">
        <v>56954.48673815724</v>
      </c>
    </row>
    <row r="120" spans="1:18" x14ac:dyDescent="0.25">
      <c r="A120">
        <v>3</v>
      </c>
      <c r="B120">
        <v>3103</v>
      </c>
      <c r="C120" t="s">
        <v>765</v>
      </c>
      <c r="D120" t="s">
        <v>1114</v>
      </c>
      <c r="E120">
        <v>7</v>
      </c>
      <c r="F120" t="s">
        <v>13813</v>
      </c>
      <c r="G120">
        <v>2</v>
      </c>
      <c r="H120" t="s">
        <v>13771</v>
      </c>
      <c r="I120">
        <v>3</v>
      </c>
      <c r="J120" t="s">
        <v>13814</v>
      </c>
      <c r="K120" t="s">
        <v>13771</v>
      </c>
      <c r="L120">
        <v>270107</v>
      </c>
      <c r="M120" t="s">
        <v>13588</v>
      </c>
      <c r="N120">
        <v>270107005</v>
      </c>
      <c r="O120" t="s">
        <v>13608</v>
      </c>
      <c r="P120">
        <v>0</v>
      </c>
      <c r="Q120">
        <v>4889.0323506204722</v>
      </c>
      <c r="R120">
        <v>0</v>
      </c>
    </row>
    <row r="121" spans="1:18" x14ac:dyDescent="0.25">
      <c r="A121">
        <v>3</v>
      </c>
      <c r="B121">
        <v>3103</v>
      </c>
      <c r="C121" t="s">
        <v>765</v>
      </c>
      <c r="D121" t="s">
        <v>1114</v>
      </c>
      <c r="E121">
        <v>7</v>
      </c>
      <c r="F121" t="s">
        <v>13813</v>
      </c>
      <c r="G121">
        <v>3</v>
      </c>
      <c r="H121" t="s">
        <v>13770</v>
      </c>
      <c r="I121">
        <v>3</v>
      </c>
      <c r="J121" t="s">
        <v>13814</v>
      </c>
      <c r="K121" t="s">
        <v>13815</v>
      </c>
      <c r="L121">
        <v>270107</v>
      </c>
      <c r="M121" t="s">
        <v>13588</v>
      </c>
      <c r="N121">
        <v>270107005</v>
      </c>
      <c r="O121" t="s">
        <v>13608</v>
      </c>
      <c r="P121">
        <v>0</v>
      </c>
      <c r="Q121">
        <v>1683.2843172417115</v>
      </c>
      <c r="R121">
        <v>53132.18643737735</v>
      </c>
    </row>
    <row r="122" spans="1:18" x14ac:dyDescent="0.25">
      <c r="A122">
        <v>3</v>
      </c>
      <c r="B122">
        <v>3103</v>
      </c>
      <c r="C122" t="s">
        <v>765</v>
      </c>
      <c r="D122" t="s">
        <v>1114</v>
      </c>
      <c r="E122">
        <v>7</v>
      </c>
      <c r="F122" t="s">
        <v>13813</v>
      </c>
      <c r="G122">
        <v>3</v>
      </c>
      <c r="H122" t="s">
        <v>13770</v>
      </c>
      <c r="I122">
        <v>3</v>
      </c>
      <c r="J122" t="s">
        <v>13814</v>
      </c>
      <c r="K122" t="s">
        <v>13816</v>
      </c>
      <c r="L122">
        <v>270107</v>
      </c>
      <c r="M122" t="s">
        <v>13588</v>
      </c>
      <c r="N122">
        <v>270107005</v>
      </c>
      <c r="O122" t="s">
        <v>13608</v>
      </c>
      <c r="P122">
        <v>0</v>
      </c>
      <c r="Q122">
        <v>1020.7967746253138</v>
      </c>
      <c r="R122">
        <v>3822.3003007798984</v>
      </c>
    </row>
    <row r="123" spans="1:18" x14ac:dyDescent="0.25">
      <c r="A123">
        <v>3</v>
      </c>
      <c r="B123">
        <v>3201</v>
      </c>
      <c r="C123" t="s">
        <v>765</v>
      </c>
      <c r="D123" t="s">
        <v>1117</v>
      </c>
      <c r="E123">
        <v>1</v>
      </c>
      <c r="F123" t="s">
        <v>13800</v>
      </c>
      <c r="G123">
        <v>1</v>
      </c>
      <c r="H123" t="s">
        <v>8278</v>
      </c>
      <c r="I123">
        <v>1</v>
      </c>
      <c r="J123" t="s">
        <v>13801</v>
      </c>
      <c r="K123" t="s">
        <v>13802</v>
      </c>
      <c r="L123">
        <v>270107</v>
      </c>
      <c r="M123" t="s">
        <v>13588</v>
      </c>
      <c r="N123">
        <v>270107006</v>
      </c>
      <c r="O123" t="s">
        <v>13613</v>
      </c>
      <c r="P123">
        <v>0</v>
      </c>
      <c r="Q123">
        <v>32644.372923684245</v>
      </c>
      <c r="R123">
        <v>52169.665676710851</v>
      </c>
    </row>
    <row r="124" spans="1:18" x14ac:dyDescent="0.25">
      <c r="A124">
        <v>3</v>
      </c>
      <c r="B124">
        <v>3201</v>
      </c>
      <c r="C124" t="s">
        <v>765</v>
      </c>
      <c r="D124" t="s">
        <v>1117</v>
      </c>
      <c r="E124">
        <v>2</v>
      </c>
      <c r="F124" t="s">
        <v>13804</v>
      </c>
      <c r="G124">
        <v>3</v>
      </c>
      <c r="H124" t="s">
        <v>13770</v>
      </c>
      <c r="I124">
        <v>1</v>
      </c>
      <c r="J124" t="s">
        <v>13801</v>
      </c>
      <c r="K124" t="s">
        <v>13805</v>
      </c>
      <c r="L124">
        <v>270107</v>
      </c>
      <c r="M124" t="s">
        <v>13588</v>
      </c>
      <c r="N124">
        <v>270107006</v>
      </c>
      <c r="O124" t="s">
        <v>13613</v>
      </c>
      <c r="P124">
        <v>0</v>
      </c>
      <c r="Q124">
        <v>32644.372923684245</v>
      </c>
      <c r="R124">
        <v>46616.593711576672</v>
      </c>
    </row>
    <row r="125" spans="1:18" x14ac:dyDescent="0.25">
      <c r="A125">
        <v>3</v>
      </c>
      <c r="B125">
        <v>3201</v>
      </c>
      <c r="C125" t="s">
        <v>765</v>
      </c>
      <c r="D125" t="s">
        <v>1117</v>
      </c>
      <c r="E125">
        <v>2</v>
      </c>
      <c r="F125" t="s">
        <v>13804</v>
      </c>
      <c r="G125">
        <v>3</v>
      </c>
      <c r="H125" t="s">
        <v>13770</v>
      </c>
      <c r="I125">
        <v>1</v>
      </c>
      <c r="J125" t="s">
        <v>13801</v>
      </c>
      <c r="K125" t="s">
        <v>13806</v>
      </c>
      <c r="L125">
        <v>270107</v>
      </c>
      <c r="M125" t="s">
        <v>13588</v>
      </c>
      <c r="N125">
        <v>270107006</v>
      </c>
      <c r="O125" t="s">
        <v>13613</v>
      </c>
      <c r="P125">
        <v>0</v>
      </c>
      <c r="Q125">
        <v>0</v>
      </c>
      <c r="R125">
        <v>5553.0719651341869</v>
      </c>
    </row>
    <row r="126" spans="1:18" x14ac:dyDescent="0.25">
      <c r="A126">
        <v>3</v>
      </c>
      <c r="B126">
        <v>3201</v>
      </c>
      <c r="C126" t="s">
        <v>765</v>
      </c>
      <c r="D126" t="s">
        <v>1117</v>
      </c>
      <c r="E126">
        <v>3</v>
      </c>
      <c r="F126" t="s">
        <v>13807</v>
      </c>
      <c r="G126">
        <v>1</v>
      </c>
      <c r="H126" t="s">
        <v>8278</v>
      </c>
      <c r="I126">
        <v>1</v>
      </c>
      <c r="J126" t="s">
        <v>13801</v>
      </c>
      <c r="K126" t="s">
        <v>13808</v>
      </c>
      <c r="L126">
        <v>270107</v>
      </c>
      <c r="M126" t="s">
        <v>13588</v>
      </c>
      <c r="N126">
        <v>270107006</v>
      </c>
      <c r="O126" t="s">
        <v>13613</v>
      </c>
      <c r="P126">
        <v>0</v>
      </c>
      <c r="Q126">
        <v>32644.372923684245</v>
      </c>
      <c r="R126">
        <v>52169.665676710851</v>
      </c>
    </row>
    <row r="127" spans="1:18" x14ac:dyDescent="0.25">
      <c r="A127">
        <v>3</v>
      </c>
      <c r="B127">
        <v>3201</v>
      </c>
      <c r="C127" t="s">
        <v>765</v>
      </c>
      <c r="D127" t="s">
        <v>1117</v>
      </c>
      <c r="E127">
        <v>4</v>
      </c>
      <c r="F127" t="s">
        <v>13810</v>
      </c>
      <c r="G127">
        <v>1</v>
      </c>
      <c r="H127" t="s">
        <v>8278</v>
      </c>
      <c r="I127">
        <v>1</v>
      </c>
      <c r="J127" t="s">
        <v>13801</v>
      </c>
      <c r="K127" t="s">
        <v>13811</v>
      </c>
      <c r="L127">
        <v>270107</v>
      </c>
      <c r="M127" t="s">
        <v>13588</v>
      </c>
      <c r="N127">
        <v>270107006</v>
      </c>
      <c r="O127" t="s">
        <v>13613</v>
      </c>
      <c r="P127">
        <v>0</v>
      </c>
      <c r="Q127">
        <v>32644.372923684245</v>
      </c>
      <c r="R127">
        <v>52169.665676710851</v>
      </c>
    </row>
    <row r="128" spans="1:18" x14ac:dyDescent="0.25">
      <c r="A128">
        <v>3</v>
      </c>
      <c r="B128">
        <v>3201</v>
      </c>
      <c r="C128" t="s">
        <v>765</v>
      </c>
      <c r="D128" t="s">
        <v>1117</v>
      </c>
      <c r="E128">
        <v>7</v>
      </c>
      <c r="F128" t="s">
        <v>13813</v>
      </c>
      <c r="G128">
        <v>2</v>
      </c>
      <c r="H128" t="s">
        <v>13771</v>
      </c>
      <c r="I128">
        <v>3</v>
      </c>
      <c r="J128" t="s">
        <v>13814</v>
      </c>
      <c r="K128" t="s">
        <v>13771</v>
      </c>
      <c r="L128">
        <v>270107</v>
      </c>
      <c r="M128" t="s">
        <v>13588</v>
      </c>
      <c r="N128">
        <v>270107005</v>
      </c>
      <c r="O128" t="s">
        <v>13608</v>
      </c>
      <c r="P128">
        <v>0</v>
      </c>
      <c r="Q128">
        <v>19391.579033838469</v>
      </c>
      <c r="R128">
        <v>0</v>
      </c>
    </row>
    <row r="129" spans="1:18" x14ac:dyDescent="0.25">
      <c r="A129">
        <v>3</v>
      </c>
      <c r="B129">
        <v>3201</v>
      </c>
      <c r="C129" t="s">
        <v>765</v>
      </c>
      <c r="D129" t="s">
        <v>1117</v>
      </c>
      <c r="E129">
        <v>7</v>
      </c>
      <c r="F129" t="s">
        <v>13813</v>
      </c>
      <c r="G129">
        <v>3</v>
      </c>
      <c r="H129" t="s">
        <v>13770</v>
      </c>
      <c r="I129">
        <v>3</v>
      </c>
      <c r="J129" t="s">
        <v>13814</v>
      </c>
      <c r="K129" t="s">
        <v>13815</v>
      </c>
      <c r="L129">
        <v>270107</v>
      </c>
      <c r="M129" t="s">
        <v>13588</v>
      </c>
      <c r="N129">
        <v>270107005</v>
      </c>
      <c r="O129" t="s">
        <v>13608</v>
      </c>
      <c r="P129">
        <v>0</v>
      </c>
      <c r="Q129">
        <v>13252.79388984578</v>
      </c>
      <c r="R129">
        <v>52169.665676710851</v>
      </c>
    </row>
    <row r="130" spans="1:18" x14ac:dyDescent="0.25">
      <c r="A130">
        <v>3</v>
      </c>
      <c r="B130">
        <v>3301</v>
      </c>
      <c r="C130" t="s">
        <v>765</v>
      </c>
      <c r="D130" t="s">
        <v>1123</v>
      </c>
      <c r="E130">
        <v>1</v>
      </c>
      <c r="F130" t="s">
        <v>13800</v>
      </c>
      <c r="G130">
        <v>1</v>
      </c>
      <c r="H130" t="s">
        <v>8278</v>
      </c>
      <c r="I130">
        <v>1</v>
      </c>
      <c r="J130" t="s">
        <v>13801</v>
      </c>
      <c r="K130" t="s">
        <v>13802</v>
      </c>
      <c r="L130">
        <v>270107</v>
      </c>
      <c r="M130" t="s">
        <v>13588</v>
      </c>
      <c r="N130">
        <v>270107006</v>
      </c>
      <c r="O130" t="s">
        <v>13613</v>
      </c>
      <c r="P130">
        <v>25281.398104265401</v>
      </c>
      <c r="Q130">
        <v>32699.887312247592</v>
      </c>
      <c r="R130">
        <v>28752.734069996324</v>
      </c>
    </row>
    <row r="131" spans="1:18" x14ac:dyDescent="0.25">
      <c r="A131">
        <v>3</v>
      </c>
      <c r="B131">
        <v>3301</v>
      </c>
      <c r="C131" t="s">
        <v>765</v>
      </c>
      <c r="D131" t="s">
        <v>1123</v>
      </c>
      <c r="E131">
        <v>1</v>
      </c>
      <c r="F131" t="s">
        <v>13800</v>
      </c>
      <c r="G131">
        <v>1</v>
      </c>
      <c r="H131" t="s">
        <v>8278</v>
      </c>
      <c r="I131">
        <v>1</v>
      </c>
      <c r="J131" t="s">
        <v>13801</v>
      </c>
      <c r="K131" t="s">
        <v>13803</v>
      </c>
      <c r="L131">
        <v>270107</v>
      </c>
      <c r="M131" t="s">
        <v>13588</v>
      </c>
      <c r="N131">
        <v>270107006</v>
      </c>
      <c r="O131" t="s">
        <v>13613</v>
      </c>
      <c r="P131">
        <v>1929.0580568720379</v>
      </c>
      <c r="Q131">
        <v>995.26088199227252</v>
      </c>
      <c r="R131">
        <v>759.42601426193789</v>
      </c>
    </row>
    <row r="132" spans="1:18" x14ac:dyDescent="0.25">
      <c r="A132">
        <v>3</v>
      </c>
      <c r="B132">
        <v>3301</v>
      </c>
      <c r="C132" t="s">
        <v>765</v>
      </c>
      <c r="D132" t="s">
        <v>1123</v>
      </c>
      <c r="E132">
        <v>2</v>
      </c>
      <c r="F132" t="s">
        <v>13804</v>
      </c>
      <c r="G132">
        <v>3</v>
      </c>
      <c r="H132" t="s">
        <v>13770</v>
      </c>
      <c r="I132">
        <v>1</v>
      </c>
      <c r="J132" t="s">
        <v>13801</v>
      </c>
      <c r="K132" t="s">
        <v>13805</v>
      </c>
      <c r="L132">
        <v>270107</v>
      </c>
      <c r="M132" t="s">
        <v>13588</v>
      </c>
      <c r="N132">
        <v>270107006</v>
      </c>
      <c r="O132" t="s">
        <v>13613</v>
      </c>
      <c r="P132">
        <v>21706.531398104264</v>
      </c>
      <c r="Q132">
        <v>32057.210207567186</v>
      </c>
      <c r="R132">
        <v>26376.131422722276</v>
      </c>
    </row>
    <row r="133" spans="1:18" x14ac:dyDescent="0.25">
      <c r="A133">
        <v>3</v>
      </c>
      <c r="B133">
        <v>3301</v>
      </c>
      <c r="C133" t="s">
        <v>765</v>
      </c>
      <c r="D133" t="s">
        <v>1123</v>
      </c>
      <c r="E133">
        <v>2</v>
      </c>
      <c r="F133" t="s">
        <v>13804</v>
      </c>
      <c r="G133">
        <v>3</v>
      </c>
      <c r="H133" t="s">
        <v>13770</v>
      </c>
      <c r="I133">
        <v>1</v>
      </c>
      <c r="J133" t="s">
        <v>13801</v>
      </c>
      <c r="K133" t="s">
        <v>13806</v>
      </c>
      <c r="L133">
        <v>270107</v>
      </c>
      <c r="M133" t="s">
        <v>13588</v>
      </c>
      <c r="N133">
        <v>270107006</v>
      </c>
      <c r="O133" t="s">
        <v>13613</v>
      </c>
      <c r="P133">
        <v>5503.9247630331756</v>
      </c>
      <c r="Q133">
        <v>1637.9379866726788</v>
      </c>
      <c r="R133">
        <v>3136.028661535991</v>
      </c>
    </row>
    <row r="134" spans="1:18" x14ac:dyDescent="0.25">
      <c r="A134">
        <v>3</v>
      </c>
      <c r="B134">
        <v>3301</v>
      </c>
      <c r="C134" t="s">
        <v>765</v>
      </c>
      <c r="D134" t="s">
        <v>1123</v>
      </c>
      <c r="E134">
        <v>3</v>
      </c>
      <c r="F134" t="s">
        <v>13807</v>
      </c>
      <c r="G134">
        <v>1</v>
      </c>
      <c r="H134" t="s">
        <v>8278</v>
      </c>
      <c r="I134">
        <v>1</v>
      </c>
      <c r="J134" t="s">
        <v>13801</v>
      </c>
      <c r="K134" t="s">
        <v>13808</v>
      </c>
      <c r="L134">
        <v>270107</v>
      </c>
      <c r="M134" t="s">
        <v>13588</v>
      </c>
      <c r="N134">
        <v>270107006</v>
      </c>
      <c r="O134" t="s">
        <v>13613</v>
      </c>
      <c r="P134">
        <v>25544.283175355449</v>
      </c>
      <c r="Q134">
        <v>33695.148194239875</v>
      </c>
      <c r="R134">
        <v>28752.734069996324</v>
      </c>
    </row>
    <row r="135" spans="1:18" x14ac:dyDescent="0.25">
      <c r="A135">
        <v>3</v>
      </c>
      <c r="B135">
        <v>3301</v>
      </c>
      <c r="C135" t="s">
        <v>765</v>
      </c>
      <c r="D135" t="s">
        <v>1123</v>
      </c>
      <c r="E135">
        <v>3</v>
      </c>
      <c r="F135" t="s">
        <v>13807</v>
      </c>
      <c r="G135">
        <v>1</v>
      </c>
      <c r="H135" t="s">
        <v>8278</v>
      </c>
      <c r="I135">
        <v>1</v>
      </c>
      <c r="J135" t="s">
        <v>13801</v>
      </c>
      <c r="K135" t="s">
        <v>13809</v>
      </c>
      <c r="L135">
        <v>270107</v>
      </c>
      <c r="M135" t="s">
        <v>13588</v>
      </c>
      <c r="N135">
        <v>270107006</v>
      </c>
      <c r="O135" t="s">
        <v>13613</v>
      </c>
      <c r="P135">
        <v>1666.1729857819905</v>
      </c>
      <c r="Q135">
        <v>0</v>
      </c>
      <c r="R135">
        <v>759.42601426193789</v>
      </c>
    </row>
    <row r="136" spans="1:18" x14ac:dyDescent="0.25">
      <c r="A136">
        <v>3</v>
      </c>
      <c r="B136">
        <v>3301</v>
      </c>
      <c r="C136" t="s">
        <v>765</v>
      </c>
      <c r="D136" t="s">
        <v>1123</v>
      </c>
      <c r="E136">
        <v>4</v>
      </c>
      <c r="F136" t="s">
        <v>13810</v>
      </c>
      <c r="G136">
        <v>1</v>
      </c>
      <c r="H136" t="s">
        <v>8278</v>
      </c>
      <c r="I136">
        <v>1</v>
      </c>
      <c r="J136" t="s">
        <v>13801</v>
      </c>
      <c r="K136" t="s">
        <v>13811</v>
      </c>
      <c r="L136">
        <v>270107</v>
      </c>
      <c r="M136" t="s">
        <v>13588</v>
      </c>
      <c r="N136">
        <v>270107006</v>
      </c>
      <c r="O136" t="s">
        <v>13613</v>
      </c>
      <c r="P136">
        <v>25281.398104265401</v>
      </c>
      <c r="Q136">
        <v>32699.887312247592</v>
      </c>
      <c r="R136">
        <v>28752.734069996324</v>
      </c>
    </row>
    <row r="137" spans="1:18" x14ac:dyDescent="0.25">
      <c r="A137">
        <v>3</v>
      </c>
      <c r="B137">
        <v>3301</v>
      </c>
      <c r="C137" t="s">
        <v>765</v>
      </c>
      <c r="D137" t="s">
        <v>1123</v>
      </c>
      <c r="E137">
        <v>4</v>
      </c>
      <c r="F137" t="s">
        <v>13810</v>
      </c>
      <c r="G137">
        <v>1</v>
      </c>
      <c r="H137" t="s">
        <v>8278</v>
      </c>
      <c r="I137">
        <v>1</v>
      </c>
      <c r="J137" t="s">
        <v>13801</v>
      </c>
      <c r="K137" t="s">
        <v>13812</v>
      </c>
      <c r="L137">
        <v>270107</v>
      </c>
      <c r="M137" t="s">
        <v>13588</v>
      </c>
      <c r="N137">
        <v>270107006</v>
      </c>
      <c r="O137" t="s">
        <v>13613</v>
      </c>
      <c r="P137">
        <v>1929.0580568720379</v>
      </c>
      <c r="Q137">
        <v>995.26088199227252</v>
      </c>
      <c r="R137">
        <v>759.42601426193789</v>
      </c>
    </row>
    <row r="138" spans="1:18" x14ac:dyDescent="0.25">
      <c r="A138">
        <v>3</v>
      </c>
      <c r="B138">
        <v>3301</v>
      </c>
      <c r="C138" t="s">
        <v>765</v>
      </c>
      <c r="D138" t="s">
        <v>1123</v>
      </c>
      <c r="E138">
        <v>7</v>
      </c>
      <c r="F138" t="s">
        <v>13813</v>
      </c>
      <c r="G138">
        <v>2</v>
      </c>
      <c r="H138" t="s">
        <v>13771</v>
      </c>
      <c r="I138">
        <v>3</v>
      </c>
      <c r="J138" t="s">
        <v>13814</v>
      </c>
      <c r="K138" t="s">
        <v>13771</v>
      </c>
      <c r="L138">
        <v>270107</v>
      </c>
      <c r="M138" t="s">
        <v>13588</v>
      </c>
      <c r="N138">
        <v>270107005</v>
      </c>
      <c r="O138" t="s">
        <v>13608</v>
      </c>
      <c r="P138">
        <v>5285.470971563981</v>
      </c>
      <c r="Q138">
        <v>10395.373420901387</v>
      </c>
      <c r="R138">
        <v>0</v>
      </c>
    </row>
    <row r="139" spans="1:18" x14ac:dyDescent="0.25">
      <c r="A139">
        <v>3</v>
      </c>
      <c r="B139">
        <v>3301</v>
      </c>
      <c r="C139" t="s">
        <v>765</v>
      </c>
      <c r="D139" t="s">
        <v>1123</v>
      </c>
      <c r="E139">
        <v>7</v>
      </c>
      <c r="F139" t="s">
        <v>13813</v>
      </c>
      <c r="G139">
        <v>3</v>
      </c>
      <c r="H139" t="s">
        <v>13770</v>
      </c>
      <c r="I139">
        <v>3</v>
      </c>
      <c r="J139" t="s">
        <v>13814</v>
      </c>
      <c r="K139" t="s">
        <v>13815</v>
      </c>
      <c r="L139">
        <v>270107</v>
      </c>
      <c r="M139" t="s">
        <v>13588</v>
      </c>
      <c r="N139">
        <v>270107005</v>
      </c>
      <c r="O139" t="s">
        <v>13608</v>
      </c>
      <c r="P139">
        <v>20675.355450236966</v>
      </c>
      <c r="Q139">
        <v>22802.144332342326</v>
      </c>
      <c r="R139">
        <v>27786.437515725524</v>
      </c>
    </row>
    <row r="140" spans="1:18" x14ac:dyDescent="0.25">
      <c r="A140">
        <v>3</v>
      </c>
      <c r="B140">
        <v>3301</v>
      </c>
      <c r="C140" t="s">
        <v>765</v>
      </c>
      <c r="D140" t="s">
        <v>1123</v>
      </c>
      <c r="E140">
        <v>7</v>
      </c>
      <c r="F140" t="s">
        <v>13813</v>
      </c>
      <c r="G140">
        <v>3</v>
      </c>
      <c r="H140" t="s">
        <v>13770</v>
      </c>
      <c r="I140">
        <v>3</v>
      </c>
      <c r="J140" t="s">
        <v>13814</v>
      </c>
      <c r="K140" t="s">
        <v>13816</v>
      </c>
      <c r="L140">
        <v>270107</v>
      </c>
      <c r="M140" t="s">
        <v>13588</v>
      </c>
      <c r="N140">
        <v>270107005</v>
      </c>
      <c r="O140" t="s">
        <v>13608</v>
      </c>
      <c r="P140">
        <v>1249.629739336493</v>
      </c>
      <c r="Q140">
        <v>497.63044099613626</v>
      </c>
      <c r="R140">
        <v>1725.7225685327387</v>
      </c>
    </row>
    <row r="141" spans="1:18" x14ac:dyDescent="0.25">
      <c r="A141">
        <v>3</v>
      </c>
      <c r="B141">
        <v>3303</v>
      </c>
      <c r="C141" t="s">
        <v>765</v>
      </c>
      <c r="D141" t="s">
        <v>1129</v>
      </c>
      <c r="E141">
        <v>1</v>
      </c>
      <c r="F141" t="s">
        <v>13800</v>
      </c>
      <c r="G141">
        <v>1</v>
      </c>
      <c r="H141" t="s">
        <v>8278</v>
      </c>
      <c r="I141">
        <v>1</v>
      </c>
      <c r="J141" t="s">
        <v>13801</v>
      </c>
      <c r="K141" t="s">
        <v>13802</v>
      </c>
      <c r="L141">
        <v>270107</v>
      </c>
      <c r="M141" t="s">
        <v>13588</v>
      </c>
      <c r="N141">
        <v>270107006</v>
      </c>
      <c r="O141" t="s">
        <v>13613</v>
      </c>
      <c r="P141">
        <v>0</v>
      </c>
      <c r="Q141">
        <v>35580.992372748537</v>
      </c>
      <c r="R141">
        <v>0</v>
      </c>
    </row>
    <row r="142" spans="1:18" x14ac:dyDescent="0.25">
      <c r="A142">
        <v>3</v>
      </c>
      <c r="B142">
        <v>3303</v>
      </c>
      <c r="C142" t="s">
        <v>765</v>
      </c>
      <c r="D142" t="s">
        <v>1129</v>
      </c>
      <c r="E142">
        <v>2</v>
      </c>
      <c r="F142" t="s">
        <v>13804</v>
      </c>
      <c r="G142">
        <v>3</v>
      </c>
      <c r="H142" t="s">
        <v>13770</v>
      </c>
      <c r="I142">
        <v>1</v>
      </c>
      <c r="J142" t="s">
        <v>13801</v>
      </c>
      <c r="K142" t="s">
        <v>13805</v>
      </c>
      <c r="L142">
        <v>270107</v>
      </c>
      <c r="M142" t="s">
        <v>13588</v>
      </c>
      <c r="N142">
        <v>270107006</v>
      </c>
      <c r="O142" t="s">
        <v>13613</v>
      </c>
      <c r="P142">
        <v>0</v>
      </c>
      <c r="Q142">
        <v>35580.992372748537</v>
      </c>
      <c r="R142">
        <v>0</v>
      </c>
    </row>
    <row r="143" spans="1:18" x14ac:dyDescent="0.25">
      <c r="A143">
        <v>3</v>
      </c>
      <c r="B143">
        <v>3303</v>
      </c>
      <c r="C143" t="s">
        <v>765</v>
      </c>
      <c r="D143" t="s">
        <v>1129</v>
      </c>
      <c r="E143">
        <v>3</v>
      </c>
      <c r="F143" t="s">
        <v>13807</v>
      </c>
      <c r="G143">
        <v>1</v>
      </c>
      <c r="H143" t="s">
        <v>8278</v>
      </c>
      <c r="I143">
        <v>1</v>
      </c>
      <c r="J143" t="s">
        <v>13801</v>
      </c>
      <c r="K143" t="s">
        <v>13808</v>
      </c>
      <c r="L143">
        <v>270107</v>
      </c>
      <c r="M143" t="s">
        <v>13588</v>
      </c>
      <c r="N143">
        <v>270107006</v>
      </c>
      <c r="O143" t="s">
        <v>13613</v>
      </c>
      <c r="P143">
        <v>0</v>
      </c>
      <c r="Q143">
        <v>35580.992372748537</v>
      </c>
      <c r="R143">
        <v>0</v>
      </c>
    </row>
    <row r="144" spans="1:18" x14ac:dyDescent="0.25">
      <c r="A144">
        <v>3</v>
      </c>
      <c r="B144">
        <v>3303</v>
      </c>
      <c r="C144" t="s">
        <v>765</v>
      </c>
      <c r="D144" t="s">
        <v>1129</v>
      </c>
      <c r="E144">
        <v>4</v>
      </c>
      <c r="F144" t="s">
        <v>13810</v>
      </c>
      <c r="G144">
        <v>1</v>
      </c>
      <c r="H144" t="s">
        <v>8278</v>
      </c>
      <c r="I144">
        <v>1</v>
      </c>
      <c r="J144" t="s">
        <v>13801</v>
      </c>
      <c r="K144" t="s">
        <v>13811</v>
      </c>
      <c r="L144">
        <v>270107</v>
      </c>
      <c r="M144" t="s">
        <v>13588</v>
      </c>
      <c r="N144">
        <v>270107006</v>
      </c>
      <c r="O144" t="s">
        <v>13613</v>
      </c>
      <c r="P144">
        <v>0</v>
      </c>
      <c r="Q144">
        <v>35580.992372748537</v>
      </c>
      <c r="R144">
        <v>0</v>
      </c>
    </row>
    <row r="145" spans="1:18" x14ac:dyDescent="0.25">
      <c r="A145">
        <v>3</v>
      </c>
      <c r="B145">
        <v>3303</v>
      </c>
      <c r="C145" t="s">
        <v>765</v>
      </c>
      <c r="D145" t="s">
        <v>1129</v>
      </c>
      <c r="E145">
        <v>7</v>
      </c>
      <c r="F145" t="s">
        <v>13813</v>
      </c>
      <c r="G145">
        <v>2</v>
      </c>
      <c r="H145" t="s">
        <v>13771</v>
      </c>
      <c r="I145">
        <v>3</v>
      </c>
      <c r="J145" t="s">
        <v>13814</v>
      </c>
      <c r="K145" t="s">
        <v>13771</v>
      </c>
      <c r="L145">
        <v>270107</v>
      </c>
      <c r="M145" t="s">
        <v>13588</v>
      </c>
      <c r="N145">
        <v>270107005</v>
      </c>
      <c r="O145" t="s">
        <v>13608</v>
      </c>
      <c r="P145">
        <v>0</v>
      </c>
      <c r="Q145">
        <v>7951.4754460722279</v>
      </c>
      <c r="R145">
        <v>0</v>
      </c>
    </row>
    <row r="146" spans="1:18" x14ac:dyDescent="0.25">
      <c r="A146">
        <v>3</v>
      </c>
      <c r="B146">
        <v>3303</v>
      </c>
      <c r="C146" t="s">
        <v>765</v>
      </c>
      <c r="D146" t="s">
        <v>1129</v>
      </c>
      <c r="E146">
        <v>7</v>
      </c>
      <c r="F146" t="s">
        <v>13813</v>
      </c>
      <c r="G146">
        <v>3</v>
      </c>
      <c r="H146" t="s">
        <v>13770</v>
      </c>
      <c r="I146">
        <v>3</v>
      </c>
      <c r="J146" t="s">
        <v>13814</v>
      </c>
      <c r="K146" t="s">
        <v>13815</v>
      </c>
      <c r="L146">
        <v>270107</v>
      </c>
      <c r="M146" t="s">
        <v>13588</v>
      </c>
      <c r="N146">
        <v>270107005</v>
      </c>
      <c r="O146" t="s">
        <v>13608</v>
      </c>
      <c r="P146">
        <v>0</v>
      </c>
      <c r="Q146">
        <v>27629.516926676304</v>
      </c>
      <c r="R146">
        <v>0</v>
      </c>
    </row>
    <row r="147" spans="1:18" x14ac:dyDescent="0.25">
      <c r="A147">
        <v>3</v>
      </c>
      <c r="B147">
        <v>3304</v>
      </c>
      <c r="C147" t="s">
        <v>765</v>
      </c>
      <c r="D147" t="s">
        <v>1132</v>
      </c>
      <c r="E147">
        <v>1</v>
      </c>
      <c r="F147" t="s">
        <v>13800</v>
      </c>
      <c r="G147">
        <v>1</v>
      </c>
      <c r="H147" t="s">
        <v>8278</v>
      </c>
      <c r="I147">
        <v>1</v>
      </c>
      <c r="J147" t="s">
        <v>13801</v>
      </c>
      <c r="K147" t="s">
        <v>13802</v>
      </c>
      <c r="L147">
        <v>270107</v>
      </c>
      <c r="M147" t="s">
        <v>13588</v>
      </c>
      <c r="N147">
        <v>270107006</v>
      </c>
      <c r="O147" t="s">
        <v>13613</v>
      </c>
      <c r="P147">
        <v>0</v>
      </c>
      <c r="Q147">
        <v>8063.3419039714172</v>
      </c>
      <c r="R147">
        <v>0</v>
      </c>
    </row>
    <row r="148" spans="1:18" x14ac:dyDescent="0.25">
      <c r="A148">
        <v>3</v>
      </c>
      <c r="B148">
        <v>3304</v>
      </c>
      <c r="C148" t="s">
        <v>765</v>
      </c>
      <c r="D148" t="s">
        <v>1132</v>
      </c>
      <c r="E148">
        <v>2</v>
      </c>
      <c r="F148" t="s">
        <v>13804</v>
      </c>
      <c r="G148">
        <v>3</v>
      </c>
      <c r="H148" t="s">
        <v>13770</v>
      </c>
      <c r="I148">
        <v>1</v>
      </c>
      <c r="J148" t="s">
        <v>13801</v>
      </c>
      <c r="K148" t="s">
        <v>13805</v>
      </c>
      <c r="L148">
        <v>270107</v>
      </c>
      <c r="M148" t="s">
        <v>13588</v>
      </c>
      <c r="N148">
        <v>270107006</v>
      </c>
      <c r="O148" t="s">
        <v>13613</v>
      </c>
      <c r="P148">
        <v>0</v>
      </c>
      <c r="Q148">
        <v>8063.3419039714172</v>
      </c>
      <c r="R148">
        <v>0</v>
      </c>
    </row>
    <row r="149" spans="1:18" x14ac:dyDescent="0.25">
      <c r="A149">
        <v>3</v>
      </c>
      <c r="B149">
        <v>3304</v>
      </c>
      <c r="C149" t="s">
        <v>765</v>
      </c>
      <c r="D149" t="s">
        <v>1132</v>
      </c>
      <c r="E149">
        <v>3</v>
      </c>
      <c r="F149" t="s">
        <v>13807</v>
      </c>
      <c r="G149">
        <v>1</v>
      </c>
      <c r="H149" t="s">
        <v>8278</v>
      </c>
      <c r="I149">
        <v>1</v>
      </c>
      <c r="J149" t="s">
        <v>13801</v>
      </c>
      <c r="K149" t="s">
        <v>13808</v>
      </c>
      <c r="L149">
        <v>270107</v>
      </c>
      <c r="M149" t="s">
        <v>13588</v>
      </c>
      <c r="N149">
        <v>270107006</v>
      </c>
      <c r="O149" t="s">
        <v>13613</v>
      </c>
      <c r="P149">
        <v>0</v>
      </c>
      <c r="Q149">
        <v>8063.3419039714172</v>
      </c>
      <c r="R149">
        <v>0</v>
      </c>
    </row>
    <row r="150" spans="1:18" x14ac:dyDescent="0.25">
      <c r="A150">
        <v>3</v>
      </c>
      <c r="B150">
        <v>3304</v>
      </c>
      <c r="C150" t="s">
        <v>765</v>
      </c>
      <c r="D150" t="s">
        <v>1132</v>
      </c>
      <c r="E150">
        <v>4</v>
      </c>
      <c r="F150" t="s">
        <v>13810</v>
      </c>
      <c r="G150">
        <v>1</v>
      </c>
      <c r="H150" t="s">
        <v>8278</v>
      </c>
      <c r="I150">
        <v>1</v>
      </c>
      <c r="J150" t="s">
        <v>13801</v>
      </c>
      <c r="K150" t="s">
        <v>13811</v>
      </c>
      <c r="L150">
        <v>270107</v>
      </c>
      <c r="M150" t="s">
        <v>13588</v>
      </c>
      <c r="N150">
        <v>270107006</v>
      </c>
      <c r="O150" t="s">
        <v>13613</v>
      </c>
      <c r="P150">
        <v>0</v>
      </c>
      <c r="Q150">
        <v>8063.3419039714172</v>
      </c>
      <c r="R150">
        <v>0</v>
      </c>
    </row>
    <row r="151" spans="1:18" x14ac:dyDescent="0.25">
      <c r="A151">
        <v>3</v>
      </c>
      <c r="B151">
        <v>3304</v>
      </c>
      <c r="C151" t="s">
        <v>765</v>
      </c>
      <c r="D151" t="s">
        <v>1132</v>
      </c>
      <c r="E151">
        <v>7</v>
      </c>
      <c r="F151" t="s">
        <v>13813</v>
      </c>
      <c r="G151">
        <v>3</v>
      </c>
      <c r="H151" t="s">
        <v>13770</v>
      </c>
      <c r="I151">
        <v>3</v>
      </c>
      <c r="J151" t="s">
        <v>13814</v>
      </c>
      <c r="K151" t="s">
        <v>13815</v>
      </c>
      <c r="L151">
        <v>270107</v>
      </c>
      <c r="M151" t="s">
        <v>13588</v>
      </c>
      <c r="N151">
        <v>270107005</v>
      </c>
      <c r="O151" t="s">
        <v>13608</v>
      </c>
      <c r="P151">
        <v>0</v>
      </c>
      <c r="Q151">
        <v>8063.3419039714172</v>
      </c>
      <c r="R151">
        <v>0</v>
      </c>
    </row>
    <row r="152" spans="1:18" x14ac:dyDescent="0.25">
      <c r="A152">
        <v>4</v>
      </c>
      <c r="B152">
        <v>4101</v>
      </c>
      <c r="C152" t="s">
        <v>771</v>
      </c>
      <c r="D152" t="s">
        <v>1135</v>
      </c>
      <c r="E152">
        <v>1</v>
      </c>
      <c r="F152" t="s">
        <v>13800</v>
      </c>
      <c r="G152">
        <v>1</v>
      </c>
      <c r="H152" t="s">
        <v>8278</v>
      </c>
      <c r="I152">
        <v>1</v>
      </c>
      <c r="J152" t="s">
        <v>13801</v>
      </c>
      <c r="K152" t="s">
        <v>13802</v>
      </c>
      <c r="L152">
        <v>270107</v>
      </c>
      <c r="M152" t="s">
        <v>13588</v>
      </c>
      <c r="N152">
        <v>270107006</v>
      </c>
      <c r="O152" t="s">
        <v>13613</v>
      </c>
      <c r="P152">
        <v>23725.506138710465</v>
      </c>
      <c r="Q152">
        <v>30544.852209083379</v>
      </c>
      <c r="R152">
        <v>29624.54011083482</v>
      </c>
    </row>
    <row r="153" spans="1:18" x14ac:dyDescent="0.25">
      <c r="A153">
        <v>4</v>
      </c>
      <c r="B153">
        <v>4101</v>
      </c>
      <c r="C153" t="s">
        <v>771</v>
      </c>
      <c r="D153" t="s">
        <v>1135</v>
      </c>
      <c r="E153">
        <v>1</v>
      </c>
      <c r="F153" t="s">
        <v>13800</v>
      </c>
      <c r="G153">
        <v>1</v>
      </c>
      <c r="H153" t="s">
        <v>8278</v>
      </c>
      <c r="I153">
        <v>1</v>
      </c>
      <c r="J153" t="s">
        <v>13801</v>
      </c>
      <c r="K153" t="s">
        <v>13803</v>
      </c>
      <c r="L153">
        <v>270107</v>
      </c>
      <c r="M153" t="s">
        <v>13588</v>
      </c>
      <c r="N153">
        <v>270107006</v>
      </c>
      <c r="O153" t="s">
        <v>13613</v>
      </c>
      <c r="P153">
        <v>868.55459315200187</v>
      </c>
      <c r="Q153">
        <v>1237.9347229595769</v>
      </c>
      <c r="R153">
        <v>734.77515317487121</v>
      </c>
    </row>
    <row r="154" spans="1:18" x14ac:dyDescent="0.25">
      <c r="A154">
        <v>4</v>
      </c>
      <c r="B154">
        <v>4101</v>
      </c>
      <c r="C154" t="s">
        <v>771</v>
      </c>
      <c r="D154" t="s">
        <v>1135</v>
      </c>
      <c r="E154">
        <v>2</v>
      </c>
      <c r="F154" t="s">
        <v>13804</v>
      </c>
      <c r="G154">
        <v>3</v>
      </c>
      <c r="H154" t="s">
        <v>13770</v>
      </c>
      <c r="I154">
        <v>1</v>
      </c>
      <c r="J154" t="s">
        <v>13801</v>
      </c>
      <c r="K154" t="s">
        <v>13805</v>
      </c>
      <c r="L154">
        <v>270107</v>
      </c>
      <c r="M154" t="s">
        <v>13588</v>
      </c>
      <c r="N154">
        <v>270107006</v>
      </c>
      <c r="O154" t="s">
        <v>13613</v>
      </c>
      <c r="P154">
        <v>22089.79209213566</v>
      </c>
      <c r="Q154">
        <v>29286.167839836118</v>
      </c>
      <c r="R154">
        <v>24097.034965434959</v>
      </c>
    </row>
    <row r="155" spans="1:18" x14ac:dyDescent="0.25">
      <c r="A155">
        <v>4</v>
      </c>
      <c r="B155">
        <v>4101</v>
      </c>
      <c r="C155" t="s">
        <v>771</v>
      </c>
      <c r="D155" t="s">
        <v>1135</v>
      </c>
      <c r="E155">
        <v>2</v>
      </c>
      <c r="F155" t="s">
        <v>13804</v>
      </c>
      <c r="G155">
        <v>3</v>
      </c>
      <c r="H155" t="s">
        <v>13770</v>
      </c>
      <c r="I155">
        <v>1</v>
      </c>
      <c r="J155" t="s">
        <v>13801</v>
      </c>
      <c r="K155" t="s">
        <v>13806</v>
      </c>
      <c r="L155">
        <v>270107</v>
      </c>
      <c r="M155" t="s">
        <v>13588</v>
      </c>
      <c r="N155">
        <v>270107006</v>
      </c>
      <c r="O155" t="s">
        <v>13613</v>
      </c>
      <c r="P155">
        <v>2504.2686397268071</v>
      </c>
      <c r="Q155">
        <v>2496.6190922068231</v>
      </c>
      <c r="R155">
        <v>6262.2802985747485</v>
      </c>
    </row>
    <row r="156" spans="1:18" x14ac:dyDescent="0.25">
      <c r="A156">
        <v>4</v>
      </c>
      <c r="B156">
        <v>4101</v>
      </c>
      <c r="C156" t="s">
        <v>771</v>
      </c>
      <c r="D156" t="s">
        <v>1135</v>
      </c>
      <c r="E156">
        <v>3</v>
      </c>
      <c r="F156" t="s">
        <v>13807</v>
      </c>
      <c r="G156">
        <v>1</v>
      </c>
      <c r="H156" t="s">
        <v>8278</v>
      </c>
      <c r="I156">
        <v>1</v>
      </c>
      <c r="J156" t="s">
        <v>13801</v>
      </c>
      <c r="K156" t="s">
        <v>13808</v>
      </c>
      <c r="L156">
        <v>270107</v>
      </c>
      <c r="M156" t="s">
        <v>13588</v>
      </c>
      <c r="N156">
        <v>270107006</v>
      </c>
      <c r="O156" t="s">
        <v>13613</v>
      </c>
      <c r="P156">
        <v>23844.119321035188</v>
      </c>
      <c r="Q156">
        <v>30972.736448952648</v>
      </c>
      <c r="R156">
        <v>30166.783673875005</v>
      </c>
    </row>
    <row r="157" spans="1:18" x14ac:dyDescent="0.25">
      <c r="A157">
        <v>4</v>
      </c>
      <c r="B157">
        <v>4101</v>
      </c>
      <c r="C157" t="s">
        <v>771</v>
      </c>
      <c r="D157" t="s">
        <v>1135</v>
      </c>
      <c r="E157">
        <v>3</v>
      </c>
      <c r="F157" t="s">
        <v>13807</v>
      </c>
      <c r="G157">
        <v>1</v>
      </c>
      <c r="H157" t="s">
        <v>8278</v>
      </c>
      <c r="I157">
        <v>1</v>
      </c>
      <c r="J157" t="s">
        <v>13801</v>
      </c>
      <c r="K157" t="s">
        <v>13809</v>
      </c>
      <c r="L157">
        <v>270107</v>
      </c>
      <c r="M157" t="s">
        <v>13588</v>
      </c>
      <c r="N157">
        <v>270107006</v>
      </c>
      <c r="O157" t="s">
        <v>13613</v>
      </c>
      <c r="P157">
        <v>749.94141082727913</v>
      </c>
      <c r="Q157">
        <v>810.0504830903086</v>
      </c>
      <c r="R157">
        <v>192.53159013469201</v>
      </c>
    </row>
    <row r="158" spans="1:18" x14ac:dyDescent="0.25">
      <c r="A158">
        <v>4</v>
      </c>
      <c r="B158">
        <v>4101</v>
      </c>
      <c r="C158" t="s">
        <v>771</v>
      </c>
      <c r="D158" t="s">
        <v>1135</v>
      </c>
      <c r="E158">
        <v>4</v>
      </c>
      <c r="F158" t="s">
        <v>13810</v>
      </c>
      <c r="G158">
        <v>1</v>
      </c>
      <c r="H158" t="s">
        <v>8278</v>
      </c>
      <c r="I158">
        <v>1</v>
      </c>
      <c r="J158" t="s">
        <v>13801</v>
      </c>
      <c r="K158" t="s">
        <v>13811</v>
      </c>
      <c r="L158">
        <v>270107</v>
      </c>
      <c r="M158" t="s">
        <v>13588</v>
      </c>
      <c r="N158">
        <v>270107006</v>
      </c>
      <c r="O158" t="s">
        <v>13613</v>
      </c>
      <c r="P158">
        <v>23725.506138710465</v>
      </c>
      <c r="Q158">
        <v>30544.852209083379</v>
      </c>
      <c r="R158">
        <v>29624.54011083482</v>
      </c>
    </row>
    <row r="159" spans="1:18" x14ac:dyDescent="0.25">
      <c r="A159">
        <v>4</v>
      </c>
      <c r="B159">
        <v>4101</v>
      </c>
      <c r="C159" t="s">
        <v>771</v>
      </c>
      <c r="D159" t="s">
        <v>1135</v>
      </c>
      <c r="E159">
        <v>4</v>
      </c>
      <c r="F159" t="s">
        <v>13810</v>
      </c>
      <c r="G159">
        <v>1</v>
      </c>
      <c r="H159" t="s">
        <v>8278</v>
      </c>
      <c r="I159">
        <v>1</v>
      </c>
      <c r="J159" t="s">
        <v>13801</v>
      </c>
      <c r="K159" t="s">
        <v>13812</v>
      </c>
      <c r="L159">
        <v>270107</v>
      </c>
      <c r="M159" t="s">
        <v>13588</v>
      </c>
      <c r="N159">
        <v>270107006</v>
      </c>
      <c r="O159" t="s">
        <v>13613</v>
      </c>
      <c r="P159">
        <v>868.55459315200187</v>
      </c>
      <c r="Q159">
        <v>1237.9347229595769</v>
      </c>
      <c r="R159">
        <v>734.77515317487121</v>
      </c>
    </row>
    <row r="160" spans="1:18" x14ac:dyDescent="0.25">
      <c r="A160">
        <v>4</v>
      </c>
      <c r="B160">
        <v>4101</v>
      </c>
      <c r="C160" t="s">
        <v>771</v>
      </c>
      <c r="D160" t="s">
        <v>1135</v>
      </c>
      <c r="E160">
        <v>7</v>
      </c>
      <c r="F160" t="s">
        <v>13813</v>
      </c>
      <c r="G160">
        <v>2</v>
      </c>
      <c r="H160" t="s">
        <v>13771</v>
      </c>
      <c r="I160">
        <v>3</v>
      </c>
      <c r="J160" t="s">
        <v>13814</v>
      </c>
      <c r="K160" t="s">
        <v>13771</v>
      </c>
      <c r="L160">
        <v>270107</v>
      </c>
      <c r="M160" t="s">
        <v>13588</v>
      </c>
      <c r="N160">
        <v>270107005</v>
      </c>
      <c r="O160" t="s">
        <v>13608</v>
      </c>
      <c r="P160">
        <v>5387.3342165551476</v>
      </c>
      <c r="Q160">
        <v>8675.7970324871003</v>
      </c>
      <c r="R160">
        <v>612.41244696888964</v>
      </c>
    </row>
    <row r="161" spans="1:18" x14ac:dyDescent="0.25">
      <c r="A161">
        <v>4</v>
      </c>
      <c r="B161">
        <v>4101</v>
      </c>
      <c r="C161" t="s">
        <v>771</v>
      </c>
      <c r="D161" t="s">
        <v>1135</v>
      </c>
      <c r="E161">
        <v>7</v>
      </c>
      <c r="F161" t="s">
        <v>13813</v>
      </c>
      <c r="G161">
        <v>3</v>
      </c>
      <c r="H161" t="s">
        <v>13770</v>
      </c>
      <c r="I161">
        <v>3</v>
      </c>
      <c r="J161" t="s">
        <v>13814</v>
      </c>
      <c r="K161" t="s">
        <v>13815</v>
      </c>
      <c r="L161">
        <v>270107</v>
      </c>
      <c r="M161" t="s">
        <v>13588</v>
      </c>
      <c r="N161">
        <v>270107005</v>
      </c>
      <c r="O161" t="s">
        <v>13608</v>
      </c>
      <c r="P161">
        <v>18199.949302430134</v>
      </c>
      <c r="Q161">
        <v>22263.746247984949</v>
      </c>
      <c r="R161">
        <v>24388.184338123949</v>
      </c>
    </row>
    <row r="162" spans="1:18" x14ac:dyDescent="0.25">
      <c r="A162">
        <v>4</v>
      </c>
      <c r="B162">
        <v>4101</v>
      </c>
      <c r="C162" t="s">
        <v>771</v>
      </c>
      <c r="D162" t="s">
        <v>1135</v>
      </c>
      <c r="E162">
        <v>7</v>
      </c>
      <c r="F162" t="s">
        <v>13813</v>
      </c>
      <c r="G162">
        <v>3</v>
      </c>
      <c r="H162" t="s">
        <v>13770</v>
      </c>
      <c r="I162">
        <v>3</v>
      </c>
      <c r="J162" t="s">
        <v>13814</v>
      </c>
      <c r="K162" t="s">
        <v>13816</v>
      </c>
      <c r="L162">
        <v>270107</v>
      </c>
      <c r="M162" t="s">
        <v>13588</v>
      </c>
      <c r="N162">
        <v>270107005</v>
      </c>
      <c r="O162" t="s">
        <v>13608</v>
      </c>
      <c r="P162">
        <v>1006.7772128771827</v>
      </c>
      <c r="Q162">
        <v>843.24365157089107</v>
      </c>
      <c r="R162">
        <v>5358.7184789168705</v>
      </c>
    </row>
    <row r="163" spans="1:18" x14ac:dyDescent="0.25">
      <c r="A163">
        <v>4</v>
      </c>
      <c r="B163">
        <v>4102</v>
      </c>
      <c r="C163" t="s">
        <v>771</v>
      </c>
      <c r="D163" t="s">
        <v>771</v>
      </c>
      <c r="E163">
        <v>1</v>
      </c>
      <c r="F163" t="s">
        <v>13800</v>
      </c>
      <c r="G163">
        <v>1</v>
      </c>
      <c r="H163" t="s">
        <v>8278</v>
      </c>
      <c r="I163">
        <v>1</v>
      </c>
      <c r="J163" t="s">
        <v>13801</v>
      </c>
      <c r="K163" t="s">
        <v>13802</v>
      </c>
      <c r="L163">
        <v>270107</v>
      </c>
      <c r="M163" t="s">
        <v>13588</v>
      </c>
      <c r="N163">
        <v>270107006</v>
      </c>
      <c r="O163" t="s">
        <v>13613</v>
      </c>
      <c r="P163">
        <v>24108.048006802055</v>
      </c>
      <c r="Q163">
        <v>30022.636909193981</v>
      </c>
      <c r="R163">
        <v>27313.940972140153</v>
      </c>
    </row>
    <row r="164" spans="1:18" x14ac:dyDescent="0.25">
      <c r="A164">
        <v>4</v>
      </c>
      <c r="B164">
        <v>4102</v>
      </c>
      <c r="C164" t="s">
        <v>771</v>
      </c>
      <c r="D164" t="s">
        <v>771</v>
      </c>
      <c r="E164">
        <v>1</v>
      </c>
      <c r="F164" t="s">
        <v>13800</v>
      </c>
      <c r="G164">
        <v>1</v>
      </c>
      <c r="H164" t="s">
        <v>8278</v>
      </c>
      <c r="I164">
        <v>1</v>
      </c>
      <c r="J164" t="s">
        <v>13801</v>
      </c>
      <c r="K164" t="s">
        <v>13803</v>
      </c>
      <c r="L164">
        <v>270107</v>
      </c>
      <c r="M164" t="s">
        <v>13588</v>
      </c>
      <c r="N164">
        <v>270107006</v>
      </c>
      <c r="O164" t="s">
        <v>13613</v>
      </c>
      <c r="P164">
        <v>604.99035285653554</v>
      </c>
      <c r="Q164">
        <v>400.50612401708793</v>
      </c>
      <c r="R164">
        <v>714.51506666806483</v>
      </c>
    </row>
    <row r="165" spans="1:18" x14ac:dyDescent="0.25">
      <c r="A165">
        <v>4</v>
      </c>
      <c r="B165">
        <v>4102</v>
      </c>
      <c r="C165" t="s">
        <v>771</v>
      </c>
      <c r="D165" t="s">
        <v>771</v>
      </c>
      <c r="E165">
        <v>2</v>
      </c>
      <c r="F165" t="s">
        <v>13804</v>
      </c>
      <c r="G165">
        <v>3</v>
      </c>
      <c r="H165" t="s">
        <v>13770</v>
      </c>
      <c r="I165">
        <v>1</v>
      </c>
      <c r="J165" t="s">
        <v>13801</v>
      </c>
      <c r="K165" t="s">
        <v>13805</v>
      </c>
      <c r="L165">
        <v>270107</v>
      </c>
      <c r="M165" t="s">
        <v>13588</v>
      </c>
      <c r="N165">
        <v>270107006</v>
      </c>
      <c r="O165" t="s">
        <v>13613</v>
      </c>
      <c r="P165">
        <v>19889.466627424048</v>
      </c>
      <c r="Q165">
        <v>29592.495666720526</v>
      </c>
      <c r="R165">
        <v>24858.981940152589</v>
      </c>
    </row>
    <row r="166" spans="1:18" x14ac:dyDescent="0.25">
      <c r="A166">
        <v>4</v>
      </c>
      <c r="B166">
        <v>4102</v>
      </c>
      <c r="C166" t="s">
        <v>771</v>
      </c>
      <c r="D166" t="s">
        <v>771</v>
      </c>
      <c r="E166">
        <v>2</v>
      </c>
      <c r="F166" t="s">
        <v>13804</v>
      </c>
      <c r="G166">
        <v>3</v>
      </c>
      <c r="H166" t="s">
        <v>13770</v>
      </c>
      <c r="I166">
        <v>1</v>
      </c>
      <c r="J166" t="s">
        <v>13801</v>
      </c>
      <c r="K166" t="s">
        <v>13806</v>
      </c>
      <c r="L166">
        <v>270107</v>
      </c>
      <c r="M166" t="s">
        <v>13588</v>
      </c>
      <c r="N166">
        <v>270107006</v>
      </c>
      <c r="O166" t="s">
        <v>13613</v>
      </c>
      <c r="P166">
        <v>4823.5717322345399</v>
      </c>
      <c r="Q166">
        <v>830.64736649054953</v>
      </c>
      <c r="R166">
        <v>3169.4740986556212</v>
      </c>
    </row>
    <row r="167" spans="1:18" x14ac:dyDescent="0.25">
      <c r="A167">
        <v>4</v>
      </c>
      <c r="B167">
        <v>4102</v>
      </c>
      <c r="C167" t="s">
        <v>771</v>
      </c>
      <c r="D167" t="s">
        <v>771</v>
      </c>
      <c r="E167">
        <v>3</v>
      </c>
      <c r="F167" t="s">
        <v>13807</v>
      </c>
      <c r="G167">
        <v>1</v>
      </c>
      <c r="H167" t="s">
        <v>8278</v>
      </c>
      <c r="I167">
        <v>1</v>
      </c>
      <c r="J167" t="s">
        <v>13801</v>
      </c>
      <c r="K167" t="s">
        <v>13808</v>
      </c>
      <c r="L167">
        <v>270107</v>
      </c>
      <c r="M167" t="s">
        <v>13588</v>
      </c>
      <c r="N167">
        <v>270107006</v>
      </c>
      <c r="O167" t="s">
        <v>13613</v>
      </c>
      <c r="P167">
        <v>24564.00984802829</v>
      </c>
      <c r="Q167">
        <v>30022.636909193981</v>
      </c>
      <c r="R167">
        <v>28028.456038808214</v>
      </c>
    </row>
    <row r="168" spans="1:18" x14ac:dyDescent="0.25">
      <c r="A168">
        <v>4</v>
      </c>
      <c r="B168">
        <v>4102</v>
      </c>
      <c r="C168" t="s">
        <v>771</v>
      </c>
      <c r="D168" t="s">
        <v>771</v>
      </c>
      <c r="E168">
        <v>3</v>
      </c>
      <c r="F168" t="s">
        <v>13807</v>
      </c>
      <c r="G168">
        <v>1</v>
      </c>
      <c r="H168" t="s">
        <v>8278</v>
      </c>
      <c r="I168">
        <v>1</v>
      </c>
      <c r="J168" t="s">
        <v>13801</v>
      </c>
      <c r="K168" t="s">
        <v>13809</v>
      </c>
      <c r="L168">
        <v>270107</v>
      </c>
      <c r="M168" t="s">
        <v>13588</v>
      </c>
      <c r="N168">
        <v>270107006</v>
      </c>
      <c r="O168" t="s">
        <v>13613</v>
      </c>
      <c r="P168">
        <v>149.02851163029717</v>
      </c>
      <c r="Q168">
        <v>400.50612401708793</v>
      </c>
      <c r="R168">
        <v>0</v>
      </c>
    </row>
    <row r="169" spans="1:18" x14ac:dyDescent="0.25">
      <c r="A169">
        <v>4</v>
      </c>
      <c r="B169">
        <v>4102</v>
      </c>
      <c r="C169" t="s">
        <v>771</v>
      </c>
      <c r="D169" t="s">
        <v>771</v>
      </c>
      <c r="E169">
        <v>4</v>
      </c>
      <c r="F169" t="s">
        <v>13810</v>
      </c>
      <c r="G169">
        <v>1</v>
      </c>
      <c r="H169" t="s">
        <v>8278</v>
      </c>
      <c r="I169">
        <v>1</v>
      </c>
      <c r="J169" t="s">
        <v>13801</v>
      </c>
      <c r="K169" t="s">
        <v>13811</v>
      </c>
      <c r="L169">
        <v>270107</v>
      </c>
      <c r="M169" t="s">
        <v>13588</v>
      </c>
      <c r="N169">
        <v>270107006</v>
      </c>
      <c r="O169" t="s">
        <v>13613</v>
      </c>
      <c r="P169">
        <v>24108.048006802055</v>
      </c>
      <c r="Q169">
        <v>30022.636909193981</v>
      </c>
      <c r="R169">
        <v>27313.940972140153</v>
      </c>
    </row>
    <row r="170" spans="1:18" x14ac:dyDescent="0.25">
      <c r="A170">
        <v>4</v>
      </c>
      <c r="B170">
        <v>4102</v>
      </c>
      <c r="C170" t="s">
        <v>771</v>
      </c>
      <c r="D170" t="s">
        <v>771</v>
      </c>
      <c r="E170">
        <v>4</v>
      </c>
      <c r="F170" t="s">
        <v>13810</v>
      </c>
      <c r="G170">
        <v>1</v>
      </c>
      <c r="H170" t="s">
        <v>8278</v>
      </c>
      <c r="I170">
        <v>1</v>
      </c>
      <c r="J170" t="s">
        <v>13801</v>
      </c>
      <c r="K170" t="s">
        <v>13812</v>
      </c>
      <c r="L170">
        <v>270107</v>
      </c>
      <c r="M170" t="s">
        <v>13588</v>
      </c>
      <c r="N170">
        <v>270107006</v>
      </c>
      <c r="O170" t="s">
        <v>13613</v>
      </c>
      <c r="P170">
        <v>604.99035285653554</v>
      </c>
      <c r="Q170">
        <v>400.50612401708793</v>
      </c>
      <c r="R170">
        <v>714.51506666806483</v>
      </c>
    </row>
    <row r="171" spans="1:18" x14ac:dyDescent="0.25">
      <c r="A171">
        <v>4</v>
      </c>
      <c r="B171">
        <v>4102</v>
      </c>
      <c r="C171" t="s">
        <v>771</v>
      </c>
      <c r="D171" t="s">
        <v>771</v>
      </c>
      <c r="E171">
        <v>7</v>
      </c>
      <c r="F171" t="s">
        <v>13813</v>
      </c>
      <c r="G171">
        <v>2</v>
      </c>
      <c r="H171" t="s">
        <v>13771</v>
      </c>
      <c r="I171">
        <v>3</v>
      </c>
      <c r="J171" t="s">
        <v>13814</v>
      </c>
      <c r="K171" t="s">
        <v>13771</v>
      </c>
      <c r="L171">
        <v>270107</v>
      </c>
      <c r="M171" t="s">
        <v>13588</v>
      </c>
      <c r="N171">
        <v>270107005</v>
      </c>
      <c r="O171" t="s">
        <v>13608</v>
      </c>
      <c r="P171">
        <v>3850.448253469935</v>
      </c>
      <c r="Q171">
        <v>11185.392064487309</v>
      </c>
      <c r="R171">
        <v>0</v>
      </c>
    </row>
    <row r="172" spans="1:18" x14ac:dyDescent="0.25">
      <c r="A172">
        <v>4</v>
      </c>
      <c r="B172">
        <v>4102</v>
      </c>
      <c r="C172" t="s">
        <v>771</v>
      </c>
      <c r="D172" t="s">
        <v>771</v>
      </c>
      <c r="E172">
        <v>7</v>
      </c>
      <c r="F172" t="s">
        <v>13813</v>
      </c>
      <c r="G172">
        <v>3</v>
      </c>
      <c r="H172" t="s">
        <v>13770</v>
      </c>
      <c r="I172">
        <v>3</v>
      </c>
      <c r="J172" t="s">
        <v>13814</v>
      </c>
      <c r="K172" t="s">
        <v>13815</v>
      </c>
      <c r="L172">
        <v>270107</v>
      </c>
      <c r="M172" t="s">
        <v>13588</v>
      </c>
      <c r="N172">
        <v>270107005</v>
      </c>
      <c r="O172" t="s">
        <v>13608</v>
      </c>
      <c r="P172">
        <v>19894.138367600546</v>
      </c>
      <c r="Q172">
        <v>18795.488221316675</v>
      </c>
      <c r="R172">
        <v>24568.340259078599</v>
      </c>
    </row>
    <row r="173" spans="1:18" x14ac:dyDescent="0.25">
      <c r="A173">
        <v>4</v>
      </c>
      <c r="B173">
        <v>4102</v>
      </c>
      <c r="C173" t="s">
        <v>771</v>
      </c>
      <c r="D173" t="s">
        <v>771</v>
      </c>
      <c r="E173">
        <v>7</v>
      </c>
      <c r="F173" t="s">
        <v>13813</v>
      </c>
      <c r="G173">
        <v>3</v>
      </c>
      <c r="H173" t="s">
        <v>13770</v>
      </c>
      <c r="I173">
        <v>3</v>
      </c>
      <c r="J173" t="s">
        <v>13814</v>
      </c>
      <c r="K173" t="s">
        <v>13816</v>
      </c>
      <c r="L173">
        <v>270107</v>
      </c>
      <c r="M173" t="s">
        <v>13588</v>
      </c>
      <c r="N173">
        <v>270107005</v>
      </c>
      <c r="O173" t="s">
        <v>13608</v>
      </c>
      <c r="P173">
        <v>968.45173858810665</v>
      </c>
      <c r="Q173">
        <v>442.26274740708863</v>
      </c>
      <c r="R173">
        <v>3460.1157797296146</v>
      </c>
    </row>
    <row r="174" spans="1:18" x14ac:dyDescent="0.25">
      <c r="A174">
        <v>4</v>
      </c>
      <c r="B174">
        <v>4103</v>
      </c>
      <c r="C174" t="s">
        <v>771</v>
      </c>
      <c r="D174" t="s">
        <v>1140</v>
      </c>
      <c r="E174">
        <v>1</v>
      </c>
      <c r="F174" t="s">
        <v>13800</v>
      </c>
      <c r="G174">
        <v>1</v>
      </c>
      <c r="H174" t="s">
        <v>8278</v>
      </c>
      <c r="I174">
        <v>1</v>
      </c>
      <c r="J174" t="s">
        <v>13801</v>
      </c>
      <c r="K174" t="s">
        <v>13802</v>
      </c>
      <c r="L174">
        <v>270107</v>
      </c>
      <c r="M174" t="s">
        <v>13588</v>
      </c>
      <c r="N174">
        <v>270107006</v>
      </c>
      <c r="O174" t="s">
        <v>13613</v>
      </c>
      <c r="P174">
        <v>0</v>
      </c>
      <c r="Q174">
        <v>36449.743403747765</v>
      </c>
      <c r="R174">
        <v>39516.349612586768</v>
      </c>
    </row>
    <row r="175" spans="1:18" x14ac:dyDescent="0.25">
      <c r="A175">
        <v>4</v>
      </c>
      <c r="B175">
        <v>4103</v>
      </c>
      <c r="C175" t="s">
        <v>771</v>
      </c>
      <c r="D175" t="s">
        <v>1140</v>
      </c>
      <c r="E175">
        <v>1</v>
      </c>
      <c r="F175" t="s">
        <v>13800</v>
      </c>
      <c r="G175">
        <v>1</v>
      </c>
      <c r="H175" t="s">
        <v>8278</v>
      </c>
      <c r="I175">
        <v>1</v>
      </c>
      <c r="J175" t="s">
        <v>13801</v>
      </c>
      <c r="K175" t="s">
        <v>13803</v>
      </c>
      <c r="L175">
        <v>270107</v>
      </c>
      <c r="M175" t="s">
        <v>13588</v>
      </c>
      <c r="N175">
        <v>270107006</v>
      </c>
      <c r="O175" t="s">
        <v>13613</v>
      </c>
      <c r="P175">
        <v>0</v>
      </c>
      <c r="Q175">
        <v>0</v>
      </c>
      <c r="R175">
        <v>4076.5555649789389</v>
      </c>
    </row>
    <row r="176" spans="1:18" x14ac:dyDescent="0.25">
      <c r="A176">
        <v>4</v>
      </c>
      <c r="B176">
        <v>4103</v>
      </c>
      <c r="C176" t="s">
        <v>771</v>
      </c>
      <c r="D176" t="s">
        <v>1140</v>
      </c>
      <c r="E176">
        <v>2</v>
      </c>
      <c r="F176" t="s">
        <v>13804</v>
      </c>
      <c r="G176">
        <v>3</v>
      </c>
      <c r="H176" t="s">
        <v>13770</v>
      </c>
      <c r="I176">
        <v>1</v>
      </c>
      <c r="J176" t="s">
        <v>13801</v>
      </c>
      <c r="K176" t="s">
        <v>13805</v>
      </c>
      <c r="L176">
        <v>270107</v>
      </c>
      <c r="M176" t="s">
        <v>13588</v>
      </c>
      <c r="N176">
        <v>270107006</v>
      </c>
      <c r="O176" t="s">
        <v>13613</v>
      </c>
      <c r="P176">
        <v>0</v>
      </c>
      <c r="Q176">
        <v>36449.743403747765</v>
      </c>
      <c r="R176">
        <v>34053.181415129715</v>
      </c>
    </row>
    <row r="177" spans="1:18" x14ac:dyDescent="0.25">
      <c r="A177">
        <v>4</v>
      </c>
      <c r="B177">
        <v>4103</v>
      </c>
      <c r="C177" t="s">
        <v>771</v>
      </c>
      <c r="D177" t="s">
        <v>1140</v>
      </c>
      <c r="E177">
        <v>2</v>
      </c>
      <c r="F177" t="s">
        <v>13804</v>
      </c>
      <c r="G177">
        <v>3</v>
      </c>
      <c r="H177" t="s">
        <v>13770</v>
      </c>
      <c r="I177">
        <v>1</v>
      </c>
      <c r="J177" t="s">
        <v>13801</v>
      </c>
      <c r="K177" t="s">
        <v>13806</v>
      </c>
      <c r="L177">
        <v>270107</v>
      </c>
      <c r="M177" t="s">
        <v>13588</v>
      </c>
      <c r="N177">
        <v>270107006</v>
      </c>
      <c r="O177" t="s">
        <v>13613</v>
      </c>
      <c r="P177">
        <v>0</v>
      </c>
      <c r="Q177">
        <v>0</v>
      </c>
      <c r="R177">
        <v>9539.7237624360005</v>
      </c>
    </row>
    <row r="178" spans="1:18" x14ac:dyDescent="0.25">
      <c r="A178">
        <v>4</v>
      </c>
      <c r="B178">
        <v>4103</v>
      </c>
      <c r="C178" t="s">
        <v>771</v>
      </c>
      <c r="D178" t="s">
        <v>1140</v>
      </c>
      <c r="E178">
        <v>3</v>
      </c>
      <c r="F178" t="s">
        <v>13807</v>
      </c>
      <c r="G178">
        <v>1</v>
      </c>
      <c r="H178" t="s">
        <v>8278</v>
      </c>
      <c r="I178">
        <v>1</v>
      </c>
      <c r="J178" t="s">
        <v>13801</v>
      </c>
      <c r="K178" t="s">
        <v>13808</v>
      </c>
      <c r="L178">
        <v>270107</v>
      </c>
      <c r="M178" t="s">
        <v>13588</v>
      </c>
      <c r="N178">
        <v>270107006</v>
      </c>
      <c r="O178" t="s">
        <v>13613</v>
      </c>
      <c r="P178">
        <v>0</v>
      </c>
      <c r="Q178">
        <v>36449.743403747765</v>
      </c>
      <c r="R178">
        <v>43592.905177565714</v>
      </c>
    </row>
    <row r="179" spans="1:18" x14ac:dyDescent="0.25">
      <c r="A179">
        <v>4</v>
      </c>
      <c r="B179">
        <v>4103</v>
      </c>
      <c r="C179" t="s">
        <v>771</v>
      </c>
      <c r="D179" t="s">
        <v>1140</v>
      </c>
      <c r="E179">
        <v>4</v>
      </c>
      <c r="F179" t="s">
        <v>13810</v>
      </c>
      <c r="G179">
        <v>1</v>
      </c>
      <c r="H179" t="s">
        <v>8278</v>
      </c>
      <c r="I179">
        <v>1</v>
      </c>
      <c r="J179" t="s">
        <v>13801</v>
      </c>
      <c r="K179" t="s">
        <v>13811</v>
      </c>
      <c r="L179">
        <v>270107</v>
      </c>
      <c r="M179" t="s">
        <v>13588</v>
      </c>
      <c r="N179">
        <v>270107006</v>
      </c>
      <c r="O179" t="s">
        <v>13613</v>
      </c>
      <c r="P179">
        <v>0</v>
      </c>
      <c r="Q179">
        <v>36449.743403747765</v>
      </c>
      <c r="R179">
        <v>39516.349612586768</v>
      </c>
    </row>
    <row r="180" spans="1:18" x14ac:dyDescent="0.25">
      <c r="A180">
        <v>4</v>
      </c>
      <c r="B180">
        <v>4103</v>
      </c>
      <c r="C180" t="s">
        <v>771</v>
      </c>
      <c r="D180" t="s">
        <v>1140</v>
      </c>
      <c r="E180">
        <v>4</v>
      </c>
      <c r="F180" t="s">
        <v>13810</v>
      </c>
      <c r="G180">
        <v>1</v>
      </c>
      <c r="H180" t="s">
        <v>8278</v>
      </c>
      <c r="I180">
        <v>1</v>
      </c>
      <c r="J180" t="s">
        <v>13801</v>
      </c>
      <c r="K180" t="s">
        <v>13812</v>
      </c>
      <c r="L180">
        <v>270107</v>
      </c>
      <c r="M180" t="s">
        <v>13588</v>
      </c>
      <c r="N180">
        <v>270107006</v>
      </c>
      <c r="O180" t="s">
        <v>13613</v>
      </c>
      <c r="P180">
        <v>0</v>
      </c>
      <c r="Q180">
        <v>0</v>
      </c>
      <c r="R180">
        <v>4076.5555649789389</v>
      </c>
    </row>
    <row r="181" spans="1:18" x14ac:dyDescent="0.25">
      <c r="A181">
        <v>4</v>
      </c>
      <c r="B181">
        <v>4103</v>
      </c>
      <c r="C181" t="s">
        <v>771</v>
      </c>
      <c r="D181" t="s">
        <v>1140</v>
      </c>
      <c r="E181">
        <v>7</v>
      </c>
      <c r="F181" t="s">
        <v>13813</v>
      </c>
      <c r="G181">
        <v>2</v>
      </c>
      <c r="H181" t="s">
        <v>13771</v>
      </c>
      <c r="I181">
        <v>3</v>
      </c>
      <c r="J181" t="s">
        <v>13814</v>
      </c>
      <c r="K181" t="s">
        <v>13771</v>
      </c>
      <c r="L181">
        <v>270107</v>
      </c>
      <c r="M181" t="s">
        <v>13588</v>
      </c>
      <c r="N181">
        <v>270107005</v>
      </c>
      <c r="O181" t="s">
        <v>13608</v>
      </c>
      <c r="P181">
        <v>0</v>
      </c>
      <c r="Q181">
        <v>22580.474186236566</v>
      </c>
      <c r="R181">
        <v>0</v>
      </c>
    </row>
    <row r="182" spans="1:18" x14ac:dyDescent="0.25">
      <c r="A182">
        <v>4</v>
      </c>
      <c r="B182">
        <v>4103</v>
      </c>
      <c r="C182" t="s">
        <v>771</v>
      </c>
      <c r="D182" t="s">
        <v>1140</v>
      </c>
      <c r="E182">
        <v>7</v>
      </c>
      <c r="F182" t="s">
        <v>13813</v>
      </c>
      <c r="G182">
        <v>3</v>
      </c>
      <c r="H182" t="s">
        <v>13770</v>
      </c>
      <c r="I182">
        <v>3</v>
      </c>
      <c r="J182" t="s">
        <v>13814</v>
      </c>
      <c r="K182" t="s">
        <v>13815</v>
      </c>
      <c r="L182">
        <v>270107</v>
      </c>
      <c r="M182" t="s">
        <v>13588</v>
      </c>
      <c r="N182">
        <v>270107005</v>
      </c>
      <c r="O182" t="s">
        <v>13608</v>
      </c>
      <c r="P182">
        <v>0</v>
      </c>
      <c r="Q182">
        <v>13869.269217511202</v>
      </c>
      <c r="R182">
        <v>43592.905177565714</v>
      </c>
    </row>
    <row r="183" spans="1:18" x14ac:dyDescent="0.25">
      <c r="A183">
        <v>4</v>
      </c>
      <c r="B183">
        <v>4106</v>
      </c>
      <c r="C183" t="s">
        <v>771</v>
      </c>
      <c r="D183" t="s">
        <v>1149</v>
      </c>
      <c r="E183">
        <v>1</v>
      </c>
      <c r="F183" t="s">
        <v>13800</v>
      </c>
      <c r="G183">
        <v>1</v>
      </c>
      <c r="H183" t="s">
        <v>8278</v>
      </c>
      <c r="I183">
        <v>1</v>
      </c>
      <c r="J183" t="s">
        <v>13801</v>
      </c>
      <c r="K183" t="s">
        <v>13802</v>
      </c>
      <c r="L183">
        <v>270107</v>
      </c>
      <c r="M183" t="s">
        <v>13588</v>
      </c>
      <c r="N183">
        <v>270107006</v>
      </c>
      <c r="O183" t="s">
        <v>13613</v>
      </c>
      <c r="P183">
        <v>0</v>
      </c>
      <c r="Q183">
        <v>7210.7627600648775</v>
      </c>
      <c r="R183">
        <v>52640.980546341576</v>
      </c>
    </row>
    <row r="184" spans="1:18" x14ac:dyDescent="0.25">
      <c r="A184">
        <v>4</v>
      </c>
      <c r="B184">
        <v>4106</v>
      </c>
      <c r="C184" t="s">
        <v>771</v>
      </c>
      <c r="D184" t="s">
        <v>1149</v>
      </c>
      <c r="E184">
        <v>2</v>
      </c>
      <c r="F184" t="s">
        <v>13804</v>
      </c>
      <c r="G184">
        <v>3</v>
      </c>
      <c r="H184" t="s">
        <v>13770</v>
      </c>
      <c r="I184">
        <v>1</v>
      </c>
      <c r="J184" t="s">
        <v>13801</v>
      </c>
      <c r="K184" t="s">
        <v>13805</v>
      </c>
      <c r="L184">
        <v>270107</v>
      </c>
      <c r="M184" t="s">
        <v>13588</v>
      </c>
      <c r="N184">
        <v>270107006</v>
      </c>
      <c r="O184" t="s">
        <v>13613</v>
      </c>
      <c r="P184">
        <v>0</v>
      </c>
      <c r="Q184">
        <v>7210.7627600648775</v>
      </c>
      <c r="R184">
        <v>41167.401046848834</v>
      </c>
    </row>
    <row r="185" spans="1:18" x14ac:dyDescent="0.25">
      <c r="A185">
        <v>4</v>
      </c>
      <c r="B185">
        <v>4106</v>
      </c>
      <c r="C185" t="s">
        <v>771</v>
      </c>
      <c r="D185" t="s">
        <v>1149</v>
      </c>
      <c r="E185">
        <v>2</v>
      </c>
      <c r="F185" t="s">
        <v>13804</v>
      </c>
      <c r="G185">
        <v>3</v>
      </c>
      <c r="H185" t="s">
        <v>13770</v>
      </c>
      <c r="I185">
        <v>1</v>
      </c>
      <c r="J185" t="s">
        <v>13801</v>
      </c>
      <c r="K185" t="s">
        <v>13806</v>
      </c>
      <c r="L185">
        <v>270107</v>
      </c>
      <c r="M185" t="s">
        <v>13588</v>
      </c>
      <c r="N185">
        <v>270107006</v>
      </c>
      <c r="O185" t="s">
        <v>13613</v>
      </c>
      <c r="P185">
        <v>0</v>
      </c>
      <c r="Q185">
        <v>0</v>
      </c>
      <c r="R185">
        <v>11473.579499492746</v>
      </c>
    </row>
    <row r="186" spans="1:18" x14ac:dyDescent="0.25">
      <c r="A186">
        <v>4</v>
      </c>
      <c r="B186">
        <v>4106</v>
      </c>
      <c r="C186" t="s">
        <v>771</v>
      </c>
      <c r="D186" t="s">
        <v>1149</v>
      </c>
      <c r="E186">
        <v>3</v>
      </c>
      <c r="F186" t="s">
        <v>13807</v>
      </c>
      <c r="G186">
        <v>1</v>
      </c>
      <c r="H186" t="s">
        <v>8278</v>
      </c>
      <c r="I186">
        <v>1</v>
      </c>
      <c r="J186" t="s">
        <v>13801</v>
      </c>
      <c r="K186" t="s">
        <v>13808</v>
      </c>
      <c r="L186">
        <v>270107</v>
      </c>
      <c r="M186" t="s">
        <v>13588</v>
      </c>
      <c r="N186">
        <v>270107006</v>
      </c>
      <c r="O186" t="s">
        <v>13613</v>
      </c>
      <c r="P186">
        <v>0</v>
      </c>
      <c r="Q186">
        <v>7210.7627600648775</v>
      </c>
      <c r="R186">
        <v>52640.980546341576</v>
      </c>
    </row>
    <row r="187" spans="1:18" x14ac:dyDescent="0.25">
      <c r="A187">
        <v>4</v>
      </c>
      <c r="B187">
        <v>4106</v>
      </c>
      <c r="C187" t="s">
        <v>771</v>
      </c>
      <c r="D187" t="s">
        <v>1149</v>
      </c>
      <c r="E187">
        <v>4</v>
      </c>
      <c r="F187" t="s">
        <v>13810</v>
      </c>
      <c r="G187">
        <v>1</v>
      </c>
      <c r="H187" t="s">
        <v>8278</v>
      </c>
      <c r="I187">
        <v>1</v>
      </c>
      <c r="J187" t="s">
        <v>13801</v>
      </c>
      <c r="K187" t="s">
        <v>13811</v>
      </c>
      <c r="L187">
        <v>270107</v>
      </c>
      <c r="M187" t="s">
        <v>13588</v>
      </c>
      <c r="N187">
        <v>270107006</v>
      </c>
      <c r="O187" t="s">
        <v>13613</v>
      </c>
      <c r="P187">
        <v>0</v>
      </c>
      <c r="Q187">
        <v>7210.7627600648775</v>
      </c>
      <c r="R187">
        <v>52640.980546341576</v>
      </c>
    </row>
    <row r="188" spans="1:18" x14ac:dyDescent="0.25">
      <c r="A188">
        <v>4</v>
      </c>
      <c r="B188">
        <v>4106</v>
      </c>
      <c r="C188" t="s">
        <v>771</v>
      </c>
      <c r="D188" t="s">
        <v>1149</v>
      </c>
      <c r="E188">
        <v>7</v>
      </c>
      <c r="F188" t="s">
        <v>13813</v>
      </c>
      <c r="G188">
        <v>2</v>
      </c>
      <c r="H188" t="s">
        <v>13771</v>
      </c>
      <c r="I188">
        <v>3</v>
      </c>
      <c r="J188" t="s">
        <v>13814</v>
      </c>
      <c r="K188" t="s">
        <v>13771</v>
      </c>
      <c r="L188">
        <v>270107</v>
      </c>
      <c r="M188" t="s">
        <v>13588</v>
      </c>
      <c r="N188">
        <v>270107005</v>
      </c>
      <c r="O188" t="s">
        <v>13608</v>
      </c>
      <c r="P188">
        <v>0</v>
      </c>
      <c r="Q188">
        <v>5293.0231616745623</v>
      </c>
      <c r="R188">
        <v>0</v>
      </c>
    </row>
    <row r="189" spans="1:18" x14ac:dyDescent="0.25">
      <c r="A189">
        <v>4</v>
      </c>
      <c r="B189">
        <v>4106</v>
      </c>
      <c r="C189" t="s">
        <v>771</v>
      </c>
      <c r="D189" t="s">
        <v>1149</v>
      </c>
      <c r="E189">
        <v>7</v>
      </c>
      <c r="F189" t="s">
        <v>13813</v>
      </c>
      <c r="G189">
        <v>3</v>
      </c>
      <c r="H189" t="s">
        <v>13770</v>
      </c>
      <c r="I189">
        <v>3</v>
      </c>
      <c r="J189" t="s">
        <v>13814</v>
      </c>
      <c r="K189" t="s">
        <v>13815</v>
      </c>
      <c r="L189">
        <v>270107</v>
      </c>
      <c r="M189" t="s">
        <v>13588</v>
      </c>
      <c r="N189">
        <v>270107005</v>
      </c>
      <c r="O189" t="s">
        <v>13608</v>
      </c>
      <c r="P189">
        <v>0</v>
      </c>
      <c r="Q189">
        <v>1917.7395983903159</v>
      </c>
      <c r="R189">
        <v>41284.989182924284</v>
      </c>
    </row>
    <row r="190" spans="1:18" x14ac:dyDescent="0.25">
      <c r="A190">
        <v>4</v>
      </c>
      <c r="B190">
        <v>4106</v>
      </c>
      <c r="C190" t="s">
        <v>771</v>
      </c>
      <c r="D190" t="s">
        <v>1149</v>
      </c>
      <c r="E190">
        <v>7</v>
      </c>
      <c r="F190" t="s">
        <v>13813</v>
      </c>
      <c r="G190">
        <v>3</v>
      </c>
      <c r="H190" t="s">
        <v>13770</v>
      </c>
      <c r="I190">
        <v>3</v>
      </c>
      <c r="J190" t="s">
        <v>13814</v>
      </c>
      <c r="K190" t="s">
        <v>13816</v>
      </c>
      <c r="L190">
        <v>270107</v>
      </c>
      <c r="M190" t="s">
        <v>13588</v>
      </c>
      <c r="N190">
        <v>270107005</v>
      </c>
      <c r="O190" t="s">
        <v>13608</v>
      </c>
      <c r="P190">
        <v>0</v>
      </c>
      <c r="Q190">
        <v>0</v>
      </c>
      <c r="R190">
        <v>11355.991363417292</v>
      </c>
    </row>
    <row r="191" spans="1:18" x14ac:dyDescent="0.25">
      <c r="A191">
        <v>4</v>
      </c>
      <c r="B191">
        <v>4201</v>
      </c>
      <c r="C191" t="s">
        <v>771</v>
      </c>
      <c r="D191" t="s">
        <v>1152</v>
      </c>
      <c r="E191">
        <v>1</v>
      </c>
      <c r="F191" t="s">
        <v>13800</v>
      </c>
      <c r="G191">
        <v>1</v>
      </c>
      <c r="H191" t="s">
        <v>8278</v>
      </c>
      <c r="I191">
        <v>1</v>
      </c>
      <c r="J191" t="s">
        <v>13801</v>
      </c>
      <c r="K191" t="s">
        <v>13802</v>
      </c>
      <c r="L191">
        <v>270107</v>
      </c>
      <c r="M191" t="s">
        <v>13588</v>
      </c>
      <c r="N191">
        <v>270107006</v>
      </c>
      <c r="O191" t="s">
        <v>13613</v>
      </c>
      <c r="P191">
        <v>0</v>
      </c>
      <c r="Q191">
        <v>32386.765550752232</v>
      </c>
      <c r="R191">
        <v>0</v>
      </c>
    </row>
    <row r="192" spans="1:18" x14ac:dyDescent="0.25">
      <c r="A192">
        <v>4</v>
      </c>
      <c r="B192">
        <v>4201</v>
      </c>
      <c r="C192" t="s">
        <v>771</v>
      </c>
      <c r="D192" t="s">
        <v>1152</v>
      </c>
      <c r="E192">
        <v>1</v>
      </c>
      <c r="F192" t="s">
        <v>13800</v>
      </c>
      <c r="G192">
        <v>1</v>
      </c>
      <c r="H192" t="s">
        <v>8278</v>
      </c>
      <c r="I192">
        <v>1</v>
      </c>
      <c r="J192" t="s">
        <v>13801</v>
      </c>
      <c r="K192" t="s">
        <v>13803</v>
      </c>
      <c r="L192">
        <v>270107</v>
      </c>
      <c r="M192" t="s">
        <v>13588</v>
      </c>
      <c r="N192">
        <v>270107006</v>
      </c>
      <c r="O192" t="s">
        <v>13613</v>
      </c>
      <c r="P192">
        <v>0</v>
      </c>
      <c r="Q192">
        <v>1488.1454816285998</v>
      </c>
      <c r="R192">
        <v>0</v>
      </c>
    </row>
    <row r="193" spans="1:18" x14ac:dyDescent="0.25">
      <c r="A193">
        <v>4</v>
      </c>
      <c r="B193">
        <v>4201</v>
      </c>
      <c r="C193" t="s">
        <v>771</v>
      </c>
      <c r="D193" t="s">
        <v>1152</v>
      </c>
      <c r="E193">
        <v>2</v>
      </c>
      <c r="F193" t="s">
        <v>13804</v>
      </c>
      <c r="G193">
        <v>3</v>
      </c>
      <c r="H193" t="s">
        <v>13770</v>
      </c>
      <c r="I193">
        <v>1</v>
      </c>
      <c r="J193" t="s">
        <v>13801</v>
      </c>
      <c r="K193" t="s">
        <v>13805</v>
      </c>
      <c r="L193">
        <v>270107</v>
      </c>
      <c r="M193" t="s">
        <v>13588</v>
      </c>
      <c r="N193">
        <v>270107006</v>
      </c>
      <c r="O193" t="s">
        <v>13613</v>
      </c>
      <c r="P193">
        <v>0</v>
      </c>
      <c r="Q193">
        <v>32386.765550752232</v>
      </c>
      <c r="R193">
        <v>0</v>
      </c>
    </row>
    <row r="194" spans="1:18" x14ac:dyDescent="0.25">
      <c r="A194">
        <v>4</v>
      </c>
      <c r="B194">
        <v>4201</v>
      </c>
      <c r="C194" t="s">
        <v>771</v>
      </c>
      <c r="D194" t="s">
        <v>1152</v>
      </c>
      <c r="E194">
        <v>2</v>
      </c>
      <c r="F194" t="s">
        <v>13804</v>
      </c>
      <c r="G194">
        <v>3</v>
      </c>
      <c r="H194" t="s">
        <v>13770</v>
      </c>
      <c r="I194">
        <v>1</v>
      </c>
      <c r="J194" t="s">
        <v>13801</v>
      </c>
      <c r="K194" t="s">
        <v>13806</v>
      </c>
      <c r="L194">
        <v>270107</v>
      </c>
      <c r="M194" t="s">
        <v>13588</v>
      </c>
      <c r="N194">
        <v>270107006</v>
      </c>
      <c r="O194" t="s">
        <v>13613</v>
      </c>
      <c r="P194">
        <v>0</v>
      </c>
      <c r="Q194">
        <v>1488.1454816285998</v>
      </c>
      <c r="R194">
        <v>0</v>
      </c>
    </row>
    <row r="195" spans="1:18" x14ac:dyDescent="0.25">
      <c r="A195">
        <v>4</v>
      </c>
      <c r="B195">
        <v>4201</v>
      </c>
      <c r="C195" t="s">
        <v>771</v>
      </c>
      <c r="D195" t="s">
        <v>1152</v>
      </c>
      <c r="E195">
        <v>3</v>
      </c>
      <c r="F195" t="s">
        <v>13807</v>
      </c>
      <c r="G195">
        <v>1</v>
      </c>
      <c r="H195" t="s">
        <v>8278</v>
      </c>
      <c r="I195">
        <v>1</v>
      </c>
      <c r="J195" t="s">
        <v>13801</v>
      </c>
      <c r="K195" t="s">
        <v>13808</v>
      </c>
      <c r="L195">
        <v>270107</v>
      </c>
      <c r="M195" t="s">
        <v>13588</v>
      </c>
      <c r="N195">
        <v>270107006</v>
      </c>
      <c r="O195" t="s">
        <v>13613</v>
      </c>
      <c r="P195">
        <v>0</v>
      </c>
      <c r="Q195">
        <v>33874.911032380835</v>
      </c>
      <c r="R195">
        <v>0</v>
      </c>
    </row>
    <row r="196" spans="1:18" x14ac:dyDescent="0.25">
      <c r="A196">
        <v>4</v>
      </c>
      <c r="B196">
        <v>4201</v>
      </c>
      <c r="C196" t="s">
        <v>771</v>
      </c>
      <c r="D196" t="s">
        <v>1152</v>
      </c>
      <c r="E196">
        <v>4</v>
      </c>
      <c r="F196" t="s">
        <v>13810</v>
      </c>
      <c r="G196">
        <v>1</v>
      </c>
      <c r="H196" t="s">
        <v>8278</v>
      </c>
      <c r="I196">
        <v>1</v>
      </c>
      <c r="J196" t="s">
        <v>13801</v>
      </c>
      <c r="K196" t="s">
        <v>13811</v>
      </c>
      <c r="L196">
        <v>270107</v>
      </c>
      <c r="M196" t="s">
        <v>13588</v>
      </c>
      <c r="N196">
        <v>270107006</v>
      </c>
      <c r="O196" t="s">
        <v>13613</v>
      </c>
      <c r="P196">
        <v>0</v>
      </c>
      <c r="Q196">
        <v>32386.765550752232</v>
      </c>
      <c r="R196">
        <v>0</v>
      </c>
    </row>
    <row r="197" spans="1:18" x14ac:dyDescent="0.25">
      <c r="A197">
        <v>4</v>
      </c>
      <c r="B197">
        <v>4201</v>
      </c>
      <c r="C197" t="s">
        <v>771</v>
      </c>
      <c r="D197" t="s">
        <v>1152</v>
      </c>
      <c r="E197">
        <v>4</v>
      </c>
      <c r="F197" t="s">
        <v>13810</v>
      </c>
      <c r="G197">
        <v>1</v>
      </c>
      <c r="H197" t="s">
        <v>8278</v>
      </c>
      <c r="I197">
        <v>1</v>
      </c>
      <c r="J197" t="s">
        <v>13801</v>
      </c>
      <c r="K197" t="s">
        <v>13812</v>
      </c>
      <c r="L197">
        <v>270107</v>
      </c>
      <c r="M197" t="s">
        <v>13588</v>
      </c>
      <c r="N197">
        <v>270107006</v>
      </c>
      <c r="O197" t="s">
        <v>13613</v>
      </c>
      <c r="P197">
        <v>0</v>
      </c>
      <c r="Q197">
        <v>1488.1454816285998</v>
      </c>
      <c r="R197">
        <v>0</v>
      </c>
    </row>
    <row r="198" spans="1:18" x14ac:dyDescent="0.25">
      <c r="A198">
        <v>4</v>
      </c>
      <c r="B198">
        <v>4201</v>
      </c>
      <c r="C198" t="s">
        <v>771</v>
      </c>
      <c r="D198" t="s">
        <v>1152</v>
      </c>
      <c r="E198">
        <v>7</v>
      </c>
      <c r="F198" t="s">
        <v>13813</v>
      </c>
      <c r="G198">
        <v>2</v>
      </c>
      <c r="H198" t="s">
        <v>13771</v>
      </c>
      <c r="I198">
        <v>3</v>
      </c>
      <c r="J198" t="s">
        <v>13814</v>
      </c>
      <c r="K198" t="s">
        <v>13771</v>
      </c>
      <c r="L198">
        <v>270107</v>
      </c>
      <c r="M198" t="s">
        <v>13588</v>
      </c>
      <c r="N198">
        <v>270107005</v>
      </c>
      <c r="O198" t="s">
        <v>13608</v>
      </c>
      <c r="P198">
        <v>0</v>
      </c>
      <c r="Q198">
        <v>15614.175688360931</v>
      </c>
      <c r="R198">
        <v>0</v>
      </c>
    </row>
    <row r="199" spans="1:18" x14ac:dyDescent="0.25">
      <c r="A199">
        <v>4</v>
      </c>
      <c r="B199">
        <v>4201</v>
      </c>
      <c r="C199" t="s">
        <v>771</v>
      </c>
      <c r="D199" t="s">
        <v>1152</v>
      </c>
      <c r="E199">
        <v>7</v>
      </c>
      <c r="F199" t="s">
        <v>13813</v>
      </c>
      <c r="G199">
        <v>3</v>
      </c>
      <c r="H199" t="s">
        <v>13770</v>
      </c>
      <c r="I199">
        <v>3</v>
      </c>
      <c r="J199" t="s">
        <v>13814</v>
      </c>
      <c r="K199" t="s">
        <v>13815</v>
      </c>
      <c r="L199">
        <v>270107</v>
      </c>
      <c r="M199" t="s">
        <v>13588</v>
      </c>
      <c r="N199">
        <v>270107005</v>
      </c>
      <c r="O199" t="s">
        <v>13608</v>
      </c>
      <c r="P199">
        <v>0</v>
      </c>
      <c r="Q199">
        <v>18260.735344019908</v>
      </c>
      <c r="R199">
        <v>0</v>
      </c>
    </row>
    <row r="200" spans="1:18" x14ac:dyDescent="0.25">
      <c r="A200">
        <v>4</v>
      </c>
      <c r="B200">
        <v>4202</v>
      </c>
      <c r="C200" t="s">
        <v>771</v>
      </c>
      <c r="D200" t="s">
        <v>1155</v>
      </c>
      <c r="E200">
        <v>1</v>
      </c>
      <c r="F200" t="s">
        <v>13800</v>
      </c>
      <c r="G200">
        <v>1</v>
      </c>
      <c r="H200" t="s">
        <v>8278</v>
      </c>
      <c r="I200">
        <v>1</v>
      </c>
      <c r="J200" t="s">
        <v>13801</v>
      </c>
      <c r="K200" t="s">
        <v>13802</v>
      </c>
      <c r="L200">
        <v>270107</v>
      </c>
      <c r="M200" t="s">
        <v>13588</v>
      </c>
      <c r="N200">
        <v>270107006</v>
      </c>
      <c r="O200" t="s">
        <v>13613</v>
      </c>
      <c r="P200">
        <v>0</v>
      </c>
      <c r="Q200">
        <v>18996.028616956621</v>
      </c>
      <c r="R200">
        <v>0</v>
      </c>
    </row>
    <row r="201" spans="1:18" x14ac:dyDescent="0.25">
      <c r="A201">
        <v>4</v>
      </c>
      <c r="B201">
        <v>4202</v>
      </c>
      <c r="C201" t="s">
        <v>771</v>
      </c>
      <c r="D201" t="s">
        <v>1155</v>
      </c>
      <c r="E201">
        <v>2</v>
      </c>
      <c r="F201" t="s">
        <v>13804</v>
      </c>
      <c r="G201">
        <v>3</v>
      </c>
      <c r="H201" t="s">
        <v>13770</v>
      </c>
      <c r="I201">
        <v>1</v>
      </c>
      <c r="J201" t="s">
        <v>13801</v>
      </c>
      <c r="K201" t="s">
        <v>13805</v>
      </c>
      <c r="L201">
        <v>270107</v>
      </c>
      <c r="M201" t="s">
        <v>13588</v>
      </c>
      <c r="N201">
        <v>270107006</v>
      </c>
      <c r="O201" t="s">
        <v>13613</v>
      </c>
      <c r="P201">
        <v>0</v>
      </c>
      <c r="Q201">
        <v>18996.028616956621</v>
      </c>
      <c r="R201">
        <v>0</v>
      </c>
    </row>
    <row r="202" spans="1:18" x14ac:dyDescent="0.25">
      <c r="A202">
        <v>4</v>
      </c>
      <c r="B202">
        <v>4202</v>
      </c>
      <c r="C202" t="s">
        <v>771</v>
      </c>
      <c r="D202" t="s">
        <v>1155</v>
      </c>
      <c r="E202">
        <v>3</v>
      </c>
      <c r="F202" t="s">
        <v>13807</v>
      </c>
      <c r="G202">
        <v>1</v>
      </c>
      <c r="H202" t="s">
        <v>8278</v>
      </c>
      <c r="I202">
        <v>1</v>
      </c>
      <c r="J202" t="s">
        <v>13801</v>
      </c>
      <c r="K202" t="s">
        <v>13808</v>
      </c>
      <c r="L202">
        <v>270107</v>
      </c>
      <c r="M202" t="s">
        <v>13588</v>
      </c>
      <c r="N202">
        <v>270107006</v>
      </c>
      <c r="O202" t="s">
        <v>13613</v>
      </c>
      <c r="P202">
        <v>0</v>
      </c>
      <c r="Q202">
        <v>18996.028616956621</v>
      </c>
      <c r="R202">
        <v>0</v>
      </c>
    </row>
    <row r="203" spans="1:18" x14ac:dyDescent="0.25">
      <c r="A203">
        <v>4</v>
      </c>
      <c r="B203">
        <v>4202</v>
      </c>
      <c r="C203" t="s">
        <v>771</v>
      </c>
      <c r="D203" t="s">
        <v>1155</v>
      </c>
      <c r="E203">
        <v>4</v>
      </c>
      <c r="F203" t="s">
        <v>13810</v>
      </c>
      <c r="G203">
        <v>1</v>
      </c>
      <c r="H203" t="s">
        <v>8278</v>
      </c>
      <c r="I203">
        <v>1</v>
      </c>
      <c r="J203" t="s">
        <v>13801</v>
      </c>
      <c r="K203" t="s">
        <v>13811</v>
      </c>
      <c r="L203">
        <v>270107</v>
      </c>
      <c r="M203" t="s">
        <v>13588</v>
      </c>
      <c r="N203">
        <v>270107006</v>
      </c>
      <c r="O203" t="s">
        <v>13613</v>
      </c>
      <c r="P203">
        <v>0</v>
      </c>
      <c r="Q203">
        <v>18996.028616956621</v>
      </c>
      <c r="R203">
        <v>0</v>
      </c>
    </row>
    <row r="204" spans="1:18" x14ac:dyDescent="0.25">
      <c r="A204">
        <v>4</v>
      </c>
      <c r="B204">
        <v>4202</v>
      </c>
      <c r="C204" t="s">
        <v>771</v>
      </c>
      <c r="D204" t="s">
        <v>1155</v>
      </c>
      <c r="E204">
        <v>7</v>
      </c>
      <c r="F204" t="s">
        <v>13813</v>
      </c>
      <c r="G204">
        <v>2</v>
      </c>
      <c r="H204" t="s">
        <v>13771</v>
      </c>
      <c r="I204">
        <v>3</v>
      </c>
      <c r="J204" t="s">
        <v>13814</v>
      </c>
      <c r="K204" t="s">
        <v>13771</v>
      </c>
      <c r="L204">
        <v>270107</v>
      </c>
      <c r="M204" t="s">
        <v>13588</v>
      </c>
      <c r="N204">
        <v>270107005</v>
      </c>
      <c r="O204" t="s">
        <v>13608</v>
      </c>
      <c r="P204">
        <v>0</v>
      </c>
      <c r="Q204">
        <v>5071.2774957698812</v>
      </c>
      <c r="R204">
        <v>0</v>
      </c>
    </row>
    <row r="205" spans="1:18" x14ac:dyDescent="0.25">
      <c r="A205">
        <v>4</v>
      </c>
      <c r="B205">
        <v>4202</v>
      </c>
      <c r="C205" t="s">
        <v>771</v>
      </c>
      <c r="D205" t="s">
        <v>1155</v>
      </c>
      <c r="E205">
        <v>7</v>
      </c>
      <c r="F205" t="s">
        <v>13813</v>
      </c>
      <c r="G205">
        <v>3</v>
      </c>
      <c r="H205" t="s">
        <v>13770</v>
      </c>
      <c r="I205">
        <v>3</v>
      </c>
      <c r="J205" t="s">
        <v>13814</v>
      </c>
      <c r="K205" t="s">
        <v>13815</v>
      </c>
      <c r="L205">
        <v>270107</v>
      </c>
      <c r="M205" t="s">
        <v>13588</v>
      </c>
      <c r="N205">
        <v>270107005</v>
      </c>
      <c r="O205" t="s">
        <v>13608</v>
      </c>
      <c r="P205">
        <v>0</v>
      </c>
      <c r="Q205">
        <v>13924.75112118674</v>
      </c>
      <c r="R205">
        <v>0</v>
      </c>
    </row>
    <row r="206" spans="1:18" x14ac:dyDescent="0.25">
      <c r="A206">
        <v>4</v>
      </c>
      <c r="B206">
        <v>4203</v>
      </c>
      <c r="C206" t="s">
        <v>771</v>
      </c>
      <c r="D206" t="s">
        <v>1158</v>
      </c>
      <c r="E206">
        <v>1</v>
      </c>
      <c r="F206" t="s">
        <v>13800</v>
      </c>
      <c r="G206">
        <v>1</v>
      </c>
      <c r="H206" t="s">
        <v>8278</v>
      </c>
      <c r="I206">
        <v>1</v>
      </c>
      <c r="J206" t="s">
        <v>13801</v>
      </c>
      <c r="K206" t="s">
        <v>13802</v>
      </c>
      <c r="L206">
        <v>270107</v>
      </c>
      <c r="M206" t="s">
        <v>13588</v>
      </c>
      <c r="N206">
        <v>270107006</v>
      </c>
      <c r="O206" t="s">
        <v>13613</v>
      </c>
      <c r="P206">
        <v>0</v>
      </c>
      <c r="Q206">
        <v>69599.741929897049</v>
      </c>
      <c r="R206">
        <v>0</v>
      </c>
    </row>
    <row r="207" spans="1:18" x14ac:dyDescent="0.25">
      <c r="A207">
        <v>4</v>
      </c>
      <c r="B207">
        <v>4203</v>
      </c>
      <c r="C207" t="s">
        <v>771</v>
      </c>
      <c r="D207" t="s">
        <v>1158</v>
      </c>
      <c r="E207">
        <v>1</v>
      </c>
      <c r="F207" t="s">
        <v>13800</v>
      </c>
      <c r="G207">
        <v>1</v>
      </c>
      <c r="H207" t="s">
        <v>8278</v>
      </c>
      <c r="I207">
        <v>1</v>
      </c>
      <c r="J207" t="s">
        <v>13801</v>
      </c>
      <c r="K207" t="s">
        <v>13803</v>
      </c>
      <c r="L207">
        <v>270107</v>
      </c>
      <c r="M207" t="s">
        <v>13588</v>
      </c>
      <c r="N207">
        <v>270107006</v>
      </c>
      <c r="O207" t="s">
        <v>13613</v>
      </c>
      <c r="P207">
        <v>0</v>
      </c>
      <c r="Q207">
        <v>11760.59453809803</v>
      </c>
      <c r="R207">
        <v>0</v>
      </c>
    </row>
    <row r="208" spans="1:18" x14ac:dyDescent="0.25">
      <c r="A208">
        <v>4</v>
      </c>
      <c r="B208">
        <v>4203</v>
      </c>
      <c r="C208" t="s">
        <v>771</v>
      </c>
      <c r="D208" t="s">
        <v>1158</v>
      </c>
      <c r="E208">
        <v>2</v>
      </c>
      <c r="F208" t="s">
        <v>13804</v>
      </c>
      <c r="G208">
        <v>3</v>
      </c>
      <c r="H208" t="s">
        <v>13770</v>
      </c>
      <c r="I208">
        <v>1</v>
      </c>
      <c r="J208" t="s">
        <v>13801</v>
      </c>
      <c r="K208" t="s">
        <v>13805</v>
      </c>
      <c r="L208">
        <v>270107</v>
      </c>
      <c r="M208" t="s">
        <v>13588</v>
      </c>
      <c r="N208">
        <v>270107006</v>
      </c>
      <c r="O208" t="s">
        <v>13613</v>
      </c>
      <c r="P208">
        <v>0</v>
      </c>
      <c r="Q208">
        <v>69599.741929897049</v>
      </c>
      <c r="R208">
        <v>0</v>
      </c>
    </row>
    <row r="209" spans="1:18" x14ac:dyDescent="0.25">
      <c r="A209">
        <v>4</v>
      </c>
      <c r="B209">
        <v>4203</v>
      </c>
      <c r="C209" t="s">
        <v>771</v>
      </c>
      <c r="D209" t="s">
        <v>1158</v>
      </c>
      <c r="E209">
        <v>2</v>
      </c>
      <c r="F209" t="s">
        <v>13804</v>
      </c>
      <c r="G209">
        <v>3</v>
      </c>
      <c r="H209" t="s">
        <v>13770</v>
      </c>
      <c r="I209">
        <v>1</v>
      </c>
      <c r="J209" t="s">
        <v>13801</v>
      </c>
      <c r="K209" t="s">
        <v>13806</v>
      </c>
      <c r="L209">
        <v>270107</v>
      </c>
      <c r="M209" t="s">
        <v>13588</v>
      </c>
      <c r="N209">
        <v>270107006</v>
      </c>
      <c r="O209" t="s">
        <v>13613</v>
      </c>
      <c r="P209">
        <v>0</v>
      </c>
      <c r="Q209">
        <v>11760.59453809803</v>
      </c>
      <c r="R209">
        <v>0</v>
      </c>
    </row>
    <row r="210" spans="1:18" x14ac:dyDescent="0.25">
      <c r="A210">
        <v>4</v>
      </c>
      <c r="B210">
        <v>4203</v>
      </c>
      <c r="C210" t="s">
        <v>771</v>
      </c>
      <c r="D210" t="s">
        <v>1158</v>
      </c>
      <c r="E210">
        <v>3</v>
      </c>
      <c r="F210" t="s">
        <v>13807</v>
      </c>
      <c r="G210">
        <v>1</v>
      </c>
      <c r="H210" t="s">
        <v>8278</v>
      </c>
      <c r="I210">
        <v>1</v>
      </c>
      <c r="J210" t="s">
        <v>13801</v>
      </c>
      <c r="K210" t="s">
        <v>13808</v>
      </c>
      <c r="L210">
        <v>270107</v>
      </c>
      <c r="M210" t="s">
        <v>13588</v>
      </c>
      <c r="N210">
        <v>270107006</v>
      </c>
      <c r="O210" t="s">
        <v>13613</v>
      </c>
      <c r="P210">
        <v>0</v>
      </c>
      <c r="Q210">
        <v>81360.336467995076</v>
      </c>
      <c r="R210">
        <v>0</v>
      </c>
    </row>
    <row r="211" spans="1:18" x14ac:dyDescent="0.25">
      <c r="A211">
        <v>4</v>
      </c>
      <c r="B211">
        <v>4203</v>
      </c>
      <c r="C211" t="s">
        <v>771</v>
      </c>
      <c r="D211" t="s">
        <v>1158</v>
      </c>
      <c r="E211">
        <v>4</v>
      </c>
      <c r="F211" t="s">
        <v>13810</v>
      </c>
      <c r="G211">
        <v>1</v>
      </c>
      <c r="H211" t="s">
        <v>8278</v>
      </c>
      <c r="I211">
        <v>1</v>
      </c>
      <c r="J211" t="s">
        <v>13801</v>
      </c>
      <c r="K211" t="s">
        <v>13811</v>
      </c>
      <c r="L211">
        <v>270107</v>
      </c>
      <c r="M211" t="s">
        <v>13588</v>
      </c>
      <c r="N211">
        <v>270107006</v>
      </c>
      <c r="O211" t="s">
        <v>13613</v>
      </c>
      <c r="P211">
        <v>0</v>
      </c>
      <c r="Q211">
        <v>69599.741929897049</v>
      </c>
      <c r="R211">
        <v>0</v>
      </c>
    </row>
    <row r="212" spans="1:18" x14ac:dyDescent="0.25">
      <c r="A212">
        <v>4</v>
      </c>
      <c r="B212">
        <v>4203</v>
      </c>
      <c r="C212" t="s">
        <v>771</v>
      </c>
      <c r="D212" t="s">
        <v>1158</v>
      </c>
      <c r="E212">
        <v>4</v>
      </c>
      <c r="F212" t="s">
        <v>13810</v>
      </c>
      <c r="G212">
        <v>1</v>
      </c>
      <c r="H212" t="s">
        <v>8278</v>
      </c>
      <c r="I212">
        <v>1</v>
      </c>
      <c r="J212" t="s">
        <v>13801</v>
      </c>
      <c r="K212" t="s">
        <v>13812</v>
      </c>
      <c r="L212">
        <v>270107</v>
      </c>
      <c r="M212" t="s">
        <v>13588</v>
      </c>
      <c r="N212">
        <v>270107006</v>
      </c>
      <c r="O212" t="s">
        <v>13613</v>
      </c>
      <c r="P212">
        <v>0</v>
      </c>
      <c r="Q212">
        <v>11760.59453809803</v>
      </c>
      <c r="R212">
        <v>0</v>
      </c>
    </row>
    <row r="213" spans="1:18" x14ac:dyDescent="0.25">
      <c r="A213">
        <v>4</v>
      </c>
      <c r="B213">
        <v>4203</v>
      </c>
      <c r="C213" t="s">
        <v>771</v>
      </c>
      <c r="D213" t="s">
        <v>1158</v>
      </c>
      <c r="E213">
        <v>7</v>
      </c>
      <c r="F213" t="s">
        <v>13813</v>
      </c>
      <c r="G213">
        <v>2</v>
      </c>
      <c r="H213" t="s">
        <v>13771</v>
      </c>
      <c r="I213">
        <v>3</v>
      </c>
      <c r="J213" t="s">
        <v>13814</v>
      </c>
      <c r="K213" t="s">
        <v>13771</v>
      </c>
      <c r="L213">
        <v>270107</v>
      </c>
      <c r="M213" t="s">
        <v>13588</v>
      </c>
      <c r="N213">
        <v>270107005</v>
      </c>
      <c r="O213" t="s">
        <v>13608</v>
      </c>
      <c r="P213">
        <v>0</v>
      </c>
      <c r="Q213">
        <v>39600.97755366801</v>
      </c>
      <c r="R213">
        <v>0</v>
      </c>
    </row>
    <row r="214" spans="1:18" x14ac:dyDescent="0.25">
      <c r="A214">
        <v>4</v>
      </c>
      <c r="B214">
        <v>4203</v>
      </c>
      <c r="C214" t="s">
        <v>771</v>
      </c>
      <c r="D214" t="s">
        <v>1158</v>
      </c>
      <c r="E214">
        <v>7</v>
      </c>
      <c r="F214" t="s">
        <v>13813</v>
      </c>
      <c r="G214">
        <v>3</v>
      </c>
      <c r="H214" t="s">
        <v>13770</v>
      </c>
      <c r="I214">
        <v>3</v>
      </c>
      <c r="J214" t="s">
        <v>13814</v>
      </c>
      <c r="K214" t="s">
        <v>13815</v>
      </c>
      <c r="L214">
        <v>270107</v>
      </c>
      <c r="M214" t="s">
        <v>13588</v>
      </c>
      <c r="N214">
        <v>270107005</v>
      </c>
      <c r="O214" t="s">
        <v>13608</v>
      </c>
      <c r="P214">
        <v>0</v>
      </c>
      <c r="Q214">
        <v>41759.358914327066</v>
      </c>
      <c r="R214">
        <v>0</v>
      </c>
    </row>
    <row r="215" spans="1:18" x14ac:dyDescent="0.25">
      <c r="A215">
        <v>4</v>
      </c>
      <c r="B215">
        <v>4301</v>
      </c>
      <c r="C215" t="s">
        <v>771</v>
      </c>
      <c r="D215" t="s">
        <v>1164</v>
      </c>
      <c r="E215">
        <v>1</v>
      </c>
      <c r="F215" t="s">
        <v>13800</v>
      </c>
      <c r="G215">
        <v>1</v>
      </c>
      <c r="H215" t="s">
        <v>8278</v>
      </c>
      <c r="I215">
        <v>1</v>
      </c>
      <c r="J215" t="s">
        <v>13801</v>
      </c>
      <c r="K215" t="s">
        <v>13802</v>
      </c>
      <c r="L215">
        <v>270107</v>
      </c>
      <c r="M215" t="s">
        <v>13588</v>
      </c>
      <c r="N215">
        <v>270107006</v>
      </c>
      <c r="O215" t="s">
        <v>13613</v>
      </c>
      <c r="P215">
        <v>21650.797066365412</v>
      </c>
      <c r="Q215">
        <v>23952.282450569834</v>
      </c>
      <c r="R215">
        <v>29226.966384450323</v>
      </c>
    </row>
    <row r="216" spans="1:18" x14ac:dyDescent="0.25">
      <c r="A216">
        <v>4</v>
      </c>
      <c r="B216">
        <v>4301</v>
      </c>
      <c r="C216" t="s">
        <v>771</v>
      </c>
      <c r="D216" t="s">
        <v>1164</v>
      </c>
      <c r="E216">
        <v>1</v>
      </c>
      <c r="F216" t="s">
        <v>13800</v>
      </c>
      <c r="G216">
        <v>1</v>
      </c>
      <c r="H216" t="s">
        <v>8278</v>
      </c>
      <c r="I216">
        <v>1</v>
      </c>
      <c r="J216" t="s">
        <v>13801</v>
      </c>
      <c r="K216" t="s">
        <v>13803</v>
      </c>
      <c r="L216">
        <v>270107</v>
      </c>
      <c r="M216" t="s">
        <v>13588</v>
      </c>
      <c r="N216">
        <v>270107006</v>
      </c>
      <c r="O216" t="s">
        <v>13613</v>
      </c>
      <c r="P216">
        <v>868.7933724245521</v>
      </c>
      <c r="Q216">
        <v>409.09052132297114</v>
      </c>
      <c r="R216">
        <v>2061.1150333090814</v>
      </c>
    </row>
    <row r="217" spans="1:18" x14ac:dyDescent="0.25">
      <c r="A217">
        <v>4</v>
      </c>
      <c r="B217">
        <v>4301</v>
      </c>
      <c r="C217" t="s">
        <v>771</v>
      </c>
      <c r="D217" t="s">
        <v>1164</v>
      </c>
      <c r="E217">
        <v>2</v>
      </c>
      <c r="F217" t="s">
        <v>13804</v>
      </c>
      <c r="G217">
        <v>3</v>
      </c>
      <c r="H217" t="s">
        <v>13770</v>
      </c>
      <c r="I217">
        <v>1</v>
      </c>
      <c r="J217" t="s">
        <v>13801</v>
      </c>
      <c r="K217" t="s">
        <v>13805</v>
      </c>
      <c r="L217">
        <v>270107</v>
      </c>
      <c r="M217" t="s">
        <v>13588</v>
      </c>
      <c r="N217">
        <v>270107006</v>
      </c>
      <c r="O217" t="s">
        <v>13613</v>
      </c>
      <c r="P217">
        <v>19516.918607778793</v>
      </c>
      <c r="Q217">
        <v>19338.70411714166</v>
      </c>
      <c r="R217">
        <v>26219.959358749129</v>
      </c>
    </row>
    <row r="218" spans="1:18" x14ac:dyDescent="0.25">
      <c r="A218">
        <v>4</v>
      </c>
      <c r="B218">
        <v>4301</v>
      </c>
      <c r="C218" t="s">
        <v>771</v>
      </c>
      <c r="D218" t="s">
        <v>1164</v>
      </c>
      <c r="E218">
        <v>2</v>
      </c>
      <c r="F218" t="s">
        <v>13804</v>
      </c>
      <c r="G218">
        <v>3</v>
      </c>
      <c r="H218" t="s">
        <v>13770</v>
      </c>
      <c r="I218">
        <v>1</v>
      </c>
      <c r="J218" t="s">
        <v>13801</v>
      </c>
      <c r="K218" t="s">
        <v>13806</v>
      </c>
      <c r="L218">
        <v>270107</v>
      </c>
      <c r="M218" t="s">
        <v>13588</v>
      </c>
      <c r="N218">
        <v>270107006</v>
      </c>
      <c r="O218" t="s">
        <v>13613</v>
      </c>
      <c r="P218">
        <v>3002.6718310111714</v>
      </c>
      <c r="Q218">
        <v>5022.6688547511512</v>
      </c>
      <c r="R218">
        <v>5068.1220590102766</v>
      </c>
    </row>
    <row r="219" spans="1:18" x14ac:dyDescent="0.25">
      <c r="A219">
        <v>4</v>
      </c>
      <c r="B219">
        <v>4301</v>
      </c>
      <c r="C219" t="s">
        <v>771</v>
      </c>
      <c r="D219" t="s">
        <v>1164</v>
      </c>
      <c r="E219">
        <v>3</v>
      </c>
      <c r="F219" t="s">
        <v>13807</v>
      </c>
      <c r="G219">
        <v>1</v>
      </c>
      <c r="H219" t="s">
        <v>8278</v>
      </c>
      <c r="I219">
        <v>1</v>
      </c>
      <c r="J219" t="s">
        <v>13801</v>
      </c>
      <c r="K219" t="s">
        <v>13808</v>
      </c>
      <c r="L219">
        <v>270107</v>
      </c>
      <c r="M219" t="s">
        <v>13588</v>
      </c>
      <c r="N219">
        <v>270107006</v>
      </c>
      <c r="O219" t="s">
        <v>13613</v>
      </c>
      <c r="P219">
        <v>22081.159108433301</v>
      </c>
      <c r="Q219">
        <v>24361.372971892804</v>
      </c>
      <c r="R219">
        <v>29226.966384450323</v>
      </c>
    </row>
    <row r="220" spans="1:18" x14ac:dyDescent="0.25">
      <c r="A220">
        <v>4</v>
      </c>
      <c r="B220">
        <v>4301</v>
      </c>
      <c r="C220" t="s">
        <v>771</v>
      </c>
      <c r="D220" t="s">
        <v>1164</v>
      </c>
      <c r="E220">
        <v>3</v>
      </c>
      <c r="F220" t="s">
        <v>13807</v>
      </c>
      <c r="G220">
        <v>1</v>
      </c>
      <c r="H220" t="s">
        <v>8278</v>
      </c>
      <c r="I220">
        <v>1</v>
      </c>
      <c r="J220" t="s">
        <v>13801</v>
      </c>
      <c r="K220" t="s">
        <v>13809</v>
      </c>
      <c r="L220">
        <v>270107</v>
      </c>
      <c r="M220" t="s">
        <v>13588</v>
      </c>
      <c r="N220">
        <v>270107006</v>
      </c>
      <c r="O220" t="s">
        <v>13613</v>
      </c>
      <c r="P220">
        <v>438.43133035666256</v>
      </c>
      <c r="Q220">
        <v>0</v>
      </c>
      <c r="R220">
        <v>2061.1150333090814</v>
      </c>
    </row>
    <row r="221" spans="1:18" x14ac:dyDescent="0.25">
      <c r="A221">
        <v>4</v>
      </c>
      <c r="B221">
        <v>4301</v>
      </c>
      <c r="C221" t="s">
        <v>771</v>
      </c>
      <c r="D221" t="s">
        <v>1164</v>
      </c>
      <c r="E221">
        <v>4</v>
      </c>
      <c r="F221" t="s">
        <v>13810</v>
      </c>
      <c r="G221">
        <v>1</v>
      </c>
      <c r="H221" t="s">
        <v>8278</v>
      </c>
      <c r="I221">
        <v>1</v>
      </c>
      <c r="J221" t="s">
        <v>13801</v>
      </c>
      <c r="K221" t="s">
        <v>13811</v>
      </c>
      <c r="L221">
        <v>270107</v>
      </c>
      <c r="M221" t="s">
        <v>13588</v>
      </c>
      <c r="N221">
        <v>270107006</v>
      </c>
      <c r="O221" t="s">
        <v>13613</v>
      </c>
      <c r="P221">
        <v>21728.800186490218</v>
      </c>
      <c r="Q221">
        <v>23952.282450569834</v>
      </c>
      <c r="R221">
        <v>29623.330390640414</v>
      </c>
    </row>
    <row r="222" spans="1:18" x14ac:dyDescent="0.25">
      <c r="A222">
        <v>4</v>
      </c>
      <c r="B222">
        <v>4301</v>
      </c>
      <c r="C222" t="s">
        <v>771</v>
      </c>
      <c r="D222" t="s">
        <v>1164</v>
      </c>
      <c r="E222">
        <v>4</v>
      </c>
      <c r="F222" t="s">
        <v>13810</v>
      </c>
      <c r="G222">
        <v>1</v>
      </c>
      <c r="H222" t="s">
        <v>8278</v>
      </c>
      <c r="I222">
        <v>1</v>
      </c>
      <c r="J222" t="s">
        <v>13801</v>
      </c>
      <c r="K222" t="s">
        <v>13812</v>
      </c>
      <c r="L222">
        <v>270107</v>
      </c>
      <c r="M222" t="s">
        <v>13588</v>
      </c>
      <c r="N222">
        <v>270107006</v>
      </c>
      <c r="O222" t="s">
        <v>13613</v>
      </c>
      <c r="P222">
        <v>790.79025229974718</v>
      </c>
      <c r="Q222">
        <v>409.09052132297114</v>
      </c>
      <c r="R222">
        <v>1664.751027118986</v>
      </c>
    </row>
    <row r="223" spans="1:18" x14ac:dyDescent="0.25">
      <c r="A223">
        <v>4</v>
      </c>
      <c r="B223">
        <v>4301</v>
      </c>
      <c r="C223" t="s">
        <v>771</v>
      </c>
      <c r="D223" t="s">
        <v>1164</v>
      </c>
      <c r="E223">
        <v>7</v>
      </c>
      <c r="F223" t="s">
        <v>13813</v>
      </c>
      <c r="G223">
        <v>2</v>
      </c>
      <c r="H223" t="s">
        <v>13771</v>
      </c>
      <c r="I223">
        <v>3</v>
      </c>
      <c r="J223" t="s">
        <v>13814</v>
      </c>
      <c r="K223" t="s">
        <v>13771</v>
      </c>
      <c r="L223">
        <v>270107</v>
      </c>
      <c r="M223" t="s">
        <v>13588</v>
      </c>
      <c r="N223">
        <v>270107005</v>
      </c>
      <c r="O223" t="s">
        <v>13608</v>
      </c>
      <c r="P223">
        <v>6593.5051195151254</v>
      </c>
      <c r="Q223">
        <v>9798.783172493957</v>
      </c>
      <c r="R223">
        <v>0</v>
      </c>
    </row>
    <row r="224" spans="1:18" x14ac:dyDescent="0.25">
      <c r="A224">
        <v>4</v>
      </c>
      <c r="B224">
        <v>4301</v>
      </c>
      <c r="C224" t="s">
        <v>771</v>
      </c>
      <c r="D224" t="s">
        <v>1164</v>
      </c>
      <c r="E224">
        <v>7</v>
      </c>
      <c r="F224" t="s">
        <v>13813</v>
      </c>
      <c r="G224">
        <v>3</v>
      </c>
      <c r="H224" t="s">
        <v>13770</v>
      </c>
      <c r="I224">
        <v>3</v>
      </c>
      <c r="J224" t="s">
        <v>13814</v>
      </c>
      <c r="K224" t="s">
        <v>13815</v>
      </c>
      <c r="L224">
        <v>270107</v>
      </c>
      <c r="M224" t="s">
        <v>13588</v>
      </c>
      <c r="N224">
        <v>270107005</v>
      </c>
      <c r="O224" t="s">
        <v>13608</v>
      </c>
      <c r="P224">
        <v>15038.463607509817</v>
      </c>
      <c r="Q224">
        <v>14562.589799398846</v>
      </c>
      <c r="R224">
        <v>27379.114724752013</v>
      </c>
    </row>
    <row r="225" spans="1:18" x14ac:dyDescent="0.25">
      <c r="A225">
        <v>4</v>
      </c>
      <c r="B225">
        <v>4301</v>
      </c>
      <c r="C225" t="s">
        <v>771</v>
      </c>
      <c r="D225" t="s">
        <v>1164</v>
      </c>
      <c r="E225">
        <v>7</v>
      </c>
      <c r="F225" t="s">
        <v>13813</v>
      </c>
      <c r="G225">
        <v>3</v>
      </c>
      <c r="H225" t="s">
        <v>13770</v>
      </c>
      <c r="I225">
        <v>3</v>
      </c>
      <c r="J225" t="s">
        <v>13814</v>
      </c>
      <c r="K225" t="s">
        <v>13816</v>
      </c>
      <c r="L225">
        <v>270107</v>
      </c>
      <c r="M225" t="s">
        <v>13588</v>
      </c>
      <c r="N225">
        <v>270107005</v>
      </c>
      <c r="O225" t="s">
        <v>13608</v>
      </c>
      <c r="P225">
        <v>887.62171176502227</v>
      </c>
      <c r="Q225">
        <v>0</v>
      </c>
      <c r="R225">
        <v>3908.9666930073899</v>
      </c>
    </row>
    <row r="226" spans="1:18" x14ac:dyDescent="0.25">
      <c r="A226">
        <v>4</v>
      </c>
      <c r="B226">
        <v>4302</v>
      </c>
      <c r="C226" t="s">
        <v>771</v>
      </c>
      <c r="D226" t="s">
        <v>1167</v>
      </c>
      <c r="E226">
        <v>1</v>
      </c>
      <c r="F226" t="s">
        <v>13800</v>
      </c>
      <c r="G226">
        <v>1</v>
      </c>
      <c r="H226" t="s">
        <v>8278</v>
      </c>
      <c r="I226">
        <v>1</v>
      </c>
      <c r="J226" t="s">
        <v>13801</v>
      </c>
      <c r="K226" t="s">
        <v>13802</v>
      </c>
      <c r="L226">
        <v>270107</v>
      </c>
      <c r="M226" t="s">
        <v>13588</v>
      </c>
      <c r="N226">
        <v>270107006</v>
      </c>
      <c r="O226" t="s">
        <v>13613</v>
      </c>
      <c r="P226">
        <v>0</v>
      </c>
      <c r="Q226">
        <v>14107.938136419954</v>
      </c>
      <c r="R226">
        <v>0</v>
      </c>
    </row>
    <row r="227" spans="1:18" x14ac:dyDescent="0.25">
      <c r="A227">
        <v>4</v>
      </c>
      <c r="B227">
        <v>4302</v>
      </c>
      <c r="C227" t="s">
        <v>771</v>
      </c>
      <c r="D227" t="s">
        <v>1167</v>
      </c>
      <c r="E227">
        <v>2</v>
      </c>
      <c r="F227" t="s">
        <v>13804</v>
      </c>
      <c r="G227">
        <v>3</v>
      </c>
      <c r="H227" t="s">
        <v>13770</v>
      </c>
      <c r="I227">
        <v>1</v>
      </c>
      <c r="J227" t="s">
        <v>13801</v>
      </c>
      <c r="K227" t="s">
        <v>13805</v>
      </c>
      <c r="L227">
        <v>270107</v>
      </c>
      <c r="M227" t="s">
        <v>13588</v>
      </c>
      <c r="N227">
        <v>270107006</v>
      </c>
      <c r="O227" t="s">
        <v>13613</v>
      </c>
      <c r="P227">
        <v>0</v>
      </c>
      <c r="Q227">
        <v>14107.938136419954</v>
      </c>
      <c r="R227">
        <v>0</v>
      </c>
    </row>
    <row r="228" spans="1:18" x14ac:dyDescent="0.25">
      <c r="A228">
        <v>4</v>
      </c>
      <c r="B228">
        <v>4302</v>
      </c>
      <c r="C228" t="s">
        <v>771</v>
      </c>
      <c r="D228" t="s">
        <v>1167</v>
      </c>
      <c r="E228">
        <v>3</v>
      </c>
      <c r="F228" t="s">
        <v>13807</v>
      </c>
      <c r="G228">
        <v>1</v>
      </c>
      <c r="H228" t="s">
        <v>8278</v>
      </c>
      <c r="I228">
        <v>1</v>
      </c>
      <c r="J228" t="s">
        <v>13801</v>
      </c>
      <c r="K228" t="s">
        <v>13808</v>
      </c>
      <c r="L228">
        <v>270107</v>
      </c>
      <c r="M228" t="s">
        <v>13588</v>
      </c>
      <c r="N228">
        <v>270107006</v>
      </c>
      <c r="O228" t="s">
        <v>13613</v>
      </c>
      <c r="P228">
        <v>0</v>
      </c>
      <c r="Q228">
        <v>14107.938136419954</v>
      </c>
      <c r="R228">
        <v>0</v>
      </c>
    </row>
    <row r="229" spans="1:18" x14ac:dyDescent="0.25">
      <c r="A229">
        <v>4</v>
      </c>
      <c r="B229">
        <v>4302</v>
      </c>
      <c r="C229" t="s">
        <v>771</v>
      </c>
      <c r="D229" t="s">
        <v>1167</v>
      </c>
      <c r="E229">
        <v>4</v>
      </c>
      <c r="F229" t="s">
        <v>13810</v>
      </c>
      <c r="G229">
        <v>1</v>
      </c>
      <c r="H229" t="s">
        <v>8278</v>
      </c>
      <c r="I229">
        <v>1</v>
      </c>
      <c r="J229" t="s">
        <v>13801</v>
      </c>
      <c r="K229" t="s">
        <v>13811</v>
      </c>
      <c r="L229">
        <v>270107</v>
      </c>
      <c r="M229" t="s">
        <v>13588</v>
      </c>
      <c r="N229">
        <v>270107006</v>
      </c>
      <c r="O229" t="s">
        <v>13613</v>
      </c>
      <c r="P229">
        <v>0</v>
      </c>
      <c r="Q229">
        <v>14107.938136419954</v>
      </c>
      <c r="R229">
        <v>0</v>
      </c>
    </row>
    <row r="230" spans="1:18" x14ac:dyDescent="0.25">
      <c r="A230">
        <v>4</v>
      </c>
      <c r="B230">
        <v>4302</v>
      </c>
      <c r="C230" t="s">
        <v>771</v>
      </c>
      <c r="D230" t="s">
        <v>1167</v>
      </c>
      <c r="E230">
        <v>7</v>
      </c>
      <c r="F230" t="s">
        <v>13813</v>
      </c>
      <c r="G230">
        <v>2</v>
      </c>
      <c r="H230" t="s">
        <v>13771</v>
      </c>
      <c r="I230">
        <v>3</v>
      </c>
      <c r="J230" t="s">
        <v>13814</v>
      </c>
      <c r="K230" t="s">
        <v>13771</v>
      </c>
      <c r="L230">
        <v>270107</v>
      </c>
      <c r="M230" t="s">
        <v>13588</v>
      </c>
      <c r="N230">
        <v>270107005</v>
      </c>
      <c r="O230" t="s">
        <v>13608</v>
      </c>
      <c r="P230">
        <v>0</v>
      </c>
      <c r="Q230">
        <v>14107.938136419954</v>
      </c>
      <c r="R230">
        <v>0</v>
      </c>
    </row>
    <row r="231" spans="1:18" x14ac:dyDescent="0.25">
      <c r="A231">
        <v>4</v>
      </c>
      <c r="B231">
        <v>4303</v>
      </c>
      <c r="C231" t="s">
        <v>771</v>
      </c>
      <c r="D231" t="s">
        <v>1170</v>
      </c>
      <c r="E231">
        <v>1</v>
      </c>
      <c r="F231" t="s">
        <v>13800</v>
      </c>
      <c r="G231">
        <v>1</v>
      </c>
      <c r="H231" t="s">
        <v>8278</v>
      </c>
      <c r="I231">
        <v>1</v>
      </c>
      <c r="J231" t="s">
        <v>13801</v>
      </c>
      <c r="K231" t="s">
        <v>13802</v>
      </c>
      <c r="L231">
        <v>270107</v>
      </c>
      <c r="M231" t="s">
        <v>13588</v>
      </c>
      <c r="N231">
        <v>270107006</v>
      </c>
      <c r="O231" t="s">
        <v>13613</v>
      </c>
      <c r="P231">
        <v>0</v>
      </c>
      <c r="Q231">
        <v>18954.709777892636</v>
      </c>
      <c r="R231">
        <v>32229.815792450685</v>
      </c>
    </row>
    <row r="232" spans="1:18" x14ac:dyDescent="0.25">
      <c r="A232">
        <v>4</v>
      </c>
      <c r="B232">
        <v>4303</v>
      </c>
      <c r="C232" t="s">
        <v>771</v>
      </c>
      <c r="D232" t="s">
        <v>1170</v>
      </c>
      <c r="E232">
        <v>1</v>
      </c>
      <c r="F232" t="s">
        <v>13800</v>
      </c>
      <c r="G232">
        <v>1</v>
      </c>
      <c r="H232" t="s">
        <v>8278</v>
      </c>
      <c r="I232">
        <v>1</v>
      </c>
      <c r="J232" t="s">
        <v>13801</v>
      </c>
      <c r="K232" t="s">
        <v>13803</v>
      </c>
      <c r="L232">
        <v>270107</v>
      </c>
      <c r="M232" t="s">
        <v>13588</v>
      </c>
      <c r="N232">
        <v>270107006</v>
      </c>
      <c r="O232" t="s">
        <v>13613</v>
      </c>
      <c r="P232">
        <v>0</v>
      </c>
      <c r="Q232">
        <v>0</v>
      </c>
      <c r="R232">
        <v>1980.3921731551088</v>
      </c>
    </row>
    <row r="233" spans="1:18" x14ac:dyDescent="0.25">
      <c r="A233">
        <v>4</v>
      </c>
      <c r="B233">
        <v>4303</v>
      </c>
      <c r="C233" t="s">
        <v>771</v>
      </c>
      <c r="D233" t="s">
        <v>1170</v>
      </c>
      <c r="E233">
        <v>2</v>
      </c>
      <c r="F233" t="s">
        <v>13804</v>
      </c>
      <c r="G233">
        <v>3</v>
      </c>
      <c r="H233" t="s">
        <v>13770</v>
      </c>
      <c r="I233">
        <v>1</v>
      </c>
      <c r="J233" t="s">
        <v>13801</v>
      </c>
      <c r="K233" t="s">
        <v>13805</v>
      </c>
      <c r="L233">
        <v>270107</v>
      </c>
      <c r="M233" t="s">
        <v>13588</v>
      </c>
      <c r="N233">
        <v>270107006</v>
      </c>
      <c r="O233" t="s">
        <v>13613</v>
      </c>
      <c r="P233">
        <v>0</v>
      </c>
      <c r="Q233">
        <v>18954.709777892636</v>
      </c>
      <c r="R233">
        <v>32229.815792450685</v>
      </c>
    </row>
    <row r="234" spans="1:18" x14ac:dyDescent="0.25">
      <c r="A234">
        <v>4</v>
      </c>
      <c r="B234">
        <v>4303</v>
      </c>
      <c r="C234" t="s">
        <v>771</v>
      </c>
      <c r="D234" t="s">
        <v>1170</v>
      </c>
      <c r="E234">
        <v>2</v>
      </c>
      <c r="F234" t="s">
        <v>13804</v>
      </c>
      <c r="G234">
        <v>3</v>
      </c>
      <c r="H234" t="s">
        <v>13770</v>
      </c>
      <c r="I234">
        <v>1</v>
      </c>
      <c r="J234" t="s">
        <v>13801</v>
      </c>
      <c r="K234" t="s">
        <v>13806</v>
      </c>
      <c r="L234">
        <v>270107</v>
      </c>
      <c r="M234" t="s">
        <v>13588</v>
      </c>
      <c r="N234">
        <v>270107006</v>
      </c>
      <c r="O234" t="s">
        <v>13613</v>
      </c>
      <c r="P234">
        <v>0</v>
      </c>
      <c r="Q234">
        <v>0</v>
      </c>
      <c r="R234">
        <v>1980.3921731551088</v>
      </c>
    </row>
    <row r="235" spans="1:18" x14ac:dyDescent="0.25">
      <c r="A235">
        <v>4</v>
      </c>
      <c r="B235">
        <v>4303</v>
      </c>
      <c r="C235" t="s">
        <v>771</v>
      </c>
      <c r="D235" t="s">
        <v>1170</v>
      </c>
      <c r="E235">
        <v>3</v>
      </c>
      <c r="F235" t="s">
        <v>13807</v>
      </c>
      <c r="G235">
        <v>1</v>
      </c>
      <c r="H235" t="s">
        <v>8278</v>
      </c>
      <c r="I235">
        <v>1</v>
      </c>
      <c r="J235" t="s">
        <v>13801</v>
      </c>
      <c r="K235" t="s">
        <v>13808</v>
      </c>
      <c r="L235">
        <v>270107</v>
      </c>
      <c r="M235" t="s">
        <v>13588</v>
      </c>
      <c r="N235">
        <v>270107006</v>
      </c>
      <c r="O235" t="s">
        <v>13613</v>
      </c>
      <c r="P235">
        <v>0</v>
      </c>
      <c r="Q235">
        <v>18954.709777892636</v>
      </c>
      <c r="R235">
        <v>32229.815792450685</v>
      </c>
    </row>
    <row r="236" spans="1:18" x14ac:dyDescent="0.25">
      <c r="A236">
        <v>4</v>
      </c>
      <c r="B236">
        <v>4303</v>
      </c>
      <c r="C236" t="s">
        <v>771</v>
      </c>
      <c r="D236" t="s">
        <v>1170</v>
      </c>
      <c r="E236">
        <v>3</v>
      </c>
      <c r="F236" t="s">
        <v>13807</v>
      </c>
      <c r="G236">
        <v>1</v>
      </c>
      <c r="H236" t="s">
        <v>8278</v>
      </c>
      <c r="I236">
        <v>1</v>
      </c>
      <c r="J236" t="s">
        <v>13801</v>
      </c>
      <c r="K236" t="s">
        <v>13809</v>
      </c>
      <c r="L236">
        <v>270107</v>
      </c>
      <c r="M236" t="s">
        <v>13588</v>
      </c>
      <c r="N236">
        <v>270107006</v>
      </c>
      <c r="O236" t="s">
        <v>13613</v>
      </c>
      <c r="P236">
        <v>0</v>
      </c>
      <c r="Q236">
        <v>0</v>
      </c>
      <c r="R236">
        <v>1980.3921731551088</v>
      </c>
    </row>
    <row r="237" spans="1:18" x14ac:dyDescent="0.25">
      <c r="A237">
        <v>4</v>
      </c>
      <c r="B237">
        <v>4303</v>
      </c>
      <c r="C237" t="s">
        <v>771</v>
      </c>
      <c r="D237" t="s">
        <v>1170</v>
      </c>
      <c r="E237">
        <v>4</v>
      </c>
      <c r="F237" t="s">
        <v>13810</v>
      </c>
      <c r="G237">
        <v>1</v>
      </c>
      <c r="H237" t="s">
        <v>8278</v>
      </c>
      <c r="I237">
        <v>1</v>
      </c>
      <c r="J237" t="s">
        <v>13801</v>
      </c>
      <c r="K237" t="s">
        <v>13811</v>
      </c>
      <c r="L237">
        <v>270107</v>
      </c>
      <c r="M237" t="s">
        <v>13588</v>
      </c>
      <c r="N237">
        <v>270107006</v>
      </c>
      <c r="O237" t="s">
        <v>13613</v>
      </c>
      <c r="P237">
        <v>0</v>
      </c>
      <c r="Q237">
        <v>18954.709777892636</v>
      </c>
      <c r="R237">
        <v>32229.815792450685</v>
      </c>
    </row>
    <row r="238" spans="1:18" x14ac:dyDescent="0.25">
      <c r="A238">
        <v>4</v>
      </c>
      <c r="B238">
        <v>4303</v>
      </c>
      <c r="C238" t="s">
        <v>771</v>
      </c>
      <c r="D238" t="s">
        <v>1170</v>
      </c>
      <c r="E238">
        <v>4</v>
      </c>
      <c r="F238" t="s">
        <v>13810</v>
      </c>
      <c r="G238">
        <v>1</v>
      </c>
      <c r="H238" t="s">
        <v>8278</v>
      </c>
      <c r="I238">
        <v>1</v>
      </c>
      <c r="J238" t="s">
        <v>13801</v>
      </c>
      <c r="K238" t="s">
        <v>13812</v>
      </c>
      <c r="L238">
        <v>270107</v>
      </c>
      <c r="M238" t="s">
        <v>13588</v>
      </c>
      <c r="N238">
        <v>270107006</v>
      </c>
      <c r="O238" t="s">
        <v>13613</v>
      </c>
      <c r="P238">
        <v>0</v>
      </c>
      <c r="Q238">
        <v>0</v>
      </c>
      <c r="R238">
        <v>1980.3921731551088</v>
      </c>
    </row>
    <row r="239" spans="1:18" x14ac:dyDescent="0.25">
      <c r="A239">
        <v>4</v>
      </c>
      <c r="B239">
        <v>4303</v>
      </c>
      <c r="C239" t="s">
        <v>771</v>
      </c>
      <c r="D239" t="s">
        <v>1170</v>
      </c>
      <c r="E239">
        <v>7</v>
      </c>
      <c r="F239" t="s">
        <v>13813</v>
      </c>
      <c r="G239">
        <v>2</v>
      </c>
      <c r="H239" t="s">
        <v>13771</v>
      </c>
      <c r="I239">
        <v>3</v>
      </c>
      <c r="J239" t="s">
        <v>13814</v>
      </c>
      <c r="K239" t="s">
        <v>13771</v>
      </c>
      <c r="L239">
        <v>270107</v>
      </c>
      <c r="M239" t="s">
        <v>13588</v>
      </c>
      <c r="N239">
        <v>270107005</v>
      </c>
      <c r="O239" t="s">
        <v>13608</v>
      </c>
      <c r="P239">
        <v>0</v>
      </c>
      <c r="Q239">
        <v>8279.8052790323345</v>
      </c>
      <c r="R239">
        <v>0</v>
      </c>
    </row>
    <row r="240" spans="1:18" x14ac:dyDescent="0.25">
      <c r="A240">
        <v>4</v>
      </c>
      <c r="B240">
        <v>4303</v>
      </c>
      <c r="C240" t="s">
        <v>771</v>
      </c>
      <c r="D240" t="s">
        <v>1170</v>
      </c>
      <c r="E240">
        <v>7</v>
      </c>
      <c r="F240" t="s">
        <v>13813</v>
      </c>
      <c r="G240">
        <v>3</v>
      </c>
      <c r="H240" t="s">
        <v>13770</v>
      </c>
      <c r="I240">
        <v>3</v>
      </c>
      <c r="J240" t="s">
        <v>13814</v>
      </c>
      <c r="K240" t="s">
        <v>13815</v>
      </c>
      <c r="L240">
        <v>270107</v>
      </c>
      <c r="M240" t="s">
        <v>13588</v>
      </c>
      <c r="N240">
        <v>270107005</v>
      </c>
      <c r="O240" t="s">
        <v>13608</v>
      </c>
      <c r="P240">
        <v>0</v>
      </c>
      <c r="Q240">
        <v>10674.904498860302</v>
      </c>
      <c r="R240">
        <v>32229.815792450685</v>
      </c>
    </row>
    <row r="241" spans="1:18" x14ac:dyDescent="0.25">
      <c r="A241">
        <v>4</v>
      </c>
      <c r="B241">
        <v>4303</v>
      </c>
      <c r="C241" t="s">
        <v>771</v>
      </c>
      <c r="D241" t="s">
        <v>1170</v>
      </c>
      <c r="E241">
        <v>7</v>
      </c>
      <c r="F241" t="s">
        <v>13813</v>
      </c>
      <c r="G241">
        <v>3</v>
      </c>
      <c r="H241" t="s">
        <v>13770</v>
      </c>
      <c r="I241">
        <v>3</v>
      </c>
      <c r="J241" t="s">
        <v>13814</v>
      </c>
      <c r="K241" t="s">
        <v>13816</v>
      </c>
      <c r="L241">
        <v>270107</v>
      </c>
      <c r="M241" t="s">
        <v>13588</v>
      </c>
      <c r="N241">
        <v>270107005</v>
      </c>
      <c r="O241" t="s">
        <v>13608</v>
      </c>
      <c r="P241">
        <v>0</v>
      </c>
      <c r="Q241">
        <v>0</v>
      </c>
      <c r="R241">
        <v>1980.3921731551088</v>
      </c>
    </row>
    <row r="242" spans="1:18" x14ac:dyDescent="0.25">
      <c r="A242">
        <v>5</v>
      </c>
      <c r="B242">
        <v>5101</v>
      </c>
      <c r="C242" t="s">
        <v>798</v>
      </c>
      <c r="D242" t="s">
        <v>798</v>
      </c>
      <c r="E242">
        <v>1</v>
      </c>
      <c r="F242" t="s">
        <v>13800</v>
      </c>
      <c r="G242">
        <v>1</v>
      </c>
      <c r="H242" t="s">
        <v>8278</v>
      </c>
      <c r="I242">
        <v>1</v>
      </c>
      <c r="J242" t="s">
        <v>13801</v>
      </c>
      <c r="K242" t="s">
        <v>13802</v>
      </c>
      <c r="L242">
        <v>270107</v>
      </c>
      <c r="M242" t="s">
        <v>13588</v>
      </c>
      <c r="N242">
        <v>270107006</v>
      </c>
      <c r="O242" t="s">
        <v>13613</v>
      </c>
      <c r="P242">
        <v>28407.096184265854</v>
      </c>
      <c r="Q242">
        <v>26062.957423277596</v>
      </c>
      <c r="R242">
        <v>38697.689392207903</v>
      </c>
    </row>
    <row r="243" spans="1:18" x14ac:dyDescent="0.25">
      <c r="A243">
        <v>5</v>
      </c>
      <c r="B243">
        <v>5101</v>
      </c>
      <c r="C243" t="s">
        <v>798</v>
      </c>
      <c r="D243" t="s">
        <v>798</v>
      </c>
      <c r="E243">
        <v>1</v>
      </c>
      <c r="F243" t="s">
        <v>13800</v>
      </c>
      <c r="G243">
        <v>1</v>
      </c>
      <c r="H243" t="s">
        <v>8278</v>
      </c>
      <c r="I243">
        <v>1</v>
      </c>
      <c r="J243" t="s">
        <v>13801</v>
      </c>
      <c r="K243" t="s">
        <v>13803</v>
      </c>
      <c r="L243">
        <v>270107</v>
      </c>
      <c r="M243" t="s">
        <v>13588</v>
      </c>
      <c r="N243">
        <v>270107006</v>
      </c>
      <c r="O243" t="s">
        <v>13613</v>
      </c>
      <c r="P243">
        <v>3113.2572900745527</v>
      </c>
      <c r="Q243">
        <v>1338.210559971631</v>
      </c>
      <c r="R243">
        <v>3203.1340871266407</v>
      </c>
    </row>
    <row r="244" spans="1:18" x14ac:dyDescent="0.25">
      <c r="A244">
        <v>5</v>
      </c>
      <c r="B244">
        <v>5101</v>
      </c>
      <c r="C244" t="s">
        <v>798</v>
      </c>
      <c r="D244" t="s">
        <v>798</v>
      </c>
      <c r="E244">
        <v>2</v>
      </c>
      <c r="F244" t="s">
        <v>13804</v>
      </c>
      <c r="G244">
        <v>3</v>
      </c>
      <c r="H244" t="s">
        <v>13770</v>
      </c>
      <c r="I244">
        <v>1</v>
      </c>
      <c r="J244" t="s">
        <v>13801</v>
      </c>
      <c r="K244" t="s">
        <v>13805</v>
      </c>
      <c r="L244">
        <v>270107</v>
      </c>
      <c r="M244" t="s">
        <v>13588</v>
      </c>
      <c r="N244">
        <v>270107006</v>
      </c>
      <c r="O244" t="s">
        <v>13613</v>
      </c>
      <c r="P244">
        <v>28407.096184265854</v>
      </c>
      <c r="Q244">
        <v>26062.957423277596</v>
      </c>
      <c r="R244">
        <v>36499.99477654654</v>
      </c>
    </row>
    <row r="245" spans="1:18" x14ac:dyDescent="0.25">
      <c r="A245">
        <v>5</v>
      </c>
      <c r="B245">
        <v>5101</v>
      </c>
      <c r="C245" t="s">
        <v>798</v>
      </c>
      <c r="D245" t="s">
        <v>798</v>
      </c>
      <c r="E245">
        <v>2</v>
      </c>
      <c r="F245" t="s">
        <v>13804</v>
      </c>
      <c r="G245">
        <v>3</v>
      </c>
      <c r="H245" t="s">
        <v>13770</v>
      </c>
      <c r="I245">
        <v>1</v>
      </c>
      <c r="J245" t="s">
        <v>13801</v>
      </c>
      <c r="K245" t="s">
        <v>13806</v>
      </c>
      <c r="L245">
        <v>270107</v>
      </c>
      <c r="M245" t="s">
        <v>13588</v>
      </c>
      <c r="N245">
        <v>270107006</v>
      </c>
      <c r="O245" t="s">
        <v>13613</v>
      </c>
      <c r="P245">
        <v>3113.2572900745527</v>
      </c>
      <c r="Q245">
        <v>1338.210559971631</v>
      </c>
      <c r="R245">
        <v>5400.8287027879924</v>
      </c>
    </row>
    <row r="246" spans="1:18" x14ac:dyDescent="0.25">
      <c r="A246">
        <v>5</v>
      </c>
      <c r="B246">
        <v>5101</v>
      </c>
      <c r="C246" t="s">
        <v>798</v>
      </c>
      <c r="D246" t="s">
        <v>798</v>
      </c>
      <c r="E246">
        <v>3</v>
      </c>
      <c r="F246" t="s">
        <v>13807</v>
      </c>
      <c r="G246">
        <v>1</v>
      </c>
      <c r="H246" t="s">
        <v>8278</v>
      </c>
      <c r="I246">
        <v>1</v>
      </c>
      <c r="J246" t="s">
        <v>13801</v>
      </c>
      <c r="K246" t="s">
        <v>13808</v>
      </c>
      <c r="L246">
        <v>270107</v>
      </c>
      <c r="M246" t="s">
        <v>13588</v>
      </c>
      <c r="N246">
        <v>270107006</v>
      </c>
      <c r="O246" t="s">
        <v>13613</v>
      </c>
      <c r="P246">
        <v>30731.443598283353</v>
      </c>
      <c r="Q246">
        <v>26608.408276438735</v>
      </c>
      <c r="R246">
        <v>39654.395148458018</v>
      </c>
    </row>
    <row r="247" spans="1:18" x14ac:dyDescent="0.25">
      <c r="A247">
        <v>5</v>
      </c>
      <c r="B247">
        <v>5101</v>
      </c>
      <c r="C247" t="s">
        <v>798</v>
      </c>
      <c r="D247" t="s">
        <v>798</v>
      </c>
      <c r="E247">
        <v>3</v>
      </c>
      <c r="F247" t="s">
        <v>13807</v>
      </c>
      <c r="G247">
        <v>1</v>
      </c>
      <c r="H247" t="s">
        <v>8278</v>
      </c>
      <c r="I247">
        <v>1</v>
      </c>
      <c r="J247" t="s">
        <v>13801</v>
      </c>
      <c r="K247" t="s">
        <v>13809</v>
      </c>
      <c r="L247">
        <v>270107</v>
      </c>
      <c r="M247" t="s">
        <v>13588</v>
      </c>
      <c r="N247">
        <v>270107006</v>
      </c>
      <c r="O247" t="s">
        <v>13613</v>
      </c>
      <c r="P247">
        <v>788.90987605705243</v>
      </c>
      <c r="Q247">
        <v>792.75970681049205</v>
      </c>
      <c r="R247">
        <v>2246.4283308765339</v>
      </c>
    </row>
    <row r="248" spans="1:18" x14ac:dyDescent="0.25">
      <c r="A248">
        <v>5</v>
      </c>
      <c r="B248">
        <v>5101</v>
      </c>
      <c r="C248" t="s">
        <v>798</v>
      </c>
      <c r="D248" t="s">
        <v>798</v>
      </c>
      <c r="E248">
        <v>4</v>
      </c>
      <c r="F248" t="s">
        <v>13810</v>
      </c>
      <c r="G248">
        <v>1</v>
      </c>
      <c r="H248" t="s">
        <v>8278</v>
      </c>
      <c r="I248">
        <v>1</v>
      </c>
      <c r="J248" t="s">
        <v>13801</v>
      </c>
      <c r="K248" t="s">
        <v>13811</v>
      </c>
      <c r="L248">
        <v>270107</v>
      </c>
      <c r="M248" t="s">
        <v>13588</v>
      </c>
      <c r="N248">
        <v>270107006</v>
      </c>
      <c r="O248" t="s">
        <v>13613</v>
      </c>
      <c r="P248">
        <v>28407.096184265854</v>
      </c>
      <c r="Q248">
        <v>26310.266276926948</v>
      </c>
      <c r="R248">
        <v>38697.689392207903</v>
      </c>
    </row>
    <row r="249" spans="1:18" x14ac:dyDescent="0.25">
      <c r="A249">
        <v>5</v>
      </c>
      <c r="B249">
        <v>5101</v>
      </c>
      <c r="C249" t="s">
        <v>798</v>
      </c>
      <c r="D249" t="s">
        <v>798</v>
      </c>
      <c r="E249">
        <v>4</v>
      </c>
      <c r="F249" t="s">
        <v>13810</v>
      </c>
      <c r="G249">
        <v>1</v>
      </c>
      <c r="H249" t="s">
        <v>8278</v>
      </c>
      <c r="I249">
        <v>1</v>
      </c>
      <c r="J249" t="s">
        <v>13801</v>
      </c>
      <c r="K249" t="s">
        <v>13812</v>
      </c>
      <c r="L249">
        <v>270107</v>
      </c>
      <c r="M249" t="s">
        <v>13588</v>
      </c>
      <c r="N249">
        <v>270107006</v>
      </c>
      <c r="O249" t="s">
        <v>13613</v>
      </c>
      <c r="P249">
        <v>3113.2572900745527</v>
      </c>
      <c r="Q249">
        <v>1090.9017063222777</v>
      </c>
      <c r="R249">
        <v>3203.1340871266407</v>
      </c>
    </row>
    <row r="250" spans="1:18" x14ac:dyDescent="0.25">
      <c r="A250">
        <v>5</v>
      </c>
      <c r="B250">
        <v>5101</v>
      </c>
      <c r="C250" t="s">
        <v>798</v>
      </c>
      <c r="D250" t="s">
        <v>798</v>
      </c>
      <c r="E250">
        <v>7</v>
      </c>
      <c r="F250" t="s">
        <v>13813</v>
      </c>
      <c r="G250">
        <v>2</v>
      </c>
      <c r="H250" t="s">
        <v>13771</v>
      </c>
      <c r="I250">
        <v>3</v>
      </c>
      <c r="J250" t="s">
        <v>13814</v>
      </c>
      <c r="K250" t="s">
        <v>13771</v>
      </c>
      <c r="L250">
        <v>270107</v>
      </c>
      <c r="M250" t="s">
        <v>13588</v>
      </c>
      <c r="N250">
        <v>270107005</v>
      </c>
      <c r="O250" t="s">
        <v>13608</v>
      </c>
      <c r="P250">
        <v>5900.4718775654592</v>
      </c>
      <c r="Q250">
        <v>9917.6631572155566</v>
      </c>
      <c r="R250">
        <v>0</v>
      </c>
    </row>
    <row r="251" spans="1:18" x14ac:dyDescent="0.25">
      <c r="A251">
        <v>5</v>
      </c>
      <c r="B251">
        <v>5101</v>
      </c>
      <c r="C251" t="s">
        <v>798</v>
      </c>
      <c r="D251" t="s">
        <v>798</v>
      </c>
      <c r="E251">
        <v>7</v>
      </c>
      <c r="F251" t="s">
        <v>13813</v>
      </c>
      <c r="G251">
        <v>3</v>
      </c>
      <c r="H251" t="s">
        <v>13770</v>
      </c>
      <c r="I251">
        <v>3</v>
      </c>
      <c r="J251" t="s">
        <v>13814</v>
      </c>
      <c r="K251" t="s">
        <v>13815</v>
      </c>
      <c r="L251">
        <v>270107</v>
      </c>
      <c r="M251" t="s">
        <v>13588</v>
      </c>
      <c r="N251">
        <v>270107005</v>
      </c>
      <c r="O251" t="s">
        <v>13608</v>
      </c>
      <c r="P251">
        <v>25402.297316238062</v>
      </c>
      <c r="Q251">
        <v>17236.195972384303</v>
      </c>
      <c r="R251">
        <v>37616.986068400496</v>
      </c>
    </row>
    <row r="252" spans="1:18" x14ac:dyDescent="0.25">
      <c r="A252">
        <v>5</v>
      </c>
      <c r="B252">
        <v>5101</v>
      </c>
      <c r="C252" t="s">
        <v>798</v>
      </c>
      <c r="D252" t="s">
        <v>798</v>
      </c>
      <c r="E252">
        <v>7</v>
      </c>
      <c r="F252" t="s">
        <v>13813</v>
      </c>
      <c r="G252">
        <v>3</v>
      </c>
      <c r="H252" t="s">
        <v>13770</v>
      </c>
      <c r="I252">
        <v>3</v>
      </c>
      <c r="J252" t="s">
        <v>13814</v>
      </c>
      <c r="K252" t="s">
        <v>13816</v>
      </c>
      <c r="L252">
        <v>270107</v>
      </c>
      <c r="M252" t="s">
        <v>13588</v>
      </c>
      <c r="N252">
        <v>270107005</v>
      </c>
      <c r="O252" t="s">
        <v>13608</v>
      </c>
      <c r="P252">
        <v>217.58428053688587</v>
      </c>
      <c r="Q252">
        <v>247.3088536493531</v>
      </c>
      <c r="R252">
        <v>4283.8374109340421</v>
      </c>
    </row>
    <row r="253" spans="1:18" x14ac:dyDescent="0.25">
      <c r="A253">
        <v>5</v>
      </c>
      <c r="B253">
        <v>5102</v>
      </c>
      <c r="C253" t="s">
        <v>798</v>
      </c>
      <c r="D253" t="s">
        <v>1181</v>
      </c>
      <c r="E253">
        <v>1</v>
      </c>
      <c r="F253" t="s">
        <v>13800</v>
      </c>
      <c r="G253">
        <v>1</v>
      </c>
      <c r="H253" t="s">
        <v>8278</v>
      </c>
      <c r="I253">
        <v>1</v>
      </c>
      <c r="J253" t="s">
        <v>13801</v>
      </c>
      <c r="K253" t="s">
        <v>13802</v>
      </c>
      <c r="L253">
        <v>270107</v>
      </c>
      <c r="M253" t="s">
        <v>13588</v>
      </c>
      <c r="N253">
        <v>270107006</v>
      </c>
      <c r="O253" t="s">
        <v>13613</v>
      </c>
      <c r="P253">
        <v>0</v>
      </c>
      <c r="Q253">
        <v>112979.71390546022</v>
      </c>
      <c r="R253">
        <v>0</v>
      </c>
    </row>
    <row r="254" spans="1:18" x14ac:dyDescent="0.25">
      <c r="A254">
        <v>5</v>
      </c>
      <c r="B254">
        <v>5102</v>
      </c>
      <c r="C254" t="s">
        <v>798</v>
      </c>
      <c r="D254" t="s">
        <v>1181</v>
      </c>
      <c r="E254">
        <v>2</v>
      </c>
      <c r="F254" t="s">
        <v>13804</v>
      </c>
      <c r="G254">
        <v>3</v>
      </c>
      <c r="H254" t="s">
        <v>13770</v>
      </c>
      <c r="I254">
        <v>1</v>
      </c>
      <c r="J254" t="s">
        <v>13801</v>
      </c>
      <c r="K254" t="s">
        <v>13805</v>
      </c>
      <c r="L254">
        <v>270107</v>
      </c>
      <c r="M254" t="s">
        <v>13588</v>
      </c>
      <c r="N254">
        <v>270107006</v>
      </c>
      <c r="O254" t="s">
        <v>13613</v>
      </c>
      <c r="P254">
        <v>0</v>
      </c>
      <c r="Q254">
        <v>107013.32851290719</v>
      </c>
      <c r="R254">
        <v>0</v>
      </c>
    </row>
    <row r="255" spans="1:18" x14ac:dyDescent="0.25">
      <c r="A255">
        <v>5</v>
      </c>
      <c r="B255">
        <v>5102</v>
      </c>
      <c r="C255" t="s">
        <v>798</v>
      </c>
      <c r="D255" t="s">
        <v>1181</v>
      </c>
      <c r="E255">
        <v>2</v>
      </c>
      <c r="F255" t="s">
        <v>13804</v>
      </c>
      <c r="G255">
        <v>3</v>
      </c>
      <c r="H255" t="s">
        <v>13770</v>
      </c>
      <c r="I255">
        <v>1</v>
      </c>
      <c r="J255" t="s">
        <v>13801</v>
      </c>
      <c r="K255" t="s">
        <v>13806</v>
      </c>
      <c r="L255">
        <v>270107</v>
      </c>
      <c r="M255" t="s">
        <v>13588</v>
      </c>
      <c r="N255">
        <v>270107006</v>
      </c>
      <c r="O255" t="s">
        <v>13613</v>
      </c>
      <c r="P255">
        <v>0</v>
      </c>
      <c r="Q255">
        <v>5966.3853925530148</v>
      </c>
      <c r="R255">
        <v>0</v>
      </c>
    </row>
    <row r="256" spans="1:18" x14ac:dyDescent="0.25">
      <c r="A256">
        <v>5</v>
      </c>
      <c r="B256">
        <v>5102</v>
      </c>
      <c r="C256" t="s">
        <v>798</v>
      </c>
      <c r="D256" t="s">
        <v>1181</v>
      </c>
      <c r="E256">
        <v>3</v>
      </c>
      <c r="F256" t="s">
        <v>13807</v>
      </c>
      <c r="G256">
        <v>1</v>
      </c>
      <c r="H256" t="s">
        <v>8278</v>
      </c>
      <c r="I256">
        <v>1</v>
      </c>
      <c r="J256" t="s">
        <v>13801</v>
      </c>
      <c r="K256" t="s">
        <v>13808</v>
      </c>
      <c r="L256">
        <v>270107</v>
      </c>
      <c r="M256" t="s">
        <v>13588</v>
      </c>
      <c r="N256">
        <v>270107006</v>
      </c>
      <c r="O256" t="s">
        <v>13613</v>
      </c>
      <c r="P256">
        <v>0</v>
      </c>
      <c r="Q256">
        <v>112979.71390546022</v>
      </c>
      <c r="R256">
        <v>0</v>
      </c>
    </row>
    <row r="257" spans="1:18" x14ac:dyDescent="0.25">
      <c r="A257">
        <v>5</v>
      </c>
      <c r="B257">
        <v>5102</v>
      </c>
      <c r="C257" t="s">
        <v>798</v>
      </c>
      <c r="D257" t="s">
        <v>1181</v>
      </c>
      <c r="E257">
        <v>4</v>
      </c>
      <c r="F257" t="s">
        <v>13810</v>
      </c>
      <c r="G257">
        <v>1</v>
      </c>
      <c r="H257" t="s">
        <v>8278</v>
      </c>
      <c r="I257">
        <v>1</v>
      </c>
      <c r="J257" t="s">
        <v>13801</v>
      </c>
      <c r="K257" t="s">
        <v>13811</v>
      </c>
      <c r="L257">
        <v>270107</v>
      </c>
      <c r="M257" t="s">
        <v>13588</v>
      </c>
      <c r="N257">
        <v>270107006</v>
      </c>
      <c r="O257" t="s">
        <v>13613</v>
      </c>
      <c r="P257">
        <v>0</v>
      </c>
      <c r="Q257">
        <v>112979.71390546022</v>
      </c>
      <c r="R257">
        <v>0</v>
      </c>
    </row>
    <row r="258" spans="1:18" x14ac:dyDescent="0.25">
      <c r="A258">
        <v>5</v>
      </c>
      <c r="B258">
        <v>5102</v>
      </c>
      <c r="C258" t="s">
        <v>798</v>
      </c>
      <c r="D258" t="s">
        <v>1181</v>
      </c>
      <c r="E258">
        <v>7</v>
      </c>
      <c r="F258" t="s">
        <v>13813</v>
      </c>
      <c r="G258">
        <v>2</v>
      </c>
      <c r="H258" t="s">
        <v>13771</v>
      </c>
      <c r="I258">
        <v>3</v>
      </c>
      <c r="J258" t="s">
        <v>13814</v>
      </c>
      <c r="K258" t="s">
        <v>13771</v>
      </c>
      <c r="L258">
        <v>270107</v>
      </c>
      <c r="M258" t="s">
        <v>13588</v>
      </c>
      <c r="N258">
        <v>270107005</v>
      </c>
      <c r="O258" t="s">
        <v>13608</v>
      </c>
      <c r="P258">
        <v>0</v>
      </c>
      <c r="Q258">
        <v>16238.042162537915</v>
      </c>
      <c r="R258">
        <v>0</v>
      </c>
    </row>
    <row r="259" spans="1:18" x14ac:dyDescent="0.25">
      <c r="A259">
        <v>5</v>
      </c>
      <c r="B259">
        <v>5102</v>
      </c>
      <c r="C259" t="s">
        <v>798</v>
      </c>
      <c r="D259" t="s">
        <v>1181</v>
      </c>
      <c r="E259">
        <v>7</v>
      </c>
      <c r="F259" t="s">
        <v>13813</v>
      </c>
      <c r="G259">
        <v>3</v>
      </c>
      <c r="H259" t="s">
        <v>13770</v>
      </c>
      <c r="I259">
        <v>3</v>
      </c>
      <c r="J259" t="s">
        <v>13814</v>
      </c>
      <c r="K259" t="s">
        <v>13815</v>
      </c>
      <c r="L259">
        <v>270107</v>
      </c>
      <c r="M259" t="s">
        <v>13588</v>
      </c>
      <c r="N259">
        <v>270107005</v>
      </c>
      <c r="O259" t="s">
        <v>13608</v>
      </c>
      <c r="P259">
        <v>0</v>
      </c>
      <c r="Q259">
        <v>96741.671742922292</v>
      </c>
      <c r="R259">
        <v>0</v>
      </c>
    </row>
    <row r="260" spans="1:18" x14ac:dyDescent="0.25">
      <c r="A260">
        <v>5</v>
      </c>
      <c r="B260">
        <v>5103</v>
      </c>
      <c r="C260" t="s">
        <v>798</v>
      </c>
      <c r="D260" t="s">
        <v>1184</v>
      </c>
      <c r="E260">
        <v>1</v>
      </c>
      <c r="F260" t="s">
        <v>13800</v>
      </c>
      <c r="G260">
        <v>1</v>
      </c>
      <c r="H260" t="s">
        <v>8278</v>
      </c>
      <c r="I260">
        <v>1</v>
      </c>
      <c r="J260" t="s">
        <v>13801</v>
      </c>
      <c r="K260" t="s">
        <v>13802</v>
      </c>
      <c r="L260">
        <v>270107</v>
      </c>
      <c r="M260" t="s">
        <v>13588</v>
      </c>
      <c r="N260">
        <v>270107006</v>
      </c>
      <c r="O260" t="s">
        <v>13613</v>
      </c>
      <c r="P260">
        <v>0</v>
      </c>
      <c r="Q260">
        <v>40724.966215162698</v>
      </c>
      <c r="R260">
        <v>79520.864750156601</v>
      </c>
    </row>
    <row r="261" spans="1:18" x14ac:dyDescent="0.25">
      <c r="A261">
        <v>5</v>
      </c>
      <c r="B261">
        <v>5103</v>
      </c>
      <c r="C261" t="s">
        <v>798</v>
      </c>
      <c r="D261" t="s">
        <v>1184</v>
      </c>
      <c r="E261">
        <v>2</v>
      </c>
      <c r="F261" t="s">
        <v>13804</v>
      </c>
      <c r="G261">
        <v>3</v>
      </c>
      <c r="H261" t="s">
        <v>13770</v>
      </c>
      <c r="I261">
        <v>1</v>
      </c>
      <c r="J261" t="s">
        <v>13801</v>
      </c>
      <c r="K261" t="s">
        <v>13805</v>
      </c>
      <c r="L261">
        <v>270107</v>
      </c>
      <c r="M261" t="s">
        <v>13588</v>
      </c>
      <c r="N261">
        <v>270107006</v>
      </c>
      <c r="O261" t="s">
        <v>13613</v>
      </c>
      <c r="P261">
        <v>0</v>
      </c>
      <c r="Q261">
        <v>33060.854354437863</v>
      </c>
      <c r="R261">
        <v>70982.437358850802</v>
      </c>
    </row>
    <row r="262" spans="1:18" x14ac:dyDescent="0.25">
      <c r="A262">
        <v>5</v>
      </c>
      <c r="B262">
        <v>5103</v>
      </c>
      <c r="C262" t="s">
        <v>798</v>
      </c>
      <c r="D262" t="s">
        <v>1184</v>
      </c>
      <c r="E262">
        <v>2</v>
      </c>
      <c r="F262" t="s">
        <v>13804</v>
      </c>
      <c r="G262">
        <v>3</v>
      </c>
      <c r="H262" t="s">
        <v>13770</v>
      </c>
      <c r="I262">
        <v>1</v>
      </c>
      <c r="J262" t="s">
        <v>13801</v>
      </c>
      <c r="K262" t="s">
        <v>13806</v>
      </c>
      <c r="L262">
        <v>270107</v>
      </c>
      <c r="M262" t="s">
        <v>13588</v>
      </c>
      <c r="N262">
        <v>270107006</v>
      </c>
      <c r="O262" t="s">
        <v>13613</v>
      </c>
      <c r="P262">
        <v>0</v>
      </c>
      <c r="Q262">
        <v>7664.1118607248382</v>
      </c>
      <c r="R262">
        <v>8538.4273913057896</v>
      </c>
    </row>
    <row r="263" spans="1:18" x14ac:dyDescent="0.25">
      <c r="A263">
        <v>5</v>
      </c>
      <c r="B263">
        <v>5103</v>
      </c>
      <c r="C263" t="s">
        <v>798</v>
      </c>
      <c r="D263" t="s">
        <v>1184</v>
      </c>
      <c r="E263">
        <v>3</v>
      </c>
      <c r="F263" t="s">
        <v>13807</v>
      </c>
      <c r="G263">
        <v>1</v>
      </c>
      <c r="H263" t="s">
        <v>8278</v>
      </c>
      <c r="I263">
        <v>1</v>
      </c>
      <c r="J263" t="s">
        <v>13801</v>
      </c>
      <c r="K263" t="s">
        <v>13808</v>
      </c>
      <c r="L263">
        <v>270107</v>
      </c>
      <c r="M263" t="s">
        <v>13588</v>
      </c>
      <c r="N263">
        <v>270107006</v>
      </c>
      <c r="O263" t="s">
        <v>13613</v>
      </c>
      <c r="P263">
        <v>0</v>
      </c>
      <c r="Q263">
        <v>40724.966215162698</v>
      </c>
      <c r="R263">
        <v>79520.864750156601</v>
      </c>
    </row>
    <row r="264" spans="1:18" x14ac:dyDescent="0.25">
      <c r="A264">
        <v>5</v>
      </c>
      <c r="B264">
        <v>5103</v>
      </c>
      <c r="C264" t="s">
        <v>798</v>
      </c>
      <c r="D264" t="s">
        <v>1184</v>
      </c>
      <c r="E264">
        <v>4</v>
      </c>
      <c r="F264" t="s">
        <v>13810</v>
      </c>
      <c r="G264">
        <v>1</v>
      </c>
      <c r="H264" t="s">
        <v>8278</v>
      </c>
      <c r="I264">
        <v>1</v>
      </c>
      <c r="J264" t="s">
        <v>13801</v>
      </c>
      <c r="K264" t="s">
        <v>13811</v>
      </c>
      <c r="L264">
        <v>270107</v>
      </c>
      <c r="M264" t="s">
        <v>13588</v>
      </c>
      <c r="N264">
        <v>270107006</v>
      </c>
      <c r="O264" t="s">
        <v>13613</v>
      </c>
      <c r="P264">
        <v>0</v>
      </c>
      <c r="Q264">
        <v>40724.966215162698</v>
      </c>
      <c r="R264">
        <v>79520.864750156601</v>
      </c>
    </row>
    <row r="265" spans="1:18" x14ac:dyDescent="0.25">
      <c r="A265">
        <v>5</v>
      </c>
      <c r="B265">
        <v>5103</v>
      </c>
      <c r="C265" t="s">
        <v>798</v>
      </c>
      <c r="D265" t="s">
        <v>1184</v>
      </c>
      <c r="E265">
        <v>7</v>
      </c>
      <c r="F265" t="s">
        <v>13813</v>
      </c>
      <c r="G265">
        <v>2</v>
      </c>
      <c r="H265" t="s">
        <v>13771</v>
      </c>
      <c r="I265">
        <v>3</v>
      </c>
      <c r="J265" t="s">
        <v>13814</v>
      </c>
      <c r="K265" t="s">
        <v>13771</v>
      </c>
      <c r="L265">
        <v>270107</v>
      </c>
      <c r="M265" t="s">
        <v>13588</v>
      </c>
      <c r="N265">
        <v>270107005</v>
      </c>
      <c r="O265" t="s">
        <v>13608</v>
      </c>
      <c r="P265">
        <v>0</v>
      </c>
      <c r="Q265">
        <v>20775.57130097405</v>
      </c>
      <c r="R265">
        <v>0</v>
      </c>
    </row>
    <row r="266" spans="1:18" x14ac:dyDescent="0.25">
      <c r="A266">
        <v>5</v>
      </c>
      <c r="B266">
        <v>5103</v>
      </c>
      <c r="C266" t="s">
        <v>798</v>
      </c>
      <c r="D266" t="s">
        <v>1184</v>
      </c>
      <c r="E266">
        <v>7</v>
      </c>
      <c r="F266" t="s">
        <v>13813</v>
      </c>
      <c r="G266">
        <v>3</v>
      </c>
      <c r="H266" t="s">
        <v>13770</v>
      </c>
      <c r="I266">
        <v>3</v>
      </c>
      <c r="J266" t="s">
        <v>13814</v>
      </c>
      <c r="K266" t="s">
        <v>13815</v>
      </c>
      <c r="L266">
        <v>270107</v>
      </c>
      <c r="M266" t="s">
        <v>13588</v>
      </c>
      <c r="N266">
        <v>270107005</v>
      </c>
      <c r="O266" t="s">
        <v>13608</v>
      </c>
      <c r="P266">
        <v>0</v>
      </c>
      <c r="Q266">
        <v>19949.394914188651</v>
      </c>
      <c r="R266">
        <v>75994.649890730361</v>
      </c>
    </row>
    <row r="267" spans="1:18" x14ac:dyDescent="0.25">
      <c r="A267">
        <v>5</v>
      </c>
      <c r="B267">
        <v>5103</v>
      </c>
      <c r="C267" t="s">
        <v>798</v>
      </c>
      <c r="D267" t="s">
        <v>1184</v>
      </c>
      <c r="E267">
        <v>7</v>
      </c>
      <c r="F267" t="s">
        <v>13813</v>
      </c>
      <c r="G267">
        <v>3</v>
      </c>
      <c r="H267" t="s">
        <v>13770</v>
      </c>
      <c r="I267">
        <v>3</v>
      </c>
      <c r="J267" t="s">
        <v>13814</v>
      </c>
      <c r="K267" t="s">
        <v>13816</v>
      </c>
      <c r="L267">
        <v>270107</v>
      </c>
      <c r="M267" t="s">
        <v>13588</v>
      </c>
      <c r="N267">
        <v>270107005</v>
      </c>
      <c r="O267" t="s">
        <v>13608</v>
      </c>
      <c r="P267">
        <v>0</v>
      </c>
      <c r="Q267">
        <v>0</v>
      </c>
      <c r="R267">
        <v>3526.2148594262353</v>
      </c>
    </row>
    <row r="268" spans="1:18" x14ac:dyDescent="0.25">
      <c r="A268">
        <v>5</v>
      </c>
      <c r="B268">
        <v>5105</v>
      </c>
      <c r="C268" t="s">
        <v>798</v>
      </c>
      <c r="D268" t="s">
        <v>1190</v>
      </c>
      <c r="E268">
        <v>1</v>
      </c>
      <c r="F268" t="s">
        <v>13800</v>
      </c>
      <c r="G268">
        <v>1</v>
      </c>
      <c r="H268" t="s">
        <v>8278</v>
      </c>
      <c r="I268">
        <v>1</v>
      </c>
      <c r="J268" t="s">
        <v>13801</v>
      </c>
      <c r="K268" t="s">
        <v>13802</v>
      </c>
      <c r="L268">
        <v>270107</v>
      </c>
      <c r="M268" t="s">
        <v>13588</v>
      </c>
      <c r="N268">
        <v>270107006</v>
      </c>
      <c r="O268" t="s">
        <v>13613</v>
      </c>
      <c r="P268">
        <v>0</v>
      </c>
      <c r="Q268">
        <v>83419.299783219933</v>
      </c>
      <c r="R268">
        <v>0</v>
      </c>
    </row>
    <row r="269" spans="1:18" x14ac:dyDescent="0.25">
      <c r="A269">
        <v>5</v>
      </c>
      <c r="B269">
        <v>5105</v>
      </c>
      <c r="C269" t="s">
        <v>798</v>
      </c>
      <c r="D269" t="s">
        <v>1190</v>
      </c>
      <c r="E269">
        <v>2</v>
      </c>
      <c r="F269" t="s">
        <v>13804</v>
      </c>
      <c r="G269">
        <v>3</v>
      </c>
      <c r="H269" t="s">
        <v>13770</v>
      </c>
      <c r="I269">
        <v>1</v>
      </c>
      <c r="J269" t="s">
        <v>13801</v>
      </c>
      <c r="K269" t="s">
        <v>13805</v>
      </c>
      <c r="L269">
        <v>270107</v>
      </c>
      <c r="M269" t="s">
        <v>13588</v>
      </c>
      <c r="N269">
        <v>270107006</v>
      </c>
      <c r="O269" t="s">
        <v>13613</v>
      </c>
      <c r="P269">
        <v>0</v>
      </c>
      <c r="Q269">
        <v>77203.07785455414</v>
      </c>
      <c r="R269">
        <v>0</v>
      </c>
    </row>
    <row r="270" spans="1:18" x14ac:dyDescent="0.25">
      <c r="A270">
        <v>5</v>
      </c>
      <c r="B270">
        <v>5105</v>
      </c>
      <c r="C270" t="s">
        <v>798</v>
      </c>
      <c r="D270" t="s">
        <v>1190</v>
      </c>
      <c r="E270">
        <v>2</v>
      </c>
      <c r="F270" t="s">
        <v>13804</v>
      </c>
      <c r="G270">
        <v>3</v>
      </c>
      <c r="H270" t="s">
        <v>13770</v>
      </c>
      <c r="I270">
        <v>1</v>
      </c>
      <c r="J270" t="s">
        <v>13801</v>
      </c>
      <c r="K270" t="s">
        <v>13806</v>
      </c>
      <c r="L270">
        <v>270107</v>
      </c>
      <c r="M270" t="s">
        <v>13588</v>
      </c>
      <c r="N270">
        <v>270107006</v>
      </c>
      <c r="O270" t="s">
        <v>13613</v>
      </c>
      <c r="P270">
        <v>0</v>
      </c>
      <c r="Q270">
        <v>6216.2219286657864</v>
      </c>
      <c r="R270">
        <v>0</v>
      </c>
    </row>
    <row r="271" spans="1:18" x14ac:dyDescent="0.25">
      <c r="A271">
        <v>5</v>
      </c>
      <c r="B271">
        <v>5105</v>
      </c>
      <c r="C271" t="s">
        <v>798</v>
      </c>
      <c r="D271" t="s">
        <v>1190</v>
      </c>
      <c r="E271">
        <v>3</v>
      </c>
      <c r="F271" t="s">
        <v>13807</v>
      </c>
      <c r="G271">
        <v>1</v>
      </c>
      <c r="H271" t="s">
        <v>8278</v>
      </c>
      <c r="I271">
        <v>1</v>
      </c>
      <c r="J271" t="s">
        <v>13801</v>
      </c>
      <c r="K271" t="s">
        <v>13808</v>
      </c>
      <c r="L271">
        <v>270107</v>
      </c>
      <c r="M271" t="s">
        <v>13588</v>
      </c>
      <c r="N271">
        <v>270107006</v>
      </c>
      <c r="O271" t="s">
        <v>13613</v>
      </c>
      <c r="P271">
        <v>0</v>
      </c>
      <c r="Q271">
        <v>83419.299783219933</v>
      </c>
      <c r="R271">
        <v>0</v>
      </c>
    </row>
    <row r="272" spans="1:18" x14ac:dyDescent="0.25">
      <c r="A272">
        <v>5</v>
      </c>
      <c r="B272">
        <v>5105</v>
      </c>
      <c r="C272" t="s">
        <v>798</v>
      </c>
      <c r="D272" t="s">
        <v>1190</v>
      </c>
      <c r="E272">
        <v>4</v>
      </c>
      <c r="F272" t="s">
        <v>13810</v>
      </c>
      <c r="G272">
        <v>1</v>
      </c>
      <c r="H272" t="s">
        <v>8278</v>
      </c>
      <c r="I272">
        <v>1</v>
      </c>
      <c r="J272" t="s">
        <v>13801</v>
      </c>
      <c r="K272" t="s">
        <v>13811</v>
      </c>
      <c r="L272">
        <v>270107</v>
      </c>
      <c r="M272" t="s">
        <v>13588</v>
      </c>
      <c r="N272">
        <v>270107006</v>
      </c>
      <c r="O272" t="s">
        <v>13613</v>
      </c>
      <c r="P272">
        <v>0</v>
      </c>
      <c r="Q272">
        <v>83419.299783219933</v>
      </c>
      <c r="R272">
        <v>0</v>
      </c>
    </row>
    <row r="273" spans="1:18" x14ac:dyDescent="0.25">
      <c r="A273">
        <v>5</v>
      </c>
      <c r="B273">
        <v>5105</v>
      </c>
      <c r="C273" t="s">
        <v>798</v>
      </c>
      <c r="D273" t="s">
        <v>1190</v>
      </c>
      <c r="E273">
        <v>7</v>
      </c>
      <c r="F273" t="s">
        <v>13813</v>
      </c>
      <c r="G273">
        <v>2</v>
      </c>
      <c r="H273" t="s">
        <v>13771</v>
      </c>
      <c r="I273">
        <v>3</v>
      </c>
      <c r="J273" t="s">
        <v>13814</v>
      </c>
      <c r="K273" t="s">
        <v>13771</v>
      </c>
      <c r="L273">
        <v>270107</v>
      </c>
      <c r="M273" t="s">
        <v>13588</v>
      </c>
      <c r="N273">
        <v>270107005</v>
      </c>
      <c r="O273" t="s">
        <v>13608</v>
      </c>
      <c r="P273">
        <v>0</v>
      </c>
      <c r="Q273">
        <v>27417.124275988219</v>
      </c>
      <c r="R273">
        <v>0</v>
      </c>
    </row>
    <row r="274" spans="1:18" x14ac:dyDescent="0.25">
      <c r="A274">
        <v>5</v>
      </c>
      <c r="B274">
        <v>5105</v>
      </c>
      <c r="C274" t="s">
        <v>798</v>
      </c>
      <c r="D274" t="s">
        <v>1190</v>
      </c>
      <c r="E274">
        <v>7</v>
      </c>
      <c r="F274" t="s">
        <v>13813</v>
      </c>
      <c r="G274">
        <v>3</v>
      </c>
      <c r="H274" t="s">
        <v>13770</v>
      </c>
      <c r="I274">
        <v>3</v>
      </c>
      <c r="J274" t="s">
        <v>13814</v>
      </c>
      <c r="K274" t="s">
        <v>13815</v>
      </c>
      <c r="L274">
        <v>270107</v>
      </c>
      <c r="M274" t="s">
        <v>13588</v>
      </c>
      <c r="N274">
        <v>270107005</v>
      </c>
      <c r="O274" t="s">
        <v>13608</v>
      </c>
      <c r="P274">
        <v>0</v>
      </c>
      <c r="Q274">
        <v>56002.17550723171</v>
      </c>
      <c r="R274">
        <v>0</v>
      </c>
    </row>
    <row r="275" spans="1:18" x14ac:dyDescent="0.25">
      <c r="A275">
        <v>5</v>
      </c>
      <c r="B275">
        <v>5107</v>
      </c>
      <c r="C275" t="s">
        <v>798</v>
      </c>
      <c r="D275" t="s">
        <v>1193</v>
      </c>
      <c r="E275">
        <v>1</v>
      </c>
      <c r="F275" t="s">
        <v>13800</v>
      </c>
      <c r="G275">
        <v>1</v>
      </c>
      <c r="H275" t="s">
        <v>8278</v>
      </c>
      <c r="I275">
        <v>1</v>
      </c>
      <c r="J275" t="s">
        <v>13801</v>
      </c>
      <c r="K275" t="s">
        <v>13802</v>
      </c>
      <c r="L275">
        <v>270107</v>
      </c>
      <c r="M275" t="s">
        <v>13588</v>
      </c>
      <c r="N275">
        <v>270107006</v>
      </c>
      <c r="O275" t="s">
        <v>13613</v>
      </c>
      <c r="P275">
        <v>0</v>
      </c>
      <c r="Q275">
        <v>43080.92418650027</v>
      </c>
      <c r="R275">
        <v>0</v>
      </c>
    </row>
    <row r="276" spans="1:18" x14ac:dyDescent="0.25">
      <c r="A276">
        <v>5</v>
      </c>
      <c r="B276">
        <v>5107</v>
      </c>
      <c r="C276" t="s">
        <v>798</v>
      </c>
      <c r="D276" t="s">
        <v>1193</v>
      </c>
      <c r="E276">
        <v>2</v>
      </c>
      <c r="F276" t="s">
        <v>13804</v>
      </c>
      <c r="G276">
        <v>3</v>
      </c>
      <c r="H276" t="s">
        <v>13770</v>
      </c>
      <c r="I276">
        <v>1</v>
      </c>
      <c r="J276" t="s">
        <v>13801</v>
      </c>
      <c r="K276" t="s">
        <v>13805</v>
      </c>
      <c r="L276">
        <v>270107</v>
      </c>
      <c r="M276" t="s">
        <v>13588</v>
      </c>
      <c r="N276">
        <v>270107006</v>
      </c>
      <c r="O276" t="s">
        <v>13613</v>
      </c>
      <c r="P276">
        <v>0</v>
      </c>
      <c r="Q276">
        <v>43080.92418650027</v>
      </c>
      <c r="R276">
        <v>0</v>
      </c>
    </row>
    <row r="277" spans="1:18" x14ac:dyDescent="0.25">
      <c r="A277">
        <v>5</v>
      </c>
      <c r="B277">
        <v>5107</v>
      </c>
      <c r="C277" t="s">
        <v>798</v>
      </c>
      <c r="D277" t="s">
        <v>1193</v>
      </c>
      <c r="E277">
        <v>3</v>
      </c>
      <c r="F277" t="s">
        <v>13807</v>
      </c>
      <c r="G277">
        <v>1</v>
      </c>
      <c r="H277" t="s">
        <v>8278</v>
      </c>
      <c r="I277">
        <v>1</v>
      </c>
      <c r="J277" t="s">
        <v>13801</v>
      </c>
      <c r="K277" t="s">
        <v>13808</v>
      </c>
      <c r="L277">
        <v>270107</v>
      </c>
      <c r="M277" t="s">
        <v>13588</v>
      </c>
      <c r="N277">
        <v>270107006</v>
      </c>
      <c r="O277" t="s">
        <v>13613</v>
      </c>
      <c r="P277">
        <v>0</v>
      </c>
      <c r="Q277">
        <v>43080.92418650027</v>
      </c>
      <c r="R277">
        <v>0</v>
      </c>
    </row>
    <row r="278" spans="1:18" x14ac:dyDescent="0.25">
      <c r="A278">
        <v>5</v>
      </c>
      <c r="B278">
        <v>5107</v>
      </c>
      <c r="C278" t="s">
        <v>798</v>
      </c>
      <c r="D278" t="s">
        <v>1193</v>
      </c>
      <c r="E278">
        <v>4</v>
      </c>
      <c r="F278" t="s">
        <v>13810</v>
      </c>
      <c r="G278">
        <v>1</v>
      </c>
      <c r="H278" t="s">
        <v>8278</v>
      </c>
      <c r="I278">
        <v>1</v>
      </c>
      <c r="J278" t="s">
        <v>13801</v>
      </c>
      <c r="K278" t="s">
        <v>13811</v>
      </c>
      <c r="L278">
        <v>270107</v>
      </c>
      <c r="M278" t="s">
        <v>13588</v>
      </c>
      <c r="N278">
        <v>270107006</v>
      </c>
      <c r="O278" t="s">
        <v>13613</v>
      </c>
      <c r="P278">
        <v>0</v>
      </c>
      <c r="Q278">
        <v>43080.92418650027</v>
      </c>
      <c r="R278">
        <v>0</v>
      </c>
    </row>
    <row r="279" spans="1:18" x14ac:dyDescent="0.25">
      <c r="A279">
        <v>5</v>
      </c>
      <c r="B279">
        <v>5107</v>
      </c>
      <c r="C279" t="s">
        <v>798</v>
      </c>
      <c r="D279" t="s">
        <v>1193</v>
      </c>
      <c r="E279">
        <v>7</v>
      </c>
      <c r="F279" t="s">
        <v>13813</v>
      </c>
      <c r="G279">
        <v>2</v>
      </c>
      <c r="H279" t="s">
        <v>13771</v>
      </c>
      <c r="I279">
        <v>3</v>
      </c>
      <c r="J279" t="s">
        <v>13814</v>
      </c>
      <c r="K279" t="s">
        <v>13771</v>
      </c>
      <c r="L279">
        <v>270107</v>
      </c>
      <c r="M279" t="s">
        <v>13588</v>
      </c>
      <c r="N279">
        <v>270107005</v>
      </c>
      <c r="O279" t="s">
        <v>13608</v>
      </c>
      <c r="P279">
        <v>0</v>
      </c>
      <c r="Q279">
        <v>12530.632601601899</v>
      </c>
      <c r="R279">
        <v>0</v>
      </c>
    </row>
    <row r="280" spans="1:18" x14ac:dyDescent="0.25">
      <c r="A280">
        <v>5</v>
      </c>
      <c r="B280">
        <v>5107</v>
      </c>
      <c r="C280" t="s">
        <v>798</v>
      </c>
      <c r="D280" t="s">
        <v>1193</v>
      </c>
      <c r="E280">
        <v>7</v>
      </c>
      <c r="F280" t="s">
        <v>13813</v>
      </c>
      <c r="G280">
        <v>3</v>
      </c>
      <c r="H280" t="s">
        <v>13770</v>
      </c>
      <c r="I280">
        <v>3</v>
      </c>
      <c r="J280" t="s">
        <v>13814</v>
      </c>
      <c r="K280" t="s">
        <v>13815</v>
      </c>
      <c r="L280">
        <v>270107</v>
      </c>
      <c r="M280" t="s">
        <v>13588</v>
      </c>
      <c r="N280">
        <v>270107005</v>
      </c>
      <c r="O280" t="s">
        <v>13608</v>
      </c>
      <c r="P280">
        <v>0</v>
      </c>
      <c r="Q280">
        <v>30550.291584898372</v>
      </c>
      <c r="R280">
        <v>0</v>
      </c>
    </row>
    <row r="281" spans="1:18" x14ac:dyDescent="0.25">
      <c r="A281">
        <v>5</v>
      </c>
      <c r="B281">
        <v>5109</v>
      </c>
      <c r="C281" t="s">
        <v>798</v>
      </c>
      <c r="D281" t="s">
        <v>1196</v>
      </c>
      <c r="E281">
        <v>1</v>
      </c>
      <c r="F281" t="s">
        <v>13800</v>
      </c>
      <c r="G281">
        <v>1</v>
      </c>
      <c r="H281" t="s">
        <v>8278</v>
      </c>
      <c r="I281">
        <v>1</v>
      </c>
      <c r="J281" t="s">
        <v>13801</v>
      </c>
      <c r="K281" t="s">
        <v>13802</v>
      </c>
      <c r="L281">
        <v>270107</v>
      </c>
      <c r="M281" t="s">
        <v>13588</v>
      </c>
      <c r="N281">
        <v>270107006</v>
      </c>
      <c r="O281" t="s">
        <v>13613</v>
      </c>
      <c r="P281">
        <v>28566.015037593985</v>
      </c>
      <c r="Q281">
        <v>28726.825111444788</v>
      </c>
      <c r="R281">
        <v>28173.114656695332</v>
      </c>
    </row>
    <row r="282" spans="1:18" x14ac:dyDescent="0.25">
      <c r="A282">
        <v>5</v>
      </c>
      <c r="B282">
        <v>5109</v>
      </c>
      <c r="C282" t="s">
        <v>798</v>
      </c>
      <c r="D282" t="s">
        <v>1196</v>
      </c>
      <c r="E282">
        <v>1</v>
      </c>
      <c r="F282" t="s">
        <v>13800</v>
      </c>
      <c r="G282">
        <v>1</v>
      </c>
      <c r="H282" t="s">
        <v>8278</v>
      </c>
      <c r="I282">
        <v>1</v>
      </c>
      <c r="J282" t="s">
        <v>13801</v>
      </c>
      <c r="K282" t="s">
        <v>13803</v>
      </c>
      <c r="L282">
        <v>270107</v>
      </c>
      <c r="M282" t="s">
        <v>13588</v>
      </c>
      <c r="N282">
        <v>270107006</v>
      </c>
      <c r="O282" t="s">
        <v>13613</v>
      </c>
      <c r="P282">
        <v>2034.5864661654136</v>
      </c>
      <c r="Q282">
        <v>700.04441576333181</v>
      </c>
      <c r="R282">
        <v>447.77935607508766</v>
      </c>
    </row>
    <row r="283" spans="1:18" x14ac:dyDescent="0.25">
      <c r="A283">
        <v>5</v>
      </c>
      <c r="B283">
        <v>5109</v>
      </c>
      <c r="C283" t="s">
        <v>798</v>
      </c>
      <c r="D283" t="s">
        <v>1196</v>
      </c>
      <c r="E283">
        <v>2</v>
      </c>
      <c r="F283" t="s">
        <v>13804</v>
      </c>
      <c r="G283">
        <v>3</v>
      </c>
      <c r="H283" t="s">
        <v>13770</v>
      </c>
      <c r="I283">
        <v>1</v>
      </c>
      <c r="J283" t="s">
        <v>13801</v>
      </c>
      <c r="K283" t="s">
        <v>13805</v>
      </c>
      <c r="L283">
        <v>270107</v>
      </c>
      <c r="M283" t="s">
        <v>13588</v>
      </c>
      <c r="N283">
        <v>270107006</v>
      </c>
      <c r="O283" t="s">
        <v>13613</v>
      </c>
      <c r="P283">
        <v>28356.390977443611</v>
      </c>
      <c r="Q283">
        <v>27371.831566073321</v>
      </c>
      <c r="R283">
        <v>24597.994834685916</v>
      </c>
    </row>
    <row r="284" spans="1:18" x14ac:dyDescent="0.25">
      <c r="A284">
        <v>5</v>
      </c>
      <c r="B284">
        <v>5109</v>
      </c>
      <c r="C284" t="s">
        <v>798</v>
      </c>
      <c r="D284" t="s">
        <v>1196</v>
      </c>
      <c r="E284">
        <v>2</v>
      </c>
      <c r="F284" t="s">
        <v>13804</v>
      </c>
      <c r="G284">
        <v>3</v>
      </c>
      <c r="H284" t="s">
        <v>13770</v>
      </c>
      <c r="I284">
        <v>1</v>
      </c>
      <c r="J284" t="s">
        <v>13801</v>
      </c>
      <c r="K284" t="s">
        <v>13806</v>
      </c>
      <c r="L284">
        <v>270107</v>
      </c>
      <c r="M284" t="s">
        <v>13588</v>
      </c>
      <c r="N284">
        <v>270107006</v>
      </c>
      <c r="O284" t="s">
        <v>13613</v>
      </c>
      <c r="P284">
        <v>2244.2105263157896</v>
      </c>
      <c r="Q284">
        <v>2055.0379611347953</v>
      </c>
      <c r="R284">
        <v>4022.8991780844963</v>
      </c>
    </row>
    <row r="285" spans="1:18" x14ac:dyDescent="0.25">
      <c r="A285">
        <v>5</v>
      </c>
      <c r="B285">
        <v>5109</v>
      </c>
      <c r="C285" t="s">
        <v>798</v>
      </c>
      <c r="D285" t="s">
        <v>1196</v>
      </c>
      <c r="E285">
        <v>3</v>
      </c>
      <c r="F285" t="s">
        <v>13807</v>
      </c>
      <c r="G285">
        <v>1</v>
      </c>
      <c r="H285" t="s">
        <v>8278</v>
      </c>
      <c r="I285">
        <v>1</v>
      </c>
      <c r="J285" t="s">
        <v>13801</v>
      </c>
      <c r="K285" t="s">
        <v>13808</v>
      </c>
      <c r="L285">
        <v>270107</v>
      </c>
      <c r="M285" t="s">
        <v>13588</v>
      </c>
      <c r="N285">
        <v>270107006</v>
      </c>
      <c r="O285" t="s">
        <v>13613</v>
      </c>
      <c r="P285">
        <v>29748.270676691729</v>
      </c>
      <c r="Q285">
        <v>28945.210557222053</v>
      </c>
      <c r="R285">
        <v>28173.114656695332</v>
      </c>
    </row>
    <row r="286" spans="1:18" x14ac:dyDescent="0.25">
      <c r="A286">
        <v>5</v>
      </c>
      <c r="B286">
        <v>5109</v>
      </c>
      <c r="C286" t="s">
        <v>798</v>
      </c>
      <c r="D286" t="s">
        <v>1196</v>
      </c>
      <c r="E286">
        <v>3</v>
      </c>
      <c r="F286" t="s">
        <v>13807</v>
      </c>
      <c r="G286">
        <v>1</v>
      </c>
      <c r="H286" t="s">
        <v>8278</v>
      </c>
      <c r="I286">
        <v>1</v>
      </c>
      <c r="J286" t="s">
        <v>13801</v>
      </c>
      <c r="K286" t="s">
        <v>13809</v>
      </c>
      <c r="L286">
        <v>270107</v>
      </c>
      <c r="M286" t="s">
        <v>13588</v>
      </c>
      <c r="N286">
        <v>270107006</v>
      </c>
      <c r="O286" t="s">
        <v>13613</v>
      </c>
      <c r="P286">
        <v>852.33082706766913</v>
      </c>
      <c r="Q286">
        <v>481.65896998606991</v>
      </c>
      <c r="R286">
        <v>447.77935607508766</v>
      </c>
    </row>
    <row r="287" spans="1:18" x14ac:dyDescent="0.25">
      <c r="A287">
        <v>5</v>
      </c>
      <c r="B287">
        <v>5109</v>
      </c>
      <c r="C287" t="s">
        <v>798</v>
      </c>
      <c r="D287" t="s">
        <v>1196</v>
      </c>
      <c r="E287">
        <v>4</v>
      </c>
      <c r="F287" t="s">
        <v>13810</v>
      </c>
      <c r="G287">
        <v>1</v>
      </c>
      <c r="H287" t="s">
        <v>8278</v>
      </c>
      <c r="I287">
        <v>1</v>
      </c>
      <c r="J287" t="s">
        <v>13801</v>
      </c>
      <c r="K287" t="s">
        <v>13811</v>
      </c>
      <c r="L287">
        <v>270107</v>
      </c>
      <c r="M287" t="s">
        <v>13588</v>
      </c>
      <c r="N287">
        <v>270107006</v>
      </c>
      <c r="O287" t="s">
        <v>13613</v>
      </c>
      <c r="P287">
        <v>28566.015037593985</v>
      </c>
      <c r="Q287">
        <v>28726.825111444788</v>
      </c>
      <c r="R287">
        <v>28173.114656695332</v>
      </c>
    </row>
    <row r="288" spans="1:18" x14ac:dyDescent="0.25">
      <c r="A288">
        <v>5</v>
      </c>
      <c r="B288">
        <v>5109</v>
      </c>
      <c r="C288" t="s">
        <v>798</v>
      </c>
      <c r="D288" t="s">
        <v>1196</v>
      </c>
      <c r="E288">
        <v>4</v>
      </c>
      <c r="F288" t="s">
        <v>13810</v>
      </c>
      <c r="G288">
        <v>1</v>
      </c>
      <c r="H288" t="s">
        <v>8278</v>
      </c>
      <c r="I288">
        <v>1</v>
      </c>
      <c r="J288" t="s">
        <v>13801</v>
      </c>
      <c r="K288" t="s">
        <v>13812</v>
      </c>
      <c r="L288">
        <v>270107</v>
      </c>
      <c r="M288" t="s">
        <v>13588</v>
      </c>
      <c r="N288">
        <v>270107006</v>
      </c>
      <c r="O288" t="s">
        <v>13613</v>
      </c>
      <c r="P288">
        <v>2034.5864661654136</v>
      </c>
      <c r="Q288">
        <v>700.04441576333181</v>
      </c>
      <c r="R288">
        <v>447.77935607508766</v>
      </c>
    </row>
    <row r="289" spans="1:18" x14ac:dyDescent="0.25">
      <c r="A289">
        <v>5</v>
      </c>
      <c r="B289">
        <v>5109</v>
      </c>
      <c r="C289" t="s">
        <v>798</v>
      </c>
      <c r="D289" t="s">
        <v>1196</v>
      </c>
      <c r="E289">
        <v>7</v>
      </c>
      <c r="F289" t="s">
        <v>13813</v>
      </c>
      <c r="G289">
        <v>2</v>
      </c>
      <c r="H289" t="s">
        <v>13771</v>
      </c>
      <c r="I289">
        <v>3</v>
      </c>
      <c r="J289" t="s">
        <v>13814</v>
      </c>
      <c r="K289" t="s">
        <v>13771</v>
      </c>
      <c r="L289">
        <v>270107</v>
      </c>
      <c r="M289" t="s">
        <v>13588</v>
      </c>
      <c r="N289">
        <v>270107005</v>
      </c>
      <c r="O289" t="s">
        <v>13608</v>
      </c>
      <c r="P289">
        <v>7206.0150375939847</v>
      </c>
      <c r="Q289">
        <v>10239.370471149299</v>
      </c>
      <c r="R289">
        <v>0</v>
      </c>
    </row>
    <row r="290" spans="1:18" x14ac:dyDescent="0.25">
      <c r="A290">
        <v>5</v>
      </c>
      <c r="B290">
        <v>5109</v>
      </c>
      <c r="C290" t="s">
        <v>798</v>
      </c>
      <c r="D290" t="s">
        <v>1196</v>
      </c>
      <c r="E290">
        <v>7</v>
      </c>
      <c r="F290" t="s">
        <v>13813</v>
      </c>
      <c r="G290">
        <v>3</v>
      </c>
      <c r="H290" t="s">
        <v>13770</v>
      </c>
      <c r="I290">
        <v>3</v>
      </c>
      <c r="J290" t="s">
        <v>13814</v>
      </c>
      <c r="K290" t="s">
        <v>13815</v>
      </c>
      <c r="L290">
        <v>270107</v>
      </c>
      <c r="M290" t="s">
        <v>13588</v>
      </c>
      <c r="N290">
        <v>270107005</v>
      </c>
      <c r="O290" t="s">
        <v>13608</v>
      </c>
      <c r="P290">
        <v>23020.150375939851</v>
      </c>
      <c r="Q290">
        <v>17931.874990124215</v>
      </c>
      <c r="R290">
        <v>25476.775402332671</v>
      </c>
    </row>
    <row r="291" spans="1:18" x14ac:dyDescent="0.25">
      <c r="A291">
        <v>5</v>
      </c>
      <c r="B291">
        <v>5109</v>
      </c>
      <c r="C291" t="s">
        <v>798</v>
      </c>
      <c r="D291" t="s">
        <v>1196</v>
      </c>
      <c r="E291">
        <v>7</v>
      </c>
      <c r="F291" t="s">
        <v>13813</v>
      </c>
      <c r="G291">
        <v>3</v>
      </c>
      <c r="H291" t="s">
        <v>13770</v>
      </c>
      <c r="I291">
        <v>3</v>
      </c>
      <c r="J291" t="s">
        <v>13814</v>
      </c>
      <c r="K291" t="s">
        <v>13816</v>
      </c>
      <c r="L291">
        <v>270107</v>
      </c>
      <c r="M291" t="s">
        <v>13588</v>
      </c>
      <c r="N291">
        <v>270107005</v>
      </c>
      <c r="O291" t="s">
        <v>13608</v>
      </c>
      <c r="P291">
        <v>374.43609022556393</v>
      </c>
      <c r="Q291">
        <v>1255.6240659345917</v>
      </c>
      <c r="R291">
        <v>3144.1186104377407</v>
      </c>
    </row>
    <row r="292" spans="1:18" x14ac:dyDescent="0.25">
      <c r="A292">
        <v>5</v>
      </c>
      <c r="B292">
        <v>5301</v>
      </c>
      <c r="C292" t="s">
        <v>798</v>
      </c>
      <c r="D292" t="s">
        <v>1202</v>
      </c>
      <c r="E292">
        <v>1</v>
      </c>
      <c r="F292" t="s">
        <v>13800</v>
      </c>
      <c r="G292">
        <v>1</v>
      </c>
      <c r="H292" t="s">
        <v>8278</v>
      </c>
      <c r="I292">
        <v>1</v>
      </c>
      <c r="J292" t="s">
        <v>13801</v>
      </c>
      <c r="K292" t="s">
        <v>13802</v>
      </c>
      <c r="L292">
        <v>270107</v>
      </c>
      <c r="M292" t="s">
        <v>13588</v>
      </c>
      <c r="N292">
        <v>270107006</v>
      </c>
      <c r="O292" t="s">
        <v>13613</v>
      </c>
      <c r="P292">
        <v>27212.195009170919</v>
      </c>
      <c r="Q292">
        <v>5404.3213839613809</v>
      </c>
      <c r="R292">
        <v>40660.765689211694</v>
      </c>
    </row>
    <row r="293" spans="1:18" x14ac:dyDescent="0.25">
      <c r="A293">
        <v>5</v>
      </c>
      <c r="B293">
        <v>5301</v>
      </c>
      <c r="C293" t="s">
        <v>798</v>
      </c>
      <c r="D293" t="s">
        <v>1202</v>
      </c>
      <c r="E293">
        <v>1</v>
      </c>
      <c r="F293" t="s">
        <v>13800</v>
      </c>
      <c r="G293">
        <v>1</v>
      </c>
      <c r="H293" t="s">
        <v>8278</v>
      </c>
      <c r="I293">
        <v>1</v>
      </c>
      <c r="J293" t="s">
        <v>13801</v>
      </c>
      <c r="K293" t="s">
        <v>13803</v>
      </c>
      <c r="L293">
        <v>270107</v>
      </c>
      <c r="M293" t="s">
        <v>13588</v>
      </c>
      <c r="N293">
        <v>270107006</v>
      </c>
      <c r="O293" t="s">
        <v>13613</v>
      </c>
      <c r="P293">
        <v>1464.2642457497805</v>
      </c>
      <c r="Q293">
        <v>1144.4962784654208</v>
      </c>
      <c r="R293">
        <v>0</v>
      </c>
    </row>
    <row r="294" spans="1:18" x14ac:dyDescent="0.25">
      <c r="A294">
        <v>5</v>
      </c>
      <c r="B294">
        <v>5301</v>
      </c>
      <c r="C294" t="s">
        <v>798</v>
      </c>
      <c r="D294" t="s">
        <v>1202</v>
      </c>
      <c r="E294">
        <v>2</v>
      </c>
      <c r="F294" t="s">
        <v>13804</v>
      </c>
      <c r="G294">
        <v>3</v>
      </c>
      <c r="H294" t="s">
        <v>13770</v>
      </c>
      <c r="I294">
        <v>1</v>
      </c>
      <c r="J294" t="s">
        <v>13801</v>
      </c>
      <c r="K294" t="s">
        <v>13805</v>
      </c>
      <c r="L294">
        <v>270107</v>
      </c>
      <c r="M294" t="s">
        <v>13588</v>
      </c>
      <c r="N294">
        <v>270107006</v>
      </c>
      <c r="O294" t="s">
        <v>13613</v>
      </c>
      <c r="P294">
        <v>24559.564728186317</v>
      </c>
      <c r="Q294">
        <v>4259.8251054959601</v>
      </c>
      <c r="R294">
        <v>39342.608569870899</v>
      </c>
    </row>
    <row r="295" spans="1:18" x14ac:dyDescent="0.25">
      <c r="A295">
        <v>5</v>
      </c>
      <c r="B295">
        <v>5301</v>
      </c>
      <c r="C295" t="s">
        <v>798</v>
      </c>
      <c r="D295" t="s">
        <v>1202</v>
      </c>
      <c r="E295">
        <v>2</v>
      </c>
      <c r="F295" t="s">
        <v>13804</v>
      </c>
      <c r="G295">
        <v>3</v>
      </c>
      <c r="H295" t="s">
        <v>13770</v>
      </c>
      <c r="I295">
        <v>1</v>
      </c>
      <c r="J295" t="s">
        <v>13801</v>
      </c>
      <c r="K295" t="s">
        <v>13806</v>
      </c>
      <c r="L295">
        <v>270107</v>
      </c>
      <c r="M295" t="s">
        <v>13588</v>
      </c>
      <c r="N295">
        <v>270107006</v>
      </c>
      <c r="O295" t="s">
        <v>13613</v>
      </c>
      <c r="P295">
        <v>4116.8945267343825</v>
      </c>
      <c r="Q295">
        <v>2288.9925569308416</v>
      </c>
      <c r="R295">
        <v>1318.1571193407947</v>
      </c>
    </row>
    <row r="296" spans="1:18" x14ac:dyDescent="0.25">
      <c r="A296">
        <v>5</v>
      </c>
      <c r="B296">
        <v>5301</v>
      </c>
      <c r="C296" t="s">
        <v>798</v>
      </c>
      <c r="D296" t="s">
        <v>1202</v>
      </c>
      <c r="E296">
        <v>3</v>
      </c>
      <c r="F296" t="s">
        <v>13807</v>
      </c>
      <c r="G296">
        <v>1</v>
      </c>
      <c r="H296" t="s">
        <v>8278</v>
      </c>
      <c r="I296">
        <v>1</v>
      </c>
      <c r="J296" t="s">
        <v>13801</v>
      </c>
      <c r="K296" t="s">
        <v>13808</v>
      </c>
      <c r="L296">
        <v>270107</v>
      </c>
      <c r="M296" t="s">
        <v>13588</v>
      </c>
      <c r="N296">
        <v>270107006</v>
      </c>
      <c r="O296" t="s">
        <v>13613</v>
      </c>
      <c r="P296">
        <v>27944.327132045808</v>
      </c>
      <c r="Q296">
        <v>5404.3213839613809</v>
      </c>
      <c r="R296">
        <v>40660.765689211694</v>
      </c>
    </row>
    <row r="297" spans="1:18" x14ac:dyDescent="0.25">
      <c r="A297">
        <v>5</v>
      </c>
      <c r="B297">
        <v>5301</v>
      </c>
      <c r="C297" t="s">
        <v>798</v>
      </c>
      <c r="D297" t="s">
        <v>1202</v>
      </c>
      <c r="E297">
        <v>3</v>
      </c>
      <c r="F297" t="s">
        <v>13807</v>
      </c>
      <c r="G297">
        <v>1</v>
      </c>
      <c r="H297" t="s">
        <v>8278</v>
      </c>
      <c r="I297">
        <v>1</v>
      </c>
      <c r="J297" t="s">
        <v>13801</v>
      </c>
      <c r="K297" t="s">
        <v>13809</v>
      </c>
      <c r="L297">
        <v>270107</v>
      </c>
      <c r="M297" t="s">
        <v>13588</v>
      </c>
      <c r="N297">
        <v>270107006</v>
      </c>
      <c r="O297" t="s">
        <v>13613</v>
      </c>
      <c r="P297">
        <v>732.13212287489023</v>
      </c>
      <c r="Q297">
        <v>1144.4962784654208</v>
      </c>
      <c r="R297">
        <v>0</v>
      </c>
    </row>
    <row r="298" spans="1:18" x14ac:dyDescent="0.25">
      <c r="A298">
        <v>5</v>
      </c>
      <c r="B298">
        <v>5301</v>
      </c>
      <c r="C298" t="s">
        <v>798</v>
      </c>
      <c r="D298" t="s">
        <v>1202</v>
      </c>
      <c r="E298">
        <v>4</v>
      </c>
      <c r="F298" t="s">
        <v>13810</v>
      </c>
      <c r="G298">
        <v>1</v>
      </c>
      <c r="H298" t="s">
        <v>8278</v>
      </c>
      <c r="I298">
        <v>1</v>
      </c>
      <c r="J298" t="s">
        <v>13801</v>
      </c>
      <c r="K298" t="s">
        <v>13811</v>
      </c>
      <c r="L298">
        <v>270107</v>
      </c>
      <c r="M298" t="s">
        <v>13588</v>
      </c>
      <c r="N298">
        <v>270107006</v>
      </c>
      <c r="O298" t="s">
        <v>13613</v>
      </c>
      <c r="P298">
        <v>27212.195009170919</v>
      </c>
      <c r="Q298">
        <v>5404.3213839613809</v>
      </c>
      <c r="R298">
        <v>40660.765689211694</v>
      </c>
    </row>
    <row r="299" spans="1:18" x14ac:dyDescent="0.25">
      <c r="A299">
        <v>5</v>
      </c>
      <c r="B299">
        <v>5301</v>
      </c>
      <c r="C299" t="s">
        <v>798</v>
      </c>
      <c r="D299" t="s">
        <v>1202</v>
      </c>
      <c r="E299">
        <v>4</v>
      </c>
      <c r="F299" t="s">
        <v>13810</v>
      </c>
      <c r="G299">
        <v>1</v>
      </c>
      <c r="H299" t="s">
        <v>8278</v>
      </c>
      <c r="I299">
        <v>1</v>
      </c>
      <c r="J299" t="s">
        <v>13801</v>
      </c>
      <c r="K299" t="s">
        <v>13812</v>
      </c>
      <c r="L299">
        <v>270107</v>
      </c>
      <c r="M299" t="s">
        <v>13588</v>
      </c>
      <c r="N299">
        <v>270107006</v>
      </c>
      <c r="O299" t="s">
        <v>13613</v>
      </c>
      <c r="P299">
        <v>1464.2642457497805</v>
      </c>
      <c r="Q299">
        <v>1144.4962784654208</v>
      </c>
      <c r="R299">
        <v>0</v>
      </c>
    </row>
    <row r="300" spans="1:18" x14ac:dyDescent="0.25">
      <c r="A300">
        <v>5</v>
      </c>
      <c r="B300">
        <v>5301</v>
      </c>
      <c r="C300" t="s">
        <v>798</v>
      </c>
      <c r="D300" t="s">
        <v>1202</v>
      </c>
      <c r="E300">
        <v>7</v>
      </c>
      <c r="F300" t="s">
        <v>13813</v>
      </c>
      <c r="G300">
        <v>2</v>
      </c>
      <c r="H300" t="s">
        <v>13771</v>
      </c>
      <c r="I300">
        <v>3</v>
      </c>
      <c r="J300" t="s">
        <v>13814</v>
      </c>
      <c r="K300" t="s">
        <v>13771</v>
      </c>
      <c r="L300">
        <v>270107</v>
      </c>
      <c r="M300" t="s">
        <v>13588</v>
      </c>
      <c r="N300">
        <v>270107005</v>
      </c>
      <c r="O300" t="s">
        <v>13608</v>
      </c>
      <c r="P300">
        <v>4605.4963855793094</v>
      </c>
      <c r="Q300">
        <v>1767.1393378597609</v>
      </c>
      <c r="R300">
        <v>0</v>
      </c>
    </row>
    <row r="301" spans="1:18" x14ac:dyDescent="0.25">
      <c r="A301">
        <v>5</v>
      </c>
      <c r="B301">
        <v>5301</v>
      </c>
      <c r="C301" t="s">
        <v>798</v>
      </c>
      <c r="D301" t="s">
        <v>1202</v>
      </c>
      <c r="E301">
        <v>7</v>
      </c>
      <c r="F301" t="s">
        <v>13813</v>
      </c>
      <c r="G301">
        <v>3</v>
      </c>
      <c r="H301" t="s">
        <v>13770</v>
      </c>
      <c r="I301">
        <v>3</v>
      </c>
      <c r="J301" t="s">
        <v>13814</v>
      </c>
      <c r="K301" t="s">
        <v>13815</v>
      </c>
      <c r="L301">
        <v>270107</v>
      </c>
      <c r="M301" t="s">
        <v>13588</v>
      </c>
      <c r="N301">
        <v>270107005</v>
      </c>
      <c r="O301" t="s">
        <v>13608</v>
      </c>
      <c r="P301">
        <v>24070.962869341391</v>
      </c>
      <c r="Q301">
        <v>4781.6783245670413</v>
      </c>
      <c r="R301">
        <v>30666.137690387422</v>
      </c>
    </row>
    <row r="302" spans="1:18" x14ac:dyDescent="0.25">
      <c r="A302">
        <v>5</v>
      </c>
      <c r="B302">
        <v>5301</v>
      </c>
      <c r="C302" t="s">
        <v>798</v>
      </c>
      <c r="D302" t="s">
        <v>1202</v>
      </c>
      <c r="E302">
        <v>7</v>
      </c>
      <c r="F302" t="s">
        <v>13813</v>
      </c>
      <c r="G302">
        <v>3</v>
      </c>
      <c r="H302" t="s">
        <v>13770</v>
      </c>
      <c r="I302">
        <v>3</v>
      </c>
      <c r="J302" t="s">
        <v>13814</v>
      </c>
      <c r="K302" t="s">
        <v>13816</v>
      </c>
      <c r="L302">
        <v>270107</v>
      </c>
      <c r="M302" t="s">
        <v>13588</v>
      </c>
      <c r="N302">
        <v>270107005</v>
      </c>
      <c r="O302" t="s">
        <v>13608</v>
      </c>
      <c r="P302">
        <v>0</v>
      </c>
      <c r="Q302">
        <v>0</v>
      </c>
      <c r="R302">
        <v>9994.6279988242713</v>
      </c>
    </row>
    <row r="303" spans="1:18" x14ac:dyDescent="0.25">
      <c r="A303">
        <v>5</v>
      </c>
      <c r="B303">
        <v>5302</v>
      </c>
      <c r="C303" t="s">
        <v>798</v>
      </c>
      <c r="D303" t="s">
        <v>1205</v>
      </c>
      <c r="E303">
        <v>1</v>
      </c>
      <c r="F303" t="s">
        <v>13800</v>
      </c>
      <c r="G303">
        <v>1</v>
      </c>
      <c r="H303" t="s">
        <v>8278</v>
      </c>
      <c r="I303">
        <v>1</v>
      </c>
      <c r="J303" t="s">
        <v>13801</v>
      </c>
      <c r="K303" t="s">
        <v>13802</v>
      </c>
      <c r="L303">
        <v>270107</v>
      </c>
      <c r="M303" t="s">
        <v>13588</v>
      </c>
      <c r="N303">
        <v>270107006</v>
      </c>
      <c r="O303" t="s">
        <v>13613</v>
      </c>
      <c r="P303">
        <v>0</v>
      </c>
      <c r="Q303">
        <v>42988.949960298225</v>
      </c>
      <c r="R303">
        <v>0</v>
      </c>
    </row>
    <row r="304" spans="1:18" x14ac:dyDescent="0.25">
      <c r="A304">
        <v>5</v>
      </c>
      <c r="B304">
        <v>5302</v>
      </c>
      <c r="C304" t="s">
        <v>798</v>
      </c>
      <c r="D304" t="s">
        <v>1205</v>
      </c>
      <c r="E304">
        <v>2</v>
      </c>
      <c r="F304" t="s">
        <v>13804</v>
      </c>
      <c r="G304">
        <v>3</v>
      </c>
      <c r="H304" t="s">
        <v>13770</v>
      </c>
      <c r="I304">
        <v>1</v>
      </c>
      <c r="J304" t="s">
        <v>13801</v>
      </c>
      <c r="K304" t="s">
        <v>13805</v>
      </c>
      <c r="L304">
        <v>270107</v>
      </c>
      <c r="M304" t="s">
        <v>13588</v>
      </c>
      <c r="N304">
        <v>270107006</v>
      </c>
      <c r="O304" t="s">
        <v>13613</v>
      </c>
      <c r="P304">
        <v>0</v>
      </c>
      <c r="Q304">
        <v>42988.949960298225</v>
      </c>
      <c r="R304">
        <v>0</v>
      </c>
    </row>
    <row r="305" spans="1:18" x14ac:dyDescent="0.25">
      <c r="A305">
        <v>5</v>
      </c>
      <c r="B305">
        <v>5302</v>
      </c>
      <c r="C305" t="s">
        <v>798</v>
      </c>
      <c r="D305" t="s">
        <v>1205</v>
      </c>
      <c r="E305">
        <v>3</v>
      </c>
      <c r="F305" t="s">
        <v>13807</v>
      </c>
      <c r="G305">
        <v>1</v>
      </c>
      <c r="H305" t="s">
        <v>8278</v>
      </c>
      <c r="I305">
        <v>1</v>
      </c>
      <c r="J305" t="s">
        <v>13801</v>
      </c>
      <c r="K305" t="s">
        <v>13808</v>
      </c>
      <c r="L305">
        <v>270107</v>
      </c>
      <c r="M305" t="s">
        <v>13588</v>
      </c>
      <c r="N305">
        <v>270107006</v>
      </c>
      <c r="O305" t="s">
        <v>13613</v>
      </c>
      <c r="P305">
        <v>0</v>
      </c>
      <c r="Q305">
        <v>42988.949960298225</v>
      </c>
      <c r="R305">
        <v>0</v>
      </c>
    </row>
    <row r="306" spans="1:18" x14ac:dyDescent="0.25">
      <c r="A306">
        <v>5</v>
      </c>
      <c r="B306">
        <v>5302</v>
      </c>
      <c r="C306" t="s">
        <v>798</v>
      </c>
      <c r="D306" t="s">
        <v>1205</v>
      </c>
      <c r="E306">
        <v>4</v>
      </c>
      <c r="F306" t="s">
        <v>13810</v>
      </c>
      <c r="G306">
        <v>1</v>
      </c>
      <c r="H306" t="s">
        <v>8278</v>
      </c>
      <c r="I306">
        <v>1</v>
      </c>
      <c r="J306" t="s">
        <v>13801</v>
      </c>
      <c r="K306" t="s">
        <v>13811</v>
      </c>
      <c r="L306">
        <v>270107</v>
      </c>
      <c r="M306" t="s">
        <v>13588</v>
      </c>
      <c r="N306">
        <v>270107006</v>
      </c>
      <c r="O306" t="s">
        <v>13613</v>
      </c>
      <c r="P306">
        <v>0</v>
      </c>
      <c r="Q306">
        <v>42988.949960298225</v>
      </c>
      <c r="R306">
        <v>0</v>
      </c>
    </row>
    <row r="307" spans="1:18" x14ac:dyDescent="0.25">
      <c r="A307">
        <v>5</v>
      </c>
      <c r="B307">
        <v>5302</v>
      </c>
      <c r="C307" t="s">
        <v>798</v>
      </c>
      <c r="D307" t="s">
        <v>1205</v>
      </c>
      <c r="E307">
        <v>7</v>
      </c>
      <c r="F307" t="s">
        <v>13813</v>
      </c>
      <c r="G307">
        <v>2</v>
      </c>
      <c r="H307" t="s">
        <v>13771</v>
      </c>
      <c r="I307">
        <v>3</v>
      </c>
      <c r="J307" t="s">
        <v>13814</v>
      </c>
      <c r="K307" t="s">
        <v>13771</v>
      </c>
      <c r="L307">
        <v>270107</v>
      </c>
      <c r="M307" t="s">
        <v>13588</v>
      </c>
      <c r="N307">
        <v>270107005</v>
      </c>
      <c r="O307" t="s">
        <v>13608</v>
      </c>
      <c r="P307">
        <v>0</v>
      </c>
      <c r="Q307">
        <v>10795.854331083012</v>
      </c>
      <c r="R307">
        <v>0</v>
      </c>
    </row>
    <row r="308" spans="1:18" x14ac:dyDescent="0.25">
      <c r="A308">
        <v>5</v>
      </c>
      <c r="B308">
        <v>5302</v>
      </c>
      <c r="C308" t="s">
        <v>798</v>
      </c>
      <c r="D308" t="s">
        <v>1205</v>
      </c>
      <c r="E308">
        <v>7</v>
      </c>
      <c r="F308" t="s">
        <v>13813</v>
      </c>
      <c r="G308">
        <v>3</v>
      </c>
      <c r="H308" t="s">
        <v>13770</v>
      </c>
      <c r="I308">
        <v>3</v>
      </c>
      <c r="J308" t="s">
        <v>13814</v>
      </c>
      <c r="K308" t="s">
        <v>13815</v>
      </c>
      <c r="L308">
        <v>270107</v>
      </c>
      <c r="M308" t="s">
        <v>13588</v>
      </c>
      <c r="N308">
        <v>270107005</v>
      </c>
      <c r="O308" t="s">
        <v>13608</v>
      </c>
      <c r="P308">
        <v>0</v>
      </c>
      <c r="Q308">
        <v>32193.095629215204</v>
      </c>
      <c r="R308">
        <v>0</v>
      </c>
    </row>
    <row r="309" spans="1:18" x14ac:dyDescent="0.25">
      <c r="A309">
        <v>5</v>
      </c>
      <c r="B309">
        <v>5402</v>
      </c>
      <c r="C309" t="s">
        <v>798</v>
      </c>
      <c r="D309" t="s">
        <v>1217</v>
      </c>
      <c r="E309">
        <v>1</v>
      </c>
      <c r="F309" t="s">
        <v>13800</v>
      </c>
      <c r="G309">
        <v>1</v>
      </c>
      <c r="H309" t="s">
        <v>8278</v>
      </c>
      <c r="I309">
        <v>1</v>
      </c>
      <c r="J309" t="s">
        <v>13801</v>
      </c>
      <c r="K309" t="s">
        <v>13802</v>
      </c>
      <c r="L309">
        <v>270107</v>
      </c>
      <c r="M309" t="s">
        <v>13588</v>
      </c>
      <c r="N309">
        <v>270107006</v>
      </c>
      <c r="O309" t="s">
        <v>13613</v>
      </c>
      <c r="P309">
        <v>0</v>
      </c>
      <c r="Q309">
        <v>89140.343651075877</v>
      </c>
      <c r="R309">
        <v>0</v>
      </c>
    </row>
    <row r="310" spans="1:18" x14ac:dyDescent="0.25">
      <c r="A310">
        <v>5</v>
      </c>
      <c r="B310">
        <v>5402</v>
      </c>
      <c r="C310" t="s">
        <v>798</v>
      </c>
      <c r="D310" t="s">
        <v>1217</v>
      </c>
      <c r="E310">
        <v>2</v>
      </c>
      <c r="F310" t="s">
        <v>13804</v>
      </c>
      <c r="G310">
        <v>3</v>
      </c>
      <c r="H310" t="s">
        <v>13770</v>
      </c>
      <c r="I310">
        <v>1</v>
      </c>
      <c r="J310" t="s">
        <v>13801</v>
      </c>
      <c r="K310" t="s">
        <v>13805</v>
      </c>
      <c r="L310">
        <v>270107</v>
      </c>
      <c r="M310" t="s">
        <v>13588</v>
      </c>
      <c r="N310">
        <v>270107006</v>
      </c>
      <c r="O310" t="s">
        <v>13613</v>
      </c>
      <c r="P310">
        <v>0</v>
      </c>
      <c r="Q310">
        <v>89140.343651075877</v>
      </c>
      <c r="R310">
        <v>0</v>
      </c>
    </row>
    <row r="311" spans="1:18" x14ac:dyDescent="0.25">
      <c r="A311">
        <v>5</v>
      </c>
      <c r="B311">
        <v>5402</v>
      </c>
      <c r="C311" t="s">
        <v>798</v>
      </c>
      <c r="D311" t="s">
        <v>1217</v>
      </c>
      <c r="E311">
        <v>3</v>
      </c>
      <c r="F311" t="s">
        <v>13807</v>
      </c>
      <c r="G311">
        <v>1</v>
      </c>
      <c r="H311" t="s">
        <v>8278</v>
      </c>
      <c r="I311">
        <v>1</v>
      </c>
      <c r="J311" t="s">
        <v>13801</v>
      </c>
      <c r="K311" t="s">
        <v>13808</v>
      </c>
      <c r="L311">
        <v>270107</v>
      </c>
      <c r="M311" t="s">
        <v>13588</v>
      </c>
      <c r="N311">
        <v>270107006</v>
      </c>
      <c r="O311" t="s">
        <v>13613</v>
      </c>
      <c r="P311">
        <v>0</v>
      </c>
      <c r="Q311">
        <v>89140.343651075877</v>
      </c>
      <c r="R311">
        <v>0</v>
      </c>
    </row>
    <row r="312" spans="1:18" x14ac:dyDescent="0.25">
      <c r="A312">
        <v>5</v>
      </c>
      <c r="B312">
        <v>5402</v>
      </c>
      <c r="C312" t="s">
        <v>798</v>
      </c>
      <c r="D312" t="s">
        <v>1217</v>
      </c>
      <c r="E312">
        <v>4</v>
      </c>
      <c r="F312" t="s">
        <v>13810</v>
      </c>
      <c r="G312">
        <v>1</v>
      </c>
      <c r="H312" t="s">
        <v>8278</v>
      </c>
      <c r="I312">
        <v>1</v>
      </c>
      <c r="J312" t="s">
        <v>13801</v>
      </c>
      <c r="K312" t="s">
        <v>13811</v>
      </c>
      <c r="L312">
        <v>270107</v>
      </c>
      <c r="M312" t="s">
        <v>13588</v>
      </c>
      <c r="N312">
        <v>270107006</v>
      </c>
      <c r="O312" t="s">
        <v>13613</v>
      </c>
      <c r="P312">
        <v>0</v>
      </c>
      <c r="Q312">
        <v>89140.343651075877</v>
      </c>
      <c r="R312">
        <v>0</v>
      </c>
    </row>
    <row r="313" spans="1:18" x14ac:dyDescent="0.25">
      <c r="A313">
        <v>5</v>
      </c>
      <c r="B313">
        <v>5402</v>
      </c>
      <c r="C313" t="s">
        <v>798</v>
      </c>
      <c r="D313" t="s">
        <v>1217</v>
      </c>
      <c r="E313">
        <v>7</v>
      </c>
      <c r="F313" t="s">
        <v>13813</v>
      </c>
      <c r="G313">
        <v>2</v>
      </c>
      <c r="H313" t="s">
        <v>13771</v>
      </c>
      <c r="I313">
        <v>3</v>
      </c>
      <c r="J313" t="s">
        <v>13814</v>
      </c>
      <c r="K313" t="s">
        <v>13771</v>
      </c>
      <c r="L313">
        <v>270107</v>
      </c>
      <c r="M313" t="s">
        <v>13588</v>
      </c>
      <c r="N313">
        <v>270107005</v>
      </c>
      <c r="O313" t="s">
        <v>13608</v>
      </c>
      <c r="P313">
        <v>0</v>
      </c>
      <c r="Q313">
        <v>28325.932928843311</v>
      </c>
      <c r="R313">
        <v>0</v>
      </c>
    </row>
    <row r="314" spans="1:18" x14ac:dyDescent="0.25">
      <c r="A314">
        <v>5</v>
      </c>
      <c r="B314">
        <v>5402</v>
      </c>
      <c r="C314" t="s">
        <v>798</v>
      </c>
      <c r="D314" t="s">
        <v>1217</v>
      </c>
      <c r="E314">
        <v>7</v>
      </c>
      <c r="F314" t="s">
        <v>13813</v>
      </c>
      <c r="G314">
        <v>3</v>
      </c>
      <c r="H314" t="s">
        <v>13770</v>
      </c>
      <c r="I314">
        <v>3</v>
      </c>
      <c r="J314" t="s">
        <v>13814</v>
      </c>
      <c r="K314" t="s">
        <v>13815</v>
      </c>
      <c r="L314">
        <v>270107</v>
      </c>
      <c r="M314" t="s">
        <v>13588</v>
      </c>
      <c r="N314">
        <v>270107005</v>
      </c>
      <c r="O314" t="s">
        <v>13608</v>
      </c>
      <c r="P314">
        <v>0</v>
      </c>
      <c r="Q314">
        <v>60814.410722232555</v>
      </c>
      <c r="R314">
        <v>0</v>
      </c>
    </row>
    <row r="315" spans="1:18" x14ac:dyDescent="0.25">
      <c r="A315">
        <v>5</v>
      </c>
      <c r="B315">
        <v>5403</v>
      </c>
      <c r="C315" t="s">
        <v>798</v>
      </c>
      <c r="D315" t="s">
        <v>1220</v>
      </c>
      <c r="E315">
        <v>1</v>
      </c>
      <c r="F315" t="s">
        <v>13800</v>
      </c>
      <c r="G315">
        <v>1</v>
      </c>
      <c r="H315" t="s">
        <v>8278</v>
      </c>
      <c r="I315">
        <v>1</v>
      </c>
      <c r="J315" t="s">
        <v>13801</v>
      </c>
      <c r="K315" t="s">
        <v>13802</v>
      </c>
      <c r="L315">
        <v>270107</v>
      </c>
      <c r="M315" t="s">
        <v>13588</v>
      </c>
      <c r="N315">
        <v>270107006</v>
      </c>
      <c r="O315" t="s">
        <v>13613</v>
      </c>
      <c r="P315">
        <v>0</v>
      </c>
      <c r="Q315">
        <v>65241.806210030292</v>
      </c>
      <c r="R315">
        <v>0</v>
      </c>
    </row>
    <row r="316" spans="1:18" x14ac:dyDescent="0.25">
      <c r="A316">
        <v>5</v>
      </c>
      <c r="B316">
        <v>5403</v>
      </c>
      <c r="C316" t="s">
        <v>798</v>
      </c>
      <c r="D316" t="s">
        <v>1220</v>
      </c>
      <c r="E316">
        <v>2</v>
      </c>
      <c r="F316" t="s">
        <v>13804</v>
      </c>
      <c r="G316">
        <v>3</v>
      </c>
      <c r="H316" t="s">
        <v>13770</v>
      </c>
      <c r="I316">
        <v>1</v>
      </c>
      <c r="J316" t="s">
        <v>13801</v>
      </c>
      <c r="K316" t="s">
        <v>13805</v>
      </c>
      <c r="L316">
        <v>270107</v>
      </c>
      <c r="M316" t="s">
        <v>13588</v>
      </c>
      <c r="N316">
        <v>270107006</v>
      </c>
      <c r="O316" t="s">
        <v>13613</v>
      </c>
      <c r="P316">
        <v>0</v>
      </c>
      <c r="Q316">
        <v>65241.806210030292</v>
      </c>
      <c r="R316">
        <v>0</v>
      </c>
    </row>
    <row r="317" spans="1:18" x14ac:dyDescent="0.25">
      <c r="A317">
        <v>5</v>
      </c>
      <c r="B317">
        <v>5403</v>
      </c>
      <c r="C317" t="s">
        <v>798</v>
      </c>
      <c r="D317" t="s">
        <v>1220</v>
      </c>
      <c r="E317">
        <v>3</v>
      </c>
      <c r="F317" t="s">
        <v>13807</v>
      </c>
      <c r="G317">
        <v>1</v>
      </c>
      <c r="H317" t="s">
        <v>8278</v>
      </c>
      <c r="I317">
        <v>1</v>
      </c>
      <c r="J317" t="s">
        <v>13801</v>
      </c>
      <c r="K317" t="s">
        <v>13808</v>
      </c>
      <c r="L317">
        <v>270107</v>
      </c>
      <c r="M317" t="s">
        <v>13588</v>
      </c>
      <c r="N317">
        <v>270107006</v>
      </c>
      <c r="O317" t="s">
        <v>13613</v>
      </c>
      <c r="P317">
        <v>0</v>
      </c>
      <c r="Q317">
        <v>65241.806210030292</v>
      </c>
      <c r="R317">
        <v>0</v>
      </c>
    </row>
    <row r="318" spans="1:18" x14ac:dyDescent="0.25">
      <c r="A318">
        <v>5</v>
      </c>
      <c r="B318">
        <v>5403</v>
      </c>
      <c r="C318" t="s">
        <v>798</v>
      </c>
      <c r="D318" t="s">
        <v>1220</v>
      </c>
      <c r="E318">
        <v>4</v>
      </c>
      <c r="F318" t="s">
        <v>13810</v>
      </c>
      <c r="G318">
        <v>1</v>
      </c>
      <c r="H318" t="s">
        <v>8278</v>
      </c>
      <c r="I318">
        <v>1</v>
      </c>
      <c r="J318" t="s">
        <v>13801</v>
      </c>
      <c r="K318" t="s">
        <v>13811</v>
      </c>
      <c r="L318">
        <v>270107</v>
      </c>
      <c r="M318" t="s">
        <v>13588</v>
      </c>
      <c r="N318">
        <v>270107006</v>
      </c>
      <c r="O318" t="s">
        <v>13613</v>
      </c>
      <c r="P318">
        <v>0</v>
      </c>
      <c r="Q318">
        <v>65241.806210030292</v>
      </c>
      <c r="R318">
        <v>0</v>
      </c>
    </row>
    <row r="319" spans="1:18" x14ac:dyDescent="0.25">
      <c r="A319">
        <v>5</v>
      </c>
      <c r="B319">
        <v>5403</v>
      </c>
      <c r="C319" t="s">
        <v>798</v>
      </c>
      <c r="D319" t="s">
        <v>1220</v>
      </c>
      <c r="E319">
        <v>7</v>
      </c>
      <c r="F319" t="s">
        <v>13813</v>
      </c>
      <c r="G319">
        <v>3</v>
      </c>
      <c r="H319" t="s">
        <v>13770</v>
      </c>
      <c r="I319">
        <v>3</v>
      </c>
      <c r="J319" t="s">
        <v>13814</v>
      </c>
      <c r="K319" t="s">
        <v>13815</v>
      </c>
      <c r="L319">
        <v>270107</v>
      </c>
      <c r="M319" t="s">
        <v>13588</v>
      </c>
      <c r="N319">
        <v>270107005</v>
      </c>
      <c r="O319" t="s">
        <v>13608</v>
      </c>
      <c r="P319">
        <v>0</v>
      </c>
      <c r="Q319">
        <v>65241.806210030292</v>
      </c>
      <c r="R319">
        <v>0</v>
      </c>
    </row>
    <row r="320" spans="1:18" x14ac:dyDescent="0.25">
      <c r="A320">
        <v>5</v>
      </c>
      <c r="B320">
        <v>5404</v>
      </c>
      <c r="C320" t="s">
        <v>798</v>
      </c>
      <c r="D320" t="s">
        <v>1223</v>
      </c>
      <c r="E320">
        <v>1</v>
      </c>
      <c r="F320" t="s">
        <v>13800</v>
      </c>
      <c r="G320">
        <v>1</v>
      </c>
      <c r="H320" t="s">
        <v>8278</v>
      </c>
      <c r="I320">
        <v>1</v>
      </c>
      <c r="J320" t="s">
        <v>13801</v>
      </c>
      <c r="K320" t="s">
        <v>13802</v>
      </c>
      <c r="L320">
        <v>270107</v>
      </c>
      <c r="M320" t="s">
        <v>13588</v>
      </c>
      <c r="N320">
        <v>270107006</v>
      </c>
      <c r="O320" t="s">
        <v>13613</v>
      </c>
      <c r="P320">
        <v>0</v>
      </c>
      <c r="Q320">
        <v>55572.60054400927</v>
      </c>
      <c r="R320">
        <v>0</v>
      </c>
    </row>
    <row r="321" spans="1:18" x14ac:dyDescent="0.25">
      <c r="A321">
        <v>5</v>
      </c>
      <c r="B321">
        <v>5404</v>
      </c>
      <c r="C321" t="s">
        <v>798</v>
      </c>
      <c r="D321" t="s">
        <v>1223</v>
      </c>
      <c r="E321">
        <v>2</v>
      </c>
      <c r="F321" t="s">
        <v>13804</v>
      </c>
      <c r="G321">
        <v>3</v>
      </c>
      <c r="H321" t="s">
        <v>13770</v>
      </c>
      <c r="I321">
        <v>1</v>
      </c>
      <c r="J321" t="s">
        <v>13801</v>
      </c>
      <c r="K321" t="s">
        <v>13805</v>
      </c>
      <c r="L321">
        <v>270107</v>
      </c>
      <c r="M321" t="s">
        <v>13588</v>
      </c>
      <c r="N321">
        <v>270107006</v>
      </c>
      <c r="O321" t="s">
        <v>13613</v>
      </c>
      <c r="P321">
        <v>0</v>
      </c>
      <c r="Q321">
        <v>39565.744469631238</v>
      </c>
      <c r="R321">
        <v>0</v>
      </c>
    </row>
    <row r="322" spans="1:18" x14ac:dyDescent="0.25">
      <c r="A322">
        <v>5</v>
      </c>
      <c r="B322">
        <v>5404</v>
      </c>
      <c r="C322" t="s">
        <v>798</v>
      </c>
      <c r="D322" t="s">
        <v>1223</v>
      </c>
      <c r="E322">
        <v>2</v>
      </c>
      <c r="F322" t="s">
        <v>13804</v>
      </c>
      <c r="G322">
        <v>3</v>
      </c>
      <c r="H322" t="s">
        <v>13770</v>
      </c>
      <c r="I322">
        <v>1</v>
      </c>
      <c r="J322" t="s">
        <v>13801</v>
      </c>
      <c r="K322" t="s">
        <v>13806</v>
      </c>
      <c r="L322">
        <v>270107</v>
      </c>
      <c r="M322" t="s">
        <v>13588</v>
      </c>
      <c r="N322">
        <v>270107006</v>
      </c>
      <c r="O322" t="s">
        <v>13613</v>
      </c>
      <c r="P322">
        <v>0</v>
      </c>
      <c r="Q322">
        <v>16006.856074378025</v>
      </c>
      <c r="R322">
        <v>0</v>
      </c>
    </row>
    <row r="323" spans="1:18" x14ac:dyDescent="0.25">
      <c r="A323">
        <v>5</v>
      </c>
      <c r="B323">
        <v>5404</v>
      </c>
      <c r="C323" t="s">
        <v>798</v>
      </c>
      <c r="D323" t="s">
        <v>1223</v>
      </c>
      <c r="E323">
        <v>3</v>
      </c>
      <c r="F323" t="s">
        <v>13807</v>
      </c>
      <c r="G323">
        <v>1</v>
      </c>
      <c r="H323" t="s">
        <v>8278</v>
      </c>
      <c r="I323">
        <v>1</v>
      </c>
      <c r="J323" t="s">
        <v>13801</v>
      </c>
      <c r="K323" t="s">
        <v>13808</v>
      </c>
      <c r="L323">
        <v>270107</v>
      </c>
      <c r="M323" t="s">
        <v>13588</v>
      </c>
      <c r="N323">
        <v>270107006</v>
      </c>
      <c r="O323" t="s">
        <v>13613</v>
      </c>
      <c r="P323">
        <v>0</v>
      </c>
      <c r="Q323">
        <v>55572.60054400927</v>
      </c>
      <c r="R323">
        <v>0</v>
      </c>
    </row>
    <row r="324" spans="1:18" x14ac:dyDescent="0.25">
      <c r="A324">
        <v>5</v>
      </c>
      <c r="B324">
        <v>5404</v>
      </c>
      <c r="C324" t="s">
        <v>798</v>
      </c>
      <c r="D324" t="s">
        <v>1223</v>
      </c>
      <c r="E324">
        <v>4</v>
      </c>
      <c r="F324" t="s">
        <v>13810</v>
      </c>
      <c r="G324">
        <v>1</v>
      </c>
      <c r="H324" t="s">
        <v>8278</v>
      </c>
      <c r="I324">
        <v>1</v>
      </c>
      <c r="J324" t="s">
        <v>13801</v>
      </c>
      <c r="K324" t="s">
        <v>13811</v>
      </c>
      <c r="L324">
        <v>270107</v>
      </c>
      <c r="M324" t="s">
        <v>13588</v>
      </c>
      <c r="N324">
        <v>270107006</v>
      </c>
      <c r="O324" t="s">
        <v>13613</v>
      </c>
      <c r="P324">
        <v>0</v>
      </c>
      <c r="Q324">
        <v>55572.60054400927</v>
      </c>
      <c r="R324">
        <v>0</v>
      </c>
    </row>
    <row r="325" spans="1:18" x14ac:dyDescent="0.25">
      <c r="A325">
        <v>5</v>
      </c>
      <c r="B325">
        <v>5404</v>
      </c>
      <c r="C325" t="s">
        <v>798</v>
      </c>
      <c r="D325" t="s">
        <v>1223</v>
      </c>
      <c r="E325">
        <v>7</v>
      </c>
      <c r="F325" t="s">
        <v>13813</v>
      </c>
      <c r="G325">
        <v>2</v>
      </c>
      <c r="H325" t="s">
        <v>13771</v>
      </c>
      <c r="I325">
        <v>3</v>
      </c>
      <c r="J325" t="s">
        <v>13814</v>
      </c>
      <c r="K325" t="s">
        <v>13771</v>
      </c>
      <c r="L325">
        <v>270107</v>
      </c>
      <c r="M325" t="s">
        <v>13588</v>
      </c>
      <c r="N325">
        <v>270107005</v>
      </c>
      <c r="O325" t="s">
        <v>13608</v>
      </c>
      <c r="P325">
        <v>0</v>
      </c>
      <c r="Q325">
        <v>16006.856074378025</v>
      </c>
      <c r="R325">
        <v>0</v>
      </c>
    </row>
    <row r="326" spans="1:18" x14ac:dyDescent="0.25">
      <c r="A326">
        <v>5</v>
      </c>
      <c r="B326">
        <v>5404</v>
      </c>
      <c r="C326" t="s">
        <v>798</v>
      </c>
      <c r="D326" t="s">
        <v>1223</v>
      </c>
      <c r="E326">
        <v>7</v>
      </c>
      <c r="F326" t="s">
        <v>13813</v>
      </c>
      <c r="G326">
        <v>3</v>
      </c>
      <c r="H326" t="s">
        <v>13770</v>
      </c>
      <c r="I326">
        <v>3</v>
      </c>
      <c r="J326" t="s">
        <v>13814</v>
      </c>
      <c r="K326" t="s">
        <v>13815</v>
      </c>
      <c r="L326">
        <v>270107</v>
      </c>
      <c r="M326" t="s">
        <v>13588</v>
      </c>
      <c r="N326">
        <v>270107005</v>
      </c>
      <c r="O326" t="s">
        <v>13608</v>
      </c>
      <c r="P326">
        <v>0</v>
      </c>
      <c r="Q326">
        <v>39565.744469631238</v>
      </c>
      <c r="R326">
        <v>0</v>
      </c>
    </row>
    <row r="327" spans="1:18" x14ac:dyDescent="0.25">
      <c r="A327">
        <v>5</v>
      </c>
      <c r="B327">
        <v>5405</v>
      </c>
      <c r="C327" t="s">
        <v>798</v>
      </c>
      <c r="D327" t="s">
        <v>1226</v>
      </c>
      <c r="E327">
        <v>1</v>
      </c>
      <c r="F327" t="s">
        <v>13800</v>
      </c>
      <c r="G327">
        <v>1</v>
      </c>
      <c r="H327" t="s">
        <v>8278</v>
      </c>
      <c r="I327">
        <v>1</v>
      </c>
      <c r="J327" t="s">
        <v>13801</v>
      </c>
      <c r="K327" t="s">
        <v>13802</v>
      </c>
      <c r="L327">
        <v>270107</v>
      </c>
      <c r="M327" t="s">
        <v>13588</v>
      </c>
      <c r="N327">
        <v>270107006</v>
      </c>
      <c r="O327" t="s">
        <v>13613</v>
      </c>
      <c r="P327">
        <v>0</v>
      </c>
      <c r="Q327">
        <v>139212.18774543016</v>
      </c>
      <c r="R327">
        <v>0</v>
      </c>
    </row>
    <row r="328" spans="1:18" x14ac:dyDescent="0.25">
      <c r="A328">
        <v>5</v>
      </c>
      <c r="B328">
        <v>5405</v>
      </c>
      <c r="C328" t="s">
        <v>798</v>
      </c>
      <c r="D328" t="s">
        <v>1226</v>
      </c>
      <c r="E328">
        <v>2</v>
      </c>
      <c r="F328" t="s">
        <v>13804</v>
      </c>
      <c r="G328">
        <v>3</v>
      </c>
      <c r="H328" t="s">
        <v>13770</v>
      </c>
      <c r="I328">
        <v>1</v>
      </c>
      <c r="J328" t="s">
        <v>13801</v>
      </c>
      <c r="K328" t="s">
        <v>13805</v>
      </c>
      <c r="L328">
        <v>270107</v>
      </c>
      <c r="M328" t="s">
        <v>13588</v>
      </c>
      <c r="N328">
        <v>270107006</v>
      </c>
      <c r="O328" t="s">
        <v>13613</v>
      </c>
      <c r="P328">
        <v>0</v>
      </c>
      <c r="Q328">
        <v>139212.18774543016</v>
      </c>
      <c r="R328">
        <v>0</v>
      </c>
    </row>
    <row r="329" spans="1:18" x14ac:dyDescent="0.25">
      <c r="A329">
        <v>5</v>
      </c>
      <c r="B329">
        <v>5405</v>
      </c>
      <c r="C329" t="s">
        <v>798</v>
      </c>
      <c r="D329" t="s">
        <v>1226</v>
      </c>
      <c r="E329">
        <v>3</v>
      </c>
      <c r="F329" t="s">
        <v>13807</v>
      </c>
      <c r="G329">
        <v>1</v>
      </c>
      <c r="H329" t="s">
        <v>8278</v>
      </c>
      <c r="I329">
        <v>1</v>
      </c>
      <c r="J329" t="s">
        <v>13801</v>
      </c>
      <c r="K329" t="s">
        <v>13808</v>
      </c>
      <c r="L329">
        <v>270107</v>
      </c>
      <c r="M329" t="s">
        <v>13588</v>
      </c>
      <c r="N329">
        <v>270107006</v>
      </c>
      <c r="O329" t="s">
        <v>13613</v>
      </c>
      <c r="P329">
        <v>0</v>
      </c>
      <c r="Q329">
        <v>139212.18774543016</v>
      </c>
      <c r="R329">
        <v>0</v>
      </c>
    </row>
    <row r="330" spans="1:18" x14ac:dyDescent="0.25">
      <c r="A330">
        <v>5</v>
      </c>
      <c r="B330">
        <v>5405</v>
      </c>
      <c r="C330" t="s">
        <v>798</v>
      </c>
      <c r="D330" t="s">
        <v>1226</v>
      </c>
      <c r="E330">
        <v>4</v>
      </c>
      <c r="F330" t="s">
        <v>13810</v>
      </c>
      <c r="G330">
        <v>1</v>
      </c>
      <c r="H330" t="s">
        <v>8278</v>
      </c>
      <c r="I330">
        <v>1</v>
      </c>
      <c r="J330" t="s">
        <v>13801</v>
      </c>
      <c r="K330" t="s">
        <v>13811</v>
      </c>
      <c r="L330">
        <v>270107</v>
      </c>
      <c r="M330" t="s">
        <v>13588</v>
      </c>
      <c r="N330">
        <v>270107006</v>
      </c>
      <c r="O330" t="s">
        <v>13613</v>
      </c>
      <c r="P330">
        <v>0</v>
      </c>
      <c r="Q330">
        <v>139212.18774543016</v>
      </c>
      <c r="R330">
        <v>0</v>
      </c>
    </row>
    <row r="331" spans="1:18" x14ac:dyDescent="0.25">
      <c r="A331">
        <v>5</v>
      </c>
      <c r="B331">
        <v>5405</v>
      </c>
      <c r="C331" t="s">
        <v>798</v>
      </c>
      <c r="D331" t="s">
        <v>1226</v>
      </c>
      <c r="E331">
        <v>7</v>
      </c>
      <c r="F331" t="s">
        <v>13813</v>
      </c>
      <c r="G331">
        <v>2</v>
      </c>
      <c r="H331" t="s">
        <v>13771</v>
      </c>
      <c r="I331">
        <v>3</v>
      </c>
      <c r="J331" t="s">
        <v>13814</v>
      </c>
      <c r="K331" t="s">
        <v>13771</v>
      </c>
      <c r="L331">
        <v>270107</v>
      </c>
      <c r="M331" t="s">
        <v>13588</v>
      </c>
      <c r="N331">
        <v>270107005</v>
      </c>
      <c r="O331" t="s">
        <v>13608</v>
      </c>
      <c r="P331">
        <v>0</v>
      </c>
      <c r="Q331">
        <v>25480.926285000656</v>
      </c>
      <c r="R331">
        <v>0</v>
      </c>
    </row>
    <row r="332" spans="1:18" x14ac:dyDescent="0.25">
      <c r="A332">
        <v>5</v>
      </c>
      <c r="B332">
        <v>5405</v>
      </c>
      <c r="C332" t="s">
        <v>798</v>
      </c>
      <c r="D332" t="s">
        <v>1226</v>
      </c>
      <c r="E332">
        <v>7</v>
      </c>
      <c r="F332" t="s">
        <v>13813</v>
      </c>
      <c r="G332">
        <v>3</v>
      </c>
      <c r="H332" t="s">
        <v>13770</v>
      </c>
      <c r="I332">
        <v>3</v>
      </c>
      <c r="J332" t="s">
        <v>13814</v>
      </c>
      <c r="K332" t="s">
        <v>13815</v>
      </c>
      <c r="L332">
        <v>270107</v>
      </c>
      <c r="M332" t="s">
        <v>13588</v>
      </c>
      <c r="N332">
        <v>270107005</v>
      </c>
      <c r="O332" t="s">
        <v>13608</v>
      </c>
      <c r="P332">
        <v>0</v>
      </c>
      <c r="Q332">
        <v>113731.26146042949</v>
      </c>
      <c r="R332">
        <v>0</v>
      </c>
    </row>
    <row r="333" spans="1:18" x14ac:dyDescent="0.25">
      <c r="A333">
        <v>5</v>
      </c>
      <c r="B333">
        <v>5501</v>
      </c>
      <c r="C333" t="s">
        <v>798</v>
      </c>
      <c r="D333" t="s">
        <v>1229</v>
      </c>
      <c r="E333">
        <v>1</v>
      </c>
      <c r="F333" t="s">
        <v>13800</v>
      </c>
      <c r="G333">
        <v>1</v>
      </c>
      <c r="H333" t="s">
        <v>8278</v>
      </c>
      <c r="I333">
        <v>1</v>
      </c>
      <c r="J333" t="s">
        <v>13801</v>
      </c>
      <c r="K333" t="s">
        <v>13802</v>
      </c>
      <c r="L333">
        <v>270107</v>
      </c>
      <c r="M333" t="s">
        <v>13588</v>
      </c>
      <c r="N333">
        <v>270107006</v>
      </c>
      <c r="O333" t="s">
        <v>13613</v>
      </c>
      <c r="P333">
        <v>25550.784903704203</v>
      </c>
      <c r="Q333">
        <v>8457.8418862654744</v>
      </c>
      <c r="R333">
        <v>35841.156343538394</v>
      </c>
    </row>
    <row r="334" spans="1:18" x14ac:dyDescent="0.25">
      <c r="A334">
        <v>5</v>
      </c>
      <c r="B334">
        <v>5501</v>
      </c>
      <c r="C334" t="s">
        <v>798</v>
      </c>
      <c r="D334" t="s">
        <v>1229</v>
      </c>
      <c r="E334">
        <v>1</v>
      </c>
      <c r="F334" t="s">
        <v>13800</v>
      </c>
      <c r="G334">
        <v>1</v>
      </c>
      <c r="H334" t="s">
        <v>8278</v>
      </c>
      <c r="I334">
        <v>1</v>
      </c>
      <c r="J334" t="s">
        <v>13801</v>
      </c>
      <c r="K334" t="s">
        <v>13803</v>
      </c>
      <c r="L334">
        <v>270107</v>
      </c>
      <c r="M334" t="s">
        <v>13588</v>
      </c>
      <c r="N334">
        <v>270107006</v>
      </c>
      <c r="O334" t="s">
        <v>13613</v>
      </c>
      <c r="P334">
        <v>0</v>
      </c>
      <c r="Q334">
        <v>0</v>
      </c>
      <c r="R334">
        <v>2039.3866789349095</v>
      </c>
    </row>
    <row r="335" spans="1:18" x14ac:dyDescent="0.25">
      <c r="A335">
        <v>5</v>
      </c>
      <c r="B335">
        <v>5501</v>
      </c>
      <c r="C335" t="s">
        <v>798</v>
      </c>
      <c r="D335" t="s">
        <v>1229</v>
      </c>
      <c r="E335">
        <v>2</v>
      </c>
      <c r="F335" t="s">
        <v>13804</v>
      </c>
      <c r="G335">
        <v>3</v>
      </c>
      <c r="H335" t="s">
        <v>13770</v>
      </c>
      <c r="I335">
        <v>1</v>
      </c>
      <c r="J335" t="s">
        <v>13801</v>
      </c>
      <c r="K335" t="s">
        <v>13805</v>
      </c>
      <c r="L335">
        <v>270107</v>
      </c>
      <c r="M335" t="s">
        <v>13588</v>
      </c>
      <c r="N335">
        <v>270107006</v>
      </c>
      <c r="O335" t="s">
        <v>13613</v>
      </c>
      <c r="P335">
        <v>23282.283602105097</v>
      </c>
      <c r="Q335">
        <v>5853.696365099534</v>
      </c>
      <c r="R335">
        <v>31645.771956065088</v>
      </c>
    </row>
    <row r="336" spans="1:18" x14ac:dyDescent="0.25">
      <c r="A336">
        <v>5</v>
      </c>
      <c r="B336">
        <v>5501</v>
      </c>
      <c r="C336" t="s">
        <v>798</v>
      </c>
      <c r="D336" t="s">
        <v>1229</v>
      </c>
      <c r="E336">
        <v>2</v>
      </c>
      <c r="F336" t="s">
        <v>13804</v>
      </c>
      <c r="G336">
        <v>3</v>
      </c>
      <c r="H336" t="s">
        <v>13770</v>
      </c>
      <c r="I336">
        <v>1</v>
      </c>
      <c r="J336" t="s">
        <v>13801</v>
      </c>
      <c r="K336" t="s">
        <v>13806</v>
      </c>
      <c r="L336">
        <v>270107</v>
      </c>
      <c r="M336" t="s">
        <v>13588</v>
      </c>
      <c r="N336">
        <v>270107006</v>
      </c>
      <c r="O336" t="s">
        <v>13613</v>
      </c>
      <c r="P336">
        <v>2268.5013015991076</v>
      </c>
      <c r="Q336">
        <v>2604.14552116594</v>
      </c>
      <c r="R336">
        <v>6234.7710664082169</v>
      </c>
    </row>
    <row r="337" spans="1:18" x14ac:dyDescent="0.25">
      <c r="A337">
        <v>5</v>
      </c>
      <c r="B337">
        <v>5501</v>
      </c>
      <c r="C337" t="s">
        <v>798</v>
      </c>
      <c r="D337" t="s">
        <v>1229</v>
      </c>
      <c r="E337">
        <v>3</v>
      </c>
      <c r="F337" t="s">
        <v>13807</v>
      </c>
      <c r="G337">
        <v>1</v>
      </c>
      <c r="H337" t="s">
        <v>8278</v>
      </c>
      <c r="I337">
        <v>1</v>
      </c>
      <c r="J337" t="s">
        <v>13801</v>
      </c>
      <c r="K337" t="s">
        <v>13808</v>
      </c>
      <c r="L337">
        <v>270107</v>
      </c>
      <c r="M337" t="s">
        <v>13588</v>
      </c>
      <c r="N337">
        <v>270107006</v>
      </c>
      <c r="O337" t="s">
        <v>13613</v>
      </c>
      <c r="P337">
        <v>25550.784903704203</v>
      </c>
      <c r="Q337">
        <v>8457.8418862654744</v>
      </c>
      <c r="R337">
        <v>35841.156343538394</v>
      </c>
    </row>
    <row r="338" spans="1:18" x14ac:dyDescent="0.25">
      <c r="A338">
        <v>5</v>
      </c>
      <c r="B338">
        <v>5501</v>
      </c>
      <c r="C338" t="s">
        <v>798</v>
      </c>
      <c r="D338" t="s">
        <v>1229</v>
      </c>
      <c r="E338">
        <v>3</v>
      </c>
      <c r="F338" t="s">
        <v>13807</v>
      </c>
      <c r="G338">
        <v>1</v>
      </c>
      <c r="H338" t="s">
        <v>8278</v>
      </c>
      <c r="I338">
        <v>1</v>
      </c>
      <c r="J338" t="s">
        <v>13801</v>
      </c>
      <c r="K338" t="s">
        <v>13809</v>
      </c>
      <c r="L338">
        <v>270107</v>
      </c>
      <c r="M338" t="s">
        <v>13588</v>
      </c>
      <c r="N338">
        <v>270107006</v>
      </c>
      <c r="O338" t="s">
        <v>13613</v>
      </c>
      <c r="P338">
        <v>0</v>
      </c>
      <c r="Q338">
        <v>0</v>
      </c>
      <c r="R338">
        <v>2039.3866789349095</v>
      </c>
    </row>
    <row r="339" spans="1:18" x14ac:dyDescent="0.25">
      <c r="A339">
        <v>5</v>
      </c>
      <c r="B339">
        <v>5501</v>
      </c>
      <c r="C339" t="s">
        <v>798</v>
      </c>
      <c r="D339" t="s">
        <v>1229</v>
      </c>
      <c r="E339">
        <v>4</v>
      </c>
      <c r="F339" t="s">
        <v>13810</v>
      </c>
      <c r="G339">
        <v>1</v>
      </c>
      <c r="H339" t="s">
        <v>8278</v>
      </c>
      <c r="I339">
        <v>1</v>
      </c>
      <c r="J339" t="s">
        <v>13801</v>
      </c>
      <c r="K339" t="s">
        <v>13811</v>
      </c>
      <c r="L339">
        <v>270107</v>
      </c>
      <c r="M339" t="s">
        <v>13588</v>
      </c>
      <c r="N339">
        <v>270107006</v>
      </c>
      <c r="O339" t="s">
        <v>13613</v>
      </c>
      <c r="P339">
        <v>25550.784903704203</v>
      </c>
      <c r="Q339">
        <v>8457.8418862654744</v>
      </c>
      <c r="R339">
        <v>35841.156343538394</v>
      </c>
    </row>
    <row r="340" spans="1:18" x14ac:dyDescent="0.25">
      <c r="A340">
        <v>5</v>
      </c>
      <c r="B340">
        <v>5501</v>
      </c>
      <c r="C340" t="s">
        <v>798</v>
      </c>
      <c r="D340" t="s">
        <v>1229</v>
      </c>
      <c r="E340">
        <v>4</v>
      </c>
      <c r="F340" t="s">
        <v>13810</v>
      </c>
      <c r="G340">
        <v>1</v>
      </c>
      <c r="H340" t="s">
        <v>8278</v>
      </c>
      <c r="I340">
        <v>1</v>
      </c>
      <c r="J340" t="s">
        <v>13801</v>
      </c>
      <c r="K340" t="s">
        <v>13812</v>
      </c>
      <c r="L340">
        <v>270107</v>
      </c>
      <c r="M340" t="s">
        <v>13588</v>
      </c>
      <c r="N340">
        <v>270107006</v>
      </c>
      <c r="O340" t="s">
        <v>13613</v>
      </c>
      <c r="P340">
        <v>0</v>
      </c>
      <c r="Q340">
        <v>0</v>
      </c>
      <c r="R340">
        <v>2039.3866789349095</v>
      </c>
    </row>
    <row r="341" spans="1:18" x14ac:dyDescent="0.25">
      <c r="A341">
        <v>5</v>
      </c>
      <c r="B341">
        <v>5501</v>
      </c>
      <c r="C341" t="s">
        <v>798</v>
      </c>
      <c r="D341" t="s">
        <v>1229</v>
      </c>
      <c r="E341">
        <v>7</v>
      </c>
      <c r="F341" t="s">
        <v>13813</v>
      </c>
      <c r="G341">
        <v>2</v>
      </c>
      <c r="H341" t="s">
        <v>13771</v>
      </c>
      <c r="I341">
        <v>3</v>
      </c>
      <c r="J341" t="s">
        <v>13814</v>
      </c>
      <c r="K341" t="s">
        <v>13771</v>
      </c>
      <c r="L341">
        <v>270107</v>
      </c>
      <c r="M341" t="s">
        <v>13588</v>
      </c>
      <c r="N341">
        <v>270107005</v>
      </c>
      <c r="O341" t="s">
        <v>13608</v>
      </c>
      <c r="P341">
        <v>7059.0621724872371</v>
      </c>
      <c r="Q341">
        <v>3249.550843933594</v>
      </c>
      <c r="R341">
        <v>0</v>
      </c>
    </row>
    <row r="342" spans="1:18" x14ac:dyDescent="0.25">
      <c r="A342">
        <v>5</v>
      </c>
      <c r="B342">
        <v>5501</v>
      </c>
      <c r="C342" t="s">
        <v>798</v>
      </c>
      <c r="D342" t="s">
        <v>1229</v>
      </c>
      <c r="E342">
        <v>7</v>
      </c>
      <c r="F342" t="s">
        <v>13813</v>
      </c>
      <c r="G342">
        <v>3</v>
      </c>
      <c r="H342" t="s">
        <v>13770</v>
      </c>
      <c r="I342">
        <v>3</v>
      </c>
      <c r="J342" t="s">
        <v>13814</v>
      </c>
      <c r="K342" t="s">
        <v>13815</v>
      </c>
      <c r="L342">
        <v>270107</v>
      </c>
      <c r="M342" t="s">
        <v>13588</v>
      </c>
      <c r="N342">
        <v>270107005</v>
      </c>
      <c r="O342" t="s">
        <v>13608</v>
      </c>
      <c r="P342">
        <v>17886.563665663703</v>
      </c>
      <c r="Q342">
        <v>5208.2910423318799</v>
      </c>
      <c r="R342">
        <v>28686.477181290458</v>
      </c>
    </row>
    <row r="343" spans="1:18" x14ac:dyDescent="0.25">
      <c r="A343">
        <v>5</v>
      </c>
      <c r="B343">
        <v>5501</v>
      </c>
      <c r="C343" t="s">
        <v>798</v>
      </c>
      <c r="D343" t="s">
        <v>1229</v>
      </c>
      <c r="E343">
        <v>7</v>
      </c>
      <c r="F343" t="s">
        <v>13813</v>
      </c>
      <c r="G343">
        <v>3</v>
      </c>
      <c r="H343" t="s">
        <v>13770</v>
      </c>
      <c r="I343">
        <v>3</v>
      </c>
      <c r="J343" t="s">
        <v>13814</v>
      </c>
      <c r="K343" t="s">
        <v>13816</v>
      </c>
      <c r="L343">
        <v>270107</v>
      </c>
      <c r="M343" t="s">
        <v>13588</v>
      </c>
      <c r="N343">
        <v>270107005</v>
      </c>
      <c r="O343" t="s">
        <v>13608</v>
      </c>
      <c r="P343">
        <v>605.1590655532641</v>
      </c>
      <c r="Q343">
        <v>0</v>
      </c>
      <c r="R343">
        <v>9194.0658411828426</v>
      </c>
    </row>
    <row r="344" spans="1:18" x14ac:dyDescent="0.25">
      <c r="A344">
        <v>5</v>
      </c>
      <c r="B344">
        <v>5502</v>
      </c>
      <c r="C344" t="s">
        <v>798</v>
      </c>
      <c r="D344" t="s">
        <v>1232</v>
      </c>
      <c r="E344">
        <v>1</v>
      </c>
      <c r="F344" t="s">
        <v>13800</v>
      </c>
      <c r="G344">
        <v>1</v>
      </c>
      <c r="H344" t="s">
        <v>8278</v>
      </c>
      <c r="I344">
        <v>1</v>
      </c>
      <c r="J344" t="s">
        <v>13801</v>
      </c>
      <c r="K344" t="s">
        <v>13802</v>
      </c>
      <c r="L344">
        <v>270107</v>
      </c>
      <c r="M344" t="s">
        <v>13588</v>
      </c>
      <c r="N344">
        <v>270107006</v>
      </c>
      <c r="O344" t="s">
        <v>13613</v>
      </c>
      <c r="P344">
        <v>30570.137486780117</v>
      </c>
      <c r="Q344">
        <v>15624.294829234126</v>
      </c>
      <c r="R344">
        <v>36611.299606013963</v>
      </c>
    </row>
    <row r="345" spans="1:18" x14ac:dyDescent="0.25">
      <c r="A345">
        <v>5</v>
      </c>
      <c r="B345">
        <v>5502</v>
      </c>
      <c r="C345" t="s">
        <v>798</v>
      </c>
      <c r="D345" t="s">
        <v>1232</v>
      </c>
      <c r="E345">
        <v>1</v>
      </c>
      <c r="F345" t="s">
        <v>13800</v>
      </c>
      <c r="G345">
        <v>1</v>
      </c>
      <c r="H345" t="s">
        <v>8278</v>
      </c>
      <c r="I345">
        <v>1</v>
      </c>
      <c r="J345" t="s">
        <v>13801</v>
      </c>
      <c r="K345" t="s">
        <v>13803</v>
      </c>
      <c r="L345">
        <v>270107</v>
      </c>
      <c r="M345" t="s">
        <v>13588</v>
      </c>
      <c r="N345">
        <v>270107006</v>
      </c>
      <c r="O345" t="s">
        <v>13613</v>
      </c>
      <c r="P345">
        <v>709.5471589270262</v>
      </c>
      <c r="Q345">
        <v>0</v>
      </c>
      <c r="R345">
        <v>6175.209422256502</v>
      </c>
    </row>
    <row r="346" spans="1:18" x14ac:dyDescent="0.25">
      <c r="A346">
        <v>5</v>
      </c>
      <c r="B346">
        <v>5502</v>
      </c>
      <c r="C346" t="s">
        <v>798</v>
      </c>
      <c r="D346" t="s">
        <v>1232</v>
      </c>
      <c r="E346">
        <v>2</v>
      </c>
      <c r="F346" t="s">
        <v>13804</v>
      </c>
      <c r="G346">
        <v>3</v>
      </c>
      <c r="H346" t="s">
        <v>13770</v>
      </c>
      <c r="I346">
        <v>1</v>
      </c>
      <c r="J346" t="s">
        <v>13801</v>
      </c>
      <c r="K346" t="s">
        <v>13805</v>
      </c>
      <c r="L346">
        <v>270107</v>
      </c>
      <c r="M346" t="s">
        <v>13588</v>
      </c>
      <c r="N346">
        <v>270107006</v>
      </c>
      <c r="O346" t="s">
        <v>13613</v>
      </c>
      <c r="P346">
        <v>30570.137486780117</v>
      </c>
      <c r="Q346">
        <v>15624.294829234126</v>
      </c>
      <c r="R346">
        <v>32319.433044923084</v>
      </c>
    </row>
    <row r="347" spans="1:18" x14ac:dyDescent="0.25">
      <c r="A347">
        <v>5</v>
      </c>
      <c r="B347">
        <v>5502</v>
      </c>
      <c r="C347" t="s">
        <v>798</v>
      </c>
      <c r="D347" t="s">
        <v>1232</v>
      </c>
      <c r="E347">
        <v>2</v>
      </c>
      <c r="F347" t="s">
        <v>13804</v>
      </c>
      <c r="G347">
        <v>3</v>
      </c>
      <c r="H347" t="s">
        <v>13770</v>
      </c>
      <c r="I347">
        <v>1</v>
      </c>
      <c r="J347" t="s">
        <v>13801</v>
      </c>
      <c r="K347" t="s">
        <v>13806</v>
      </c>
      <c r="L347">
        <v>270107</v>
      </c>
      <c r="M347" t="s">
        <v>13588</v>
      </c>
      <c r="N347">
        <v>270107006</v>
      </c>
      <c r="O347" t="s">
        <v>13613</v>
      </c>
      <c r="P347">
        <v>709.5471589270262</v>
      </c>
      <c r="Q347">
        <v>0</v>
      </c>
      <c r="R347">
        <v>10467.075983347373</v>
      </c>
    </row>
    <row r="348" spans="1:18" x14ac:dyDescent="0.25">
      <c r="A348">
        <v>5</v>
      </c>
      <c r="B348">
        <v>5502</v>
      </c>
      <c r="C348" t="s">
        <v>798</v>
      </c>
      <c r="D348" t="s">
        <v>1232</v>
      </c>
      <c r="E348">
        <v>3</v>
      </c>
      <c r="F348" t="s">
        <v>13807</v>
      </c>
      <c r="G348">
        <v>1</v>
      </c>
      <c r="H348" t="s">
        <v>8278</v>
      </c>
      <c r="I348">
        <v>1</v>
      </c>
      <c r="J348" t="s">
        <v>13801</v>
      </c>
      <c r="K348" t="s">
        <v>13808</v>
      </c>
      <c r="L348">
        <v>270107</v>
      </c>
      <c r="M348" t="s">
        <v>13588</v>
      </c>
      <c r="N348">
        <v>270107006</v>
      </c>
      <c r="O348" t="s">
        <v>13613</v>
      </c>
      <c r="P348">
        <v>31279.684645707144</v>
      </c>
      <c r="Q348">
        <v>15624.294829234126</v>
      </c>
      <c r="R348">
        <v>40169.499676921398</v>
      </c>
    </row>
    <row r="349" spans="1:18" x14ac:dyDescent="0.25">
      <c r="A349">
        <v>5</v>
      </c>
      <c r="B349">
        <v>5502</v>
      </c>
      <c r="C349" t="s">
        <v>798</v>
      </c>
      <c r="D349" t="s">
        <v>1232</v>
      </c>
      <c r="E349">
        <v>3</v>
      </c>
      <c r="F349" t="s">
        <v>13807</v>
      </c>
      <c r="G349">
        <v>1</v>
      </c>
      <c r="H349" t="s">
        <v>8278</v>
      </c>
      <c r="I349">
        <v>1</v>
      </c>
      <c r="J349" t="s">
        <v>13801</v>
      </c>
      <c r="K349" t="s">
        <v>13809</v>
      </c>
      <c r="L349">
        <v>270107</v>
      </c>
      <c r="M349" t="s">
        <v>13588</v>
      </c>
      <c r="N349">
        <v>270107006</v>
      </c>
      <c r="O349" t="s">
        <v>13613</v>
      </c>
      <c r="P349">
        <v>0</v>
      </c>
      <c r="Q349">
        <v>0</v>
      </c>
      <c r="R349">
        <v>2617.0093513490738</v>
      </c>
    </row>
    <row r="350" spans="1:18" x14ac:dyDescent="0.25">
      <c r="A350">
        <v>5</v>
      </c>
      <c r="B350">
        <v>5502</v>
      </c>
      <c r="C350" t="s">
        <v>798</v>
      </c>
      <c r="D350" t="s">
        <v>1232</v>
      </c>
      <c r="E350">
        <v>4</v>
      </c>
      <c r="F350" t="s">
        <v>13810</v>
      </c>
      <c r="G350">
        <v>1</v>
      </c>
      <c r="H350" t="s">
        <v>8278</v>
      </c>
      <c r="I350">
        <v>1</v>
      </c>
      <c r="J350" t="s">
        <v>13801</v>
      </c>
      <c r="K350" t="s">
        <v>13811</v>
      </c>
      <c r="L350">
        <v>270107</v>
      </c>
      <c r="M350" t="s">
        <v>13588</v>
      </c>
      <c r="N350">
        <v>270107006</v>
      </c>
      <c r="O350" t="s">
        <v>13613</v>
      </c>
      <c r="P350">
        <v>30570.137486780117</v>
      </c>
      <c r="Q350">
        <v>15624.294829234126</v>
      </c>
      <c r="R350">
        <v>36611.299606013963</v>
      </c>
    </row>
    <row r="351" spans="1:18" x14ac:dyDescent="0.25">
      <c r="A351">
        <v>5</v>
      </c>
      <c r="B351">
        <v>5502</v>
      </c>
      <c r="C351" t="s">
        <v>798</v>
      </c>
      <c r="D351" t="s">
        <v>1232</v>
      </c>
      <c r="E351">
        <v>4</v>
      </c>
      <c r="F351" t="s">
        <v>13810</v>
      </c>
      <c r="G351">
        <v>1</v>
      </c>
      <c r="H351" t="s">
        <v>8278</v>
      </c>
      <c r="I351">
        <v>1</v>
      </c>
      <c r="J351" t="s">
        <v>13801</v>
      </c>
      <c r="K351" t="s">
        <v>13812</v>
      </c>
      <c r="L351">
        <v>270107</v>
      </c>
      <c r="M351" t="s">
        <v>13588</v>
      </c>
      <c r="N351">
        <v>270107006</v>
      </c>
      <c r="O351" t="s">
        <v>13613</v>
      </c>
      <c r="P351">
        <v>709.5471589270262</v>
      </c>
      <c r="Q351">
        <v>0</v>
      </c>
      <c r="R351">
        <v>6175.209422256502</v>
      </c>
    </row>
    <row r="352" spans="1:18" x14ac:dyDescent="0.25">
      <c r="A352">
        <v>5</v>
      </c>
      <c r="B352">
        <v>5502</v>
      </c>
      <c r="C352" t="s">
        <v>798</v>
      </c>
      <c r="D352" t="s">
        <v>1232</v>
      </c>
      <c r="E352">
        <v>7</v>
      </c>
      <c r="F352" t="s">
        <v>13813</v>
      </c>
      <c r="G352">
        <v>2</v>
      </c>
      <c r="H352" t="s">
        <v>13771</v>
      </c>
      <c r="I352">
        <v>3</v>
      </c>
      <c r="J352" t="s">
        <v>13814</v>
      </c>
      <c r="K352" t="s">
        <v>13771</v>
      </c>
      <c r="L352">
        <v>270107</v>
      </c>
      <c r="M352" t="s">
        <v>13588</v>
      </c>
      <c r="N352">
        <v>270107005</v>
      </c>
      <c r="O352" t="s">
        <v>13608</v>
      </c>
      <c r="P352">
        <v>5960.9652917988651</v>
      </c>
      <c r="Q352">
        <v>4593.2748396675906</v>
      </c>
      <c r="R352">
        <v>0</v>
      </c>
    </row>
    <row r="353" spans="1:18" x14ac:dyDescent="0.25">
      <c r="A353">
        <v>5</v>
      </c>
      <c r="B353">
        <v>5502</v>
      </c>
      <c r="C353" t="s">
        <v>798</v>
      </c>
      <c r="D353" t="s">
        <v>1232</v>
      </c>
      <c r="E353">
        <v>7</v>
      </c>
      <c r="F353" t="s">
        <v>13813</v>
      </c>
      <c r="G353">
        <v>3</v>
      </c>
      <c r="H353" t="s">
        <v>13770</v>
      </c>
      <c r="I353">
        <v>3</v>
      </c>
      <c r="J353" t="s">
        <v>13814</v>
      </c>
      <c r="K353" t="s">
        <v>13815</v>
      </c>
      <c r="L353">
        <v>270107</v>
      </c>
      <c r="M353" t="s">
        <v>13588</v>
      </c>
      <c r="N353">
        <v>270107005</v>
      </c>
      <c r="O353" t="s">
        <v>13608</v>
      </c>
      <c r="P353">
        <v>24609.172194981253</v>
      </c>
      <c r="Q353">
        <v>11031.019989566537</v>
      </c>
      <c r="R353">
        <v>42786.50902827047</v>
      </c>
    </row>
    <row r="354" spans="1:18" x14ac:dyDescent="0.25">
      <c r="A354">
        <v>5</v>
      </c>
      <c r="B354">
        <v>5502</v>
      </c>
      <c r="C354" t="s">
        <v>798</v>
      </c>
      <c r="D354" t="s">
        <v>1232</v>
      </c>
      <c r="E354">
        <v>7</v>
      </c>
      <c r="F354" t="s">
        <v>13813</v>
      </c>
      <c r="G354">
        <v>3</v>
      </c>
      <c r="H354" t="s">
        <v>13770</v>
      </c>
      <c r="I354">
        <v>3</v>
      </c>
      <c r="J354" t="s">
        <v>13814</v>
      </c>
      <c r="K354" t="s">
        <v>13816</v>
      </c>
      <c r="L354">
        <v>270107</v>
      </c>
      <c r="M354" t="s">
        <v>13588</v>
      </c>
      <c r="N354">
        <v>270107005</v>
      </c>
      <c r="O354" t="s">
        <v>13608</v>
      </c>
      <c r="P354">
        <v>709.5471589270262</v>
      </c>
      <c r="Q354">
        <v>0</v>
      </c>
      <c r="R354">
        <v>0</v>
      </c>
    </row>
    <row r="355" spans="1:18" x14ac:dyDescent="0.25">
      <c r="A355">
        <v>5</v>
      </c>
      <c r="B355">
        <v>5504</v>
      </c>
      <c r="C355" t="s">
        <v>798</v>
      </c>
      <c r="D355" t="s">
        <v>1238</v>
      </c>
      <c r="E355">
        <v>1</v>
      </c>
      <c r="F355" t="s">
        <v>13800</v>
      </c>
      <c r="G355">
        <v>1</v>
      </c>
      <c r="H355" t="s">
        <v>8278</v>
      </c>
      <c r="I355">
        <v>1</v>
      </c>
      <c r="J355" t="s">
        <v>13801</v>
      </c>
      <c r="K355" t="s">
        <v>13802</v>
      </c>
      <c r="L355">
        <v>270107</v>
      </c>
      <c r="M355" t="s">
        <v>13588</v>
      </c>
      <c r="N355">
        <v>270107006</v>
      </c>
      <c r="O355" t="s">
        <v>13613</v>
      </c>
      <c r="P355">
        <v>0</v>
      </c>
      <c r="Q355">
        <v>28753.520545686519</v>
      </c>
      <c r="R355">
        <v>124354.01745329118</v>
      </c>
    </row>
    <row r="356" spans="1:18" x14ac:dyDescent="0.25">
      <c r="A356">
        <v>5</v>
      </c>
      <c r="B356">
        <v>5504</v>
      </c>
      <c r="C356" t="s">
        <v>798</v>
      </c>
      <c r="D356" t="s">
        <v>1238</v>
      </c>
      <c r="E356">
        <v>2</v>
      </c>
      <c r="F356" t="s">
        <v>13804</v>
      </c>
      <c r="G356">
        <v>3</v>
      </c>
      <c r="H356" t="s">
        <v>13770</v>
      </c>
      <c r="I356">
        <v>1</v>
      </c>
      <c r="J356" t="s">
        <v>13801</v>
      </c>
      <c r="K356" t="s">
        <v>13805</v>
      </c>
      <c r="L356">
        <v>270107</v>
      </c>
      <c r="M356" t="s">
        <v>13588</v>
      </c>
      <c r="N356">
        <v>270107006</v>
      </c>
      <c r="O356" t="s">
        <v>13613</v>
      </c>
      <c r="P356">
        <v>0</v>
      </c>
      <c r="Q356">
        <v>28753.520545686519</v>
      </c>
      <c r="R356">
        <v>107329.16488561896</v>
      </c>
    </row>
    <row r="357" spans="1:18" x14ac:dyDescent="0.25">
      <c r="A357">
        <v>5</v>
      </c>
      <c r="B357">
        <v>5504</v>
      </c>
      <c r="C357" t="s">
        <v>798</v>
      </c>
      <c r="D357" t="s">
        <v>1238</v>
      </c>
      <c r="E357">
        <v>2</v>
      </c>
      <c r="F357" t="s">
        <v>13804</v>
      </c>
      <c r="G357">
        <v>3</v>
      </c>
      <c r="H357" t="s">
        <v>13770</v>
      </c>
      <c r="I357">
        <v>1</v>
      </c>
      <c r="J357" t="s">
        <v>13801</v>
      </c>
      <c r="K357" t="s">
        <v>13806</v>
      </c>
      <c r="L357">
        <v>270107</v>
      </c>
      <c r="M357" t="s">
        <v>13588</v>
      </c>
      <c r="N357">
        <v>270107006</v>
      </c>
      <c r="O357" t="s">
        <v>13613</v>
      </c>
      <c r="P357">
        <v>0</v>
      </c>
      <c r="Q357">
        <v>0</v>
      </c>
      <c r="R357">
        <v>17024.852567672235</v>
      </c>
    </row>
    <row r="358" spans="1:18" x14ac:dyDescent="0.25">
      <c r="A358">
        <v>5</v>
      </c>
      <c r="B358">
        <v>5504</v>
      </c>
      <c r="C358" t="s">
        <v>798</v>
      </c>
      <c r="D358" t="s">
        <v>1238</v>
      </c>
      <c r="E358">
        <v>3</v>
      </c>
      <c r="F358" t="s">
        <v>13807</v>
      </c>
      <c r="G358">
        <v>1</v>
      </c>
      <c r="H358" t="s">
        <v>8278</v>
      </c>
      <c r="I358">
        <v>1</v>
      </c>
      <c r="J358" t="s">
        <v>13801</v>
      </c>
      <c r="K358" t="s">
        <v>13808</v>
      </c>
      <c r="L358">
        <v>270107</v>
      </c>
      <c r="M358" t="s">
        <v>13588</v>
      </c>
      <c r="N358">
        <v>270107006</v>
      </c>
      <c r="O358" t="s">
        <v>13613</v>
      </c>
      <c r="P358">
        <v>0</v>
      </c>
      <c r="Q358">
        <v>28753.520545686519</v>
      </c>
      <c r="R358">
        <v>124354.01745329118</v>
      </c>
    </row>
    <row r="359" spans="1:18" x14ac:dyDescent="0.25">
      <c r="A359">
        <v>5</v>
      </c>
      <c r="B359">
        <v>5504</v>
      </c>
      <c r="C359" t="s">
        <v>798</v>
      </c>
      <c r="D359" t="s">
        <v>1238</v>
      </c>
      <c r="E359">
        <v>4</v>
      </c>
      <c r="F359" t="s">
        <v>13810</v>
      </c>
      <c r="G359">
        <v>1</v>
      </c>
      <c r="H359" t="s">
        <v>8278</v>
      </c>
      <c r="I359">
        <v>1</v>
      </c>
      <c r="J359" t="s">
        <v>13801</v>
      </c>
      <c r="K359" t="s">
        <v>13811</v>
      </c>
      <c r="L359">
        <v>270107</v>
      </c>
      <c r="M359" t="s">
        <v>13588</v>
      </c>
      <c r="N359">
        <v>270107006</v>
      </c>
      <c r="O359" t="s">
        <v>13613</v>
      </c>
      <c r="P359">
        <v>0</v>
      </c>
      <c r="Q359">
        <v>28753.520545686519</v>
      </c>
      <c r="R359">
        <v>124354.01745329118</v>
      </c>
    </row>
    <row r="360" spans="1:18" x14ac:dyDescent="0.25">
      <c r="A360">
        <v>5</v>
      </c>
      <c r="B360">
        <v>5504</v>
      </c>
      <c r="C360" t="s">
        <v>798</v>
      </c>
      <c r="D360" t="s">
        <v>1238</v>
      </c>
      <c r="E360">
        <v>7</v>
      </c>
      <c r="F360" t="s">
        <v>13813</v>
      </c>
      <c r="G360">
        <v>2</v>
      </c>
      <c r="H360" t="s">
        <v>13771</v>
      </c>
      <c r="I360">
        <v>3</v>
      </c>
      <c r="J360" t="s">
        <v>13814</v>
      </c>
      <c r="K360" t="s">
        <v>13771</v>
      </c>
      <c r="L360">
        <v>270107</v>
      </c>
      <c r="M360" t="s">
        <v>13588</v>
      </c>
      <c r="N360">
        <v>270107005</v>
      </c>
      <c r="O360" t="s">
        <v>13608</v>
      </c>
      <c r="P360">
        <v>0</v>
      </c>
      <c r="Q360">
        <v>7289.1294241168562</v>
      </c>
      <c r="R360">
        <v>0</v>
      </c>
    </row>
    <row r="361" spans="1:18" x14ac:dyDescent="0.25">
      <c r="A361">
        <v>5</v>
      </c>
      <c r="B361">
        <v>5504</v>
      </c>
      <c r="C361" t="s">
        <v>798</v>
      </c>
      <c r="D361" t="s">
        <v>1238</v>
      </c>
      <c r="E361">
        <v>7</v>
      </c>
      <c r="F361" t="s">
        <v>13813</v>
      </c>
      <c r="G361">
        <v>3</v>
      </c>
      <c r="H361" t="s">
        <v>13770</v>
      </c>
      <c r="I361">
        <v>3</v>
      </c>
      <c r="J361" t="s">
        <v>13814</v>
      </c>
      <c r="K361" t="s">
        <v>13815</v>
      </c>
      <c r="L361">
        <v>270107</v>
      </c>
      <c r="M361" t="s">
        <v>13588</v>
      </c>
      <c r="N361">
        <v>270107005</v>
      </c>
      <c r="O361" t="s">
        <v>13608</v>
      </c>
      <c r="P361">
        <v>0</v>
      </c>
      <c r="Q361">
        <v>21464.391121569661</v>
      </c>
      <c r="R361">
        <v>104642.73755985025</v>
      </c>
    </row>
    <row r="362" spans="1:18" x14ac:dyDescent="0.25">
      <c r="A362">
        <v>5</v>
      </c>
      <c r="B362">
        <v>5504</v>
      </c>
      <c r="C362" t="s">
        <v>798</v>
      </c>
      <c r="D362" t="s">
        <v>1238</v>
      </c>
      <c r="E362">
        <v>7</v>
      </c>
      <c r="F362" t="s">
        <v>13813</v>
      </c>
      <c r="G362">
        <v>3</v>
      </c>
      <c r="H362" t="s">
        <v>13770</v>
      </c>
      <c r="I362">
        <v>3</v>
      </c>
      <c r="J362" t="s">
        <v>13814</v>
      </c>
      <c r="K362" t="s">
        <v>13816</v>
      </c>
      <c r="L362">
        <v>270107</v>
      </c>
      <c r="M362" t="s">
        <v>13588</v>
      </c>
      <c r="N362">
        <v>270107005</v>
      </c>
      <c r="O362" t="s">
        <v>13608</v>
      </c>
      <c r="P362">
        <v>0</v>
      </c>
      <c r="Q362">
        <v>0</v>
      </c>
      <c r="R362">
        <v>19711.279893440947</v>
      </c>
    </row>
    <row r="363" spans="1:18" x14ac:dyDescent="0.25">
      <c r="A363">
        <v>5</v>
      </c>
      <c r="B363">
        <v>5506</v>
      </c>
      <c r="C363" t="s">
        <v>798</v>
      </c>
      <c r="D363" t="s">
        <v>1241</v>
      </c>
      <c r="E363">
        <v>1</v>
      </c>
      <c r="F363" t="s">
        <v>13800</v>
      </c>
      <c r="G363">
        <v>1</v>
      </c>
      <c r="H363" t="s">
        <v>8278</v>
      </c>
      <c r="I363">
        <v>1</v>
      </c>
      <c r="J363" t="s">
        <v>13801</v>
      </c>
      <c r="K363" t="s">
        <v>13802</v>
      </c>
      <c r="L363">
        <v>270107</v>
      </c>
      <c r="M363" t="s">
        <v>13588</v>
      </c>
      <c r="N363">
        <v>270107006</v>
      </c>
      <c r="O363" t="s">
        <v>13613</v>
      </c>
      <c r="P363">
        <v>0</v>
      </c>
      <c r="Q363">
        <v>18971.391548377724</v>
      </c>
      <c r="R363">
        <v>0</v>
      </c>
    </row>
    <row r="364" spans="1:18" x14ac:dyDescent="0.25">
      <c r="A364">
        <v>5</v>
      </c>
      <c r="B364">
        <v>5506</v>
      </c>
      <c r="C364" t="s">
        <v>798</v>
      </c>
      <c r="D364" t="s">
        <v>1241</v>
      </c>
      <c r="E364">
        <v>2</v>
      </c>
      <c r="F364" t="s">
        <v>13804</v>
      </c>
      <c r="G364">
        <v>3</v>
      </c>
      <c r="H364" t="s">
        <v>13770</v>
      </c>
      <c r="I364">
        <v>1</v>
      </c>
      <c r="J364" t="s">
        <v>13801</v>
      </c>
      <c r="K364" t="s">
        <v>13805</v>
      </c>
      <c r="L364">
        <v>270107</v>
      </c>
      <c r="M364" t="s">
        <v>13588</v>
      </c>
      <c r="N364">
        <v>270107006</v>
      </c>
      <c r="O364" t="s">
        <v>13613</v>
      </c>
      <c r="P364">
        <v>0</v>
      </c>
      <c r="Q364">
        <v>18971.391548377724</v>
      </c>
      <c r="R364">
        <v>0</v>
      </c>
    </row>
    <row r="365" spans="1:18" x14ac:dyDescent="0.25">
      <c r="A365">
        <v>5</v>
      </c>
      <c r="B365">
        <v>5506</v>
      </c>
      <c r="C365" t="s">
        <v>798</v>
      </c>
      <c r="D365" t="s">
        <v>1241</v>
      </c>
      <c r="E365">
        <v>3</v>
      </c>
      <c r="F365" t="s">
        <v>13807</v>
      </c>
      <c r="G365">
        <v>1</v>
      </c>
      <c r="H365" t="s">
        <v>8278</v>
      </c>
      <c r="I365">
        <v>1</v>
      </c>
      <c r="J365" t="s">
        <v>13801</v>
      </c>
      <c r="K365" t="s">
        <v>13808</v>
      </c>
      <c r="L365">
        <v>270107</v>
      </c>
      <c r="M365" t="s">
        <v>13588</v>
      </c>
      <c r="N365">
        <v>270107006</v>
      </c>
      <c r="O365" t="s">
        <v>13613</v>
      </c>
      <c r="P365">
        <v>0</v>
      </c>
      <c r="Q365">
        <v>18971.391548377724</v>
      </c>
      <c r="R365">
        <v>0</v>
      </c>
    </row>
    <row r="366" spans="1:18" x14ac:dyDescent="0.25">
      <c r="A366">
        <v>5</v>
      </c>
      <c r="B366">
        <v>5506</v>
      </c>
      <c r="C366" t="s">
        <v>798</v>
      </c>
      <c r="D366" t="s">
        <v>1241</v>
      </c>
      <c r="E366">
        <v>4</v>
      </c>
      <c r="F366" t="s">
        <v>13810</v>
      </c>
      <c r="G366">
        <v>1</v>
      </c>
      <c r="H366" t="s">
        <v>8278</v>
      </c>
      <c r="I366">
        <v>1</v>
      </c>
      <c r="J366" t="s">
        <v>13801</v>
      </c>
      <c r="K366" t="s">
        <v>13811</v>
      </c>
      <c r="L366">
        <v>270107</v>
      </c>
      <c r="M366" t="s">
        <v>13588</v>
      </c>
      <c r="N366">
        <v>270107006</v>
      </c>
      <c r="O366" t="s">
        <v>13613</v>
      </c>
      <c r="P366">
        <v>0</v>
      </c>
      <c r="Q366">
        <v>18971.391548377724</v>
      </c>
      <c r="R366">
        <v>0</v>
      </c>
    </row>
    <row r="367" spans="1:18" x14ac:dyDescent="0.25">
      <c r="A367">
        <v>5</v>
      </c>
      <c r="B367">
        <v>5506</v>
      </c>
      <c r="C367" t="s">
        <v>798</v>
      </c>
      <c r="D367" t="s">
        <v>1241</v>
      </c>
      <c r="E367">
        <v>7</v>
      </c>
      <c r="F367" t="s">
        <v>13813</v>
      </c>
      <c r="G367">
        <v>2</v>
      </c>
      <c r="H367" t="s">
        <v>13771</v>
      </c>
      <c r="I367">
        <v>3</v>
      </c>
      <c r="J367" t="s">
        <v>13814</v>
      </c>
      <c r="K367" t="s">
        <v>13771</v>
      </c>
      <c r="L367">
        <v>270107</v>
      </c>
      <c r="M367" t="s">
        <v>13588</v>
      </c>
      <c r="N367">
        <v>270107005</v>
      </c>
      <c r="O367" t="s">
        <v>13608</v>
      </c>
      <c r="P367">
        <v>0</v>
      </c>
      <c r="Q367">
        <v>3299.6148391148067</v>
      </c>
      <c r="R367">
        <v>0</v>
      </c>
    </row>
    <row r="368" spans="1:18" x14ac:dyDescent="0.25">
      <c r="A368">
        <v>5</v>
      </c>
      <c r="B368">
        <v>5506</v>
      </c>
      <c r="C368" t="s">
        <v>798</v>
      </c>
      <c r="D368" t="s">
        <v>1241</v>
      </c>
      <c r="E368">
        <v>7</v>
      </c>
      <c r="F368" t="s">
        <v>13813</v>
      </c>
      <c r="G368">
        <v>3</v>
      </c>
      <c r="H368" t="s">
        <v>13770</v>
      </c>
      <c r="I368">
        <v>3</v>
      </c>
      <c r="J368" t="s">
        <v>13814</v>
      </c>
      <c r="K368" t="s">
        <v>13815</v>
      </c>
      <c r="L368">
        <v>270107</v>
      </c>
      <c r="M368" t="s">
        <v>13588</v>
      </c>
      <c r="N368">
        <v>270107005</v>
      </c>
      <c r="O368" t="s">
        <v>13608</v>
      </c>
      <c r="P368">
        <v>0</v>
      </c>
      <c r="Q368">
        <v>15671.776709262916</v>
      </c>
      <c r="R368">
        <v>0</v>
      </c>
    </row>
    <row r="369" spans="1:18" x14ac:dyDescent="0.25">
      <c r="A369">
        <v>5</v>
      </c>
      <c r="B369">
        <v>5601</v>
      </c>
      <c r="C369" t="s">
        <v>798</v>
      </c>
      <c r="D369" t="s">
        <v>1244</v>
      </c>
      <c r="E369">
        <v>1</v>
      </c>
      <c r="F369" t="s">
        <v>13800</v>
      </c>
      <c r="G369">
        <v>1</v>
      </c>
      <c r="H369" t="s">
        <v>8278</v>
      </c>
      <c r="I369">
        <v>1</v>
      </c>
      <c r="J369" t="s">
        <v>13801</v>
      </c>
      <c r="K369" t="s">
        <v>13802</v>
      </c>
      <c r="L369">
        <v>270107</v>
      </c>
      <c r="M369" t="s">
        <v>13588</v>
      </c>
      <c r="N369">
        <v>270107006</v>
      </c>
      <c r="O369" t="s">
        <v>13613</v>
      </c>
      <c r="P369">
        <v>30553.23125740304</v>
      </c>
      <c r="Q369">
        <v>36375.62213058761</v>
      </c>
      <c r="R369">
        <v>40341.409031549796</v>
      </c>
    </row>
    <row r="370" spans="1:18" x14ac:dyDescent="0.25">
      <c r="A370">
        <v>5</v>
      </c>
      <c r="B370">
        <v>5601</v>
      </c>
      <c r="C370" t="s">
        <v>798</v>
      </c>
      <c r="D370" t="s">
        <v>1244</v>
      </c>
      <c r="E370">
        <v>1</v>
      </c>
      <c r="F370" t="s">
        <v>13800</v>
      </c>
      <c r="G370">
        <v>1</v>
      </c>
      <c r="H370" t="s">
        <v>8278</v>
      </c>
      <c r="I370">
        <v>1</v>
      </c>
      <c r="J370" t="s">
        <v>13801</v>
      </c>
      <c r="K370" t="s">
        <v>13803</v>
      </c>
      <c r="L370">
        <v>270107</v>
      </c>
      <c r="M370" t="s">
        <v>13588</v>
      </c>
      <c r="N370">
        <v>270107006</v>
      </c>
      <c r="O370" t="s">
        <v>13613</v>
      </c>
      <c r="P370">
        <v>195.60327309476978</v>
      </c>
      <c r="Q370">
        <v>4475.5980388001044</v>
      </c>
      <c r="R370">
        <v>7234.698854977034</v>
      </c>
    </row>
    <row r="371" spans="1:18" x14ac:dyDescent="0.25">
      <c r="A371">
        <v>5</v>
      </c>
      <c r="B371">
        <v>5601</v>
      </c>
      <c r="C371" t="s">
        <v>798</v>
      </c>
      <c r="D371" t="s">
        <v>1244</v>
      </c>
      <c r="E371">
        <v>2</v>
      </c>
      <c r="F371" t="s">
        <v>13804</v>
      </c>
      <c r="G371">
        <v>3</v>
      </c>
      <c r="H371" t="s">
        <v>13770</v>
      </c>
      <c r="I371">
        <v>1</v>
      </c>
      <c r="J371" t="s">
        <v>13801</v>
      </c>
      <c r="K371" t="s">
        <v>13805</v>
      </c>
      <c r="L371">
        <v>270107</v>
      </c>
      <c r="M371" t="s">
        <v>13588</v>
      </c>
      <c r="N371">
        <v>270107006</v>
      </c>
      <c r="O371" t="s">
        <v>13613</v>
      </c>
      <c r="P371">
        <v>25068.7328167958</v>
      </c>
      <c r="Q371">
        <v>35568.201861735091</v>
      </c>
      <c r="R371">
        <v>38370.702858608216</v>
      </c>
    </row>
    <row r="372" spans="1:18" x14ac:dyDescent="0.25">
      <c r="A372">
        <v>5</v>
      </c>
      <c r="B372">
        <v>5601</v>
      </c>
      <c r="C372" t="s">
        <v>798</v>
      </c>
      <c r="D372" t="s">
        <v>1244</v>
      </c>
      <c r="E372">
        <v>2</v>
      </c>
      <c r="F372" t="s">
        <v>13804</v>
      </c>
      <c r="G372">
        <v>3</v>
      </c>
      <c r="H372" t="s">
        <v>13770</v>
      </c>
      <c r="I372">
        <v>1</v>
      </c>
      <c r="J372" t="s">
        <v>13801</v>
      </c>
      <c r="K372" t="s">
        <v>13806</v>
      </c>
      <c r="L372">
        <v>270107</v>
      </c>
      <c r="M372" t="s">
        <v>13588</v>
      </c>
      <c r="N372">
        <v>270107006</v>
      </c>
      <c r="O372" t="s">
        <v>13613</v>
      </c>
      <c r="P372">
        <v>5680.101713702009</v>
      </c>
      <c r="Q372">
        <v>5283.0183076526328</v>
      </c>
      <c r="R372">
        <v>9205.4050279186122</v>
      </c>
    </row>
    <row r="373" spans="1:18" x14ac:dyDescent="0.25">
      <c r="A373">
        <v>5</v>
      </c>
      <c r="B373">
        <v>5601</v>
      </c>
      <c r="C373" t="s">
        <v>798</v>
      </c>
      <c r="D373" t="s">
        <v>1244</v>
      </c>
      <c r="E373">
        <v>3</v>
      </c>
      <c r="F373" t="s">
        <v>13807</v>
      </c>
      <c r="G373">
        <v>1</v>
      </c>
      <c r="H373" t="s">
        <v>8278</v>
      </c>
      <c r="I373">
        <v>1</v>
      </c>
      <c r="J373" t="s">
        <v>13801</v>
      </c>
      <c r="K373" t="s">
        <v>13808</v>
      </c>
      <c r="L373">
        <v>270107</v>
      </c>
      <c r="M373" t="s">
        <v>13588</v>
      </c>
      <c r="N373">
        <v>270107006</v>
      </c>
      <c r="O373" t="s">
        <v>13613</v>
      </c>
      <c r="P373">
        <v>30553.23125740304</v>
      </c>
      <c r="Q373">
        <v>39604.537112289661</v>
      </c>
      <c r="R373">
        <v>43463.148387616398</v>
      </c>
    </row>
    <row r="374" spans="1:18" x14ac:dyDescent="0.25">
      <c r="A374">
        <v>5</v>
      </c>
      <c r="B374">
        <v>5601</v>
      </c>
      <c r="C374" t="s">
        <v>798</v>
      </c>
      <c r="D374" t="s">
        <v>1244</v>
      </c>
      <c r="E374">
        <v>3</v>
      </c>
      <c r="F374" t="s">
        <v>13807</v>
      </c>
      <c r="G374">
        <v>1</v>
      </c>
      <c r="H374" t="s">
        <v>8278</v>
      </c>
      <c r="I374">
        <v>1</v>
      </c>
      <c r="J374" t="s">
        <v>13801</v>
      </c>
      <c r="K374" t="s">
        <v>13809</v>
      </c>
      <c r="L374">
        <v>270107</v>
      </c>
      <c r="M374" t="s">
        <v>13588</v>
      </c>
      <c r="N374">
        <v>270107006</v>
      </c>
      <c r="O374" t="s">
        <v>13613</v>
      </c>
      <c r="P374">
        <v>195.60327309476978</v>
      </c>
      <c r="Q374">
        <v>1246.6830570980458</v>
      </c>
      <c r="R374">
        <v>4112.9594989104489</v>
      </c>
    </row>
    <row r="375" spans="1:18" x14ac:dyDescent="0.25">
      <c r="A375">
        <v>5</v>
      </c>
      <c r="B375">
        <v>5601</v>
      </c>
      <c r="C375" t="s">
        <v>798</v>
      </c>
      <c r="D375" t="s">
        <v>1244</v>
      </c>
      <c r="E375">
        <v>4</v>
      </c>
      <c r="F375" t="s">
        <v>13810</v>
      </c>
      <c r="G375">
        <v>1</v>
      </c>
      <c r="H375" t="s">
        <v>8278</v>
      </c>
      <c r="I375">
        <v>1</v>
      </c>
      <c r="J375" t="s">
        <v>13801</v>
      </c>
      <c r="K375" t="s">
        <v>13811</v>
      </c>
      <c r="L375">
        <v>270107</v>
      </c>
      <c r="M375" t="s">
        <v>13588</v>
      </c>
      <c r="N375">
        <v>270107006</v>
      </c>
      <c r="O375" t="s">
        <v>13613</v>
      </c>
      <c r="P375">
        <v>30553.23125740304</v>
      </c>
      <c r="Q375">
        <v>37622.305187685655</v>
      </c>
      <c r="R375">
        <v>40341.409031549796</v>
      </c>
    </row>
    <row r="376" spans="1:18" x14ac:dyDescent="0.25">
      <c r="A376">
        <v>5</v>
      </c>
      <c r="B376">
        <v>5601</v>
      </c>
      <c r="C376" t="s">
        <v>798</v>
      </c>
      <c r="D376" t="s">
        <v>1244</v>
      </c>
      <c r="E376">
        <v>4</v>
      </c>
      <c r="F376" t="s">
        <v>13810</v>
      </c>
      <c r="G376">
        <v>1</v>
      </c>
      <c r="H376" t="s">
        <v>8278</v>
      </c>
      <c r="I376">
        <v>1</v>
      </c>
      <c r="J376" t="s">
        <v>13801</v>
      </c>
      <c r="K376" t="s">
        <v>13812</v>
      </c>
      <c r="L376">
        <v>270107</v>
      </c>
      <c r="M376" t="s">
        <v>13588</v>
      </c>
      <c r="N376">
        <v>270107006</v>
      </c>
      <c r="O376" t="s">
        <v>13613</v>
      </c>
      <c r="P376">
        <v>195.60327309476978</v>
      </c>
      <c r="Q376">
        <v>3228.914981702058</v>
      </c>
      <c r="R376">
        <v>7234.698854977034</v>
      </c>
    </row>
    <row r="377" spans="1:18" x14ac:dyDescent="0.25">
      <c r="A377">
        <v>5</v>
      </c>
      <c r="B377">
        <v>5601</v>
      </c>
      <c r="C377" t="s">
        <v>798</v>
      </c>
      <c r="D377" t="s">
        <v>1244</v>
      </c>
      <c r="E377">
        <v>7</v>
      </c>
      <c r="F377" t="s">
        <v>13813</v>
      </c>
      <c r="G377">
        <v>2</v>
      </c>
      <c r="H377" t="s">
        <v>13771</v>
      </c>
      <c r="I377">
        <v>3</v>
      </c>
      <c r="J377" t="s">
        <v>13814</v>
      </c>
      <c r="K377" t="s">
        <v>13771</v>
      </c>
      <c r="L377">
        <v>270107</v>
      </c>
      <c r="M377" t="s">
        <v>13588</v>
      </c>
      <c r="N377">
        <v>270107005</v>
      </c>
      <c r="O377" t="s">
        <v>13608</v>
      </c>
      <c r="P377">
        <v>13192.354085391695</v>
      </c>
      <c r="Q377">
        <v>16344.105186585171</v>
      </c>
      <c r="R377">
        <v>927.61828347446522</v>
      </c>
    </row>
    <row r="378" spans="1:18" x14ac:dyDescent="0.25">
      <c r="A378">
        <v>5</v>
      </c>
      <c r="B378">
        <v>5601</v>
      </c>
      <c r="C378" t="s">
        <v>798</v>
      </c>
      <c r="D378" t="s">
        <v>1244</v>
      </c>
      <c r="E378">
        <v>7</v>
      </c>
      <c r="F378" t="s">
        <v>13813</v>
      </c>
      <c r="G378">
        <v>3</v>
      </c>
      <c r="H378" t="s">
        <v>13770</v>
      </c>
      <c r="I378">
        <v>3</v>
      </c>
      <c r="J378" t="s">
        <v>13814</v>
      </c>
      <c r="K378" t="s">
        <v>13815</v>
      </c>
      <c r="L378">
        <v>270107</v>
      </c>
      <c r="M378" t="s">
        <v>13588</v>
      </c>
      <c r="N378">
        <v>270107005</v>
      </c>
      <c r="O378" t="s">
        <v>13608</v>
      </c>
      <c r="P378">
        <v>16968.583940971279</v>
      </c>
      <c r="Q378">
        <v>24507.114982802555</v>
      </c>
      <c r="R378">
        <v>38709.587364251413</v>
      </c>
    </row>
    <row r="379" spans="1:18" x14ac:dyDescent="0.25">
      <c r="A379">
        <v>5</v>
      </c>
      <c r="B379">
        <v>5601</v>
      </c>
      <c r="C379" t="s">
        <v>798</v>
      </c>
      <c r="D379" t="s">
        <v>1244</v>
      </c>
      <c r="E379">
        <v>7</v>
      </c>
      <c r="F379" t="s">
        <v>13813</v>
      </c>
      <c r="G379">
        <v>3</v>
      </c>
      <c r="H379" t="s">
        <v>13770</v>
      </c>
      <c r="I379">
        <v>3</v>
      </c>
      <c r="J379" t="s">
        <v>13814</v>
      </c>
      <c r="K379" t="s">
        <v>13816</v>
      </c>
      <c r="L379">
        <v>270107</v>
      </c>
      <c r="M379" t="s">
        <v>13588</v>
      </c>
      <c r="N379">
        <v>270107005</v>
      </c>
      <c r="O379" t="s">
        <v>13608</v>
      </c>
      <c r="P379">
        <v>587.89650413483582</v>
      </c>
      <c r="Q379">
        <v>0</v>
      </c>
      <c r="R379">
        <v>7938.9022388009571</v>
      </c>
    </row>
    <row r="380" spans="1:18" x14ac:dyDescent="0.25">
      <c r="A380">
        <v>5</v>
      </c>
      <c r="B380">
        <v>5602</v>
      </c>
      <c r="C380" t="s">
        <v>798</v>
      </c>
      <c r="D380" t="s">
        <v>1247</v>
      </c>
      <c r="E380">
        <v>1</v>
      </c>
      <c r="F380" t="s">
        <v>13800</v>
      </c>
      <c r="G380">
        <v>1</v>
      </c>
      <c r="H380" t="s">
        <v>8278</v>
      </c>
      <c r="I380">
        <v>1</v>
      </c>
      <c r="J380" t="s">
        <v>13801</v>
      </c>
      <c r="K380" t="s">
        <v>13802</v>
      </c>
      <c r="L380">
        <v>270107</v>
      </c>
      <c r="M380" t="s">
        <v>13588</v>
      </c>
      <c r="N380">
        <v>270107006</v>
      </c>
      <c r="O380" t="s">
        <v>13613</v>
      </c>
      <c r="P380">
        <v>0</v>
      </c>
      <c r="Q380">
        <v>58064.497204387175</v>
      </c>
      <c r="R380">
        <v>0</v>
      </c>
    </row>
    <row r="381" spans="1:18" x14ac:dyDescent="0.25">
      <c r="A381">
        <v>5</v>
      </c>
      <c r="B381">
        <v>5602</v>
      </c>
      <c r="C381" t="s">
        <v>798</v>
      </c>
      <c r="D381" t="s">
        <v>1247</v>
      </c>
      <c r="E381">
        <v>2</v>
      </c>
      <c r="F381" t="s">
        <v>13804</v>
      </c>
      <c r="G381">
        <v>3</v>
      </c>
      <c r="H381" t="s">
        <v>13770</v>
      </c>
      <c r="I381">
        <v>1</v>
      </c>
      <c r="J381" t="s">
        <v>13801</v>
      </c>
      <c r="K381" t="s">
        <v>13805</v>
      </c>
      <c r="L381">
        <v>270107</v>
      </c>
      <c r="M381" t="s">
        <v>13588</v>
      </c>
      <c r="N381">
        <v>270107006</v>
      </c>
      <c r="O381" t="s">
        <v>13613</v>
      </c>
      <c r="P381">
        <v>0</v>
      </c>
      <c r="Q381">
        <v>52706.828527782156</v>
      </c>
      <c r="R381">
        <v>0</v>
      </c>
    </row>
    <row r="382" spans="1:18" x14ac:dyDescent="0.25">
      <c r="A382">
        <v>5</v>
      </c>
      <c r="B382">
        <v>5602</v>
      </c>
      <c r="C382" t="s">
        <v>798</v>
      </c>
      <c r="D382" t="s">
        <v>1247</v>
      </c>
      <c r="E382">
        <v>2</v>
      </c>
      <c r="F382" t="s">
        <v>13804</v>
      </c>
      <c r="G382">
        <v>3</v>
      </c>
      <c r="H382" t="s">
        <v>13770</v>
      </c>
      <c r="I382">
        <v>1</v>
      </c>
      <c r="J382" t="s">
        <v>13801</v>
      </c>
      <c r="K382" t="s">
        <v>13806</v>
      </c>
      <c r="L382">
        <v>270107</v>
      </c>
      <c r="M382" t="s">
        <v>13588</v>
      </c>
      <c r="N382">
        <v>270107006</v>
      </c>
      <c r="O382" t="s">
        <v>13613</v>
      </c>
      <c r="P382">
        <v>0</v>
      </c>
      <c r="Q382">
        <v>5357.6686766050207</v>
      </c>
      <c r="R382">
        <v>0</v>
      </c>
    </row>
    <row r="383" spans="1:18" x14ac:dyDescent="0.25">
      <c r="A383">
        <v>5</v>
      </c>
      <c r="B383">
        <v>5602</v>
      </c>
      <c r="C383" t="s">
        <v>798</v>
      </c>
      <c r="D383" t="s">
        <v>1247</v>
      </c>
      <c r="E383">
        <v>3</v>
      </c>
      <c r="F383" t="s">
        <v>13807</v>
      </c>
      <c r="G383">
        <v>1</v>
      </c>
      <c r="H383" t="s">
        <v>8278</v>
      </c>
      <c r="I383">
        <v>1</v>
      </c>
      <c r="J383" t="s">
        <v>13801</v>
      </c>
      <c r="K383" t="s">
        <v>13808</v>
      </c>
      <c r="L383">
        <v>270107</v>
      </c>
      <c r="M383" t="s">
        <v>13588</v>
      </c>
      <c r="N383">
        <v>270107006</v>
      </c>
      <c r="O383" t="s">
        <v>13613</v>
      </c>
      <c r="P383">
        <v>0</v>
      </c>
      <c r="Q383">
        <v>58064.497204387175</v>
      </c>
      <c r="R383">
        <v>0</v>
      </c>
    </row>
    <row r="384" spans="1:18" x14ac:dyDescent="0.25">
      <c r="A384">
        <v>5</v>
      </c>
      <c r="B384">
        <v>5602</v>
      </c>
      <c r="C384" t="s">
        <v>798</v>
      </c>
      <c r="D384" t="s">
        <v>1247</v>
      </c>
      <c r="E384">
        <v>4</v>
      </c>
      <c r="F384" t="s">
        <v>13810</v>
      </c>
      <c r="G384">
        <v>1</v>
      </c>
      <c r="H384" t="s">
        <v>8278</v>
      </c>
      <c r="I384">
        <v>1</v>
      </c>
      <c r="J384" t="s">
        <v>13801</v>
      </c>
      <c r="K384" t="s">
        <v>13811</v>
      </c>
      <c r="L384">
        <v>270107</v>
      </c>
      <c r="M384" t="s">
        <v>13588</v>
      </c>
      <c r="N384">
        <v>270107006</v>
      </c>
      <c r="O384" t="s">
        <v>13613</v>
      </c>
      <c r="P384">
        <v>0</v>
      </c>
      <c r="Q384">
        <v>58064.497204387175</v>
      </c>
      <c r="R384">
        <v>0</v>
      </c>
    </row>
    <row r="385" spans="1:18" x14ac:dyDescent="0.25">
      <c r="A385">
        <v>5</v>
      </c>
      <c r="B385">
        <v>5602</v>
      </c>
      <c r="C385" t="s">
        <v>798</v>
      </c>
      <c r="D385" t="s">
        <v>1247</v>
      </c>
      <c r="E385">
        <v>7</v>
      </c>
      <c r="F385" t="s">
        <v>13813</v>
      </c>
      <c r="G385">
        <v>2</v>
      </c>
      <c r="H385" t="s">
        <v>13771</v>
      </c>
      <c r="I385">
        <v>3</v>
      </c>
      <c r="J385" t="s">
        <v>13814</v>
      </c>
      <c r="K385" t="s">
        <v>13771</v>
      </c>
      <c r="L385">
        <v>270107</v>
      </c>
      <c r="M385" t="s">
        <v>13588</v>
      </c>
      <c r="N385">
        <v>270107005</v>
      </c>
      <c r="O385" t="s">
        <v>13608</v>
      </c>
      <c r="P385">
        <v>0</v>
      </c>
      <c r="Q385">
        <v>10715.337353210041</v>
      </c>
      <c r="R385">
        <v>0</v>
      </c>
    </row>
    <row r="386" spans="1:18" x14ac:dyDescent="0.25">
      <c r="A386">
        <v>5</v>
      </c>
      <c r="B386">
        <v>5602</v>
      </c>
      <c r="C386" t="s">
        <v>798</v>
      </c>
      <c r="D386" t="s">
        <v>1247</v>
      </c>
      <c r="E386">
        <v>7</v>
      </c>
      <c r="F386" t="s">
        <v>13813</v>
      </c>
      <c r="G386">
        <v>3</v>
      </c>
      <c r="H386" t="s">
        <v>13770</v>
      </c>
      <c r="I386">
        <v>3</v>
      </c>
      <c r="J386" t="s">
        <v>13814</v>
      </c>
      <c r="K386" t="s">
        <v>13815</v>
      </c>
      <c r="L386">
        <v>270107</v>
      </c>
      <c r="M386" t="s">
        <v>13588</v>
      </c>
      <c r="N386">
        <v>270107005</v>
      </c>
      <c r="O386" t="s">
        <v>13608</v>
      </c>
      <c r="P386">
        <v>0</v>
      </c>
      <c r="Q386">
        <v>41991.491174572111</v>
      </c>
      <c r="R386">
        <v>0</v>
      </c>
    </row>
    <row r="387" spans="1:18" x14ac:dyDescent="0.25">
      <c r="A387">
        <v>5</v>
      </c>
      <c r="B387">
        <v>5602</v>
      </c>
      <c r="C387" t="s">
        <v>798</v>
      </c>
      <c r="D387" t="s">
        <v>1247</v>
      </c>
      <c r="E387">
        <v>7</v>
      </c>
      <c r="F387" t="s">
        <v>13813</v>
      </c>
      <c r="G387">
        <v>3</v>
      </c>
      <c r="H387" t="s">
        <v>13770</v>
      </c>
      <c r="I387">
        <v>3</v>
      </c>
      <c r="J387" t="s">
        <v>13814</v>
      </c>
      <c r="K387" t="s">
        <v>13816</v>
      </c>
      <c r="L387">
        <v>270107</v>
      </c>
      <c r="M387" t="s">
        <v>13588</v>
      </c>
      <c r="N387">
        <v>270107005</v>
      </c>
      <c r="O387" t="s">
        <v>13608</v>
      </c>
      <c r="P387">
        <v>0</v>
      </c>
      <c r="Q387">
        <v>5357.6686766050207</v>
      </c>
      <c r="R387">
        <v>0</v>
      </c>
    </row>
    <row r="388" spans="1:18" x14ac:dyDescent="0.25">
      <c r="A388">
        <v>5</v>
      </c>
      <c r="B388">
        <v>5603</v>
      </c>
      <c r="C388" t="s">
        <v>798</v>
      </c>
      <c r="D388" t="s">
        <v>1250</v>
      </c>
      <c r="E388">
        <v>1</v>
      </c>
      <c r="F388" t="s">
        <v>13800</v>
      </c>
      <c r="G388">
        <v>1</v>
      </c>
      <c r="H388" t="s">
        <v>8278</v>
      </c>
      <c r="I388">
        <v>1</v>
      </c>
      <c r="J388" t="s">
        <v>13801</v>
      </c>
      <c r="K388" t="s">
        <v>13802</v>
      </c>
      <c r="L388">
        <v>270107</v>
      </c>
      <c r="M388" t="s">
        <v>13588</v>
      </c>
      <c r="N388">
        <v>270107006</v>
      </c>
      <c r="O388" t="s">
        <v>13613</v>
      </c>
      <c r="P388">
        <v>0</v>
      </c>
      <c r="Q388">
        <v>68693.394297444553</v>
      </c>
      <c r="R388">
        <v>0</v>
      </c>
    </row>
    <row r="389" spans="1:18" x14ac:dyDescent="0.25">
      <c r="A389">
        <v>5</v>
      </c>
      <c r="B389">
        <v>5603</v>
      </c>
      <c r="C389" t="s">
        <v>798</v>
      </c>
      <c r="D389" t="s">
        <v>1250</v>
      </c>
      <c r="E389">
        <v>2</v>
      </c>
      <c r="F389" t="s">
        <v>13804</v>
      </c>
      <c r="G389">
        <v>3</v>
      </c>
      <c r="H389" t="s">
        <v>13770</v>
      </c>
      <c r="I389">
        <v>1</v>
      </c>
      <c r="J389" t="s">
        <v>13801</v>
      </c>
      <c r="K389" t="s">
        <v>13805</v>
      </c>
      <c r="L389">
        <v>270107</v>
      </c>
      <c r="M389" t="s">
        <v>13588</v>
      </c>
      <c r="N389">
        <v>270107006</v>
      </c>
      <c r="O389" t="s">
        <v>13613</v>
      </c>
      <c r="P389">
        <v>0</v>
      </c>
      <c r="Q389">
        <v>68693.394297444553</v>
      </c>
      <c r="R389">
        <v>0</v>
      </c>
    </row>
    <row r="390" spans="1:18" x14ac:dyDescent="0.25">
      <c r="A390">
        <v>5</v>
      </c>
      <c r="B390">
        <v>5603</v>
      </c>
      <c r="C390" t="s">
        <v>798</v>
      </c>
      <c r="D390" t="s">
        <v>1250</v>
      </c>
      <c r="E390">
        <v>3</v>
      </c>
      <c r="F390" t="s">
        <v>13807</v>
      </c>
      <c r="G390">
        <v>1</v>
      </c>
      <c r="H390" t="s">
        <v>8278</v>
      </c>
      <c r="I390">
        <v>1</v>
      </c>
      <c r="J390" t="s">
        <v>13801</v>
      </c>
      <c r="K390" t="s">
        <v>13808</v>
      </c>
      <c r="L390">
        <v>270107</v>
      </c>
      <c r="M390" t="s">
        <v>13588</v>
      </c>
      <c r="N390">
        <v>270107006</v>
      </c>
      <c r="O390" t="s">
        <v>13613</v>
      </c>
      <c r="P390">
        <v>0</v>
      </c>
      <c r="Q390">
        <v>68693.394297444553</v>
      </c>
      <c r="R390">
        <v>0</v>
      </c>
    </row>
    <row r="391" spans="1:18" x14ac:dyDescent="0.25">
      <c r="A391">
        <v>5</v>
      </c>
      <c r="B391">
        <v>5603</v>
      </c>
      <c r="C391" t="s">
        <v>798</v>
      </c>
      <c r="D391" t="s">
        <v>1250</v>
      </c>
      <c r="E391">
        <v>4</v>
      </c>
      <c r="F391" t="s">
        <v>13810</v>
      </c>
      <c r="G391">
        <v>1</v>
      </c>
      <c r="H391" t="s">
        <v>8278</v>
      </c>
      <c r="I391">
        <v>1</v>
      </c>
      <c r="J391" t="s">
        <v>13801</v>
      </c>
      <c r="K391" t="s">
        <v>13811</v>
      </c>
      <c r="L391">
        <v>270107</v>
      </c>
      <c r="M391" t="s">
        <v>13588</v>
      </c>
      <c r="N391">
        <v>270107006</v>
      </c>
      <c r="O391" t="s">
        <v>13613</v>
      </c>
      <c r="P391">
        <v>0</v>
      </c>
      <c r="Q391">
        <v>68693.394297444553</v>
      </c>
      <c r="R391">
        <v>0</v>
      </c>
    </row>
    <row r="392" spans="1:18" x14ac:dyDescent="0.25">
      <c r="A392">
        <v>5</v>
      </c>
      <c r="B392">
        <v>5603</v>
      </c>
      <c r="C392" t="s">
        <v>798</v>
      </c>
      <c r="D392" t="s">
        <v>1250</v>
      </c>
      <c r="E392">
        <v>7</v>
      </c>
      <c r="F392" t="s">
        <v>13813</v>
      </c>
      <c r="G392">
        <v>2</v>
      </c>
      <c r="H392" t="s">
        <v>13771</v>
      </c>
      <c r="I392">
        <v>3</v>
      </c>
      <c r="J392" t="s">
        <v>13814</v>
      </c>
      <c r="K392" t="s">
        <v>13771</v>
      </c>
      <c r="L392">
        <v>270107</v>
      </c>
      <c r="M392" t="s">
        <v>13588</v>
      </c>
      <c r="N392">
        <v>270107005</v>
      </c>
      <c r="O392" t="s">
        <v>13608</v>
      </c>
      <c r="P392">
        <v>0</v>
      </c>
      <c r="Q392">
        <v>21612.09533488506</v>
      </c>
      <c r="R392">
        <v>0</v>
      </c>
    </row>
    <row r="393" spans="1:18" x14ac:dyDescent="0.25">
      <c r="A393">
        <v>5</v>
      </c>
      <c r="B393">
        <v>5603</v>
      </c>
      <c r="C393" t="s">
        <v>798</v>
      </c>
      <c r="D393" t="s">
        <v>1250</v>
      </c>
      <c r="E393">
        <v>7</v>
      </c>
      <c r="F393" t="s">
        <v>13813</v>
      </c>
      <c r="G393">
        <v>3</v>
      </c>
      <c r="H393" t="s">
        <v>13770</v>
      </c>
      <c r="I393">
        <v>3</v>
      </c>
      <c r="J393" t="s">
        <v>13814</v>
      </c>
      <c r="K393" t="s">
        <v>13815</v>
      </c>
      <c r="L393">
        <v>270107</v>
      </c>
      <c r="M393" t="s">
        <v>13588</v>
      </c>
      <c r="N393">
        <v>270107005</v>
      </c>
      <c r="O393" t="s">
        <v>13608</v>
      </c>
      <c r="P393">
        <v>0</v>
      </c>
      <c r="Q393">
        <v>40019.160288737679</v>
      </c>
      <c r="R393">
        <v>0</v>
      </c>
    </row>
    <row r="394" spans="1:18" x14ac:dyDescent="0.25">
      <c r="A394">
        <v>5</v>
      </c>
      <c r="B394">
        <v>5603</v>
      </c>
      <c r="C394" t="s">
        <v>798</v>
      </c>
      <c r="D394" t="s">
        <v>1250</v>
      </c>
      <c r="E394">
        <v>7</v>
      </c>
      <c r="F394" t="s">
        <v>13813</v>
      </c>
      <c r="G394">
        <v>3</v>
      </c>
      <c r="H394" t="s">
        <v>13770</v>
      </c>
      <c r="I394">
        <v>3</v>
      </c>
      <c r="J394" t="s">
        <v>13814</v>
      </c>
      <c r="K394" t="s">
        <v>13816</v>
      </c>
      <c r="L394">
        <v>270107</v>
      </c>
      <c r="M394" t="s">
        <v>13588</v>
      </c>
      <c r="N394">
        <v>270107005</v>
      </c>
      <c r="O394" t="s">
        <v>13608</v>
      </c>
      <c r="P394">
        <v>0</v>
      </c>
      <c r="Q394">
        <v>7062.1386738218116</v>
      </c>
      <c r="R394">
        <v>0</v>
      </c>
    </row>
    <row r="395" spans="1:18" x14ac:dyDescent="0.25">
      <c r="A395">
        <v>5</v>
      </c>
      <c r="B395">
        <v>5604</v>
      </c>
      <c r="C395" t="s">
        <v>798</v>
      </c>
      <c r="D395" t="s">
        <v>1253</v>
      </c>
      <c r="E395">
        <v>1</v>
      </c>
      <c r="F395" t="s">
        <v>13800</v>
      </c>
      <c r="G395">
        <v>1</v>
      </c>
      <c r="H395" t="s">
        <v>8278</v>
      </c>
      <c r="I395">
        <v>1</v>
      </c>
      <c r="J395" t="s">
        <v>13801</v>
      </c>
      <c r="K395" t="s">
        <v>13802</v>
      </c>
      <c r="L395">
        <v>270107</v>
      </c>
      <c r="M395" t="s">
        <v>13588</v>
      </c>
      <c r="N395">
        <v>270107006</v>
      </c>
      <c r="O395" t="s">
        <v>13613</v>
      </c>
      <c r="P395">
        <v>0</v>
      </c>
      <c r="Q395">
        <v>23789.031335810243</v>
      </c>
      <c r="R395">
        <v>0</v>
      </c>
    </row>
    <row r="396" spans="1:18" x14ac:dyDescent="0.25">
      <c r="A396">
        <v>5</v>
      </c>
      <c r="B396">
        <v>5604</v>
      </c>
      <c r="C396" t="s">
        <v>798</v>
      </c>
      <c r="D396" t="s">
        <v>1253</v>
      </c>
      <c r="E396">
        <v>2</v>
      </c>
      <c r="F396" t="s">
        <v>13804</v>
      </c>
      <c r="G396">
        <v>3</v>
      </c>
      <c r="H396" t="s">
        <v>13770</v>
      </c>
      <c r="I396">
        <v>1</v>
      </c>
      <c r="J396" t="s">
        <v>13801</v>
      </c>
      <c r="K396" t="s">
        <v>13805</v>
      </c>
      <c r="L396">
        <v>270107</v>
      </c>
      <c r="M396" t="s">
        <v>13588</v>
      </c>
      <c r="N396">
        <v>270107006</v>
      </c>
      <c r="O396" t="s">
        <v>13613</v>
      </c>
      <c r="P396">
        <v>0</v>
      </c>
      <c r="Q396">
        <v>23789.031335810243</v>
      </c>
      <c r="R396">
        <v>0</v>
      </c>
    </row>
    <row r="397" spans="1:18" x14ac:dyDescent="0.25">
      <c r="A397">
        <v>5</v>
      </c>
      <c r="B397">
        <v>5604</v>
      </c>
      <c r="C397" t="s">
        <v>798</v>
      </c>
      <c r="D397" t="s">
        <v>1253</v>
      </c>
      <c r="E397">
        <v>3</v>
      </c>
      <c r="F397" t="s">
        <v>13807</v>
      </c>
      <c r="G397">
        <v>1</v>
      </c>
      <c r="H397" t="s">
        <v>8278</v>
      </c>
      <c r="I397">
        <v>1</v>
      </c>
      <c r="J397" t="s">
        <v>13801</v>
      </c>
      <c r="K397" t="s">
        <v>13808</v>
      </c>
      <c r="L397">
        <v>270107</v>
      </c>
      <c r="M397" t="s">
        <v>13588</v>
      </c>
      <c r="N397">
        <v>270107006</v>
      </c>
      <c r="O397" t="s">
        <v>13613</v>
      </c>
      <c r="P397">
        <v>0</v>
      </c>
      <c r="Q397">
        <v>23789.031335810243</v>
      </c>
      <c r="R397">
        <v>0</v>
      </c>
    </row>
    <row r="398" spans="1:18" x14ac:dyDescent="0.25">
      <c r="A398">
        <v>5</v>
      </c>
      <c r="B398">
        <v>5604</v>
      </c>
      <c r="C398" t="s">
        <v>798</v>
      </c>
      <c r="D398" t="s">
        <v>1253</v>
      </c>
      <c r="E398">
        <v>4</v>
      </c>
      <c r="F398" t="s">
        <v>13810</v>
      </c>
      <c r="G398">
        <v>1</v>
      </c>
      <c r="H398" t="s">
        <v>8278</v>
      </c>
      <c r="I398">
        <v>1</v>
      </c>
      <c r="J398" t="s">
        <v>13801</v>
      </c>
      <c r="K398" t="s">
        <v>13811</v>
      </c>
      <c r="L398">
        <v>270107</v>
      </c>
      <c r="M398" t="s">
        <v>13588</v>
      </c>
      <c r="N398">
        <v>270107006</v>
      </c>
      <c r="O398" t="s">
        <v>13613</v>
      </c>
      <c r="P398">
        <v>0</v>
      </c>
      <c r="Q398">
        <v>23789.031335810243</v>
      </c>
      <c r="R398">
        <v>0</v>
      </c>
    </row>
    <row r="399" spans="1:18" x14ac:dyDescent="0.25">
      <c r="A399">
        <v>5</v>
      </c>
      <c r="B399">
        <v>5604</v>
      </c>
      <c r="C399" t="s">
        <v>798</v>
      </c>
      <c r="D399" t="s">
        <v>1253</v>
      </c>
      <c r="E399">
        <v>7</v>
      </c>
      <c r="F399" t="s">
        <v>13813</v>
      </c>
      <c r="G399">
        <v>2</v>
      </c>
      <c r="H399" t="s">
        <v>13771</v>
      </c>
      <c r="I399">
        <v>3</v>
      </c>
      <c r="J399" t="s">
        <v>13814</v>
      </c>
      <c r="K399" t="s">
        <v>13771</v>
      </c>
      <c r="L399">
        <v>270107</v>
      </c>
      <c r="M399" t="s">
        <v>13588</v>
      </c>
      <c r="N399">
        <v>270107005</v>
      </c>
      <c r="O399" t="s">
        <v>13608</v>
      </c>
      <c r="P399">
        <v>0</v>
      </c>
      <c r="Q399">
        <v>23789.031335810243</v>
      </c>
      <c r="R399">
        <v>0</v>
      </c>
    </row>
    <row r="400" spans="1:18" x14ac:dyDescent="0.25">
      <c r="A400">
        <v>5</v>
      </c>
      <c r="B400">
        <v>5605</v>
      </c>
      <c r="C400" t="s">
        <v>798</v>
      </c>
      <c r="D400" t="s">
        <v>1256</v>
      </c>
      <c r="E400">
        <v>1</v>
      </c>
      <c r="F400" t="s">
        <v>13800</v>
      </c>
      <c r="G400">
        <v>1</v>
      </c>
      <c r="H400" t="s">
        <v>8278</v>
      </c>
      <c r="I400">
        <v>1</v>
      </c>
      <c r="J400" t="s">
        <v>13801</v>
      </c>
      <c r="K400" t="s">
        <v>13802</v>
      </c>
      <c r="L400">
        <v>270107</v>
      </c>
      <c r="M400" t="s">
        <v>13588</v>
      </c>
      <c r="N400">
        <v>270107006</v>
      </c>
      <c r="O400" t="s">
        <v>13613</v>
      </c>
      <c r="P400">
        <v>0</v>
      </c>
      <c r="Q400">
        <v>81731.145425699171</v>
      </c>
      <c r="R400">
        <v>0</v>
      </c>
    </row>
    <row r="401" spans="1:18" x14ac:dyDescent="0.25">
      <c r="A401">
        <v>5</v>
      </c>
      <c r="B401">
        <v>5605</v>
      </c>
      <c r="C401" t="s">
        <v>798</v>
      </c>
      <c r="D401" t="s">
        <v>1256</v>
      </c>
      <c r="E401">
        <v>2</v>
      </c>
      <c r="F401" t="s">
        <v>13804</v>
      </c>
      <c r="G401">
        <v>3</v>
      </c>
      <c r="H401" t="s">
        <v>13770</v>
      </c>
      <c r="I401">
        <v>1</v>
      </c>
      <c r="J401" t="s">
        <v>13801</v>
      </c>
      <c r="K401" t="s">
        <v>13805</v>
      </c>
      <c r="L401">
        <v>270107</v>
      </c>
      <c r="M401" t="s">
        <v>13588</v>
      </c>
      <c r="N401">
        <v>270107006</v>
      </c>
      <c r="O401" t="s">
        <v>13613</v>
      </c>
      <c r="P401">
        <v>0</v>
      </c>
      <c r="Q401">
        <v>81731.145425699171</v>
      </c>
      <c r="R401">
        <v>0</v>
      </c>
    </row>
    <row r="402" spans="1:18" x14ac:dyDescent="0.25">
      <c r="A402">
        <v>5</v>
      </c>
      <c r="B402">
        <v>5605</v>
      </c>
      <c r="C402" t="s">
        <v>798</v>
      </c>
      <c r="D402" t="s">
        <v>1256</v>
      </c>
      <c r="E402">
        <v>3</v>
      </c>
      <c r="F402" t="s">
        <v>13807</v>
      </c>
      <c r="G402">
        <v>1</v>
      </c>
      <c r="H402" t="s">
        <v>8278</v>
      </c>
      <c r="I402">
        <v>1</v>
      </c>
      <c r="J402" t="s">
        <v>13801</v>
      </c>
      <c r="K402" t="s">
        <v>13808</v>
      </c>
      <c r="L402">
        <v>270107</v>
      </c>
      <c r="M402" t="s">
        <v>13588</v>
      </c>
      <c r="N402">
        <v>270107006</v>
      </c>
      <c r="O402" t="s">
        <v>13613</v>
      </c>
      <c r="P402">
        <v>0</v>
      </c>
      <c r="Q402">
        <v>81731.145425699171</v>
      </c>
      <c r="R402">
        <v>0</v>
      </c>
    </row>
    <row r="403" spans="1:18" x14ac:dyDescent="0.25">
      <c r="A403">
        <v>5</v>
      </c>
      <c r="B403">
        <v>5605</v>
      </c>
      <c r="C403" t="s">
        <v>798</v>
      </c>
      <c r="D403" t="s">
        <v>1256</v>
      </c>
      <c r="E403">
        <v>4</v>
      </c>
      <c r="F403" t="s">
        <v>13810</v>
      </c>
      <c r="G403">
        <v>1</v>
      </c>
      <c r="H403" t="s">
        <v>8278</v>
      </c>
      <c r="I403">
        <v>1</v>
      </c>
      <c r="J403" t="s">
        <v>13801</v>
      </c>
      <c r="K403" t="s">
        <v>13811</v>
      </c>
      <c r="L403">
        <v>270107</v>
      </c>
      <c r="M403" t="s">
        <v>13588</v>
      </c>
      <c r="N403">
        <v>270107006</v>
      </c>
      <c r="O403" t="s">
        <v>13613</v>
      </c>
      <c r="P403">
        <v>0</v>
      </c>
      <c r="Q403">
        <v>81731.145425699171</v>
      </c>
      <c r="R403">
        <v>0</v>
      </c>
    </row>
    <row r="404" spans="1:18" x14ac:dyDescent="0.25">
      <c r="A404">
        <v>5</v>
      </c>
      <c r="B404">
        <v>5605</v>
      </c>
      <c r="C404" t="s">
        <v>798</v>
      </c>
      <c r="D404" t="s">
        <v>1256</v>
      </c>
      <c r="E404">
        <v>7</v>
      </c>
      <c r="F404" t="s">
        <v>13813</v>
      </c>
      <c r="G404">
        <v>2</v>
      </c>
      <c r="H404" t="s">
        <v>13771</v>
      </c>
      <c r="I404">
        <v>3</v>
      </c>
      <c r="J404" t="s">
        <v>13814</v>
      </c>
      <c r="K404" t="s">
        <v>13771</v>
      </c>
      <c r="L404">
        <v>270107</v>
      </c>
      <c r="M404" t="s">
        <v>13588</v>
      </c>
      <c r="N404">
        <v>270107005</v>
      </c>
      <c r="O404" t="s">
        <v>13608</v>
      </c>
      <c r="P404">
        <v>0</v>
      </c>
      <c r="Q404">
        <v>35768.983738146359</v>
      </c>
      <c r="R404">
        <v>0</v>
      </c>
    </row>
    <row r="405" spans="1:18" x14ac:dyDescent="0.25">
      <c r="A405">
        <v>5</v>
      </c>
      <c r="B405">
        <v>5605</v>
      </c>
      <c r="C405" t="s">
        <v>798</v>
      </c>
      <c r="D405" t="s">
        <v>1256</v>
      </c>
      <c r="E405">
        <v>7</v>
      </c>
      <c r="F405" t="s">
        <v>13813</v>
      </c>
      <c r="G405">
        <v>3</v>
      </c>
      <c r="H405" t="s">
        <v>13770</v>
      </c>
      <c r="I405">
        <v>3</v>
      </c>
      <c r="J405" t="s">
        <v>13814</v>
      </c>
      <c r="K405" t="s">
        <v>13815</v>
      </c>
      <c r="L405">
        <v>270107</v>
      </c>
      <c r="M405" t="s">
        <v>13588</v>
      </c>
      <c r="N405">
        <v>270107005</v>
      </c>
      <c r="O405" t="s">
        <v>13608</v>
      </c>
      <c r="P405">
        <v>0</v>
      </c>
      <c r="Q405">
        <v>37186.837205977405</v>
      </c>
      <c r="R405">
        <v>0</v>
      </c>
    </row>
    <row r="406" spans="1:18" x14ac:dyDescent="0.25">
      <c r="A406">
        <v>5</v>
      </c>
      <c r="B406">
        <v>5605</v>
      </c>
      <c r="C406" t="s">
        <v>798</v>
      </c>
      <c r="D406" t="s">
        <v>1256</v>
      </c>
      <c r="E406">
        <v>7</v>
      </c>
      <c r="F406" t="s">
        <v>13813</v>
      </c>
      <c r="G406">
        <v>3</v>
      </c>
      <c r="H406" t="s">
        <v>13770</v>
      </c>
      <c r="I406">
        <v>3</v>
      </c>
      <c r="J406" t="s">
        <v>13814</v>
      </c>
      <c r="K406" t="s">
        <v>13816</v>
      </c>
      <c r="L406">
        <v>270107</v>
      </c>
      <c r="M406" t="s">
        <v>13588</v>
      </c>
      <c r="N406">
        <v>270107005</v>
      </c>
      <c r="O406" t="s">
        <v>13608</v>
      </c>
      <c r="P406">
        <v>0</v>
      </c>
      <c r="Q406">
        <v>8775.3244815754133</v>
      </c>
      <c r="R406">
        <v>0</v>
      </c>
    </row>
    <row r="407" spans="1:18" x14ac:dyDescent="0.25">
      <c r="A407">
        <v>5</v>
      </c>
      <c r="B407">
        <v>5606</v>
      </c>
      <c r="C407" t="s">
        <v>798</v>
      </c>
      <c r="D407" t="s">
        <v>1259</v>
      </c>
      <c r="E407">
        <v>1</v>
      </c>
      <c r="F407" t="s">
        <v>13800</v>
      </c>
      <c r="G407">
        <v>1</v>
      </c>
      <c r="H407" t="s">
        <v>8278</v>
      </c>
      <c r="I407">
        <v>1</v>
      </c>
      <c r="J407" t="s">
        <v>13801</v>
      </c>
      <c r="K407" t="s">
        <v>13802</v>
      </c>
      <c r="L407">
        <v>270107</v>
      </c>
      <c r="M407" t="s">
        <v>13588</v>
      </c>
      <c r="N407">
        <v>270107006</v>
      </c>
      <c r="O407" t="s">
        <v>13613</v>
      </c>
      <c r="P407">
        <v>0</v>
      </c>
      <c r="Q407">
        <v>63041.663527461773</v>
      </c>
      <c r="R407">
        <v>0</v>
      </c>
    </row>
    <row r="408" spans="1:18" x14ac:dyDescent="0.25">
      <c r="A408">
        <v>5</v>
      </c>
      <c r="B408">
        <v>5606</v>
      </c>
      <c r="C408" t="s">
        <v>798</v>
      </c>
      <c r="D408" t="s">
        <v>1259</v>
      </c>
      <c r="E408">
        <v>2</v>
      </c>
      <c r="F408" t="s">
        <v>13804</v>
      </c>
      <c r="G408">
        <v>3</v>
      </c>
      <c r="H408" t="s">
        <v>13770</v>
      </c>
      <c r="I408">
        <v>1</v>
      </c>
      <c r="J408" t="s">
        <v>13801</v>
      </c>
      <c r="K408" t="s">
        <v>13805</v>
      </c>
      <c r="L408">
        <v>270107</v>
      </c>
      <c r="M408" t="s">
        <v>13588</v>
      </c>
      <c r="N408">
        <v>270107006</v>
      </c>
      <c r="O408" t="s">
        <v>13613</v>
      </c>
      <c r="P408">
        <v>0</v>
      </c>
      <c r="Q408">
        <v>63041.663527461773</v>
      </c>
      <c r="R408">
        <v>0</v>
      </c>
    </row>
    <row r="409" spans="1:18" x14ac:dyDescent="0.25">
      <c r="A409">
        <v>5</v>
      </c>
      <c r="B409">
        <v>5606</v>
      </c>
      <c r="C409" t="s">
        <v>798</v>
      </c>
      <c r="D409" t="s">
        <v>1259</v>
      </c>
      <c r="E409">
        <v>3</v>
      </c>
      <c r="F409" t="s">
        <v>13807</v>
      </c>
      <c r="G409">
        <v>1</v>
      </c>
      <c r="H409" t="s">
        <v>8278</v>
      </c>
      <c r="I409">
        <v>1</v>
      </c>
      <c r="J409" t="s">
        <v>13801</v>
      </c>
      <c r="K409" t="s">
        <v>13808</v>
      </c>
      <c r="L409">
        <v>270107</v>
      </c>
      <c r="M409" t="s">
        <v>13588</v>
      </c>
      <c r="N409">
        <v>270107006</v>
      </c>
      <c r="O409" t="s">
        <v>13613</v>
      </c>
      <c r="P409">
        <v>0</v>
      </c>
      <c r="Q409">
        <v>63041.663527461773</v>
      </c>
      <c r="R409">
        <v>0</v>
      </c>
    </row>
    <row r="410" spans="1:18" x14ac:dyDescent="0.25">
      <c r="A410">
        <v>5</v>
      </c>
      <c r="B410">
        <v>5606</v>
      </c>
      <c r="C410" t="s">
        <v>798</v>
      </c>
      <c r="D410" t="s">
        <v>1259</v>
      </c>
      <c r="E410">
        <v>4</v>
      </c>
      <c r="F410" t="s">
        <v>13810</v>
      </c>
      <c r="G410">
        <v>1</v>
      </c>
      <c r="H410" t="s">
        <v>8278</v>
      </c>
      <c r="I410">
        <v>1</v>
      </c>
      <c r="J410" t="s">
        <v>13801</v>
      </c>
      <c r="K410" t="s">
        <v>13811</v>
      </c>
      <c r="L410">
        <v>270107</v>
      </c>
      <c r="M410" t="s">
        <v>13588</v>
      </c>
      <c r="N410">
        <v>270107006</v>
      </c>
      <c r="O410" t="s">
        <v>13613</v>
      </c>
      <c r="P410">
        <v>0</v>
      </c>
      <c r="Q410">
        <v>63041.663527461773</v>
      </c>
      <c r="R410">
        <v>0</v>
      </c>
    </row>
    <row r="411" spans="1:18" x14ac:dyDescent="0.25">
      <c r="A411">
        <v>5</v>
      </c>
      <c r="B411">
        <v>5606</v>
      </c>
      <c r="C411" t="s">
        <v>798</v>
      </c>
      <c r="D411" t="s">
        <v>1259</v>
      </c>
      <c r="E411">
        <v>7</v>
      </c>
      <c r="F411" t="s">
        <v>13813</v>
      </c>
      <c r="G411">
        <v>3</v>
      </c>
      <c r="H411" t="s">
        <v>13770</v>
      </c>
      <c r="I411">
        <v>3</v>
      </c>
      <c r="J411" t="s">
        <v>13814</v>
      </c>
      <c r="K411" t="s">
        <v>13815</v>
      </c>
      <c r="L411">
        <v>270107</v>
      </c>
      <c r="M411" t="s">
        <v>13588</v>
      </c>
      <c r="N411">
        <v>270107005</v>
      </c>
      <c r="O411" t="s">
        <v>13608</v>
      </c>
      <c r="P411">
        <v>0</v>
      </c>
      <c r="Q411">
        <v>63041.663527461773</v>
      </c>
      <c r="R411">
        <v>0</v>
      </c>
    </row>
    <row r="412" spans="1:18" x14ac:dyDescent="0.25">
      <c r="A412">
        <v>5</v>
      </c>
      <c r="B412">
        <v>5701</v>
      </c>
      <c r="C412" t="s">
        <v>798</v>
      </c>
      <c r="D412" t="s">
        <v>1262</v>
      </c>
      <c r="E412">
        <v>1</v>
      </c>
      <c r="F412" t="s">
        <v>13800</v>
      </c>
      <c r="G412">
        <v>1</v>
      </c>
      <c r="H412" t="s">
        <v>8278</v>
      </c>
      <c r="I412">
        <v>1</v>
      </c>
      <c r="J412" t="s">
        <v>13801</v>
      </c>
      <c r="K412" t="s">
        <v>13802</v>
      </c>
      <c r="L412">
        <v>270107</v>
      </c>
      <c r="M412" t="s">
        <v>13588</v>
      </c>
      <c r="N412">
        <v>270107006</v>
      </c>
      <c r="O412" t="s">
        <v>13613</v>
      </c>
      <c r="P412">
        <v>24295.685700990492</v>
      </c>
      <c r="Q412">
        <v>51318.058649344763</v>
      </c>
      <c r="R412">
        <v>58149.19484356969</v>
      </c>
    </row>
    <row r="413" spans="1:18" x14ac:dyDescent="0.25">
      <c r="A413">
        <v>5</v>
      </c>
      <c r="B413">
        <v>5701</v>
      </c>
      <c r="C413" t="s">
        <v>798</v>
      </c>
      <c r="D413" t="s">
        <v>1262</v>
      </c>
      <c r="E413">
        <v>1</v>
      </c>
      <c r="F413" t="s">
        <v>13800</v>
      </c>
      <c r="G413">
        <v>1</v>
      </c>
      <c r="H413" t="s">
        <v>8278</v>
      </c>
      <c r="I413">
        <v>1</v>
      </c>
      <c r="J413" t="s">
        <v>13801</v>
      </c>
      <c r="K413" t="s">
        <v>13803</v>
      </c>
      <c r="L413">
        <v>270107</v>
      </c>
      <c r="M413" t="s">
        <v>13588</v>
      </c>
      <c r="N413">
        <v>270107006</v>
      </c>
      <c r="O413" t="s">
        <v>13613</v>
      </c>
      <c r="P413">
        <v>1757.6281326862993</v>
      </c>
      <c r="Q413">
        <v>0</v>
      </c>
      <c r="R413">
        <v>1679.7392405220519</v>
      </c>
    </row>
    <row r="414" spans="1:18" x14ac:dyDescent="0.25">
      <c r="A414">
        <v>5</v>
      </c>
      <c r="B414">
        <v>5701</v>
      </c>
      <c r="C414" t="s">
        <v>798</v>
      </c>
      <c r="D414" t="s">
        <v>1262</v>
      </c>
      <c r="E414">
        <v>2</v>
      </c>
      <c r="F414" t="s">
        <v>13804</v>
      </c>
      <c r="G414">
        <v>3</v>
      </c>
      <c r="H414" t="s">
        <v>13770</v>
      </c>
      <c r="I414">
        <v>1</v>
      </c>
      <c r="J414" t="s">
        <v>13801</v>
      </c>
      <c r="K414" t="s">
        <v>13805</v>
      </c>
      <c r="L414">
        <v>270107</v>
      </c>
      <c r="M414" t="s">
        <v>13588</v>
      </c>
      <c r="N414">
        <v>270107006</v>
      </c>
      <c r="O414" t="s">
        <v>13613</v>
      </c>
      <c r="P414">
        <v>24295.685700990492</v>
      </c>
      <c r="Q414">
        <v>46469.859996251384</v>
      </c>
      <c r="R414">
        <v>55136.143050488943</v>
      </c>
    </row>
    <row r="415" spans="1:18" x14ac:dyDescent="0.25">
      <c r="A415">
        <v>5</v>
      </c>
      <c r="B415">
        <v>5701</v>
      </c>
      <c r="C415" t="s">
        <v>798</v>
      </c>
      <c r="D415" t="s">
        <v>1262</v>
      </c>
      <c r="E415">
        <v>2</v>
      </c>
      <c r="F415" t="s">
        <v>13804</v>
      </c>
      <c r="G415">
        <v>3</v>
      </c>
      <c r="H415" t="s">
        <v>13770</v>
      </c>
      <c r="I415">
        <v>1</v>
      </c>
      <c r="J415" t="s">
        <v>13801</v>
      </c>
      <c r="K415" t="s">
        <v>13806</v>
      </c>
      <c r="L415">
        <v>270107</v>
      </c>
      <c r="M415" t="s">
        <v>13588</v>
      </c>
      <c r="N415">
        <v>270107006</v>
      </c>
      <c r="O415" t="s">
        <v>13613</v>
      </c>
      <c r="P415">
        <v>1757.6281326862993</v>
      </c>
      <c r="Q415">
        <v>4848.1986530933827</v>
      </c>
      <c r="R415">
        <v>4692.7910336027908</v>
      </c>
    </row>
    <row r="416" spans="1:18" x14ac:dyDescent="0.25">
      <c r="A416">
        <v>5</v>
      </c>
      <c r="B416">
        <v>5701</v>
      </c>
      <c r="C416" t="s">
        <v>798</v>
      </c>
      <c r="D416" t="s">
        <v>1262</v>
      </c>
      <c r="E416">
        <v>3</v>
      </c>
      <c r="F416" t="s">
        <v>13807</v>
      </c>
      <c r="G416">
        <v>1</v>
      </c>
      <c r="H416" t="s">
        <v>8278</v>
      </c>
      <c r="I416">
        <v>1</v>
      </c>
      <c r="J416" t="s">
        <v>13801</v>
      </c>
      <c r="K416" t="s">
        <v>13808</v>
      </c>
      <c r="L416">
        <v>270107</v>
      </c>
      <c r="M416" t="s">
        <v>13588</v>
      </c>
      <c r="N416">
        <v>270107006</v>
      </c>
      <c r="O416" t="s">
        <v>13613</v>
      </c>
      <c r="P416">
        <v>24295.685700990492</v>
      </c>
      <c r="Q416">
        <v>51318.058649344763</v>
      </c>
      <c r="R416">
        <v>59828.934084091743</v>
      </c>
    </row>
    <row r="417" spans="1:18" x14ac:dyDescent="0.25">
      <c r="A417">
        <v>5</v>
      </c>
      <c r="B417">
        <v>5701</v>
      </c>
      <c r="C417" t="s">
        <v>798</v>
      </c>
      <c r="D417" t="s">
        <v>1262</v>
      </c>
      <c r="E417">
        <v>3</v>
      </c>
      <c r="F417" t="s">
        <v>13807</v>
      </c>
      <c r="G417">
        <v>1</v>
      </c>
      <c r="H417" t="s">
        <v>8278</v>
      </c>
      <c r="I417">
        <v>1</v>
      </c>
      <c r="J417" t="s">
        <v>13801</v>
      </c>
      <c r="K417" t="s">
        <v>13809</v>
      </c>
      <c r="L417">
        <v>270107</v>
      </c>
      <c r="M417" t="s">
        <v>13588</v>
      </c>
      <c r="N417">
        <v>270107006</v>
      </c>
      <c r="O417" t="s">
        <v>13613</v>
      </c>
      <c r="P417">
        <v>1757.6281326862993</v>
      </c>
      <c r="Q417">
        <v>0</v>
      </c>
      <c r="R417">
        <v>0</v>
      </c>
    </row>
    <row r="418" spans="1:18" x14ac:dyDescent="0.25">
      <c r="A418">
        <v>5</v>
      </c>
      <c r="B418">
        <v>5701</v>
      </c>
      <c r="C418" t="s">
        <v>798</v>
      </c>
      <c r="D418" t="s">
        <v>1262</v>
      </c>
      <c r="E418">
        <v>4</v>
      </c>
      <c r="F418" t="s">
        <v>13810</v>
      </c>
      <c r="G418">
        <v>1</v>
      </c>
      <c r="H418" t="s">
        <v>8278</v>
      </c>
      <c r="I418">
        <v>1</v>
      </c>
      <c r="J418" t="s">
        <v>13801</v>
      </c>
      <c r="K418" t="s">
        <v>13811</v>
      </c>
      <c r="L418">
        <v>270107</v>
      </c>
      <c r="M418" t="s">
        <v>13588</v>
      </c>
      <c r="N418">
        <v>270107006</v>
      </c>
      <c r="O418" t="s">
        <v>13613</v>
      </c>
      <c r="P418">
        <v>24295.685700990492</v>
      </c>
      <c r="Q418">
        <v>51318.058649344763</v>
      </c>
      <c r="R418">
        <v>58149.19484356969</v>
      </c>
    </row>
    <row r="419" spans="1:18" x14ac:dyDescent="0.25">
      <c r="A419">
        <v>5</v>
      </c>
      <c r="B419">
        <v>5701</v>
      </c>
      <c r="C419" t="s">
        <v>798</v>
      </c>
      <c r="D419" t="s">
        <v>1262</v>
      </c>
      <c r="E419">
        <v>4</v>
      </c>
      <c r="F419" t="s">
        <v>13810</v>
      </c>
      <c r="G419">
        <v>1</v>
      </c>
      <c r="H419" t="s">
        <v>8278</v>
      </c>
      <c r="I419">
        <v>1</v>
      </c>
      <c r="J419" t="s">
        <v>13801</v>
      </c>
      <c r="K419" t="s">
        <v>13812</v>
      </c>
      <c r="L419">
        <v>270107</v>
      </c>
      <c r="M419" t="s">
        <v>13588</v>
      </c>
      <c r="N419">
        <v>270107006</v>
      </c>
      <c r="O419" t="s">
        <v>13613</v>
      </c>
      <c r="P419">
        <v>1757.6281326862993</v>
      </c>
      <c r="Q419">
        <v>0</v>
      </c>
      <c r="R419">
        <v>1679.7392405220519</v>
      </c>
    </row>
    <row r="420" spans="1:18" x14ac:dyDescent="0.25">
      <c r="A420">
        <v>5</v>
      </c>
      <c r="B420">
        <v>5701</v>
      </c>
      <c r="C420" t="s">
        <v>798</v>
      </c>
      <c r="D420" t="s">
        <v>1262</v>
      </c>
      <c r="E420">
        <v>7</v>
      </c>
      <c r="F420" t="s">
        <v>13813</v>
      </c>
      <c r="G420">
        <v>2</v>
      </c>
      <c r="H420" t="s">
        <v>13771</v>
      </c>
      <c r="I420">
        <v>3</v>
      </c>
      <c r="J420" t="s">
        <v>13814</v>
      </c>
      <c r="K420" t="s">
        <v>13771</v>
      </c>
      <c r="L420">
        <v>270107</v>
      </c>
      <c r="M420" t="s">
        <v>13588</v>
      </c>
      <c r="N420">
        <v>270107005</v>
      </c>
      <c r="O420" t="s">
        <v>13608</v>
      </c>
      <c r="P420">
        <v>6945.42312038822</v>
      </c>
      <c r="Q420">
        <v>13814.71882005619</v>
      </c>
      <c r="R420">
        <v>0</v>
      </c>
    </row>
    <row r="421" spans="1:18" x14ac:dyDescent="0.25">
      <c r="A421">
        <v>5</v>
      </c>
      <c r="B421">
        <v>5701</v>
      </c>
      <c r="C421" t="s">
        <v>798</v>
      </c>
      <c r="D421" t="s">
        <v>1262</v>
      </c>
      <c r="E421">
        <v>7</v>
      </c>
      <c r="F421" t="s">
        <v>13813</v>
      </c>
      <c r="G421">
        <v>3</v>
      </c>
      <c r="H421" t="s">
        <v>13770</v>
      </c>
      <c r="I421">
        <v>3</v>
      </c>
      <c r="J421" t="s">
        <v>13814</v>
      </c>
      <c r="K421" t="s">
        <v>13815</v>
      </c>
      <c r="L421">
        <v>270107</v>
      </c>
      <c r="M421" t="s">
        <v>13588</v>
      </c>
      <c r="N421">
        <v>270107005</v>
      </c>
      <c r="O421" t="s">
        <v>13608</v>
      </c>
      <c r="P421">
        <v>17820.9133816393</v>
      </c>
      <c r="Q421">
        <v>30750.331070852186</v>
      </c>
      <c r="R421">
        <v>56211.157694981637</v>
      </c>
    </row>
    <row r="422" spans="1:18" x14ac:dyDescent="0.25">
      <c r="A422">
        <v>5</v>
      </c>
      <c r="B422">
        <v>5701</v>
      </c>
      <c r="C422" t="s">
        <v>798</v>
      </c>
      <c r="D422" t="s">
        <v>1262</v>
      </c>
      <c r="E422">
        <v>7</v>
      </c>
      <c r="F422" t="s">
        <v>13813</v>
      </c>
      <c r="G422">
        <v>3</v>
      </c>
      <c r="H422" t="s">
        <v>13770</v>
      </c>
      <c r="I422">
        <v>3</v>
      </c>
      <c r="J422" t="s">
        <v>13814</v>
      </c>
      <c r="K422" t="s">
        <v>13816</v>
      </c>
      <c r="L422">
        <v>270107</v>
      </c>
      <c r="M422" t="s">
        <v>13588</v>
      </c>
      <c r="N422">
        <v>270107005</v>
      </c>
      <c r="O422" t="s">
        <v>13608</v>
      </c>
      <c r="P422">
        <v>1286.9773316492722</v>
      </c>
      <c r="Q422">
        <v>6753.0087584364019</v>
      </c>
      <c r="R422">
        <v>3617.7763891100994</v>
      </c>
    </row>
    <row r="423" spans="1:18" x14ac:dyDescent="0.25">
      <c r="A423">
        <v>5</v>
      </c>
      <c r="B423">
        <v>5703</v>
      </c>
      <c r="C423" t="s">
        <v>798</v>
      </c>
      <c r="D423" t="s">
        <v>1268</v>
      </c>
      <c r="E423">
        <v>1</v>
      </c>
      <c r="F423" t="s">
        <v>13800</v>
      </c>
      <c r="G423">
        <v>1</v>
      </c>
      <c r="H423" t="s">
        <v>8278</v>
      </c>
      <c r="I423">
        <v>1</v>
      </c>
      <c r="J423" t="s">
        <v>13801</v>
      </c>
      <c r="K423" t="s">
        <v>13802</v>
      </c>
      <c r="L423">
        <v>270107</v>
      </c>
      <c r="M423" t="s">
        <v>13588</v>
      </c>
      <c r="N423">
        <v>270107006</v>
      </c>
      <c r="O423" t="s">
        <v>13613</v>
      </c>
      <c r="P423">
        <v>0</v>
      </c>
      <c r="Q423">
        <v>79052.302649352539</v>
      </c>
      <c r="R423">
        <v>0</v>
      </c>
    </row>
    <row r="424" spans="1:18" x14ac:dyDescent="0.25">
      <c r="A424">
        <v>5</v>
      </c>
      <c r="B424">
        <v>5703</v>
      </c>
      <c r="C424" t="s">
        <v>798</v>
      </c>
      <c r="D424" t="s">
        <v>1268</v>
      </c>
      <c r="E424">
        <v>1</v>
      </c>
      <c r="F424" t="s">
        <v>13800</v>
      </c>
      <c r="G424">
        <v>1</v>
      </c>
      <c r="H424" t="s">
        <v>8278</v>
      </c>
      <c r="I424">
        <v>1</v>
      </c>
      <c r="J424" t="s">
        <v>13801</v>
      </c>
      <c r="K424" t="s">
        <v>13803</v>
      </c>
      <c r="L424">
        <v>270107</v>
      </c>
      <c r="M424" t="s">
        <v>13588</v>
      </c>
      <c r="N424">
        <v>270107006</v>
      </c>
      <c r="O424" t="s">
        <v>13613</v>
      </c>
      <c r="P424">
        <v>0</v>
      </c>
      <c r="Q424">
        <v>11066.30285347214</v>
      </c>
      <c r="R424">
        <v>0</v>
      </c>
    </row>
    <row r="425" spans="1:18" x14ac:dyDescent="0.25">
      <c r="A425">
        <v>5</v>
      </c>
      <c r="B425">
        <v>5703</v>
      </c>
      <c r="C425" t="s">
        <v>798</v>
      </c>
      <c r="D425" t="s">
        <v>1268</v>
      </c>
      <c r="E425">
        <v>2</v>
      </c>
      <c r="F425" t="s">
        <v>13804</v>
      </c>
      <c r="G425">
        <v>2</v>
      </c>
      <c r="H425" t="s">
        <v>13771</v>
      </c>
      <c r="I425">
        <v>1</v>
      </c>
      <c r="J425" t="s">
        <v>13801</v>
      </c>
      <c r="K425" t="s">
        <v>13771</v>
      </c>
      <c r="L425">
        <v>270107</v>
      </c>
      <c r="M425" t="s">
        <v>13588</v>
      </c>
      <c r="N425">
        <v>270107006</v>
      </c>
      <c r="O425" t="s">
        <v>13613</v>
      </c>
      <c r="P425">
        <v>0</v>
      </c>
      <c r="Q425">
        <v>6475.5746867664475</v>
      </c>
      <c r="R425">
        <v>0</v>
      </c>
    </row>
    <row r="426" spans="1:18" x14ac:dyDescent="0.25">
      <c r="A426">
        <v>5</v>
      </c>
      <c r="B426">
        <v>5703</v>
      </c>
      <c r="C426" t="s">
        <v>798</v>
      </c>
      <c r="D426" t="s">
        <v>1268</v>
      </c>
      <c r="E426">
        <v>2</v>
      </c>
      <c r="F426" t="s">
        <v>13804</v>
      </c>
      <c r="G426">
        <v>3</v>
      </c>
      <c r="H426" t="s">
        <v>13770</v>
      </c>
      <c r="I426">
        <v>1</v>
      </c>
      <c r="J426" t="s">
        <v>13801</v>
      </c>
      <c r="K426" t="s">
        <v>13805</v>
      </c>
      <c r="L426">
        <v>270107</v>
      </c>
      <c r="M426" t="s">
        <v>13588</v>
      </c>
      <c r="N426">
        <v>270107006</v>
      </c>
      <c r="O426" t="s">
        <v>13613</v>
      </c>
      <c r="P426">
        <v>0</v>
      </c>
      <c r="Q426">
        <v>72576.727962586083</v>
      </c>
      <c r="R426">
        <v>0</v>
      </c>
    </row>
    <row r="427" spans="1:18" x14ac:dyDescent="0.25">
      <c r="A427">
        <v>5</v>
      </c>
      <c r="B427">
        <v>5703</v>
      </c>
      <c r="C427" t="s">
        <v>798</v>
      </c>
      <c r="D427" t="s">
        <v>1268</v>
      </c>
      <c r="E427">
        <v>2</v>
      </c>
      <c r="F427" t="s">
        <v>13804</v>
      </c>
      <c r="G427">
        <v>3</v>
      </c>
      <c r="H427" t="s">
        <v>13770</v>
      </c>
      <c r="I427">
        <v>1</v>
      </c>
      <c r="J427" t="s">
        <v>13801</v>
      </c>
      <c r="K427" t="s">
        <v>13806</v>
      </c>
      <c r="L427">
        <v>270107</v>
      </c>
      <c r="M427" t="s">
        <v>13588</v>
      </c>
      <c r="N427">
        <v>270107006</v>
      </c>
      <c r="O427" t="s">
        <v>13613</v>
      </c>
      <c r="P427">
        <v>0</v>
      </c>
      <c r="Q427">
        <v>11066.30285347214</v>
      </c>
      <c r="R427">
        <v>0</v>
      </c>
    </row>
    <row r="428" spans="1:18" x14ac:dyDescent="0.25">
      <c r="A428">
        <v>5</v>
      </c>
      <c r="B428">
        <v>5703</v>
      </c>
      <c r="C428" t="s">
        <v>798</v>
      </c>
      <c r="D428" t="s">
        <v>1268</v>
      </c>
      <c r="E428">
        <v>3</v>
      </c>
      <c r="F428" t="s">
        <v>13807</v>
      </c>
      <c r="G428">
        <v>1</v>
      </c>
      <c r="H428" t="s">
        <v>8278</v>
      </c>
      <c r="I428">
        <v>1</v>
      </c>
      <c r="J428" t="s">
        <v>13801</v>
      </c>
      <c r="K428" t="s">
        <v>13808</v>
      </c>
      <c r="L428">
        <v>270107</v>
      </c>
      <c r="M428" t="s">
        <v>13588</v>
      </c>
      <c r="N428">
        <v>270107006</v>
      </c>
      <c r="O428" t="s">
        <v>13613</v>
      </c>
      <c r="P428">
        <v>0</v>
      </c>
      <c r="Q428">
        <v>79052.302649352539</v>
      </c>
      <c r="R428">
        <v>0</v>
      </c>
    </row>
    <row r="429" spans="1:18" x14ac:dyDescent="0.25">
      <c r="A429">
        <v>5</v>
      </c>
      <c r="B429">
        <v>5703</v>
      </c>
      <c r="C429" t="s">
        <v>798</v>
      </c>
      <c r="D429" t="s">
        <v>1268</v>
      </c>
      <c r="E429">
        <v>3</v>
      </c>
      <c r="F429" t="s">
        <v>13807</v>
      </c>
      <c r="G429">
        <v>1</v>
      </c>
      <c r="H429" t="s">
        <v>8278</v>
      </c>
      <c r="I429">
        <v>1</v>
      </c>
      <c r="J429" t="s">
        <v>13801</v>
      </c>
      <c r="K429" t="s">
        <v>13809</v>
      </c>
      <c r="L429">
        <v>270107</v>
      </c>
      <c r="M429" t="s">
        <v>13588</v>
      </c>
      <c r="N429">
        <v>270107006</v>
      </c>
      <c r="O429" t="s">
        <v>13613</v>
      </c>
      <c r="P429">
        <v>0</v>
      </c>
      <c r="Q429">
        <v>11066.30285347214</v>
      </c>
      <c r="R429">
        <v>0</v>
      </c>
    </row>
    <row r="430" spans="1:18" x14ac:dyDescent="0.25">
      <c r="A430">
        <v>5</v>
      </c>
      <c r="B430">
        <v>5703</v>
      </c>
      <c r="C430" t="s">
        <v>798</v>
      </c>
      <c r="D430" t="s">
        <v>1268</v>
      </c>
      <c r="E430">
        <v>4</v>
      </c>
      <c r="F430" t="s">
        <v>13810</v>
      </c>
      <c r="G430">
        <v>1</v>
      </c>
      <c r="H430" t="s">
        <v>8278</v>
      </c>
      <c r="I430">
        <v>1</v>
      </c>
      <c r="J430" t="s">
        <v>13801</v>
      </c>
      <c r="K430" t="s">
        <v>13811</v>
      </c>
      <c r="L430">
        <v>270107</v>
      </c>
      <c r="M430" t="s">
        <v>13588</v>
      </c>
      <c r="N430">
        <v>270107006</v>
      </c>
      <c r="O430" t="s">
        <v>13613</v>
      </c>
      <c r="P430">
        <v>0</v>
      </c>
      <c r="Q430">
        <v>90118.605502824692</v>
      </c>
      <c r="R430">
        <v>0</v>
      </c>
    </row>
    <row r="431" spans="1:18" x14ac:dyDescent="0.25">
      <c r="A431">
        <v>5</v>
      </c>
      <c r="B431">
        <v>5703</v>
      </c>
      <c r="C431" t="s">
        <v>798</v>
      </c>
      <c r="D431" t="s">
        <v>1268</v>
      </c>
      <c r="E431">
        <v>7</v>
      </c>
      <c r="F431" t="s">
        <v>13813</v>
      </c>
      <c r="G431">
        <v>2</v>
      </c>
      <c r="H431" t="s">
        <v>13771</v>
      </c>
      <c r="I431">
        <v>3</v>
      </c>
      <c r="J431" t="s">
        <v>13814</v>
      </c>
      <c r="K431" t="s">
        <v>13771</v>
      </c>
      <c r="L431">
        <v>270107</v>
      </c>
      <c r="M431" t="s">
        <v>13588</v>
      </c>
      <c r="N431">
        <v>270107005</v>
      </c>
      <c r="O431" t="s">
        <v>13608</v>
      </c>
      <c r="P431">
        <v>0</v>
      </c>
      <c r="Q431">
        <v>31316.73160472036</v>
      </c>
      <c r="R431">
        <v>0</v>
      </c>
    </row>
    <row r="432" spans="1:18" x14ac:dyDescent="0.25">
      <c r="A432">
        <v>5</v>
      </c>
      <c r="B432">
        <v>5703</v>
      </c>
      <c r="C432" t="s">
        <v>798</v>
      </c>
      <c r="D432" t="s">
        <v>1268</v>
      </c>
      <c r="E432">
        <v>7</v>
      </c>
      <c r="F432" t="s">
        <v>13813</v>
      </c>
      <c r="G432">
        <v>3</v>
      </c>
      <c r="H432" t="s">
        <v>13770</v>
      </c>
      <c r="I432">
        <v>3</v>
      </c>
      <c r="J432" t="s">
        <v>13814</v>
      </c>
      <c r="K432" t="s">
        <v>13815</v>
      </c>
      <c r="L432">
        <v>270107</v>
      </c>
      <c r="M432" t="s">
        <v>13588</v>
      </c>
      <c r="N432">
        <v>270107005</v>
      </c>
      <c r="O432" t="s">
        <v>13608</v>
      </c>
      <c r="P432">
        <v>0</v>
      </c>
      <c r="Q432">
        <v>47735.571044632175</v>
      </c>
      <c r="R432">
        <v>0</v>
      </c>
    </row>
    <row r="433" spans="1:18" x14ac:dyDescent="0.25">
      <c r="A433">
        <v>5</v>
      </c>
      <c r="B433">
        <v>5703</v>
      </c>
      <c r="C433" t="s">
        <v>798</v>
      </c>
      <c r="D433" t="s">
        <v>1268</v>
      </c>
      <c r="E433">
        <v>7</v>
      </c>
      <c r="F433" t="s">
        <v>13813</v>
      </c>
      <c r="G433">
        <v>3</v>
      </c>
      <c r="H433" t="s">
        <v>13770</v>
      </c>
      <c r="I433">
        <v>3</v>
      </c>
      <c r="J433" t="s">
        <v>13814</v>
      </c>
      <c r="K433" t="s">
        <v>13816</v>
      </c>
      <c r="L433">
        <v>270107</v>
      </c>
      <c r="M433" t="s">
        <v>13588</v>
      </c>
      <c r="N433">
        <v>270107005</v>
      </c>
      <c r="O433" t="s">
        <v>13608</v>
      </c>
      <c r="P433">
        <v>0</v>
      </c>
      <c r="Q433">
        <v>11066.30285347214</v>
      </c>
      <c r="R433">
        <v>0</v>
      </c>
    </row>
    <row r="434" spans="1:18" x14ac:dyDescent="0.25">
      <c r="A434">
        <v>5</v>
      </c>
      <c r="B434">
        <v>5706</v>
      </c>
      <c r="C434" t="s">
        <v>798</v>
      </c>
      <c r="D434" t="s">
        <v>1277</v>
      </c>
      <c r="E434">
        <v>1</v>
      </c>
      <c r="F434" t="s">
        <v>13800</v>
      </c>
      <c r="G434">
        <v>1</v>
      </c>
      <c r="H434" t="s">
        <v>8278</v>
      </c>
      <c r="I434">
        <v>1</v>
      </c>
      <c r="J434" t="s">
        <v>13801</v>
      </c>
      <c r="K434" t="s">
        <v>13802</v>
      </c>
      <c r="L434">
        <v>270107</v>
      </c>
      <c r="M434" t="s">
        <v>13588</v>
      </c>
      <c r="N434">
        <v>270107006</v>
      </c>
      <c r="O434" t="s">
        <v>13613</v>
      </c>
      <c r="P434">
        <v>0</v>
      </c>
      <c r="Q434">
        <v>27874.039338482438</v>
      </c>
      <c r="R434">
        <v>0</v>
      </c>
    </row>
    <row r="435" spans="1:18" x14ac:dyDescent="0.25">
      <c r="A435">
        <v>5</v>
      </c>
      <c r="B435">
        <v>5706</v>
      </c>
      <c r="C435" t="s">
        <v>798</v>
      </c>
      <c r="D435" t="s">
        <v>1277</v>
      </c>
      <c r="E435">
        <v>2</v>
      </c>
      <c r="F435" t="s">
        <v>13804</v>
      </c>
      <c r="G435">
        <v>3</v>
      </c>
      <c r="H435" t="s">
        <v>13770</v>
      </c>
      <c r="I435">
        <v>1</v>
      </c>
      <c r="J435" t="s">
        <v>13801</v>
      </c>
      <c r="K435" t="s">
        <v>13805</v>
      </c>
      <c r="L435">
        <v>270107</v>
      </c>
      <c r="M435" t="s">
        <v>13588</v>
      </c>
      <c r="N435">
        <v>270107006</v>
      </c>
      <c r="O435" t="s">
        <v>13613</v>
      </c>
      <c r="P435">
        <v>0</v>
      </c>
      <c r="Q435">
        <v>23026.02417877259</v>
      </c>
      <c r="R435">
        <v>0</v>
      </c>
    </row>
    <row r="436" spans="1:18" x14ac:dyDescent="0.25">
      <c r="A436">
        <v>5</v>
      </c>
      <c r="B436">
        <v>5706</v>
      </c>
      <c r="C436" t="s">
        <v>798</v>
      </c>
      <c r="D436" t="s">
        <v>1277</v>
      </c>
      <c r="E436">
        <v>2</v>
      </c>
      <c r="F436" t="s">
        <v>13804</v>
      </c>
      <c r="G436">
        <v>3</v>
      </c>
      <c r="H436" t="s">
        <v>13770</v>
      </c>
      <c r="I436">
        <v>1</v>
      </c>
      <c r="J436" t="s">
        <v>13801</v>
      </c>
      <c r="K436" t="s">
        <v>13806</v>
      </c>
      <c r="L436">
        <v>270107</v>
      </c>
      <c r="M436" t="s">
        <v>13588</v>
      </c>
      <c r="N436">
        <v>270107006</v>
      </c>
      <c r="O436" t="s">
        <v>13613</v>
      </c>
      <c r="P436">
        <v>0</v>
      </c>
      <c r="Q436">
        <v>4848.0151597098502</v>
      </c>
      <c r="R436">
        <v>0</v>
      </c>
    </row>
    <row r="437" spans="1:18" x14ac:dyDescent="0.25">
      <c r="A437">
        <v>5</v>
      </c>
      <c r="B437">
        <v>5706</v>
      </c>
      <c r="C437" t="s">
        <v>798</v>
      </c>
      <c r="D437" t="s">
        <v>1277</v>
      </c>
      <c r="E437">
        <v>3</v>
      </c>
      <c r="F437" t="s">
        <v>13807</v>
      </c>
      <c r="G437">
        <v>1</v>
      </c>
      <c r="H437" t="s">
        <v>8278</v>
      </c>
      <c r="I437">
        <v>1</v>
      </c>
      <c r="J437" t="s">
        <v>13801</v>
      </c>
      <c r="K437" t="s">
        <v>13808</v>
      </c>
      <c r="L437">
        <v>270107</v>
      </c>
      <c r="M437" t="s">
        <v>13588</v>
      </c>
      <c r="N437">
        <v>270107006</v>
      </c>
      <c r="O437" t="s">
        <v>13613</v>
      </c>
      <c r="P437">
        <v>0</v>
      </c>
      <c r="Q437">
        <v>27874.039338482438</v>
      </c>
      <c r="R437">
        <v>0</v>
      </c>
    </row>
    <row r="438" spans="1:18" x14ac:dyDescent="0.25">
      <c r="A438">
        <v>5</v>
      </c>
      <c r="B438">
        <v>5706</v>
      </c>
      <c r="C438" t="s">
        <v>798</v>
      </c>
      <c r="D438" t="s">
        <v>1277</v>
      </c>
      <c r="E438">
        <v>4</v>
      </c>
      <c r="F438" t="s">
        <v>13810</v>
      </c>
      <c r="G438">
        <v>1</v>
      </c>
      <c r="H438" t="s">
        <v>8278</v>
      </c>
      <c r="I438">
        <v>1</v>
      </c>
      <c r="J438" t="s">
        <v>13801</v>
      </c>
      <c r="K438" t="s">
        <v>13811</v>
      </c>
      <c r="L438">
        <v>270107</v>
      </c>
      <c r="M438" t="s">
        <v>13588</v>
      </c>
      <c r="N438">
        <v>270107006</v>
      </c>
      <c r="O438" t="s">
        <v>13613</v>
      </c>
      <c r="P438">
        <v>0</v>
      </c>
      <c r="Q438">
        <v>27874.039338482438</v>
      </c>
      <c r="R438">
        <v>0</v>
      </c>
    </row>
    <row r="439" spans="1:18" x14ac:dyDescent="0.25">
      <c r="A439">
        <v>5</v>
      </c>
      <c r="B439">
        <v>5706</v>
      </c>
      <c r="C439" t="s">
        <v>798</v>
      </c>
      <c r="D439" t="s">
        <v>1277</v>
      </c>
      <c r="E439">
        <v>7</v>
      </c>
      <c r="F439" t="s">
        <v>13813</v>
      </c>
      <c r="G439">
        <v>2</v>
      </c>
      <c r="H439" t="s">
        <v>13771</v>
      </c>
      <c r="I439">
        <v>3</v>
      </c>
      <c r="J439" t="s">
        <v>13814</v>
      </c>
      <c r="K439" t="s">
        <v>13771</v>
      </c>
      <c r="L439">
        <v>270107</v>
      </c>
      <c r="M439" t="s">
        <v>13588</v>
      </c>
      <c r="N439">
        <v>270107005</v>
      </c>
      <c r="O439" t="s">
        <v>13608</v>
      </c>
      <c r="P439">
        <v>0</v>
      </c>
      <c r="Q439">
        <v>9696.0303194197004</v>
      </c>
      <c r="R439">
        <v>0</v>
      </c>
    </row>
    <row r="440" spans="1:18" x14ac:dyDescent="0.25">
      <c r="A440">
        <v>5</v>
      </c>
      <c r="B440">
        <v>5706</v>
      </c>
      <c r="C440" t="s">
        <v>798</v>
      </c>
      <c r="D440" t="s">
        <v>1277</v>
      </c>
      <c r="E440">
        <v>7</v>
      </c>
      <c r="F440" t="s">
        <v>13813</v>
      </c>
      <c r="G440">
        <v>3</v>
      </c>
      <c r="H440" t="s">
        <v>13770</v>
      </c>
      <c r="I440">
        <v>3</v>
      </c>
      <c r="J440" t="s">
        <v>13814</v>
      </c>
      <c r="K440" t="s">
        <v>13815</v>
      </c>
      <c r="L440">
        <v>270107</v>
      </c>
      <c r="M440" t="s">
        <v>13588</v>
      </c>
      <c r="N440">
        <v>270107005</v>
      </c>
      <c r="O440" t="s">
        <v>13608</v>
      </c>
      <c r="P440">
        <v>0</v>
      </c>
      <c r="Q440">
        <v>18178.009019062738</v>
      </c>
      <c r="R440">
        <v>0</v>
      </c>
    </row>
    <row r="441" spans="1:18" x14ac:dyDescent="0.25">
      <c r="A441">
        <v>5</v>
      </c>
      <c r="B441">
        <v>5801</v>
      </c>
      <c r="C441" t="s">
        <v>798</v>
      </c>
      <c r="D441" t="s">
        <v>1280</v>
      </c>
      <c r="E441">
        <v>1</v>
      </c>
      <c r="F441" t="s">
        <v>13800</v>
      </c>
      <c r="G441">
        <v>1</v>
      </c>
      <c r="H441" t="s">
        <v>8278</v>
      </c>
      <c r="I441">
        <v>1</v>
      </c>
      <c r="J441" t="s">
        <v>13801</v>
      </c>
      <c r="K441" t="s">
        <v>13802</v>
      </c>
      <c r="L441">
        <v>270107</v>
      </c>
      <c r="M441" t="s">
        <v>13588</v>
      </c>
      <c r="N441">
        <v>270107006</v>
      </c>
      <c r="O441" t="s">
        <v>13613</v>
      </c>
      <c r="P441">
        <v>26582.001893701126</v>
      </c>
      <c r="Q441">
        <v>32844.876461223175</v>
      </c>
      <c r="R441">
        <v>21740.634338485575</v>
      </c>
    </row>
    <row r="442" spans="1:18" x14ac:dyDescent="0.25">
      <c r="A442">
        <v>5</v>
      </c>
      <c r="B442">
        <v>5801</v>
      </c>
      <c r="C442" t="s">
        <v>798</v>
      </c>
      <c r="D442" t="s">
        <v>1280</v>
      </c>
      <c r="E442">
        <v>1</v>
      </c>
      <c r="F442" t="s">
        <v>13800</v>
      </c>
      <c r="G442">
        <v>1</v>
      </c>
      <c r="H442" t="s">
        <v>8278</v>
      </c>
      <c r="I442">
        <v>1</v>
      </c>
      <c r="J442" t="s">
        <v>13801</v>
      </c>
      <c r="K442" t="s">
        <v>13803</v>
      </c>
      <c r="L442">
        <v>270107</v>
      </c>
      <c r="M442" t="s">
        <v>13588</v>
      </c>
      <c r="N442">
        <v>270107006</v>
      </c>
      <c r="O442" t="s">
        <v>13613</v>
      </c>
      <c r="P442">
        <v>2856.4428876955776</v>
      </c>
      <c r="Q442">
        <v>0</v>
      </c>
      <c r="R442">
        <v>0</v>
      </c>
    </row>
    <row r="443" spans="1:18" x14ac:dyDescent="0.25">
      <c r="A443">
        <v>5</v>
      </c>
      <c r="B443">
        <v>5801</v>
      </c>
      <c r="C443" t="s">
        <v>798</v>
      </c>
      <c r="D443" t="s">
        <v>1280</v>
      </c>
      <c r="E443">
        <v>2</v>
      </c>
      <c r="F443" t="s">
        <v>13804</v>
      </c>
      <c r="G443">
        <v>3</v>
      </c>
      <c r="H443" t="s">
        <v>13770</v>
      </c>
      <c r="I443">
        <v>1</v>
      </c>
      <c r="J443" t="s">
        <v>13801</v>
      </c>
      <c r="K443" t="s">
        <v>13805</v>
      </c>
      <c r="L443">
        <v>270107</v>
      </c>
      <c r="M443" t="s">
        <v>13588</v>
      </c>
      <c r="N443">
        <v>270107006</v>
      </c>
      <c r="O443" t="s">
        <v>13613</v>
      </c>
      <c r="P443">
        <v>24645.262105451344</v>
      </c>
      <c r="Q443">
        <v>30284.623837063216</v>
      </c>
      <c r="R443">
        <v>19827.866748772118</v>
      </c>
    </row>
    <row r="444" spans="1:18" x14ac:dyDescent="0.25">
      <c r="A444">
        <v>5</v>
      </c>
      <c r="B444">
        <v>5801</v>
      </c>
      <c r="C444" t="s">
        <v>798</v>
      </c>
      <c r="D444" t="s">
        <v>1280</v>
      </c>
      <c r="E444">
        <v>2</v>
      </c>
      <c r="F444" t="s">
        <v>13804</v>
      </c>
      <c r="G444">
        <v>3</v>
      </c>
      <c r="H444" t="s">
        <v>13770</v>
      </c>
      <c r="I444">
        <v>1</v>
      </c>
      <c r="J444" t="s">
        <v>13801</v>
      </c>
      <c r="K444" t="s">
        <v>13806</v>
      </c>
      <c r="L444">
        <v>270107</v>
      </c>
      <c r="M444" t="s">
        <v>13588</v>
      </c>
      <c r="N444">
        <v>270107006</v>
      </c>
      <c r="O444" t="s">
        <v>13613</v>
      </c>
      <c r="P444">
        <v>4793.1826759453606</v>
      </c>
      <c r="Q444">
        <v>2560.2526241599589</v>
      </c>
      <c r="R444">
        <v>1912.7675897134557</v>
      </c>
    </row>
    <row r="445" spans="1:18" x14ac:dyDescent="0.25">
      <c r="A445">
        <v>5</v>
      </c>
      <c r="B445">
        <v>5801</v>
      </c>
      <c r="C445" t="s">
        <v>798</v>
      </c>
      <c r="D445" t="s">
        <v>1280</v>
      </c>
      <c r="E445">
        <v>3</v>
      </c>
      <c r="F445" t="s">
        <v>13807</v>
      </c>
      <c r="G445">
        <v>1</v>
      </c>
      <c r="H445" t="s">
        <v>8278</v>
      </c>
      <c r="I445">
        <v>1</v>
      </c>
      <c r="J445" t="s">
        <v>13801</v>
      </c>
      <c r="K445" t="s">
        <v>13808</v>
      </c>
      <c r="L445">
        <v>270107</v>
      </c>
      <c r="M445" t="s">
        <v>13588</v>
      </c>
      <c r="N445">
        <v>270107006</v>
      </c>
      <c r="O445" t="s">
        <v>13613</v>
      </c>
      <c r="P445">
        <v>28175.756652783941</v>
      </c>
      <c r="Q445">
        <v>32844.876461223175</v>
      </c>
      <c r="R445">
        <v>21740.634338485575</v>
      </c>
    </row>
    <row r="446" spans="1:18" x14ac:dyDescent="0.25">
      <c r="A446">
        <v>5</v>
      </c>
      <c r="B446">
        <v>5801</v>
      </c>
      <c r="C446" t="s">
        <v>798</v>
      </c>
      <c r="D446" t="s">
        <v>1280</v>
      </c>
      <c r="E446">
        <v>3</v>
      </c>
      <c r="F446" t="s">
        <v>13807</v>
      </c>
      <c r="G446">
        <v>1</v>
      </c>
      <c r="H446" t="s">
        <v>8278</v>
      </c>
      <c r="I446">
        <v>1</v>
      </c>
      <c r="J446" t="s">
        <v>13801</v>
      </c>
      <c r="K446" t="s">
        <v>13809</v>
      </c>
      <c r="L446">
        <v>270107</v>
      </c>
      <c r="M446" t="s">
        <v>13588</v>
      </c>
      <c r="N446">
        <v>270107006</v>
      </c>
      <c r="O446" t="s">
        <v>13613</v>
      </c>
      <c r="P446">
        <v>1262.6881286127646</v>
      </c>
      <c r="Q446">
        <v>0</v>
      </c>
      <c r="R446">
        <v>0</v>
      </c>
    </row>
    <row r="447" spans="1:18" x14ac:dyDescent="0.25">
      <c r="A447">
        <v>5</v>
      </c>
      <c r="B447">
        <v>5801</v>
      </c>
      <c r="C447" t="s">
        <v>798</v>
      </c>
      <c r="D447" t="s">
        <v>1280</v>
      </c>
      <c r="E447">
        <v>4</v>
      </c>
      <c r="F447" t="s">
        <v>13810</v>
      </c>
      <c r="G447">
        <v>1</v>
      </c>
      <c r="H447" t="s">
        <v>8278</v>
      </c>
      <c r="I447">
        <v>1</v>
      </c>
      <c r="J447" t="s">
        <v>13801</v>
      </c>
      <c r="K447" t="s">
        <v>13811</v>
      </c>
      <c r="L447">
        <v>270107</v>
      </c>
      <c r="M447" t="s">
        <v>13588</v>
      </c>
      <c r="N447">
        <v>270107006</v>
      </c>
      <c r="O447" t="s">
        <v>13613</v>
      </c>
      <c r="P447">
        <v>26582.001893701126</v>
      </c>
      <c r="Q447">
        <v>32844.876461223175</v>
      </c>
      <c r="R447">
        <v>21740.634338485575</v>
      </c>
    </row>
    <row r="448" spans="1:18" x14ac:dyDescent="0.25">
      <c r="A448">
        <v>5</v>
      </c>
      <c r="B448">
        <v>5801</v>
      </c>
      <c r="C448" t="s">
        <v>798</v>
      </c>
      <c r="D448" t="s">
        <v>1280</v>
      </c>
      <c r="E448">
        <v>4</v>
      </c>
      <c r="F448" t="s">
        <v>13810</v>
      </c>
      <c r="G448">
        <v>1</v>
      </c>
      <c r="H448" t="s">
        <v>8278</v>
      </c>
      <c r="I448">
        <v>1</v>
      </c>
      <c r="J448" t="s">
        <v>13801</v>
      </c>
      <c r="K448" t="s">
        <v>13812</v>
      </c>
      <c r="L448">
        <v>270107</v>
      </c>
      <c r="M448" t="s">
        <v>13588</v>
      </c>
      <c r="N448">
        <v>270107006</v>
      </c>
      <c r="O448" t="s">
        <v>13613</v>
      </c>
      <c r="P448">
        <v>2856.4428876955776</v>
      </c>
      <c r="Q448">
        <v>0</v>
      </c>
      <c r="R448">
        <v>0</v>
      </c>
    </row>
    <row r="449" spans="1:18" x14ac:dyDescent="0.25">
      <c r="A449">
        <v>5</v>
      </c>
      <c r="B449">
        <v>5801</v>
      </c>
      <c r="C449" t="s">
        <v>798</v>
      </c>
      <c r="D449" t="s">
        <v>1280</v>
      </c>
      <c r="E449">
        <v>7</v>
      </c>
      <c r="F449" t="s">
        <v>13813</v>
      </c>
      <c r="G449">
        <v>2</v>
      </c>
      <c r="H449" t="s">
        <v>13771</v>
      </c>
      <c r="I449">
        <v>3</v>
      </c>
      <c r="J449" t="s">
        <v>13814</v>
      </c>
      <c r="K449" t="s">
        <v>13771</v>
      </c>
      <c r="L449">
        <v>270107</v>
      </c>
      <c r="M449" t="s">
        <v>13588</v>
      </c>
      <c r="N449">
        <v>270107005</v>
      </c>
      <c r="O449" t="s">
        <v>13608</v>
      </c>
      <c r="P449">
        <v>8913.6379587755837</v>
      </c>
      <c r="Q449">
        <v>16166.151832570718</v>
      </c>
      <c r="R449">
        <v>0</v>
      </c>
    </row>
    <row r="450" spans="1:18" x14ac:dyDescent="0.25">
      <c r="A450">
        <v>5</v>
      </c>
      <c r="B450">
        <v>5801</v>
      </c>
      <c r="C450" t="s">
        <v>798</v>
      </c>
      <c r="D450" t="s">
        <v>1280</v>
      </c>
      <c r="E450">
        <v>7</v>
      </c>
      <c r="F450" t="s">
        <v>13813</v>
      </c>
      <c r="G450">
        <v>3</v>
      </c>
      <c r="H450" t="s">
        <v>13770</v>
      </c>
      <c r="I450">
        <v>3</v>
      </c>
      <c r="J450" t="s">
        <v>13814</v>
      </c>
      <c r="K450" t="s">
        <v>13815</v>
      </c>
      <c r="L450">
        <v>270107</v>
      </c>
      <c r="M450" t="s">
        <v>13588</v>
      </c>
      <c r="N450">
        <v>270107005</v>
      </c>
      <c r="O450" t="s">
        <v>13608</v>
      </c>
      <c r="P450">
        <v>19682.573314705318</v>
      </c>
      <c r="Q450">
        <v>15629.828868440301</v>
      </c>
      <c r="R450">
        <v>21740.634338485575</v>
      </c>
    </row>
    <row r="451" spans="1:18" x14ac:dyDescent="0.25">
      <c r="A451">
        <v>5</v>
      </c>
      <c r="B451">
        <v>5801</v>
      </c>
      <c r="C451" t="s">
        <v>798</v>
      </c>
      <c r="D451" t="s">
        <v>1280</v>
      </c>
      <c r="E451">
        <v>7</v>
      </c>
      <c r="F451" t="s">
        <v>13813</v>
      </c>
      <c r="G451">
        <v>3</v>
      </c>
      <c r="H451" t="s">
        <v>13770</v>
      </c>
      <c r="I451">
        <v>3</v>
      </c>
      <c r="J451" t="s">
        <v>13814</v>
      </c>
      <c r="K451" t="s">
        <v>13816</v>
      </c>
      <c r="L451">
        <v>270107</v>
      </c>
      <c r="M451" t="s">
        <v>13588</v>
      </c>
      <c r="N451">
        <v>270107005</v>
      </c>
      <c r="O451" t="s">
        <v>13608</v>
      </c>
      <c r="P451">
        <v>842.2335079158031</v>
      </c>
      <c r="Q451">
        <v>1048.8957602121591</v>
      </c>
      <c r="R451">
        <v>0</v>
      </c>
    </row>
    <row r="452" spans="1:18" x14ac:dyDescent="0.25">
      <c r="A452">
        <v>5</v>
      </c>
      <c r="B452">
        <v>5802</v>
      </c>
      <c r="C452" t="s">
        <v>798</v>
      </c>
      <c r="D452" t="s">
        <v>1283</v>
      </c>
      <c r="E452">
        <v>1</v>
      </c>
      <c r="F452" t="s">
        <v>13800</v>
      </c>
      <c r="G452">
        <v>1</v>
      </c>
      <c r="H452" t="s">
        <v>8278</v>
      </c>
      <c r="I452">
        <v>1</v>
      </c>
      <c r="J452" t="s">
        <v>13801</v>
      </c>
      <c r="K452" t="s">
        <v>13802</v>
      </c>
      <c r="L452">
        <v>270107</v>
      </c>
      <c r="M452" t="s">
        <v>13588</v>
      </c>
      <c r="N452">
        <v>270107006</v>
      </c>
      <c r="O452" t="s">
        <v>13613</v>
      </c>
      <c r="P452">
        <v>24143.014301430143</v>
      </c>
      <c r="Q452">
        <v>16438.563123109943</v>
      </c>
      <c r="R452">
        <v>27236.9400075134</v>
      </c>
    </row>
    <row r="453" spans="1:18" x14ac:dyDescent="0.25">
      <c r="A453">
        <v>5</v>
      </c>
      <c r="B453">
        <v>5802</v>
      </c>
      <c r="C453" t="s">
        <v>798</v>
      </c>
      <c r="D453" t="s">
        <v>1283</v>
      </c>
      <c r="E453">
        <v>1</v>
      </c>
      <c r="F453" t="s">
        <v>13800</v>
      </c>
      <c r="G453">
        <v>1</v>
      </c>
      <c r="H453" t="s">
        <v>8278</v>
      </c>
      <c r="I453">
        <v>1</v>
      </c>
      <c r="J453" t="s">
        <v>13801</v>
      </c>
      <c r="K453" t="s">
        <v>13803</v>
      </c>
      <c r="L453">
        <v>270107</v>
      </c>
      <c r="M453" t="s">
        <v>13588</v>
      </c>
      <c r="N453">
        <v>270107006</v>
      </c>
      <c r="O453" t="s">
        <v>13613</v>
      </c>
      <c r="P453">
        <v>1403.7403740374039</v>
      </c>
      <c r="Q453">
        <v>0</v>
      </c>
      <c r="R453">
        <v>3240.7617248645233</v>
      </c>
    </row>
    <row r="454" spans="1:18" x14ac:dyDescent="0.25">
      <c r="A454">
        <v>5</v>
      </c>
      <c r="B454">
        <v>5802</v>
      </c>
      <c r="C454" t="s">
        <v>798</v>
      </c>
      <c r="D454" t="s">
        <v>1283</v>
      </c>
      <c r="E454">
        <v>2</v>
      </c>
      <c r="F454" t="s">
        <v>13804</v>
      </c>
      <c r="G454">
        <v>3</v>
      </c>
      <c r="H454" t="s">
        <v>13770</v>
      </c>
      <c r="I454">
        <v>1</v>
      </c>
      <c r="J454" t="s">
        <v>13801</v>
      </c>
      <c r="K454" t="s">
        <v>13805</v>
      </c>
      <c r="L454">
        <v>270107</v>
      </c>
      <c r="M454" t="s">
        <v>13588</v>
      </c>
      <c r="N454">
        <v>270107006</v>
      </c>
      <c r="O454" t="s">
        <v>13613</v>
      </c>
      <c r="P454">
        <v>24143.014301430143</v>
      </c>
      <c r="Q454">
        <v>16438.563123109943</v>
      </c>
      <c r="R454">
        <v>24428.100846508249</v>
      </c>
    </row>
    <row r="455" spans="1:18" x14ac:dyDescent="0.25">
      <c r="A455">
        <v>5</v>
      </c>
      <c r="B455">
        <v>5802</v>
      </c>
      <c r="C455" t="s">
        <v>798</v>
      </c>
      <c r="D455" t="s">
        <v>1283</v>
      </c>
      <c r="E455">
        <v>2</v>
      </c>
      <c r="F455" t="s">
        <v>13804</v>
      </c>
      <c r="G455">
        <v>3</v>
      </c>
      <c r="H455" t="s">
        <v>13770</v>
      </c>
      <c r="I455">
        <v>1</v>
      </c>
      <c r="J455" t="s">
        <v>13801</v>
      </c>
      <c r="K455" t="s">
        <v>13806</v>
      </c>
      <c r="L455">
        <v>270107</v>
      </c>
      <c r="M455" t="s">
        <v>13588</v>
      </c>
      <c r="N455">
        <v>270107006</v>
      </c>
      <c r="O455" t="s">
        <v>13613</v>
      </c>
      <c r="P455">
        <v>1403.7403740374039</v>
      </c>
      <c r="Q455">
        <v>0</v>
      </c>
      <c r="R455">
        <v>6049.6008858696732</v>
      </c>
    </row>
    <row r="456" spans="1:18" x14ac:dyDescent="0.25">
      <c r="A456">
        <v>5</v>
      </c>
      <c r="B456">
        <v>5802</v>
      </c>
      <c r="C456" t="s">
        <v>798</v>
      </c>
      <c r="D456" t="s">
        <v>1283</v>
      </c>
      <c r="E456">
        <v>3</v>
      </c>
      <c r="F456" t="s">
        <v>13807</v>
      </c>
      <c r="G456">
        <v>1</v>
      </c>
      <c r="H456" t="s">
        <v>8278</v>
      </c>
      <c r="I456">
        <v>1</v>
      </c>
      <c r="J456" t="s">
        <v>13801</v>
      </c>
      <c r="K456" t="s">
        <v>13808</v>
      </c>
      <c r="L456">
        <v>270107</v>
      </c>
      <c r="M456" t="s">
        <v>13588</v>
      </c>
      <c r="N456">
        <v>270107006</v>
      </c>
      <c r="O456" t="s">
        <v>13613</v>
      </c>
      <c r="P456">
        <v>24143.014301430143</v>
      </c>
      <c r="Q456">
        <v>16438.563123109943</v>
      </c>
      <c r="R456">
        <v>27236.9400075134</v>
      </c>
    </row>
    <row r="457" spans="1:18" x14ac:dyDescent="0.25">
      <c r="A457">
        <v>5</v>
      </c>
      <c r="B457">
        <v>5802</v>
      </c>
      <c r="C457" t="s">
        <v>798</v>
      </c>
      <c r="D457" t="s">
        <v>1283</v>
      </c>
      <c r="E457">
        <v>3</v>
      </c>
      <c r="F457" t="s">
        <v>13807</v>
      </c>
      <c r="G457">
        <v>1</v>
      </c>
      <c r="H457" t="s">
        <v>8278</v>
      </c>
      <c r="I457">
        <v>1</v>
      </c>
      <c r="J457" t="s">
        <v>13801</v>
      </c>
      <c r="K457" t="s">
        <v>13809</v>
      </c>
      <c r="L457">
        <v>270107</v>
      </c>
      <c r="M457" t="s">
        <v>13588</v>
      </c>
      <c r="N457">
        <v>270107006</v>
      </c>
      <c r="O457" t="s">
        <v>13613</v>
      </c>
      <c r="P457">
        <v>1403.7403740374039</v>
      </c>
      <c r="Q457">
        <v>0</v>
      </c>
      <c r="R457">
        <v>3240.7617248645233</v>
      </c>
    </row>
    <row r="458" spans="1:18" x14ac:dyDescent="0.25">
      <c r="A458">
        <v>5</v>
      </c>
      <c r="B458">
        <v>5802</v>
      </c>
      <c r="C458" t="s">
        <v>798</v>
      </c>
      <c r="D458" t="s">
        <v>1283</v>
      </c>
      <c r="E458">
        <v>4</v>
      </c>
      <c r="F458" t="s">
        <v>13810</v>
      </c>
      <c r="G458">
        <v>1</v>
      </c>
      <c r="H458" t="s">
        <v>8278</v>
      </c>
      <c r="I458">
        <v>1</v>
      </c>
      <c r="J458" t="s">
        <v>13801</v>
      </c>
      <c r="K458" t="s">
        <v>13811</v>
      </c>
      <c r="L458">
        <v>270107</v>
      </c>
      <c r="M458" t="s">
        <v>13588</v>
      </c>
      <c r="N458">
        <v>270107006</v>
      </c>
      <c r="O458" t="s">
        <v>13613</v>
      </c>
      <c r="P458">
        <v>24143.014301430143</v>
      </c>
      <c r="Q458">
        <v>16438.563123109943</v>
      </c>
      <c r="R458">
        <v>30477.701732377922</v>
      </c>
    </row>
    <row r="459" spans="1:18" x14ac:dyDescent="0.25">
      <c r="A459">
        <v>5</v>
      </c>
      <c r="B459">
        <v>5802</v>
      </c>
      <c r="C459" t="s">
        <v>798</v>
      </c>
      <c r="D459" t="s">
        <v>1283</v>
      </c>
      <c r="E459">
        <v>4</v>
      </c>
      <c r="F459" t="s">
        <v>13810</v>
      </c>
      <c r="G459">
        <v>1</v>
      </c>
      <c r="H459" t="s">
        <v>8278</v>
      </c>
      <c r="I459">
        <v>1</v>
      </c>
      <c r="J459" t="s">
        <v>13801</v>
      </c>
      <c r="K459" t="s">
        <v>13812</v>
      </c>
      <c r="L459">
        <v>270107</v>
      </c>
      <c r="M459" t="s">
        <v>13588</v>
      </c>
      <c r="N459">
        <v>270107006</v>
      </c>
      <c r="O459" t="s">
        <v>13613</v>
      </c>
      <c r="P459">
        <v>1403.7403740374039</v>
      </c>
      <c r="Q459">
        <v>0</v>
      </c>
      <c r="R459">
        <v>0</v>
      </c>
    </row>
    <row r="460" spans="1:18" x14ac:dyDescent="0.25">
      <c r="A460">
        <v>5</v>
      </c>
      <c r="B460">
        <v>5802</v>
      </c>
      <c r="C460" t="s">
        <v>798</v>
      </c>
      <c r="D460" t="s">
        <v>1283</v>
      </c>
      <c r="E460">
        <v>7</v>
      </c>
      <c r="F460" t="s">
        <v>13813</v>
      </c>
      <c r="G460">
        <v>2</v>
      </c>
      <c r="H460" t="s">
        <v>13771</v>
      </c>
      <c r="I460">
        <v>3</v>
      </c>
      <c r="J460" t="s">
        <v>13814</v>
      </c>
      <c r="K460" t="s">
        <v>13771</v>
      </c>
      <c r="L460">
        <v>270107</v>
      </c>
      <c r="M460" t="s">
        <v>13588</v>
      </c>
      <c r="N460">
        <v>270107005</v>
      </c>
      <c r="O460" t="s">
        <v>13608</v>
      </c>
      <c r="P460">
        <v>10008.800880088009</v>
      </c>
      <c r="Q460">
        <v>7936.7701670868146</v>
      </c>
      <c r="R460">
        <v>0</v>
      </c>
    </row>
    <row r="461" spans="1:18" x14ac:dyDescent="0.25">
      <c r="A461">
        <v>5</v>
      </c>
      <c r="B461">
        <v>5802</v>
      </c>
      <c r="C461" t="s">
        <v>798</v>
      </c>
      <c r="D461" t="s">
        <v>1283</v>
      </c>
      <c r="E461">
        <v>7</v>
      </c>
      <c r="F461" t="s">
        <v>13813</v>
      </c>
      <c r="G461">
        <v>3</v>
      </c>
      <c r="H461" t="s">
        <v>13770</v>
      </c>
      <c r="I461">
        <v>3</v>
      </c>
      <c r="J461" t="s">
        <v>13814</v>
      </c>
      <c r="K461" t="s">
        <v>13815</v>
      </c>
      <c r="L461">
        <v>270107</v>
      </c>
      <c r="M461" t="s">
        <v>13588</v>
      </c>
      <c r="N461">
        <v>270107005</v>
      </c>
      <c r="O461" t="s">
        <v>13608</v>
      </c>
      <c r="P461">
        <v>15537.953795379539</v>
      </c>
      <c r="Q461">
        <v>8501.792956023126</v>
      </c>
      <c r="R461">
        <v>27236.9400075134</v>
      </c>
    </row>
    <row r="462" spans="1:18" x14ac:dyDescent="0.25">
      <c r="A462">
        <v>5</v>
      </c>
      <c r="B462">
        <v>5802</v>
      </c>
      <c r="C462" t="s">
        <v>798</v>
      </c>
      <c r="D462" t="s">
        <v>1283</v>
      </c>
      <c r="E462">
        <v>7</v>
      </c>
      <c r="F462" t="s">
        <v>13813</v>
      </c>
      <c r="G462">
        <v>3</v>
      </c>
      <c r="H462" t="s">
        <v>13770</v>
      </c>
      <c r="I462">
        <v>3</v>
      </c>
      <c r="J462" t="s">
        <v>13814</v>
      </c>
      <c r="K462" t="s">
        <v>13816</v>
      </c>
      <c r="L462">
        <v>270107</v>
      </c>
      <c r="M462" t="s">
        <v>13588</v>
      </c>
      <c r="N462">
        <v>270107005</v>
      </c>
      <c r="O462" t="s">
        <v>13608</v>
      </c>
      <c r="P462">
        <v>0</v>
      </c>
      <c r="Q462">
        <v>0</v>
      </c>
      <c r="R462">
        <v>3240.7617248645233</v>
      </c>
    </row>
    <row r="463" spans="1:18" x14ac:dyDescent="0.25">
      <c r="A463">
        <v>5</v>
      </c>
      <c r="B463">
        <v>5803</v>
      </c>
      <c r="C463" t="s">
        <v>798</v>
      </c>
      <c r="D463" t="s">
        <v>1286</v>
      </c>
      <c r="E463">
        <v>1</v>
      </c>
      <c r="F463" t="s">
        <v>13800</v>
      </c>
      <c r="G463">
        <v>1</v>
      </c>
      <c r="H463" t="s">
        <v>8278</v>
      </c>
      <c r="I463">
        <v>1</v>
      </c>
      <c r="J463" t="s">
        <v>13801</v>
      </c>
      <c r="K463" t="s">
        <v>13802</v>
      </c>
      <c r="L463">
        <v>270107</v>
      </c>
      <c r="M463" t="s">
        <v>13588</v>
      </c>
      <c r="N463">
        <v>270107006</v>
      </c>
      <c r="O463" t="s">
        <v>13613</v>
      </c>
      <c r="P463">
        <v>0</v>
      </c>
      <c r="Q463">
        <v>33644.683825670698</v>
      </c>
      <c r="R463">
        <v>0</v>
      </c>
    </row>
    <row r="464" spans="1:18" x14ac:dyDescent="0.25">
      <c r="A464">
        <v>5</v>
      </c>
      <c r="B464">
        <v>5803</v>
      </c>
      <c r="C464" t="s">
        <v>798</v>
      </c>
      <c r="D464" t="s">
        <v>1286</v>
      </c>
      <c r="E464">
        <v>2</v>
      </c>
      <c r="F464" t="s">
        <v>13804</v>
      </c>
      <c r="G464">
        <v>3</v>
      </c>
      <c r="H464" t="s">
        <v>13770</v>
      </c>
      <c r="I464">
        <v>1</v>
      </c>
      <c r="J464" t="s">
        <v>13801</v>
      </c>
      <c r="K464" t="s">
        <v>13805</v>
      </c>
      <c r="L464">
        <v>270107</v>
      </c>
      <c r="M464" t="s">
        <v>13588</v>
      </c>
      <c r="N464">
        <v>270107006</v>
      </c>
      <c r="O464" t="s">
        <v>13613</v>
      </c>
      <c r="P464">
        <v>0</v>
      </c>
      <c r="Q464">
        <v>33644.683825670698</v>
      </c>
      <c r="R464">
        <v>0</v>
      </c>
    </row>
    <row r="465" spans="1:18" x14ac:dyDescent="0.25">
      <c r="A465">
        <v>5</v>
      </c>
      <c r="B465">
        <v>5803</v>
      </c>
      <c r="C465" t="s">
        <v>798</v>
      </c>
      <c r="D465" t="s">
        <v>1286</v>
      </c>
      <c r="E465">
        <v>3</v>
      </c>
      <c r="F465" t="s">
        <v>13807</v>
      </c>
      <c r="G465">
        <v>1</v>
      </c>
      <c r="H465" t="s">
        <v>8278</v>
      </c>
      <c r="I465">
        <v>1</v>
      </c>
      <c r="J465" t="s">
        <v>13801</v>
      </c>
      <c r="K465" t="s">
        <v>13808</v>
      </c>
      <c r="L465">
        <v>270107</v>
      </c>
      <c r="M465" t="s">
        <v>13588</v>
      </c>
      <c r="N465">
        <v>270107006</v>
      </c>
      <c r="O465" t="s">
        <v>13613</v>
      </c>
      <c r="P465">
        <v>0</v>
      </c>
      <c r="Q465">
        <v>33644.683825670698</v>
      </c>
      <c r="R465">
        <v>0</v>
      </c>
    </row>
    <row r="466" spans="1:18" x14ac:dyDescent="0.25">
      <c r="A466">
        <v>5</v>
      </c>
      <c r="B466">
        <v>5803</v>
      </c>
      <c r="C466" t="s">
        <v>798</v>
      </c>
      <c r="D466" t="s">
        <v>1286</v>
      </c>
      <c r="E466">
        <v>4</v>
      </c>
      <c r="F466" t="s">
        <v>13810</v>
      </c>
      <c r="G466">
        <v>1</v>
      </c>
      <c r="H466" t="s">
        <v>8278</v>
      </c>
      <c r="I466">
        <v>1</v>
      </c>
      <c r="J466" t="s">
        <v>13801</v>
      </c>
      <c r="K466" t="s">
        <v>13811</v>
      </c>
      <c r="L466">
        <v>270107</v>
      </c>
      <c r="M466" t="s">
        <v>13588</v>
      </c>
      <c r="N466">
        <v>270107006</v>
      </c>
      <c r="O466" t="s">
        <v>13613</v>
      </c>
      <c r="P466">
        <v>0</v>
      </c>
      <c r="Q466">
        <v>33644.683825670698</v>
      </c>
      <c r="R466">
        <v>0</v>
      </c>
    </row>
    <row r="467" spans="1:18" x14ac:dyDescent="0.25">
      <c r="A467">
        <v>5</v>
      </c>
      <c r="B467">
        <v>5803</v>
      </c>
      <c r="C467" t="s">
        <v>798</v>
      </c>
      <c r="D467" t="s">
        <v>1286</v>
      </c>
      <c r="E467">
        <v>7</v>
      </c>
      <c r="F467" t="s">
        <v>13813</v>
      </c>
      <c r="G467">
        <v>3</v>
      </c>
      <c r="H467" t="s">
        <v>13770</v>
      </c>
      <c r="I467">
        <v>3</v>
      </c>
      <c r="J467" t="s">
        <v>13814</v>
      </c>
      <c r="K467" t="s">
        <v>13815</v>
      </c>
      <c r="L467">
        <v>270107</v>
      </c>
      <c r="M467" t="s">
        <v>13588</v>
      </c>
      <c r="N467">
        <v>270107005</v>
      </c>
      <c r="O467" t="s">
        <v>13608</v>
      </c>
      <c r="P467">
        <v>0</v>
      </c>
      <c r="Q467">
        <v>33644.683825670698</v>
      </c>
      <c r="R467">
        <v>0</v>
      </c>
    </row>
    <row r="468" spans="1:18" x14ac:dyDescent="0.25">
      <c r="A468">
        <v>5</v>
      </c>
      <c r="B468">
        <v>5804</v>
      </c>
      <c r="C468" t="s">
        <v>798</v>
      </c>
      <c r="D468" t="s">
        <v>1289</v>
      </c>
      <c r="E468">
        <v>1</v>
      </c>
      <c r="F468" t="s">
        <v>13800</v>
      </c>
      <c r="G468">
        <v>1</v>
      </c>
      <c r="H468" t="s">
        <v>8278</v>
      </c>
      <c r="I468">
        <v>1</v>
      </c>
      <c r="J468" t="s">
        <v>13801</v>
      </c>
      <c r="K468" t="s">
        <v>13802</v>
      </c>
      <c r="L468">
        <v>270107</v>
      </c>
      <c r="M468" t="s">
        <v>13588</v>
      </c>
      <c r="N468">
        <v>270107006</v>
      </c>
      <c r="O468" t="s">
        <v>13613</v>
      </c>
      <c r="P468">
        <v>27344.255764155172</v>
      </c>
      <c r="Q468">
        <v>19460.559208179548</v>
      </c>
      <c r="R468">
        <v>29901.346594000996</v>
      </c>
    </row>
    <row r="469" spans="1:18" x14ac:dyDescent="0.25">
      <c r="A469">
        <v>5</v>
      </c>
      <c r="B469">
        <v>5804</v>
      </c>
      <c r="C469" t="s">
        <v>798</v>
      </c>
      <c r="D469" t="s">
        <v>1289</v>
      </c>
      <c r="E469">
        <v>1</v>
      </c>
      <c r="F469" t="s">
        <v>13800</v>
      </c>
      <c r="G469">
        <v>1</v>
      </c>
      <c r="H469" t="s">
        <v>8278</v>
      </c>
      <c r="I469">
        <v>1</v>
      </c>
      <c r="J469" t="s">
        <v>13801</v>
      </c>
      <c r="K469" t="s">
        <v>13803</v>
      </c>
      <c r="L469">
        <v>270107</v>
      </c>
      <c r="M469" t="s">
        <v>13588</v>
      </c>
      <c r="N469">
        <v>270107006</v>
      </c>
      <c r="O469" t="s">
        <v>13613</v>
      </c>
      <c r="P469">
        <v>0</v>
      </c>
      <c r="Q469">
        <v>1277.4705782368637</v>
      </c>
      <c r="R469">
        <v>0</v>
      </c>
    </row>
    <row r="470" spans="1:18" x14ac:dyDescent="0.25">
      <c r="A470">
        <v>5</v>
      </c>
      <c r="B470">
        <v>5804</v>
      </c>
      <c r="C470" t="s">
        <v>798</v>
      </c>
      <c r="D470" t="s">
        <v>1289</v>
      </c>
      <c r="E470">
        <v>2</v>
      </c>
      <c r="F470" t="s">
        <v>13804</v>
      </c>
      <c r="G470">
        <v>3</v>
      </c>
      <c r="H470" t="s">
        <v>13770</v>
      </c>
      <c r="I470">
        <v>1</v>
      </c>
      <c r="J470" t="s">
        <v>13801</v>
      </c>
      <c r="K470" t="s">
        <v>13805</v>
      </c>
      <c r="L470">
        <v>270107</v>
      </c>
      <c r="M470" t="s">
        <v>13588</v>
      </c>
      <c r="N470">
        <v>270107006</v>
      </c>
      <c r="O470" t="s">
        <v>13613</v>
      </c>
      <c r="P470">
        <v>25192.138505718507</v>
      </c>
      <c r="Q470">
        <v>17619.848243231874</v>
      </c>
      <c r="R470">
        <v>28739.804180073705</v>
      </c>
    </row>
    <row r="471" spans="1:18" x14ac:dyDescent="0.25">
      <c r="A471">
        <v>5</v>
      </c>
      <c r="B471">
        <v>5804</v>
      </c>
      <c r="C471" t="s">
        <v>798</v>
      </c>
      <c r="D471" t="s">
        <v>1289</v>
      </c>
      <c r="E471">
        <v>2</v>
      </c>
      <c r="F471" t="s">
        <v>13804</v>
      </c>
      <c r="G471">
        <v>3</v>
      </c>
      <c r="H471" t="s">
        <v>13770</v>
      </c>
      <c r="I471">
        <v>1</v>
      </c>
      <c r="J471" t="s">
        <v>13801</v>
      </c>
      <c r="K471" t="s">
        <v>13806</v>
      </c>
      <c r="L471">
        <v>270107</v>
      </c>
      <c r="M471" t="s">
        <v>13588</v>
      </c>
      <c r="N471">
        <v>270107006</v>
      </c>
      <c r="O471" t="s">
        <v>13613</v>
      </c>
      <c r="P471">
        <v>2152.117258436665</v>
      </c>
      <c r="Q471">
        <v>3118.1815431845394</v>
      </c>
      <c r="R471">
        <v>1161.5424139272882</v>
      </c>
    </row>
    <row r="472" spans="1:18" x14ac:dyDescent="0.25">
      <c r="A472">
        <v>5</v>
      </c>
      <c r="B472">
        <v>5804</v>
      </c>
      <c r="C472" t="s">
        <v>798</v>
      </c>
      <c r="D472" t="s">
        <v>1289</v>
      </c>
      <c r="E472">
        <v>3</v>
      </c>
      <c r="F472" t="s">
        <v>13807</v>
      </c>
      <c r="G472">
        <v>1</v>
      </c>
      <c r="H472" t="s">
        <v>8278</v>
      </c>
      <c r="I472">
        <v>1</v>
      </c>
      <c r="J472" t="s">
        <v>13801</v>
      </c>
      <c r="K472" t="s">
        <v>13808</v>
      </c>
      <c r="L472">
        <v>270107</v>
      </c>
      <c r="M472" t="s">
        <v>13588</v>
      </c>
      <c r="N472">
        <v>270107006</v>
      </c>
      <c r="O472" t="s">
        <v>13613</v>
      </c>
      <c r="P472">
        <v>27344.255764155172</v>
      </c>
      <c r="Q472">
        <v>20738.029786416413</v>
      </c>
      <c r="R472">
        <v>29901.346594000996</v>
      </c>
    </row>
    <row r="473" spans="1:18" x14ac:dyDescent="0.25">
      <c r="A473">
        <v>5</v>
      </c>
      <c r="B473">
        <v>5804</v>
      </c>
      <c r="C473" t="s">
        <v>798</v>
      </c>
      <c r="D473" t="s">
        <v>1289</v>
      </c>
      <c r="E473">
        <v>4</v>
      </c>
      <c r="F473" t="s">
        <v>13810</v>
      </c>
      <c r="G473">
        <v>1</v>
      </c>
      <c r="H473" t="s">
        <v>8278</v>
      </c>
      <c r="I473">
        <v>1</v>
      </c>
      <c r="J473" t="s">
        <v>13801</v>
      </c>
      <c r="K473" t="s">
        <v>13811</v>
      </c>
      <c r="L473">
        <v>270107</v>
      </c>
      <c r="M473" t="s">
        <v>13588</v>
      </c>
      <c r="N473">
        <v>270107006</v>
      </c>
      <c r="O473" t="s">
        <v>13613</v>
      </c>
      <c r="P473">
        <v>27344.255764155172</v>
      </c>
      <c r="Q473">
        <v>19460.559208179548</v>
      </c>
      <c r="R473">
        <v>29901.346594000996</v>
      </c>
    </row>
    <row r="474" spans="1:18" x14ac:dyDescent="0.25">
      <c r="A474">
        <v>5</v>
      </c>
      <c r="B474">
        <v>5804</v>
      </c>
      <c r="C474" t="s">
        <v>798</v>
      </c>
      <c r="D474" t="s">
        <v>1289</v>
      </c>
      <c r="E474">
        <v>4</v>
      </c>
      <c r="F474" t="s">
        <v>13810</v>
      </c>
      <c r="G474">
        <v>1</v>
      </c>
      <c r="H474" t="s">
        <v>8278</v>
      </c>
      <c r="I474">
        <v>1</v>
      </c>
      <c r="J474" t="s">
        <v>13801</v>
      </c>
      <c r="K474" t="s">
        <v>13812</v>
      </c>
      <c r="L474">
        <v>270107</v>
      </c>
      <c r="M474" t="s">
        <v>13588</v>
      </c>
      <c r="N474">
        <v>270107006</v>
      </c>
      <c r="O474" t="s">
        <v>13613</v>
      </c>
      <c r="P474">
        <v>0</v>
      </c>
      <c r="Q474">
        <v>1277.4705782368637</v>
      </c>
      <c r="R474">
        <v>0</v>
      </c>
    </row>
    <row r="475" spans="1:18" x14ac:dyDescent="0.25">
      <c r="A475">
        <v>5</v>
      </c>
      <c r="B475">
        <v>5804</v>
      </c>
      <c r="C475" t="s">
        <v>798</v>
      </c>
      <c r="D475" t="s">
        <v>1289</v>
      </c>
      <c r="E475">
        <v>7</v>
      </c>
      <c r="F475" t="s">
        <v>13813</v>
      </c>
      <c r="G475">
        <v>2</v>
      </c>
      <c r="H475" t="s">
        <v>13771</v>
      </c>
      <c r="I475">
        <v>3</v>
      </c>
      <c r="J475" t="s">
        <v>13814</v>
      </c>
      <c r="K475" t="s">
        <v>13771</v>
      </c>
      <c r="L475">
        <v>270107</v>
      </c>
      <c r="M475" t="s">
        <v>13588</v>
      </c>
      <c r="N475">
        <v>270107005</v>
      </c>
      <c r="O475" t="s">
        <v>13608</v>
      </c>
      <c r="P475">
        <v>4180.5686967780493</v>
      </c>
      <c r="Q475">
        <v>6683.9105495265767</v>
      </c>
      <c r="R475">
        <v>0</v>
      </c>
    </row>
    <row r="476" spans="1:18" x14ac:dyDescent="0.25">
      <c r="A476">
        <v>5</v>
      </c>
      <c r="B476">
        <v>5804</v>
      </c>
      <c r="C476" t="s">
        <v>798</v>
      </c>
      <c r="D476" t="s">
        <v>1289</v>
      </c>
      <c r="E476">
        <v>7</v>
      </c>
      <c r="F476" t="s">
        <v>13813</v>
      </c>
      <c r="G476">
        <v>3</v>
      </c>
      <c r="H476" t="s">
        <v>13770</v>
      </c>
      <c r="I476">
        <v>3</v>
      </c>
      <c r="J476" t="s">
        <v>13814</v>
      </c>
      <c r="K476" t="s">
        <v>13815</v>
      </c>
      <c r="L476">
        <v>270107</v>
      </c>
      <c r="M476" t="s">
        <v>13588</v>
      </c>
      <c r="N476">
        <v>270107005</v>
      </c>
      <c r="O476" t="s">
        <v>13608</v>
      </c>
      <c r="P476">
        <v>23163.687067377123</v>
      </c>
      <c r="Q476">
        <v>13474.910711605524</v>
      </c>
      <c r="R476">
        <v>29901.346594000996</v>
      </c>
    </row>
    <row r="477" spans="1:18" x14ac:dyDescent="0.25">
      <c r="A477">
        <v>5</v>
      </c>
      <c r="B477">
        <v>5804</v>
      </c>
      <c r="C477" t="s">
        <v>798</v>
      </c>
      <c r="D477" t="s">
        <v>1289</v>
      </c>
      <c r="E477">
        <v>7</v>
      </c>
      <c r="F477" t="s">
        <v>13813</v>
      </c>
      <c r="G477">
        <v>3</v>
      </c>
      <c r="H477" t="s">
        <v>13770</v>
      </c>
      <c r="I477">
        <v>3</v>
      </c>
      <c r="J477" t="s">
        <v>13814</v>
      </c>
      <c r="K477" t="s">
        <v>13816</v>
      </c>
      <c r="L477">
        <v>270107</v>
      </c>
      <c r="M477" t="s">
        <v>13588</v>
      </c>
      <c r="N477">
        <v>270107005</v>
      </c>
      <c r="O477" t="s">
        <v>13608</v>
      </c>
      <c r="P477">
        <v>0</v>
      </c>
      <c r="Q477">
        <v>579.20852528431556</v>
      </c>
      <c r="R477">
        <v>0</v>
      </c>
    </row>
    <row r="478" spans="1:18" x14ac:dyDescent="0.25">
      <c r="A478">
        <v>6</v>
      </c>
      <c r="B478">
        <v>6101</v>
      </c>
      <c r="C478" t="s">
        <v>1781</v>
      </c>
      <c r="D478" t="s">
        <v>1292</v>
      </c>
      <c r="E478">
        <v>1</v>
      </c>
      <c r="F478" t="s">
        <v>13800</v>
      </c>
      <c r="G478">
        <v>1</v>
      </c>
      <c r="H478" t="s">
        <v>8278</v>
      </c>
      <c r="I478">
        <v>1</v>
      </c>
      <c r="J478" t="s">
        <v>13801</v>
      </c>
      <c r="K478" t="s">
        <v>13802</v>
      </c>
      <c r="L478">
        <v>270107</v>
      </c>
      <c r="M478" t="s">
        <v>13588</v>
      </c>
      <c r="N478">
        <v>270107006</v>
      </c>
      <c r="O478" t="s">
        <v>13613</v>
      </c>
      <c r="P478">
        <v>28598.133926471255</v>
      </c>
      <c r="Q478">
        <v>27978.365080279582</v>
      </c>
      <c r="R478">
        <v>33232.807897878709</v>
      </c>
    </row>
    <row r="479" spans="1:18" x14ac:dyDescent="0.25">
      <c r="A479">
        <v>6</v>
      </c>
      <c r="B479">
        <v>6101</v>
      </c>
      <c r="C479" t="s">
        <v>1781</v>
      </c>
      <c r="D479" t="s">
        <v>1292</v>
      </c>
      <c r="E479">
        <v>1</v>
      </c>
      <c r="F479" t="s">
        <v>13800</v>
      </c>
      <c r="G479">
        <v>1</v>
      </c>
      <c r="H479" t="s">
        <v>8278</v>
      </c>
      <c r="I479">
        <v>1</v>
      </c>
      <c r="J479" t="s">
        <v>13801</v>
      </c>
      <c r="K479" t="s">
        <v>13803</v>
      </c>
      <c r="L479">
        <v>270107</v>
      </c>
      <c r="M479" t="s">
        <v>13588</v>
      </c>
      <c r="N479">
        <v>270107006</v>
      </c>
      <c r="O479" t="s">
        <v>13613</v>
      </c>
      <c r="P479">
        <v>765.90722453544174</v>
      </c>
      <c r="Q479">
        <v>1427.2503682628328</v>
      </c>
      <c r="R479">
        <v>1726.6055275036802</v>
      </c>
    </row>
    <row r="480" spans="1:18" x14ac:dyDescent="0.25">
      <c r="A480">
        <v>6</v>
      </c>
      <c r="B480">
        <v>6101</v>
      </c>
      <c r="C480" t="s">
        <v>1781</v>
      </c>
      <c r="D480" t="s">
        <v>1292</v>
      </c>
      <c r="E480">
        <v>2</v>
      </c>
      <c r="F480" t="s">
        <v>13804</v>
      </c>
      <c r="G480">
        <v>3</v>
      </c>
      <c r="H480" t="s">
        <v>13770</v>
      </c>
      <c r="I480">
        <v>1</v>
      </c>
      <c r="J480" t="s">
        <v>13801</v>
      </c>
      <c r="K480" t="s">
        <v>13805</v>
      </c>
      <c r="L480">
        <v>270107</v>
      </c>
      <c r="M480" t="s">
        <v>13588</v>
      </c>
      <c r="N480">
        <v>270107006</v>
      </c>
      <c r="O480" t="s">
        <v>13613</v>
      </c>
      <c r="P480">
        <v>23345.727054764844</v>
      </c>
      <c r="Q480">
        <v>19883.913777278198</v>
      </c>
      <c r="R480">
        <v>26695.059458686243</v>
      </c>
    </row>
    <row r="481" spans="1:18" x14ac:dyDescent="0.25">
      <c r="A481">
        <v>6</v>
      </c>
      <c r="B481">
        <v>6101</v>
      </c>
      <c r="C481" t="s">
        <v>1781</v>
      </c>
      <c r="D481" t="s">
        <v>1292</v>
      </c>
      <c r="E481">
        <v>2</v>
      </c>
      <c r="F481" t="s">
        <v>13804</v>
      </c>
      <c r="G481">
        <v>3</v>
      </c>
      <c r="H481" t="s">
        <v>13770</v>
      </c>
      <c r="I481">
        <v>1</v>
      </c>
      <c r="J481" t="s">
        <v>13801</v>
      </c>
      <c r="K481" t="s">
        <v>13806</v>
      </c>
      <c r="L481">
        <v>270107</v>
      </c>
      <c r="M481" t="s">
        <v>13588</v>
      </c>
      <c r="N481">
        <v>270107006</v>
      </c>
      <c r="O481" t="s">
        <v>13613</v>
      </c>
      <c r="P481">
        <v>6018.3140962418547</v>
      </c>
      <c r="Q481">
        <v>9521.701671264218</v>
      </c>
      <c r="R481">
        <v>8264.3539666961551</v>
      </c>
    </row>
    <row r="482" spans="1:18" x14ac:dyDescent="0.25">
      <c r="A482">
        <v>6</v>
      </c>
      <c r="B482">
        <v>6101</v>
      </c>
      <c r="C482" t="s">
        <v>1781</v>
      </c>
      <c r="D482" t="s">
        <v>1292</v>
      </c>
      <c r="E482">
        <v>3</v>
      </c>
      <c r="F482" t="s">
        <v>13807</v>
      </c>
      <c r="G482">
        <v>1</v>
      </c>
      <c r="H482" t="s">
        <v>8278</v>
      </c>
      <c r="I482">
        <v>1</v>
      </c>
      <c r="J482" t="s">
        <v>13801</v>
      </c>
      <c r="K482" t="s">
        <v>13808</v>
      </c>
      <c r="L482">
        <v>270107</v>
      </c>
      <c r="M482" t="s">
        <v>13588</v>
      </c>
      <c r="N482">
        <v>270107006</v>
      </c>
      <c r="O482" t="s">
        <v>13613</v>
      </c>
      <c r="P482">
        <v>29319.060608186457</v>
      </c>
      <c r="Q482">
        <v>29134.050082031888</v>
      </c>
      <c r="R482">
        <v>34033.727396797156</v>
      </c>
    </row>
    <row r="483" spans="1:18" x14ac:dyDescent="0.25">
      <c r="A483">
        <v>6</v>
      </c>
      <c r="B483">
        <v>6101</v>
      </c>
      <c r="C483" t="s">
        <v>1781</v>
      </c>
      <c r="D483" t="s">
        <v>1292</v>
      </c>
      <c r="E483">
        <v>3</v>
      </c>
      <c r="F483" t="s">
        <v>13807</v>
      </c>
      <c r="G483">
        <v>1</v>
      </c>
      <c r="H483" t="s">
        <v>8278</v>
      </c>
      <c r="I483">
        <v>1</v>
      </c>
      <c r="J483" t="s">
        <v>13801</v>
      </c>
      <c r="K483" t="s">
        <v>13809</v>
      </c>
      <c r="L483">
        <v>270107</v>
      </c>
      <c r="M483" t="s">
        <v>13588</v>
      </c>
      <c r="N483">
        <v>270107006</v>
      </c>
      <c r="O483" t="s">
        <v>13613</v>
      </c>
      <c r="P483">
        <v>44.980542820238767</v>
      </c>
      <c r="Q483">
        <v>271.56536651052511</v>
      </c>
      <c r="R483">
        <v>925.68602858522968</v>
      </c>
    </row>
    <row r="484" spans="1:18" x14ac:dyDescent="0.25">
      <c r="A484">
        <v>6</v>
      </c>
      <c r="B484">
        <v>6101</v>
      </c>
      <c r="C484" t="s">
        <v>1781</v>
      </c>
      <c r="D484" t="s">
        <v>1292</v>
      </c>
      <c r="E484">
        <v>4</v>
      </c>
      <c r="F484" t="s">
        <v>13810</v>
      </c>
      <c r="G484">
        <v>1</v>
      </c>
      <c r="H484" t="s">
        <v>8278</v>
      </c>
      <c r="I484">
        <v>1</v>
      </c>
      <c r="J484" t="s">
        <v>13801</v>
      </c>
      <c r="K484" t="s">
        <v>13811</v>
      </c>
      <c r="L484">
        <v>270107</v>
      </c>
      <c r="M484" t="s">
        <v>13588</v>
      </c>
      <c r="N484">
        <v>270107006</v>
      </c>
      <c r="O484" t="s">
        <v>13613</v>
      </c>
      <c r="P484">
        <v>28598.133926471255</v>
      </c>
      <c r="Q484">
        <v>27978.365080279582</v>
      </c>
      <c r="R484">
        <v>33505.858069594469</v>
      </c>
    </row>
    <row r="485" spans="1:18" x14ac:dyDescent="0.25">
      <c r="A485">
        <v>6</v>
      </c>
      <c r="B485">
        <v>6101</v>
      </c>
      <c r="C485" t="s">
        <v>1781</v>
      </c>
      <c r="D485" t="s">
        <v>1292</v>
      </c>
      <c r="E485">
        <v>4</v>
      </c>
      <c r="F485" t="s">
        <v>13810</v>
      </c>
      <c r="G485">
        <v>1</v>
      </c>
      <c r="H485" t="s">
        <v>8278</v>
      </c>
      <c r="I485">
        <v>1</v>
      </c>
      <c r="J485" t="s">
        <v>13801</v>
      </c>
      <c r="K485" t="s">
        <v>13812</v>
      </c>
      <c r="L485">
        <v>270107</v>
      </c>
      <c r="M485" t="s">
        <v>13588</v>
      </c>
      <c r="N485">
        <v>270107006</v>
      </c>
      <c r="O485" t="s">
        <v>13613</v>
      </c>
      <c r="P485">
        <v>765.90722453544174</v>
      </c>
      <c r="Q485">
        <v>1427.2503682628328</v>
      </c>
      <c r="R485">
        <v>1453.555355787918</v>
      </c>
    </row>
    <row r="486" spans="1:18" x14ac:dyDescent="0.25">
      <c r="A486">
        <v>6</v>
      </c>
      <c r="B486">
        <v>6101</v>
      </c>
      <c r="C486" t="s">
        <v>1781</v>
      </c>
      <c r="D486" t="s">
        <v>1292</v>
      </c>
      <c r="E486">
        <v>7</v>
      </c>
      <c r="F486" t="s">
        <v>13813</v>
      </c>
      <c r="G486">
        <v>2</v>
      </c>
      <c r="H486" t="s">
        <v>13771</v>
      </c>
      <c r="I486">
        <v>3</v>
      </c>
      <c r="J486" t="s">
        <v>13814</v>
      </c>
      <c r="K486" t="s">
        <v>13771</v>
      </c>
      <c r="L486">
        <v>270107</v>
      </c>
      <c r="M486" t="s">
        <v>13588</v>
      </c>
      <c r="N486">
        <v>270107005</v>
      </c>
      <c r="O486" t="s">
        <v>13608</v>
      </c>
      <c r="P486">
        <v>7040.8992807239802</v>
      </c>
      <c r="Q486">
        <v>8734.5232184373381</v>
      </c>
      <c r="R486">
        <v>0</v>
      </c>
    </row>
    <row r="487" spans="1:18" x14ac:dyDescent="0.25">
      <c r="A487">
        <v>6</v>
      </c>
      <c r="B487">
        <v>6101</v>
      </c>
      <c r="C487" t="s">
        <v>1781</v>
      </c>
      <c r="D487" t="s">
        <v>1292</v>
      </c>
      <c r="E487">
        <v>7</v>
      </c>
      <c r="F487" t="s">
        <v>13813</v>
      </c>
      <c r="G487">
        <v>3</v>
      </c>
      <c r="H487" t="s">
        <v>13770</v>
      </c>
      <c r="I487">
        <v>3</v>
      </c>
      <c r="J487" t="s">
        <v>13814</v>
      </c>
      <c r="K487" t="s">
        <v>13815</v>
      </c>
      <c r="L487">
        <v>270107</v>
      </c>
      <c r="M487" t="s">
        <v>13588</v>
      </c>
      <c r="N487">
        <v>270107005</v>
      </c>
      <c r="O487" t="s">
        <v>13608</v>
      </c>
      <c r="P487">
        <v>19541.363529445749</v>
      </c>
      <c r="Q487">
        <v>18060.272842650469</v>
      </c>
      <c r="R487">
        <v>32478.130151662306</v>
      </c>
    </row>
    <row r="488" spans="1:18" x14ac:dyDescent="0.25">
      <c r="A488">
        <v>6</v>
      </c>
      <c r="B488">
        <v>6101</v>
      </c>
      <c r="C488" t="s">
        <v>1781</v>
      </c>
      <c r="D488" t="s">
        <v>1292</v>
      </c>
      <c r="E488">
        <v>7</v>
      </c>
      <c r="F488" t="s">
        <v>13813</v>
      </c>
      <c r="G488">
        <v>3</v>
      </c>
      <c r="H488" t="s">
        <v>13770</v>
      </c>
      <c r="I488">
        <v>3</v>
      </c>
      <c r="J488" t="s">
        <v>13814</v>
      </c>
      <c r="K488" t="s">
        <v>13816</v>
      </c>
      <c r="L488">
        <v>270107</v>
      </c>
      <c r="M488" t="s">
        <v>13588</v>
      </c>
      <c r="N488">
        <v>270107005</v>
      </c>
      <c r="O488" t="s">
        <v>13608</v>
      </c>
      <c r="P488">
        <v>2781.7783408369683</v>
      </c>
      <c r="Q488">
        <v>2610.8193874546132</v>
      </c>
      <c r="R488">
        <v>2481.2832737200797</v>
      </c>
    </row>
    <row r="489" spans="1:18" x14ac:dyDescent="0.25">
      <c r="A489">
        <v>6</v>
      </c>
      <c r="B489">
        <v>6102</v>
      </c>
      <c r="C489" t="s">
        <v>1781</v>
      </c>
      <c r="D489" t="s">
        <v>1295</v>
      </c>
      <c r="E489">
        <v>1</v>
      </c>
      <c r="F489" t="s">
        <v>13800</v>
      </c>
      <c r="G489">
        <v>1</v>
      </c>
      <c r="H489" t="s">
        <v>8278</v>
      </c>
      <c r="I489">
        <v>1</v>
      </c>
      <c r="J489" t="s">
        <v>13801</v>
      </c>
      <c r="K489" t="s">
        <v>13802</v>
      </c>
      <c r="L489">
        <v>270107</v>
      </c>
      <c r="M489" t="s">
        <v>13588</v>
      </c>
      <c r="N489">
        <v>270107006</v>
      </c>
      <c r="O489" t="s">
        <v>13613</v>
      </c>
      <c r="P489">
        <v>0</v>
      </c>
      <c r="Q489">
        <v>14531.813673253411</v>
      </c>
      <c r="R489">
        <v>19481.472520132975</v>
      </c>
    </row>
    <row r="490" spans="1:18" x14ac:dyDescent="0.25">
      <c r="A490">
        <v>6</v>
      </c>
      <c r="B490">
        <v>6102</v>
      </c>
      <c r="C490" t="s">
        <v>1781</v>
      </c>
      <c r="D490" t="s">
        <v>1295</v>
      </c>
      <c r="E490">
        <v>2</v>
      </c>
      <c r="F490" t="s">
        <v>13804</v>
      </c>
      <c r="G490">
        <v>3</v>
      </c>
      <c r="H490" t="s">
        <v>13770</v>
      </c>
      <c r="I490">
        <v>1</v>
      </c>
      <c r="J490" t="s">
        <v>13801</v>
      </c>
      <c r="K490" t="s">
        <v>13805</v>
      </c>
      <c r="L490">
        <v>270107</v>
      </c>
      <c r="M490" t="s">
        <v>13588</v>
      </c>
      <c r="N490">
        <v>270107006</v>
      </c>
      <c r="O490" t="s">
        <v>13613</v>
      </c>
      <c r="P490">
        <v>0</v>
      </c>
      <c r="Q490">
        <v>6681.5715609045992</v>
      </c>
      <c r="R490">
        <v>17179.734499041948</v>
      </c>
    </row>
    <row r="491" spans="1:18" x14ac:dyDescent="0.25">
      <c r="A491">
        <v>6</v>
      </c>
      <c r="B491">
        <v>6102</v>
      </c>
      <c r="C491" t="s">
        <v>1781</v>
      </c>
      <c r="D491" t="s">
        <v>1295</v>
      </c>
      <c r="E491">
        <v>2</v>
      </c>
      <c r="F491" t="s">
        <v>13804</v>
      </c>
      <c r="G491">
        <v>3</v>
      </c>
      <c r="H491" t="s">
        <v>13770</v>
      </c>
      <c r="I491">
        <v>1</v>
      </c>
      <c r="J491" t="s">
        <v>13801</v>
      </c>
      <c r="K491" t="s">
        <v>13806</v>
      </c>
      <c r="L491">
        <v>270107</v>
      </c>
      <c r="M491" t="s">
        <v>13588</v>
      </c>
      <c r="N491">
        <v>270107006</v>
      </c>
      <c r="O491" t="s">
        <v>13613</v>
      </c>
      <c r="P491">
        <v>0</v>
      </c>
      <c r="Q491">
        <v>7850.2421123488148</v>
      </c>
      <c r="R491">
        <v>2301.7380210910296</v>
      </c>
    </row>
    <row r="492" spans="1:18" x14ac:dyDescent="0.25">
      <c r="A492">
        <v>6</v>
      </c>
      <c r="B492">
        <v>6102</v>
      </c>
      <c r="C492" t="s">
        <v>1781</v>
      </c>
      <c r="D492" t="s">
        <v>1295</v>
      </c>
      <c r="E492">
        <v>3</v>
      </c>
      <c r="F492" t="s">
        <v>13807</v>
      </c>
      <c r="G492">
        <v>1</v>
      </c>
      <c r="H492" t="s">
        <v>8278</v>
      </c>
      <c r="I492">
        <v>1</v>
      </c>
      <c r="J492" t="s">
        <v>13801</v>
      </c>
      <c r="K492" t="s">
        <v>13808</v>
      </c>
      <c r="L492">
        <v>270107</v>
      </c>
      <c r="M492" t="s">
        <v>13588</v>
      </c>
      <c r="N492">
        <v>270107006</v>
      </c>
      <c r="O492" t="s">
        <v>13613</v>
      </c>
      <c r="P492">
        <v>0</v>
      </c>
      <c r="Q492">
        <v>14531.813673253411</v>
      </c>
      <c r="R492">
        <v>19481.472520132975</v>
      </c>
    </row>
    <row r="493" spans="1:18" x14ac:dyDescent="0.25">
      <c r="A493">
        <v>6</v>
      </c>
      <c r="B493">
        <v>6102</v>
      </c>
      <c r="C493" t="s">
        <v>1781</v>
      </c>
      <c r="D493" t="s">
        <v>1295</v>
      </c>
      <c r="E493">
        <v>4</v>
      </c>
      <c r="F493" t="s">
        <v>13810</v>
      </c>
      <c r="G493">
        <v>1</v>
      </c>
      <c r="H493" t="s">
        <v>8278</v>
      </c>
      <c r="I493">
        <v>1</v>
      </c>
      <c r="J493" t="s">
        <v>13801</v>
      </c>
      <c r="K493" t="s">
        <v>13811</v>
      </c>
      <c r="L493">
        <v>270107</v>
      </c>
      <c r="M493" t="s">
        <v>13588</v>
      </c>
      <c r="N493">
        <v>270107006</v>
      </c>
      <c r="O493" t="s">
        <v>13613</v>
      </c>
      <c r="P493">
        <v>0</v>
      </c>
      <c r="Q493">
        <v>14531.813673253411</v>
      </c>
      <c r="R493">
        <v>19481.472520132975</v>
      </c>
    </row>
    <row r="494" spans="1:18" x14ac:dyDescent="0.25">
      <c r="A494">
        <v>6</v>
      </c>
      <c r="B494">
        <v>6102</v>
      </c>
      <c r="C494" t="s">
        <v>1781</v>
      </c>
      <c r="D494" t="s">
        <v>1295</v>
      </c>
      <c r="E494">
        <v>7</v>
      </c>
      <c r="F494" t="s">
        <v>13813</v>
      </c>
      <c r="G494">
        <v>2</v>
      </c>
      <c r="H494" t="s">
        <v>13771</v>
      </c>
      <c r="I494">
        <v>3</v>
      </c>
      <c r="J494" t="s">
        <v>13814</v>
      </c>
      <c r="K494" t="s">
        <v>13771</v>
      </c>
      <c r="L494">
        <v>270107</v>
      </c>
      <c r="M494" t="s">
        <v>13588</v>
      </c>
      <c r="N494">
        <v>270107005</v>
      </c>
      <c r="O494" t="s">
        <v>13608</v>
      </c>
      <c r="P494">
        <v>0</v>
      </c>
      <c r="Q494">
        <v>11191.027892801114</v>
      </c>
      <c r="R494">
        <v>0</v>
      </c>
    </row>
    <row r="495" spans="1:18" x14ac:dyDescent="0.25">
      <c r="A495">
        <v>6</v>
      </c>
      <c r="B495">
        <v>6102</v>
      </c>
      <c r="C495" t="s">
        <v>1781</v>
      </c>
      <c r="D495" t="s">
        <v>1295</v>
      </c>
      <c r="E495">
        <v>7</v>
      </c>
      <c r="F495" t="s">
        <v>13813</v>
      </c>
      <c r="G495">
        <v>3</v>
      </c>
      <c r="H495" t="s">
        <v>13770</v>
      </c>
      <c r="I495">
        <v>3</v>
      </c>
      <c r="J495" t="s">
        <v>13814</v>
      </c>
      <c r="K495" t="s">
        <v>13815</v>
      </c>
      <c r="L495">
        <v>270107</v>
      </c>
      <c r="M495" t="s">
        <v>13588</v>
      </c>
      <c r="N495">
        <v>270107005</v>
      </c>
      <c r="O495" t="s">
        <v>13608</v>
      </c>
      <c r="P495">
        <v>0</v>
      </c>
      <c r="Q495">
        <v>3340.7857804522996</v>
      </c>
      <c r="R495">
        <v>19481.472520132975</v>
      </c>
    </row>
    <row r="496" spans="1:18" x14ac:dyDescent="0.25">
      <c r="A496">
        <v>6</v>
      </c>
      <c r="B496">
        <v>6103</v>
      </c>
      <c r="C496" t="s">
        <v>1781</v>
      </c>
      <c r="D496" t="s">
        <v>1298</v>
      </c>
      <c r="E496">
        <v>1</v>
      </c>
      <c r="F496" t="s">
        <v>13800</v>
      </c>
      <c r="G496">
        <v>1</v>
      </c>
      <c r="H496" t="s">
        <v>8278</v>
      </c>
      <c r="I496">
        <v>1</v>
      </c>
      <c r="J496" t="s">
        <v>13801</v>
      </c>
      <c r="K496" t="s">
        <v>13802</v>
      </c>
      <c r="L496">
        <v>270107</v>
      </c>
      <c r="M496" t="s">
        <v>13588</v>
      </c>
      <c r="N496">
        <v>270107006</v>
      </c>
      <c r="O496" t="s">
        <v>13613</v>
      </c>
      <c r="P496">
        <v>0</v>
      </c>
      <c r="Q496">
        <v>37391.691012142881</v>
      </c>
      <c r="R496">
        <v>0</v>
      </c>
    </row>
    <row r="497" spans="1:18" x14ac:dyDescent="0.25">
      <c r="A497">
        <v>6</v>
      </c>
      <c r="B497">
        <v>6103</v>
      </c>
      <c r="C497" t="s">
        <v>1781</v>
      </c>
      <c r="D497" t="s">
        <v>1298</v>
      </c>
      <c r="E497">
        <v>2</v>
      </c>
      <c r="F497" t="s">
        <v>13804</v>
      </c>
      <c r="G497">
        <v>3</v>
      </c>
      <c r="H497" t="s">
        <v>13770</v>
      </c>
      <c r="I497">
        <v>1</v>
      </c>
      <c r="J497" t="s">
        <v>13801</v>
      </c>
      <c r="K497" t="s">
        <v>13805</v>
      </c>
      <c r="L497">
        <v>270107</v>
      </c>
      <c r="M497" t="s">
        <v>13588</v>
      </c>
      <c r="N497">
        <v>270107006</v>
      </c>
      <c r="O497" t="s">
        <v>13613</v>
      </c>
      <c r="P497">
        <v>0</v>
      </c>
      <c r="Q497">
        <v>31030.020543517716</v>
      </c>
      <c r="R497">
        <v>0</v>
      </c>
    </row>
    <row r="498" spans="1:18" x14ac:dyDescent="0.25">
      <c r="A498">
        <v>6</v>
      </c>
      <c r="B498">
        <v>6103</v>
      </c>
      <c r="C498" t="s">
        <v>1781</v>
      </c>
      <c r="D498" t="s">
        <v>1298</v>
      </c>
      <c r="E498">
        <v>2</v>
      </c>
      <c r="F498" t="s">
        <v>13804</v>
      </c>
      <c r="G498">
        <v>3</v>
      </c>
      <c r="H498" t="s">
        <v>13770</v>
      </c>
      <c r="I498">
        <v>1</v>
      </c>
      <c r="J498" t="s">
        <v>13801</v>
      </c>
      <c r="K498" t="s">
        <v>13806</v>
      </c>
      <c r="L498">
        <v>270107</v>
      </c>
      <c r="M498" t="s">
        <v>13588</v>
      </c>
      <c r="N498">
        <v>270107006</v>
      </c>
      <c r="O498" t="s">
        <v>13613</v>
      </c>
      <c r="P498">
        <v>0</v>
      </c>
      <c r="Q498">
        <v>6361.6704686251578</v>
      </c>
      <c r="R498">
        <v>0</v>
      </c>
    </row>
    <row r="499" spans="1:18" x14ac:dyDescent="0.25">
      <c r="A499">
        <v>6</v>
      </c>
      <c r="B499">
        <v>6103</v>
      </c>
      <c r="C499" t="s">
        <v>1781</v>
      </c>
      <c r="D499" t="s">
        <v>1298</v>
      </c>
      <c r="E499">
        <v>3</v>
      </c>
      <c r="F499" t="s">
        <v>13807</v>
      </c>
      <c r="G499">
        <v>1</v>
      </c>
      <c r="H499" t="s">
        <v>8278</v>
      </c>
      <c r="I499">
        <v>1</v>
      </c>
      <c r="J499" t="s">
        <v>13801</v>
      </c>
      <c r="K499" t="s">
        <v>13808</v>
      </c>
      <c r="L499">
        <v>270107</v>
      </c>
      <c r="M499" t="s">
        <v>13588</v>
      </c>
      <c r="N499">
        <v>270107006</v>
      </c>
      <c r="O499" t="s">
        <v>13613</v>
      </c>
      <c r="P499">
        <v>0</v>
      </c>
      <c r="Q499">
        <v>37391.691012142881</v>
      </c>
      <c r="R499">
        <v>0</v>
      </c>
    </row>
    <row r="500" spans="1:18" x14ac:dyDescent="0.25">
      <c r="A500">
        <v>6</v>
      </c>
      <c r="B500">
        <v>6103</v>
      </c>
      <c r="C500" t="s">
        <v>1781</v>
      </c>
      <c r="D500" t="s">
        <v>1298</v>
      </c>
      <c r="E500">
        <v>4</v>
      </c>
      <c r="F500" t="s">
        <v>13810</v>
      </c>
      <c r="G500">
        <v>1</v>
      </c>
      <c r="H500" t="s">
        <v>8278</v>
      </c>
      <c r="I500">
        <v>1</v>
      </c>
      <c r="J500" t="s">
        <v>13801</v>
      </c>
      <c r="K500" t="s">
        <v>13811</v>
      </c>
      <c r="L500">
        <v>270107</v>
      </c>
      <c r="M500" t="s">
        <v>13588</v>
      </c>
      <c r="N500">
        <v>270107006</v>
      </c>
      <c r="O500" t="s">
        <v>13613</v>
      </c>
      <c r="P500">
        <v>0</v>
      </c>
      <c r="Q500">
        <v>37391.691012142881</v>
      </c>
      <c r="R500">
        <v>0</v>
      </c>
    </row>
    <row r="501" spans="1:18" x14ac:dyDescent="0.25">
      <c r="A501">
        <v>6</v>
      </c>
      <c r="B501">
        <v>6103</v>
      </c>
      <c r="C501" t="s">
        <v>1781</v>
      </c>
      <c r="D501" t="s">
        <v>1298</v>
      </c>
      <c r="E501">
        <v>7</v>
      </c>
      <c r="F501" t="s">
        <v>13813</v>
      </c>
      <c r="G501">
        <v>2</v>
      </c>
      <c r="H501" t="s">
        <v>13771</v>
      </c>
      <c r="I501">
        <v>3</v>
      </c>
      <c r="J501" t="s">
        <v>13814</v>
      </c>
      <c r="K501" t="s">
        <v>13771</v>
      </c>
      <c r="L501">
        <v>270107</v>
      </c>
      <c r="M501" t="s">
        <v>13588</v>
      </c>
      <c r="N501">
        <v>270107005</v>
      </c>
      <c r="O501" t="s">
        <v>13608</v>
      </c>
      <c r="P501">
        <v>0</v>
      </c>
      <c r="Q501">
        <v>6361.6704686251578</v>
      </c>
      <c r="R501">
        <v>0</v>
      </c>
    </row>
    <row r="502" spans="1:18" x14ac:dyDescent="0.25">
      <c r="A502">
        <v>6</v>
      </c>
      <c r="B502">
        <v>6103</v>
      </c>
      <c r="C502" t="s">
        <v>1781</v>
      </c>
      <c r="D502" t="s">
        <v>1298</v>
      </c>
      <c r="E502">
        <v>7</v>
      </c>
      <c r="F502" t="s">
        <v>13813</v>
      </c>
      <c r="G502">
        <v>3</v>
      </c>
      <c r="H502" t="s">
        <v>13770</v>
      </c>
      <c r="I502">
        <v>3</v>
      </c>
      <c r="J502" t="s">
        <v>13814</v>
      </c>
      <c r="K502" t="s">
        <v>13815</v>
      </c>
      <c r="L502">
        <v>270107</v>
      </c>
      <c r="M502" t="s">
        <v>13588</v>
      </c>
      <c r="N502">
        <v>270107005</v>
      </c>
      <c r="O502" t="s">
        <v>13608</v>
      </c>
      <c r="P502">
        <v>0</v>
      </c>
      <c r="Q502">
        <v>31030.020543517716</v>
      </c>
      <c r="R502">
        <v>0</v>
      </c>
    </row>
    <row r="503" spans="1:18" x14ac:dyDescent="0.25">
      <c r="A503">
        <v>6</v>
      </c>
      <c r="B503">
        <v>6104</v>
      </c>
      <c r="C503" t="s">
        <v>1781</v>
      </c>
      <c r="D503" t="s">
        <v>1301</v>
      </c>
      <c r="E503">
        <v>1</v>
      </c>
      <c r="F503" t="s">
        <v>13800</v>
      </c>
      <c r="G503">
        <v>1</v>
      </c>
      <c r="H503" t="s">
        <v>8278</v>
      </c>
      <c r="I503">
        <v>1</v>
      </c>
      <c r="J503" t="s">
        <v>13801</v>
      </c>
      <c r="K503" t="s">
        <v>13802</v>
      </c>
      <c r="L503">
        <v>270107</v>
      </c>
      <c r="M503" t="s">
        <v>13588</v>
      </c>
      <c r="N503">
        <v>270107006</v>
      </c>
      <c r="O503" t="s">
        <v>13613</v>
      </c>
      <c r="P503">
        <v>0</v>
      </c>
      <c r="Q503">
        <v>13774.996780429334</v>
      </c>
      <c r="R503">
        <v>0</v>
      </c>
    </row>
    <row r="504" spans="1:18" x14ac:dyDescent="0.25">
      <c r="A504">
        <v>6</v>
      </c>
      <c r="B504">
        <v>6104</v>
      </c>
      <c r="C504" t="s">
        <v>1781</v>
      </c>
      <c r="D504" t="s">
        <v>1301</v>
      </c>
      <c r="E504">
        <v>2</v>
      </c>
      <c r="F504" t="s">
        <v>13804</v>
      </c>
      <c r="G504">
        <v>3</v>
      </c>
      <c r="H504" t="s">
        <v>13770</v>
      </c>
      <c r="I504">
        <v>1</v>
      </c>
      <c r="J504" t="s">
        <v>13801</v>
      </c>
      <c r="K504" t="s">
        <v>13805</v>
      </c>
      <c r="L504">
        <v>270107</v>
      </c>
      <c r="M504" t="s">
        <v>13588</v>
      </c>
      <c r="N504">
        <v>270107006</v>
      </c>
      <c r="O504" t="s">
        <v>13613</v>
      </c>
      <c r="P504">
        <v>0</v>
      </c>
      <c r="Q504">
        <v>13774.996780429334</v>
      </c>
      <c r="R504">
        <v>0</v>
      </c>
    </row>
    <row r="505" spans="1:18" x14ac:dyDescent="0.25">
      <c r="A505">
        <v>6</v>
      </c>
      <c r="B505">
        <v>6104</v>
      </c>
      <c r="C505" t="s">
        <v>1781</v>
      </c>
      <c r="D505" t="s">
        <v>1301</v>
      </c>
      <c r="E505">
        <v>3</v>
      </c>
      <c r="F505" t="s">
        <v>13807</v>
      </c>
      <c r="G505">
        <v>1</v>
      </c>
      <c r="H505" t="s">
        <v>8278</v>
      </c>
      <c r="I505">
        <v>1</v>
      </c>
      <c r="J505" t="s">
        <v>13801</v>
      </c>
      <c r="K505" t="s">
        <v>13808</v>
      </c>
      <c r="L505">
        <v>270107</v>
      </c>
      <c r="M505" t="s">
        <v>13588</v>
      </c>
      <c r="N505">
        <v>270107006</v>
      </c>
      <c r="O505" t="s">
        <v>13613</v>
      </c>
      <c r="P505">
        <v>0</v>
      </c>
      <c r="Q505">
        <v>13774.996780429334</v>
      </c>
      <c r="R505">
        <v>0</v>
      </c>
    </row>
    <row r="506" spans="1:18" x14ac:dyDescent="0.25">
      <c r="A506">
        <v>6</v>
      </c>
      <c r="B506">
        <v>6104</v>
      </c>
      <c r="C506" t="s">
        <v>1781</v>
      </c>
      <c r="D506" t="s">
        <v>1301</v>
      </c>
      <c r="E506">
        <v>4</v>
      </c>
      <c r="F506" t="s">
        <v>13810</v>
      </c>
      <c r="G506">
        <v>1</v>
      </c>
      <c r="H506" t="s">
        <v>8278</v>
      </c>
      <c r="I506">
        <v>1</v>
      </c>
      <c r="J506" t="s">
        <v>13801</v>
      </c>
      <c r="K506" t="s">
        <v>13811</v>
      </c>
      <c r="L506">
        <v>270107</v>
      </c>
      <c r="M506" t="s">
        <v>13588</v>
      </c>
      <c r="N506">
        <v>270107006</v>
      </c>
      <c r="O506" t="s">
        <v>13613</v>
      </c>
      <c r="P506">
        <v>0</v>
      </c>
      <c r="Q506">
        <v>13774.996780429334</v>
      </c>
      <c r="R506">
        <v>0</v>
      </c>
    </row>
    <row r="507" spans="1:18" x14ac:dyDescent="0.25">
      <c r="A507">
        <v>6</v>
      </c>
      <c r="B507">
        <v>6104</v>
      </c>
      <c r="C507" t="s">
        <v>1781</v>
      </c>
      <c r="D507" t="s">
        <v>1301</v>
      </c>
      <c r="E507">
        <v>7</v>
      </c>
      <c r="F507" t="s">
        <v>13813</v>
      </c>
      <c r="G507">
        <v>2</v>
      </c>
      <c r="H507" t="s">
        <v>13771</v>
      </c>
      <c r="I507">
        <v>3</v>
      </c>
      <c r="J507" t="s">
        <v>13814</v>
      </c>
      <c r="K507" t="s">
        <v>13771</v>
      </c>
      <c r="L507">
        <v>270107</v>
      </c>
      <c r="M507" t="s">
        <v>13588</v>
      </c>
      <c r="N507">
        <v>270107005</v>
      </c>
      <c r="O507" t="s">
        <v>13608</v>
      </c>
      <c r="P507">
        <v>0</v>
      </c>
      <c r="Q507">
        <v>5623.6558987585768</v>
      </c>
      <c r="R507">
        <v>0</v>
      </c>
    </row>
    <row r="508" spans="1:18" x14ac:dyDescent="0.25">
      <c r="A508">
        <v>6</v>
      </c>
      <c r="B508">
        <v>6104</v>
      </c>
      <c r="C508" t="s">
        <v>1781</v>
      </c>
      <c r="D508" t="s">
        <v>1301</v>
      </c>
      <c r="E508">
        <v>7</v>
      </c>
      <c r="F508" t="s">
        <v>13813</v>
      </c>
      <c r="G508">
        <v>3</v>
      </c>
      <c r="H508" t="s">
        <v>13770</v>
      </c>
      <c r="I508">
        <v>3</v>
      </c>
      <c r="J508" t="s">
        <v>13814</v>
      </c>
      <c r="K508" t="s">
        <v>13815</v>
      </c>
      <c r="L508">
        <v>270107</v>
      </c>
      <c r="M508" t="s">
        <v>13588</v>
      </c>
      <c r="N508">
        <v>270107005</v>
      </c>
      <c r="O508" t="s">
        <v>13608</v>
      </c>
      <c r="P508">
        <v>0</v>
      </c>
      <c r="Q508">
        <v>8151.3408816707615</v>
      </c>
      <c r="R508">
        <v>0</v>
      </c>
    </row>
    <row r="509" spans="1:18" x14ac:dyDescent="0.25">
      <c r="A509">
        <v>6</v>
      </c>
      <c r="B509">
        <v>6105</v>
      </c>
      <c r="C509" t="s">
        <v>1781</v>
      </c>
      <c r="D509" t="s">
        <v>1304</v>
      </c>
      <c r="E509">
        <v>1</v>
      </c>
      <c r="F509" t="s">
        <v>13800</v>
      </c>
      <c r="G509">
        <v>1</v>
      </c>
      <c r="H509" t="s">
        <v>8278</v>
      </c>
      <c r="I509">
        <v>1</v>
      </c>
      <c r="J509" t="s">
        <v>13801</v>
      </c>
      <c r="K509" t="s">
        <v>13802</v>
      </c>
      <c r="L509">
        <v>270107</v>
      </c>
      <c r="M509" t="s">
        <v>13588</v>
      </c>
      <c r="N509">
        <v>270107006</v>
      </c>
      <c r="O509" t="s">
        <v>13613</v>
      </c>
      <c r="P509">
        <v>0</v>
      </c>
      <c r="Q509">
        <v>18664.40590800811</v>
      </c>
      <c r="R509">
        <v>0</v>
      </c>
    </row>
    <row r="510" spans="1:18" x14ac:dyDescent="0.25">
      <c r="A510">
        <v>6</v>
      </c>
      <c r="B510">
        <v>6105</v>
      </c>
      <c r="C510" t="s">
        <v>1781</v>
      </c>
      <c r="D510" t="s">
        <v>1304</v>
      </c>
      <c r="E510">
        <v>2</v>
      </c>
      <c r="F510" t="s">
        <v>13804</v>
      </c>
      <c r="G510">
        <v>3</v>
      </c>
      <c r="H510" t="s">
        <v>13770</v>
      </c>
      <c r="I510">
        <v>1</v>
      </c>
      <c r="J510" t="s">
        <v>13801</v>
      </c>
      <c r="K510" t="s">
        <v>13805</v>
      </c>
      <c r="L510">
        <v>270107</v>
      </c>
      <c r="M510" t="s">
        <v>13588</v>
      </c>
      <c r="N510">
        <v>270107006</v>
      </c>
      <c r="O510" t="s">
        <v>13613</v>
      </c>
      <c r="P510">
        <v>0</v>
      </c>
      <c r="Q510">
        <v>18664.40590800811</v>
      </c>
      <c r="R510">
        <v>0</v>
      </c>
    </row>
    <row r="511" spans="1:18" x14ac:dyDescent="0.25">
      <c r="A511">
        <v>6</v>
      </c>
      <c r="B511">
        <v>6105</v>
      </c>
      <c r="C511" t="s">
        <v>1781</v>
      </c>
      <c r="D511" t="s">
        <v>1304</v>
      </c>
      <c r="E511">
        <v>3</v>
      </c>
      <c r="F511" t="s">
        <v>13807</v>
      </c>
      <c r="G511">
        <v>1</v>
      </c>
      <c r="H511" t="s">
        <v>8278</v>
      </c>
      <c r="I511">
        <v>1</v>
      </c>
      <c r="J511" t="s">
        <v>13801</v>
      </c>
      <c r="K511" t="s">
        <v>13808</v>
      </c>
      <c r="L511">
        <v>270107</v>
      </c>
      <c r="M511" t="s">
        <v>13588</v>
      </c>
      <c r="N511">
        <v>270107006</v>
      </c>
      <c r="O511" t="s">
        <v>13613</v>
      </c>
      <c r="P511">
        <v>0</v>
      </c>
      <c r="Q511">
        <v>18664.40590800811</v>
      </c>
      <c r="R511">
        <v>0</v>
      </c>
    </row>
    <row r="512" spans="1:18" x14ac:dyDescent="0.25">
      <c r="A512">
        <v>6</v>
      </c>
      <c r="B512">
        <v>6105</v>
      </c>
      <c r="C512" t="s">
        <v>1781</v>
      </c>
      <c r="D512" t="s">
        <v>1304</v>
      </c>
      <c r="E512">
        <v>4</v>
      </c>
      <c r="F512" t="s">
        <v>13810</v>
      </c>
      <c r="G512">
        <v>1</v>
      </c>
      <c r="H512" t="s">
        <v>8278</v>
      </c>
      <c r="I512">
        <v>1</v>
      </c>
      <c r="J512" t="s">
        <v>13801</v>
      </c>
      <c r="K512" t="s">
        <v>13811</v>
      </c>
      <c r="L512">
        <v>270107</v>
      </c>
      <c r="M512" t="s">
        <v>13588</v>
      </c>
      <c r="N512">
        <v>270107006</v>
      </c>
      <c r="O512" t="s">
        <v>13613</v>
      </c>
      <c r="P512">
        <v>0</v>
      </c>
      <c r="Q512">
        <v>18664.40590800811</v>
      </c>
      <c r="R512">
        <v>0</v>
      </c>
    </row>
    <row r="513" spans="1:18" x14ac:dyDescent="0.25">
      <c r="A513">
        <v>6</v>
      </c>
      <c r="B513">
        <v>6105</v>
      </c>
      <c r="C513" t="s">
        <v>1781</v>
      </c>
      <c r="D513" t="s">
        <v>1304</v>
      </c>
      <c r="E513">
        <v>7</v>
      </c>
      <c r="F513" t="s">
        <v>13813</v>
      </c>
      <c r="G513">
        <v>2</v>
      </c>
      <c r="H513" t="s">
        <v>13771</v>
      </c>
      <c r="I513">
        <v>3</v>
      </c>
      <c r="J513" t="s">
        <v>13814</v>
      </c>
      <c r="K513" t="s">
        <v>13771</v>
      </c>
      <c r="L513">
        <v>270107</v>
      </c>
      <c r="M513" t="s">
        <v>13588</v>
      </c>
      <c r="N513">
        <v>270107005</v>
      </c>
      <c r="O513" t="s">
        <v>13608</v>
      </c>
      <c r="P513">
        <v>0</v>
      </c>
      <c r="Q513">
        <v>5997.7819165262508</v>
      </c>
      <c r="R513">
        <v>0</v>
      </c>
    </row>
    <row r="514" spans="1:18" x14ac:dyDescent="0.25">
      <c r="A514">
        <v>6</v>
      </c>
      <c r="B514">
        <v>6105</v>
      </c>
      <c r="C514" t="s">
        <v>1781</v>
      </c>
      <c r="D514" t="s">
        <v>1304</v>
      </c>
      <c r="E514">
        <v>7</v>
      </c>
      <c r="F514" t="s">
        <v>13813</v>
      </c>
      <c r="G514">
        <v>3</v>
      </c>
      <c r="H514" t="s">
        <v>13770</v>
      </c>
      <c r="I514">
        <v>3</v>
      </c>
      <c r="J514" t="s">
        <v>13814</v>
      </c>
      <c r="K514" t="s">
        <v>13815</v>
      </c>
      <c r="L514">
        <v>270107</v>
      </c>
      <c r="M514" t="s">
        <v>13588</v>
      </c>
      <c r="N514">
        <v>270107005</v>
      </c>
      <c r="O514" t="s">
        <v>13608</v>
      </c>
      <c r="P514">
        <v>0</v>
      </c>
      <c r="Q514">
        <v>12666.623991481862</v>
      </c>
      <c r="R514">
        <v>0</v>
      </c>
    </row>
    <row r="515" spans="1:18" x14ac:dyDescent="0.25">
      <c r="A515">
        <v>6</v>
      </c>
      <c r="B515">
        <v>6106</v>
      </c>
      <c r="C515" t="s">
        <v>1781</v>
      </c>
      <c r="D515" t="s">
        <v>1307</v>
      </c>
      <c r="E515">
        <v>1</v>
      </c>
      <c r="F515" t="s">
        <v>13800</v>
      </c>
      <c r="G515">
        <v>1</v>
      </c>
      <c r="H515" t="s">
        <v>8278</v>
      </c>
      <c r="I515">
        <v>1</v>
      </c>
      <c r="J515" t="s">
        <v>13801</v>
      </c>
      <c r="K515" t="s">
        <v>13802</v>
      </c>
      <c r="L515">
        <v>270107</v>
      </c>
      <c r="M515" t="s">
        <v>13588</v>
      </c>
      <c r="N515">
        <v>270107006</v>
      </c>
      <c r="O515" t="s">
        <v>13613</v>
      </c>
      <c r="P515">
        <v>0</v>
      </c>
      <c r="Q515">
        <v>21987.804392128532</v>
      </c>
      <c r="R515">
        <v>35276.926047100183</v>
      </c>
    </row>
    <row r="516" spans="1:18" x14ac:dyDescent="0.25">
      <c r="A516">
        <v>6</v>
      </c>
      <c r="B516">
        <v>6106</v>
      </c>
      <c r="C516" t="s">
        <v>1781</v>
      </c>
      <c r="D516" t="s">
        <v>1307</v>
      </c>
      <c r="E516">
        <v>1</v>
      </c>
      <c r="F516" t="s">
        <v>13800</v>
      </c>
      <c r="G516">
        <v>1</v>
      </c>
      <c r="H516" t="s">
        <v>8278</v>
      </c>
      <c r="I516">
        <v>1</v>
      </c>
      <c r="J516" t="s">
        <v>13801</v>
      </c>
      <c r="K516" t="s">
        <v>13803</v>
      </c>
      <c r="L516">
        <v>270107</v>
      </c>
      <c r="M516" t="s">
        <v>13588</v>
      </c>
      <c r="N516">
        <v>270107006</v>
      </c>
      <c r="O516" t="s">
        <v>13613</v>
      </c>
      <c r="P516">
        <v>0</v>
      </c>
      <c r="Q516">
        <v>0</v>
      </c>
      <c r="R516">
        <v>1983.7801087801088</v>
      </c>
    </row>
    <row r="517" spans="1:18" x14ac:dyDescent="0.25">
      <c r="A517">
        <v>6</v>
      </c>
      <c r="B517">
        <v>6106</v>
      </c>
      <c r="C517" t="s">
        <v>1781</v>
      </c>
      <c r="D517" t="s">
        <v>1307</v>
      </c>
      <c r="E517">
        <v>2</v>
      </c>
      <c r="F517" t="s">
        <v>13804</v>
      </c>
      <c r="G517">
        <v>3</v>
      </c>
      <c r="H517" t="s">
        <v>13770</v>
      </c>
      <c r="I517">
        <v>1</v>
      </c>
      <c r="J517" t="s">
        <v>13801</v>
      </c>
      <c r="K517" t="s">
        <v>13805</v>
      </c>
      <c r="L517">
        <v>270107</v>
      </c>
      <c r="M517" t="s">
        <v>13588</v>
      </c>
      <c r="N517">
        <v>270107006</v>
      </c>
      <c r="O517" t="s">
        <v>13613</v>
      </c>
      <c r="P517">
        <v>0</v>
      </c>
      <c r="Q517">
        <v>15043.290883356383</v>
      </c>
      <c r="R517">
        <v>29580.346183402227</v>
      </c>
    </row>
    <row r="518" spans="1:18" x14ac:dyDescent="0.25">
      <c r="A518">
        <v>6</v>
      </c>
      <c r="B518">
        <v>6106</v>
      </c>
      <c r="C518" t="s">
        <v>1781</v>
      </c>
      <c r="D518" t="s">
        <v>1307</v>
      </c>
      <c r="E518">
        <v>2</v>
      </c>
      <c r="F518" t="s">
        <v>13804</v>
      </c>
      <c r="G518">
        <v>3</v>
      </c>
      <c r="H518" t="s">
        <v>13770</v>
      </c>
      <c r="I518">
        <v>1</v>
      </c>
      <c r="J518" t="s">
        <v>13801</v>
      </c>
      <c r="K518" t="s">
        <v>13806</v>
      </c>
      <c r="L518">
        <v>270107</v>
      </c>
      <c r="M518" t="s">
        <v>13588</v>
      </c>
      <c r="N518">
        <v>270107006</v>
      </c>
      <c r="O518" t="s">
        <v>13613</v>
      </c>
      <c r="P518">
        <v>0</v>
      </c>
      <c r="Q518">
        <v>6944.5135087721483</v>
      </c>
      <c r="R518">
        <v>7680.3599724780661</v>
      </c>
    </row>
    <row r="519" spans="1:18" x14ac:dyDescent="0.25">
      <c r="A519">
        <v>6</v>
      </c>
      <c r="B519">
        <v>6106</v>
      </c>
      <c r="C519" t="s">
        <v>1781</v>
      </c>
      <c r="D519" t="s">
        <v>1307</v>
      </c>
      <c r="E519">
        <v>3</v>
      </c>
      <c r="F519" t="s">
        <v>13807</v>
      </c>
      <c r="G519">
        <v>1</v>
      </c>
      <c r="H519" t="s">
        <v>8278</v>
      </c>
      <c r="I519">
        <v>1</v>
      </c>
      <c r="J519" t="s">
        <v>13801</v>
      </c>
      <c r="K519" t="s">
        <v>13808</v>
      </c>
      <c r="L519">
        <v>270107</v>
      </c>
      <c r="M519" t="s">
        <v>13588</v>
      </c>
      <c r="N519">
        <v>270107006</v>
      </c>
      <c r="O519" t="s">
        <v>13613</v>
      </c>
      <c r="P519">
        <v>0</v>
      </c>
      <c r="Q519">
        <v>21987.804392128532</v>
      </c>
      <c r="R519">
        <v>35276.926047100183</v>
      </c>
    </row>
    <row r="520" spans="1:18" x14ac:dyDescent="0.25">
      <c r="A520">
        <v>6</v>
      </c>
      <c r="B520">
        <v>6106</v>
      </c>
      <c r="C520" t="s">
        <v>1781</v>
      </c>
      <c r="D520" t="s">
        <v>1307</v>
      </c>
      <c r="E520">
        <v>3</v>
      </c>
      <c r="F520" t="s">
        <v>13807</v>
      </c>
      <c r="G520">
        <v>1</v>
      </c>
      <c r="H520" t="s">
        <v>8278</v>
      </c>
      <c r="I520">
        <v>1</v>
      </c>
      <c r="J520" t="s">
        <v>13801</v>
      </c>
      <c r="K520" t="s">
        <v>13809</v>
      </c>
      <c r="L520">
        <v>270107</v>
      </c>
      <c r="M520" t="s">
        <v>13588</v>
      </c>
      <c r="N520">
        <v>270107006</v>
      </c>
      <c r="O520" t="s">
        <v>13613</v>
      </c>
      <c r="P520">
        <v>0</v>
      </c>
      <c r="Q520">
        <v>0</v>
      </c>
      <c r="R520">
        <v>1983.7801087801088</v>
      </c>
    </row>
    <row r="521" spans="1:18" x14ac:dyDescent="0.25">
      <c r="A521">
        <v>6</v>
      </c>
      <c r="B521">
        <v>6106</v>
      </c>
      <c r="C521" t="s">
        <v>1781</v>
      </c>
      <c r="D521" t="s">
        <v>1307</v>
      </c>
      <c r="E521">
        <v>4</v>
      </c>
      <c r="F521" t="s">
        <v>13810</v>
      </c>
      <c r="G521">
        <v>1</v>
      </c>
      <c r="H521" t="s">
        <v>8278</v>
      </c>
      <c r="I521">
        <v>1</v>
      </c>
      <c r="J521" t="s">
        <v>13801</v>
      </c>
      <c r="K521" t="s">
        <v>13811</v>
      </c>
      <c r="L521">
        <v>270107</v>
      </c>
      <c r="M521" t="s">
        <v>13588</v>
      </c>
      <c r="N521">
        <v>270107006</v>
      </c>
      <c r="O521" t="s">
        <v>13613</v>
      </c>
      <c r="P521">
        <v>0</v>
      </c>
      <c r="Q521">
        <v>21987.804392128532</v>
      </c>
      <c r="R521">
        <v>37260.706155880282</v>
      </c>
    </row>
    <row r="522" spans="1:18" x14ac:dyDescent="0.25">
      <c r="A522">
        <v>6</v>
      </c>
      <c r="B522">
        <v>6106</v>
      </c>
      <c r="C522" t="s">
        <v>1781</v>
      </c>
      <c r="D522" t="s">
        <v>1307</v>
      </c>
      <c r="E522">
        <v>7</v>
      </c>
      <c r="F522" t="s">
        <v>13813</v>
      </c>
      <c r="G522">
        <v>2</v>
      </c>
      <c r="H522" t="s">
        <v>13771</v>
      </c>
      <c r="I522">
        <v>3</v>
      </c>
      <c r="J522" t="s">
        <v>13814</v>
      </c>
      <c r="K522" t="s">
        <v>13771</v>
      </c>
      <c r="L522">
        <v>270107</v>
      </c>
      <c r="M522" t="s">
        <v>13588</v>
      </c>
      <c r="N522">
        <v>270107005</v>
      </c>
      <c r="O522" t="s">
        <v>13608</v>
      </c>
      <c r="P522">
        <v>0</v>
      </c>
      <c r="Q522">
        <v>6939.137008621331</v>
      </c>
      <c r="R522">
        <v>0</v>
      </c>
    </row>
    <row r="523" spans="1:18" x14ac:dyDescent="0.25">
      <c r="A523">
        <v>6</v>
      </c>
      <c r="B523">
        <v>6106</v>
      </c>
      <c r="C523" t="s">
        <v>1781</v>
      </c>
      <c r="D523" t="s">
        <v>1307</v>
      </c>
      <c r="E523">
        <v>7</v>
      </c>
      <c r="F523" t="s">
        <v>13813</v>
      </c>
      <c r="G523">
        <v>3</v>
      </c>
      <c r="H523" t="s">
        <v>13770</v>
      </c>
      <c r="I523">
        <v>3</v>
      </c>
      <c r="J523" t="s">
        <v>13814</v>
      </c>
      <c r="K523" t="s">
        <v>13815</v>
      </c>
      <c r="L523">
        <v>270107</v>
      </c>
      <c r="M523" t="s">
        <v>13588</v>
      </c>
      <c r="N523">
        <v>270107005</v>
      </c>
      <c r="O523" t="s">
        <v>13608</v>
      </c>
      <c r="P523">
        <v>0</v>
      </c>
      <c r="Q523">
        <v>15048.667383507203</v>
      </c>
      <c r="R523">
        <v>35276.926047100183</v>
      </c>
    </row>
    <row r="524" spans="1:18" x14ac:dyDescent="0.25">
      <c r="A524">
        <v>6</v>
      </c>
      <c r="B524">
        <v>6106</v>
      </c>
      <c r="C524" t="s">
        <v>1781</v>
      </c>
      <c r="D524" t="s">
        <v>1307</v>
      </c>
      <c r="E524">
        <v>7</v>
      </c>
      <c r="F524" t="s">
        <v>13813</v>
      </c>
      <c r="G524">
        <v>3</v>
      </c>
      <c r="H524" t="s">
        <v>13770</v>
      </c>
      <c r="I524">
        <v>3</v>
      </c>
      <c r="J524" t="s">
        <v>13814</v>
      </c>
      <c r="K524" t="s">
        <v>13816</v>
      </c>
      <c r="L524">
        <v>270107</v>
      </c>
      <c r="M524" t="s">
        <v>13588</v>
      </c>
      <c r="N524">
        <v>270107005</v>
      </c>
      <c r="O524" t="s">
        <v>13608</v>
      </c>
      <c r="P524">
        <v>0</v>
      </c>
      <c r="Q524">
        <v>0</v>
      </c>
      <c r="R524">
        <v>1983.7801087801088</v>
      </c>
    </row>
    <row r="525" spans="1:18" x14ac:dyDescent="0.25">
      <c r="A525">
        <v>6</v>
      </c>
      <c r="B525">
        <v>6107</v>
      </c>
      <c r="C525" t="s">
        <v>1781</v>
      </c>
      <c r="D525" t="s">
        <v>1310</v>
      </c>
      <c r="E525">
        <v>1</v>
      </c>
      <c r="F525" t="s">
        <v>13800</v>
      </c>
      <c r="G525">
        <v>1</v>
      </c>
      <c r="H525" t="s">
        <v>8278</v>
      </c>
      <c r="I525">
        <v>1</v>
      </c>
      <c r="J525" t="s">
        <v>13801</v>
      </c>
      <c r="K525" t="s">
        <v>13802</v>
      </c>
      <c r="L525">
        <v>270107</v>
      </c>
      <c r="M525" t="s">
        <v>13588</v>
      </c>
      <c r="N525">
        <v>270107006</v>
      </c>
      <c r="O525" t="s">
        <v>13613</v>
      </c>
      <c r="P525">
        <v>0</v>
      </c>
      <c r="Q525">
        <v>5400.1357425302494</v>
      </c>
      <c r="R525">
        <v>0</v>
      </c>
    </row>
    <row r="526" spans="1:18" x14ac:dyDescent="0.25">
      <c r="A526">
        <v>6</v>
      </c>
      <c r="B526">
        <v>6107</v>
      </c>
      <c r="C526" t="s">
        <v>1781</v>
      </c>
      <c r="D526" t="s">
        <v>1310</v>
      </c>
      <c r="E526">
        <v>1</v>
      </c>
      <c r="F526" t="s">
        <v>13800</v>
      </c>
      <c r="G526">
        <v>1</v>
      </c>
      <c r="H526" t="s">
        <v>8278</v>
      </c>
      <c r="I526">
        <v>1</v>
      </c>
      <c r="J526" t="s">
        <v>13801</v>
      </c>
      <c r="K526" t="s">
        <v>13803</v>
      </c>
      <c r="L526">
        <v>270107</v>
      </c>
      <c r="M526" t="s">
        <v>13588</v>
      </c>
      <c r="N526">
        <v>270107006</v>
      </c>
      <c r="O526" t="s">
        <v>13613</v>
      </c>
      <c r="P526">
        <v>0</v>
      </c>
      <c r="Q526">
        <v>1879.0725673190757</v>
      </c>
      <c r="R526">
        <v>0</v>
      </c>
    </row>
    <row r="527" spans="1:18" x14ac:dyDescent="0.25">
      <c r="A527">
        <v>6</v>
      </c>
      <c r="B527">
        <v>6107</v>
      </c>
      <c r="C527" t="s">
        <v>1781</v>
      </c>
      <c r="D527" t="s">
        <v>1310</v>
      </c>
      <c r="E527">
        <v>2</v>
      </c>
      <c r="F527" t="s">
        <v>13804</v>
      </c>
      <c r="G527">
        <v>3</v>
      </c>
      <c r="H527" t="s">
        <v>13770</v>
      </c>
      <c r="I527">
        <v>1</v>
      </c>
      <c r="J527" t="s">
        <v>13801</v>
      </c>
      <c r="K527" t="s">
        <v>13805</v>
      </c>
      <c r="L527">
        <v>270107</v>
      </c>
      <c r="M527" t="s">
        <v>13588</v>
      </c>
      <c r="N527">
        <v>270107006</v>
      </c>
      <c r="O527" t="s">
        <v>13613</v>
      </c>
      <c r="P527">
        <v>0</v>
      </c>
      <c r="Q527">
        <v>5400.1357425302494</v>
      </c>
      <c r="R527">
        <v>0</v>
      </c>
    </row>
    <row r="528" spans="1:18" x14ac:dyDescent="0.25">
      <c r="A528">
        <v>6</v>
      </c>
      <c r="B528">
        <v>6107</v>
      </c>
      <c r="C528" t="s">
        <v>1781</v>
      </c>
      <c r="D528" t="s">
        <v>1310</v>
      </c>
      <c r="E528">
        <v>2</v>
      </c>
      <c r="F528" t="s">
        <v>13804</v>
      </c>
      <c r="G528">
        <v>3</v>
      </c>
      <c r="H528" t="s">
        <v>13770</v>
      </c>
      <c r="I528">
        <v>1</v>
      </c>
      <c r="J528" t="s">
        <v>13801</v>
      </c>
      <c r="K528" t="s">
        <v>13806</v>
      </c>
      <c r="L528">
        <v>270107</v>
      </c>
      <c r="M528" t="s">
        <v>13588</v>
      </c>
      <c r="N528">
        <v>270107006</v>
      </c>
      <c r="O528" t="s">
        <v>13613</v>
      </c>
      <c r="P528">
        <v>0</v>
      </c>
      <c r="Q528">
        <v>1879.0725673190757</v>
      </c>
      <c r="R528">
        <v>0</v>
      </c>
    </row>
    <row r="529" spans="1:18" x14ac:dyDescent="0.25">
      <c r="A529">
        <v>6</v>
      </c>
      <c r="B529">
        <v>6107</v>
      </c>
      <c r="C529" t="s">
        <v>1781</v>
      </c>
      <c r="D529" t="s">
        <v>1310</v>
      </c>
      <c r="E529">
        <v>3</v>
      </c>
      <c r="F529" t="s">
        <v>13807</v>
      </c>
      <c r="G529">
        <v>1</v>
      </c>
      <c r="H529" t="s">
        <v>8278</v>
      </c>
      <c r="I529">
        <v>1</v>
      </c>
      <c r="J529" t="s">
        <v>13801</v>
      </c>
      <c r="K529" t="s">
        <v>13808</v>
      </c>
      <c r="L529">
        <v>270107</v>
      </c>
      <c r="M529" t="s">
        <v>13588</v>
      </c>
      <c r="N529">
        <v>270107006</v>
      </c>
      <c r="O529" t="s">
        <v>13613</v>
      </c>
      <c r="P529">
        <v>0</v>
      </c>
      <c r="Q529">
        <v>7279.2083098493258</v>
      </c>
      <c r="R529">
        <v>0</v>
      </c>
    </row>
    <row r="530" spans="1:18" x14ac:dyDescent="0.25">
      <c r="A530">
        <v>6</v>
      </c>
      <c r="B530">
        <v>6107</v>
      </c>
      <c r="C530" t="s">
        <v>1781</v>
      </c>
      <c r="D530" t="s">
        <v>1310</v>
      </c>
      <c r="E530">
        <v>4</v>
      </c>
      <c r="F530" t="s">
        <v>13810</v>
      </c>
      <c r="G530">
        <v>1</v>
      </c>
      <c r="H530" t="s">
        <v>8278</v>
      </c>
      <c r="I530">
        <v>1</v>
      </c>
      <c r="J530" t="s">
        <v>13801</v>
      </c>
      <c r="K530" t="s">
        <v>13811</v>
      </c>
      <c r="L530">
        <v>270107</v>
      </c>
      <c r="M530" t="s">
        <v>13588</v>
      </c>
      <c r="N530">
        <v>270107006</v>
      </c>
      <c r="O530" t="s">
        <v>13613</v>
      </c>
      <c r="P530">
        <v>0</v>
      </c>
      <c r="Q530">
        <v>5400.1357425302494</v>
      </c>
      <c r="R530">
        <v>0</v>
      </c>
    </row>
    <row r="531" spans="1:18" x14ac:dyDescent="0.25">
      <c r="A531">
        <v>6</v>
      </c>
      <c r="B531">
        <v>6107</v>
      </c>
      <c r="C531" t="s">
        <v>1781</v>
      </c>
      <c r="D531" t="s">
        <v>1310</v>
      </c>
      <c r="E531">
        <v>4</v>
      </c>
      <c r="F531" t="s">
        <v>13810</v>
      </c>
      <c r="G531">
        <v>1</v>
      </c>
      <c r="H531" t="s">
        <v>8278</v>
      </c>
      <c r="I531">
        <v>1</v>
      </c>
      <c r="J531" t="s">
        <v>13801</v>
      </c>
      <c r="K531" t="s">
        <v>13812</v>
      </c>
      <c r="L531">
        <v>270107</v>
      </c>
      <c r="M531" t="s">
        <v>13588</v>
      </c>
      <c r="N531">
        <v>270107006</v>
      </c>
      <c r="O531" t="s">
        <v>13613</v>
      </c>
      <c r="P531">
        <v>0</v>
      </c>
      <c r="Q531">
        <v>1879.0725673190757</v>
      </c>
      <c r="R531">
        <v>0</v>
      </c>
    </row>
    <row r="532" spans="1:18" x14ac:dyDescent="0.25">
      <c r="A532">
        <v>6</v>
      </c>
      <c r="B532">
        <v>6107</v>
      </c>
      <c r="C532" t="s">
        <v>1781</v>
      </c>
      <c r="D532" t="s">
        <v>1310</v>
      </c>
      <c r="E532">
        <v>7</v>
      </c>
      <c r="F532" t="s">
        <v>13813</v>
      </c>
      <c r="G532">
        <v>2</v>
      </c>
      <c r="H532" t="s">
        <v>13771</v>
      </c>
      <c r="I532">
        <v>3</v>
      </c>
      <c r="J532" t="s">
        <v>13814</v>
      </c>
      <c r="K532" t="s">
        <v>13771</v>
      </c>
      <c r="L532">
        <v>270107</v>
      </c>
      <c r="M532" t="s">
        <v>13588</v>
      </c>
      <c r="N532">
        <v>270107005</v>
      </c>
      <c r="O532" t="s">
        <v>13608</v>
      </c>
      <c r="P532">
        <v>0</v>
      </c>
      <c r="Q532">
        <v>1879.0725673190757</v>
      </c>
      <c r="R532">
        <v>0</v>
      </c>
    </row>
    <row r="533" spans="1:18" x14ac:dyDescent="0.25">
      <c r="A533">
        <v>6</v>
      </c>
      <c r="B533">
        <v>6107</v>
      </c>
      <c r="C533" t="s">
        <v>1781</v>
      </c>
      <c r="D533" t="s">
        <v>1310</v>
      </c>
      <c r="E533">
        <v>7</v>
      </c>
      <c r="F533" t="s">
        <v>13813</v>
      </c>
      <c r="G533">
        <v>3</v>
      </c>
      <c r="H533" t="s">
        <v>13770</v>
      </c>
      <c r="I533">
        <v>3</v>
      </c>
      <c r="J533" t="s">
        <v>13814</v>
      </c>
      <c r="K533" t="s">
        <v>13815</v>
      </c>
      <c r="L533">
        <v>270107</v>
      </c>
      <c r="M533" t="s">
        <v>13588</v>
      </c>
      <c r="N533">
        <v>270107005</v>
      </c>
      <c r="O533" t="s">
        <v>13608</v>
      </c>
      <c r="P533">
        <v>0</v>
      </c>
      <c r="Q533">
        <v>5400.1357425302494</v>
      </c>
      <c r="R533">
        <v>0</v>
      </c>
    </row>
    <row r="534" spans="1:18" x14ac:dyDescent="0.25">
      <c r="A534">
        <v>6</v>
      </c>
      <c r="B534">
        <v>6108</v>
      </c>
      <c r="C534" t="s">
        <v>1781</v>
      </c>
      <c r="D534" t="s">
        <v>1313</v>
      </c>
      <c r="E534">
        <v>1</v>
      </c>
      <c r="F534" t="s">
        <v>13800</v>
      </c>
      <c r="G534">
        <v>1</v>
      </c>
      <c r="H534" t="s">
        <v>8278</v>
      </c>
      <c r="I534">
        <v>1</v>
      </c>
      <c r="J534" t="s">
        <v>13801</v>
      </c>
      <c r="K534" t="s">
        <v>13802</v>
      </c>
      <c r="L534">
        <v>270107</v>
      </c>
      <c r="M534" t="s">
        <v>13588</v>
      </c>
      <c r="N534">
        <v>270107006</v>
      </c>
      <c r="O534" t="s">
        <v>13613</v>
      </c>
      <c r="P534">
        <v>0</v>
      </c>
      <c r="Q534">
        <v>14068.180658918307</v>
      </c>
      <c r="R534">
        <v>20066.394190271694</v>
      </c>
    </row>
    <row r="535" spans="1:18" x14ac:dyDescent="0.25">
      <c r="A535">
        <v>6</v>
      </c>
      <c r="B535">
        <v>6108</v>
      </c>
      <c r="C535" t="s">
        <v>1781</v>
      </c>
      <c r="D535" t="s">
        <v>1313</v>
      </c>
      <c r="E535">
        <v>1</v>
      </c>
      <c r="F535" t="s">
        <v>13800</v>
      </c>
      <c r="G535">
        <v>1</v>
      </c>
      <c r="H535" t="s">
        <v>8278</v>
      </c>
      <c r="I535">
        <v>1</v>
      </c>
      <c r="J535" t="s">
        <v>13801</v>
      </c>
      <c r="K535" t="s">
        <v>13803</v>
      </c>
      <c r="L535">
        <v>270107</v>
      </c>
      <c r="M535" t="s">
        <v>13588</v>
      </c>
      <c r="N535">
        <v>270107006</v>
      </c>
      <c r="O535" t="s">
        <v>13613</v>
      </c>
      <c r="P535">
        <v>0</v>
      </c>
      <c r="Q535">
        <v>2235.3098193926671</v>
      </c>
      <c r="R535">
        <v>3997.0506024276951</v>
      </c>
    </row>
    <row r="536" spans="1:18" x14ac:dyDescent="0.25">
      <c r="A536">
        <v>6</v>
      </c>
      <c r="B536">
        <v>6108</v>
      </c>
      <c r="C536" t="s">
        <v>1781</v>
      </c>
      <c r="D536" t="s">
        <v>1313</v>
      </c>
      <c r="E536">
        <v>2</v>
      </c>
      <c r="F536" t="s">
        <v>13804</v>
      </c>
      <c r="G536">
        <v>3</v>
      </c>
      <c r="H536" t="s">
        <v>13770</v>
      </c>
      <c r="I536">
        <v>1</v>
      </c>
      <c r="J536" t="s">
        <v>13801</v>
      </c>
      <c r="K536" t="s">
        <v>13805</v>
      </c>
      <c r="L536">
        <v>270107</v>
      </c>
      <c r="M536" t="s">
        <v>13588</v>
      </c>
      <c r="N536">
        <v>270107006</v>
      </c>
      <c r="O536" t="s">
        <v>13613</v>
      </c>
      <c r="P536">
        <v>0</v>
      </c>
      <c r="Q536">
        <v>12580.903823053341</v>
      </c>
      <c r="R536">
        <v>19524.85397119906</v>
      </c>
    </row>
    <row r="537" spans="1:18" x14ac:dyDescent="0.25">
      <c r="A537">
        <v>6</v>
      </c>
      <c r="B537">
        <v>6108</v>
      </c>
      <c r="C537" t="s">
        <v>1781</v>
      </c>
      <c r="D537" t="s">
        <v>1313</v>
      </c>
      <c r="E537">
        <v>2</v>
      </c>
      <c r="F537" t="s">
        <v>13804</v>
      </c>
      <c r="G537">
        <v>3</v>
      </c>
      <c r="H537" t="s">
        <v>13770</v>
      </c>
      <c r="I537">
        <v>1</v>
      </c>
      <c r="J537" t="s">
        <v>13801</v>
      </c>
      <c r="K537" t="s">
        <v>13806</v>
      </c>
      <c r="L537">
        <v>270107</v>
      </c>
      <c r="M537" t="s">
        <v>13588</v>
      </c>
      <c r="N537">
        <v>270107006</v>
      </c>
      <c r="O537" t="s">
        <v>13613</v>
      </c>
      <c r="P537">
        <v>0</v>
      </c>
      <c r="Q537">
        <v>3722.5866552576344</v>
      </c>
      <c r="R537">
        <v>4538.5908215003356</v>
      </c>
    </row>
    <row r="538" spans="1:18" x14ac:dyDescent="0.25">
      <c r="A538">
        <v>6</v>
      </c>
      <c r="B538">
        <v>6108</v>
      </c>
      <c r="C538" t="s">
        <v>1781</v>
      </c>
      <c r="D538" t="s">
        <v>1313</v>
      </c>
      <c r="E538">
        <v>3</v>
      </c>
      <c r="F538" t="s">
        <v>13807</v>
      </c>
      <c r="G538">
        <v>1</v>
      </c>
      <c r="H538" t="s">
        <v>8278</v>
      </c>
      <c r="I538">
        <v>1</v>
      </c>
      <c r="J538" t="s">
        <v>13801</v>
      </c>
      <c r="K538" t="s">
        <v>13808</v>
      </c>
      <c r="L538">
        <v>270107</v>
      </c>
      <c r="M538" t="s">
        <v>13588</v>
      </c>
      <c r="N538">
        <v>270107006</v>
      </c>
      <c r="O538" t="s">
        <v>13613</v>
      </c>
      <c r="P538">
        <v>0</v>
      </c>
      <c r="Q538">
        <v>16303.490478310974</v>
      </c>
      <c r="R538">
        <v>22854.760382122236</v>
      </c>
    </row>
    <row r="539" spans="1:18" x14ac:dyDescent="0.25">
      <c r="A539">
        <v>6</v>
      </c>
      <c r="B539">
        <v>6108</v>
      </c>
      <c r="C539" t="s">
        <v>1781</v>
      </c>
      <c r="D539" t="s">
        <v>1313</v>
      </c>
      <c r="E539">
        <v>3</v>
      </c>
      <c r="F539" t="s">
        <v>13807</v>
      </c>
      <c r="G539">
        <v>1</v>
      </c>
      <c r="H539" t="s">
        <v>8278</v>
      </c>
      <c r="I539">
        <v>1</v>
      </c>
      <c r="J539" t="s">
        <v>13801</v>
      </c>
      <c r="K539" t="s">
        <v>13809</v>
      </c>
      <c r="L539">
        <v>270107</v>
      </c>
      <c r="M539" t="s">
        <v>13588</v>
      </c>
      <c r="N539">
        <v>270107006</v>
      </c>
      <c r="O539" t="s">
        <v>13613</v>
      </c>
      <c r="P539">
        <v>0</v>
      </c>
      <c r="Q539">
        <v>0</v>
      </c>
      <c r="R539">
        <v>1208.6844105771552</v>
      </c>
    </row>
    <row r="540" spans="1:18" x14ac:dyDescent="0.25">
      <c r="A540">
        <v>6</v>
      </c>
      <c r="B540">
        <v>6108</v>
      </c>
      <c r="C540" t="s">
        <v>1781</v>
      </c>
      <c r="D540" t="s">
        <v>1313</v>
      </c>
      <c r="E540">
        <v>4</v>
      </c>
      <c r="F540" t="s">
        <v>13810</v>
      </c>
      <c r="G540">
        <v>1</v>
      </c>
      <c r="H540" t="s">
        <v>8278</v>
      </c>
      <c r="I540">
        <v>1</v>
      </c>
      <c r="J540" t="s">
        <v>13801</v>
      </c>
      <c r="K540" t="s">
        <v>13811</v>
      </c>
      <c r="L540">
        <v>270107</v>
      </c>
      <c r="M540" t="s">
        <v>13588</v>
      </c>
      <c r="N540">
        <v>270107006</v>
      </c>
      <c r="O540" t="s">
        <v>13613</v>
      </c>
      <c r="P540">
        <v>0</v>
      </c>
      <c r="Q540">
        <v>14068.180658918307</v>
      </c>
      <c r="R540">
        <v>20066.394190271694</v>
      </c>
    </row>
    <row r="541" spans="1:18" x14ac:dyDescent="0.25">
      <c r="A541">
        <v>6</v>
      </c>
      <c r="B541">
        <v>6108</v>
      </c>
      <c r="C541" t="s">
        <v>1781</v>
      </c>
      <c r="D541" t="s">
        <v>1313</v>
      </c>
      <c r="E541">
        <v>4</v>
      </c>
      <c r="F541" t="s">
        <v>13810</v>
      </c>
      <c r="G541">
        <v>1</v>
      </c>
      <c r="H541" t="s">
        <v>8278</v>
      </c>
      <c r="I541">
        <v>1</v>
      </c>
      <c r="J541" t="s">
        <v>13801</v>
      </c>
      <c r="K541" t="s">
        <v>13812</v>
      </c>
      <c r="L541">
        <v>270107</v>
      </c>
      <c r="M541" t="s">
        <v>13588</v>
      </c>
      <c r="N541">
        <v>270107006</v>
      </c>
      <c r="O541" t="s">
        <v>13613</v>
      </c>
      <c r="P541">
        <v>0</v>
      </c>
      <c r="Q541">
        <v>2235.3098193926671</v>
      </c>
      <c r="R541">
        <v>3997.0506024276951</v>
      </c>
    </row>
    <row r="542" spans="1:18" x14ac:dyDescent="0.25">
      <c r="A542">
        <v>6</v>
      </c>
      <c r="B542">
        <v>6108</v>
      </c>
      <c r="C542" t="s">
        <v>1781</v>
      </c>
      <c r="D542" t="s">
        <v>1313</v>
      </c>
      <c r="E542">
        <v>7</v>
      </c>
      <c r="F542" t="s">
        <v>13813</v>
      </c>
      <c r="G542">
        <v>2</v>
      </c>
      <c r="H542" t="s">
        <v>13771</v>
      </c>
      <c r="I542">
        <v>3</v>
      </c>
      <c r="J542" t="s">
        <v>13814</v>
      </c>
      <c r="K542" t="s">
        <v>13771</v>
      </c>
      <c r="L542">
        <v>270107</v>
      </c>
      <c r="M542" t="s">
        <v>13588</v>
      </c>
      <c r="N542">
        <v>270107005</v>
      </c>
      <c r="O542" t="s">
        <v>13608</v>
      </c>
      <c r="P542">
        <v>0</v>
      </c>
      <c r="Q542">
        <v>4596.6284627389441</v>
      </c>
      <c r="R542">
        <v>0</v>
      </c>
    </row>
    <row r="543" spans="1:18" x14ac:dyDescent="0.25">
      <c r="A543">
        <v>6</v>
      </c>
      <c r="B543">
        <v>6108</v>
      </c>
      <c r="C543" t="s">
        <v>1781</v>
      </c>
      <c r="D543" t="s">
        <v>1313</v>
      </c>
      <c r="E543">
        <v>7</v>
      </c>
      <c r="F543" t="s">
        <v>13813</v>
      </c>
      <c r="G543">
        <v>3</v>
      </c>
      <c r="H543" t="s">
        <v>13770</v>
      </c>
      <c r="I543">
        <v>3</v>
      </c>
      <c r="J543" t="s">
        <v>13814</v>
      </c>
      <c r="K543" t="s">
        <v>13815</v>
      </c>
      <c r="L543">
        <v>270107</v>
      </c>
      <c r="M543" t="s">
        <v>13588</v>
      </c>
      <c r="N543">
        <v>270107005</v>
      </c>
      <c r="O543" t="s">
        <v>13608</v>
      </c>
      <c r="P543">
        <v>0</v>
      </c>
      <c r="Q543">
        <v>11706.862015572029</v>
      </c>
      <c r="R543">
        <v>22398.491587237801</v>
      </c>
    </row>
    <row r="544" spans="1:18" x14ac:dyDescent="0.25">
      <c r="A544">
        <v>6</v>
      </c>
      <c r="B544">
        <v>6108</v>
      </c>
      <c r="C544" t="s">
        <v>1781</v>
      </c>
      <c r="D544" t="s">
        <v>1313</v>
      </c>
      <c r="E544">
        <v>7</v>
      </c>
      <c r="F544" t="s">
        <v>13813</v>
      </c>
      <c r="G544">
        <v>3</v>
      </c>
      <c r="H544" t="s">
        <v>13770</v>
      </c>
      <c r="I544">
        <v>3</v>
      </c>
      <c r="J544" t="s">
        <v>13814</v>
      </c>
      <c r="K544" t="s">
        <v>13816</v>
      </c>
      <c r="L544">
        <v>270107</v>
      </c>
      <c r="M544" t="s">
        <v>13588</v>
      </c>
      <c r="N544">
        <v>270107005</v>
      </c>
      <c r="O544" t="s">
        <v>13608</v>
      </c>
      <c r="P544">
        <v>0</v>
      </c>
      <c r="Q544">
        <v>0</v>
      </c>
      <c r="R544">
        <v>1664.9532054615904</v>
      </c>
    </row>
    <row r="545" spans="1:18" x14ac:dyDescent="0.25">
      <c r="A545">
        <v>6</v>
      </c>
      <c r="B545">
        <v>6110</v>
      </c>
      <c r="C545" t="s">
        <v>1781</v>
      </c>
      <c r="D545" t="s">
        <v>1319</v>
      </c>
      <c r="E545">
        <v>1</v>
      </c>
      <c r="F545" t="s">
        <v>13800</v>
      </c>
      <c r="G545">
        <v>1</v>
      </c>
      <c r="H545" t="s">
        <v>8278</v>
      </c>
      <c r="I545">
        <v>1</v>
      </c>
      <c r="J545" t="s">
        <v>13801</v>
      </c>
      <c r="K545" t="s">
        <v>13802</v>
      </c>
      <c r="L545">
        <v>270107</v>
      </c>
      <c r="M545" t="s">
        <v>13588</v>
      </c>
      <c r="N545">
        <v>270107006</v>
      </c>
      <c r="O545" t="s">
        <v>13613</v>
      </c>
      <c r="P545">
        <v>0</v>
      </c>
      <c r="Q545">
        <v>23485.990352770743</v>
      </c>
      <c r="R545">
        <v>35130.340031091495</v>
      </c>
    </row>
    <row r="546" spans="1:18" x14ac:dyDescent="0.25">
      <c r="A546">
        <v>6</v>
      </c>
      <c r="B546">
        <v>6110</v>
      </c>
      <c r="C546" t="s">
        <v>1781</v>
      </c>
      <c r="D546" t="s">
        <v>1319</v>
      </c>
      <c r="E546">
        <v>1</v>
      </c>
      <c r="F546" t="s">
        <v>13800</v>
      </c>
      <c r="G546">
        <v>1</v>
      </c>
      <c r="H546" t="s">
        <v>8278</v>
      </c>
      <c r="I546">
        <v>1</v>
      </c>
      <c r="J546" t="s">
        <v>13801</v>
      </c>
      <c r="K546" t="s">
        <v>13803</v>
      </c>
      <c r="L546">
        <v>270107</v>
      </c>
      <c r="M546" t="s">
        <v>13588</v>
      </c>
      <c r="N546">
        <v>270107006</v>
      </c>
      <c r="O546" t="s">
        <v>13613</v>
      </c>
      <c r="P546">
        <v>0</v>
      </c>
      <c r="Q546">
        <v>0</v>
      </c>
      <c r="R546">
        <v>2734.9120182854067</v>
      </c>
    </row>
    <row r="547" spans="1:18" x14ac:dyDescent="0.25">
      <c r="A547">
        <v>6</v>
      </c>
      <c r="B547">
        <v>6110</v>
      </c>
      <c r="C547" t="s">
        <v>1781</v>
      </c>
      <c r="D547" t="s">
        <v>1319</v>
      </c>
      <c r="E547">
        <v>2</v>
      </c>
      <c r="F547" t="s">
        <v>13804</v>
      </c>
      <c r="G547">
        <v>3</v>
      </c>
      <c r="H547" t="s">
        <v>13770</v>
      </c>
      <c r="I547">
        <v>1</v>
      </c>
      <c r="J547" t="s">
        <v>13801</v>
      </c>
      <c r="K547" t="s">
        <v>13805</v>
      </c>
      <c r="L547">
        <v>270107</v>
      </c>
      <c r="M547" t="s">
        <v>13588</v>
      </c>
      <c r="N547">
        <v>270107006</v>
      </c>
      <c r="O547" t="s">
        <v>13613</v>
      </c>
      <c r="P547">
        <v>0</v>
      </c>
      <c r="Q547">
        <v>23485.990352770743</v>
      </c>
      <c r="R547">
        <v>19944.766844044312</v>
      </c>
    </row>
    <row r="548" spans="1:18" x14ac:dyDescent="0.25">
      <c r="A548">
        <v>6</v>
      </c>
      <c r="B548">
        <v>6110</v>
      </c>
      <c r="C548" t="s">
        <v>1781</v>
      </c>
      <c r="D548" t="s">
        <v>1319</v>
      </c>
      <c r="E548">
        <v>2</v>
      </c>
      <c r="F548" t="s">
        <v>13804</v>
      </c>
      <c r="G548">
        <v>3</v>
      </c>
      <c r="H548" t="s">
        <v>13770</v>
      </c>
      <c r="I548">
        <v>1</v>
      </c>
      <c r="J548" t="s">
        <v>13801</v>
      </c>
      <c r="K548" t="s">
        <v>13806</v>
      </c>
      <c r="L548">
        <v>270107</v>
      </c>
      <c r="M548" t="s">
        <v>13588</v>
      </c>
      <c r="N548">
        <v>270107006</v>
      </c>
      <c r="O548" t="s">
        <v>13613</v>
      </c>
      <c r="P548">
        <v>0</v>
      </c>
      <c r="Q548">
        <v>0</v>
      </c>
      <c r="R548">
        <v>17920.485205332589</v>
      </c>
    </row>
    <row r="549" spans="1:18" x14ac:dyDescent="0.25">
      <c r="A549">
        <v>6</v>
      </c>
      <c r="B549">
        <v>6110</v>
      </c>
      <c r="C549" t="s">
        <v>1781</v>
      </c>
      <c r="D549" t="s">
        <v>1319</v>
      </c>
      <c r="E549">
        <v>3</v>
      </c>
      <c r="F549" t="s">
        <v>13807</v>
      </c>
      <c r="G549">
        <v>1</v>
      </c>
      <c r="H549" t="s">
        <v>8278</v>
      </c>
      <c r="I549">
        <v>1</v>
      </c>
      <c r="J549" t="s">
        <v>13801</v>
      </c>
      <c r="K549" t="s">
        <v>13808</v>
      </c>
      <c r="L549">
        <v>270107</v>
      </c>
      <c r="M549" t="s">
        <v>13588</v>
      </c>
      <c r="N549">
        <v>270107006</v>
      </c>
      <c r="O549" t="s">
        <v>13613</v>
      </c>
      <c r="P549">
        <v>0</v>
      </c>
      <c r="Q549">
        <v>23485.990352770743</v>
      </c>
      <c r="R549">
        <v>35130.340031091495</v>
      </c>
    </row>
    <row r="550" spans="1:18" x14ac:dyDescent="0.25">
      <c r="A550">
        <v>6</v>
      </c>
      <c r="B550">
        <v>6110</v>
      </c>
      <c r="C550" t="s">
        <v>1781</v>
      </c>
      <c r="D550" t="s">
        <v>1319</v>
      </c>
      <c r="E550">
        <v>3</v>
      </c>
      <c r="F550" t="s">
        <v>13807</v>
      </c>
      <c r="G550">
        <v>1</v>
      </c>
      <c r="H550" t="s">
        <v>8278</v>
      </c>
      <c r="I550">
        <v>1</v>
      </c>
      <c r="J550" t="s">
        <v>13801</v>
      </c>
      <c r="K550" t="s">
        <v>13809</v>
      </c>
      <c r="L550">
        <v>270107</v>
      </c>
      <c r="M550" t="s">
        <v>13588</v>
      </c>
      <c r="N550">
        <v>270107006</v>
      </c>
      <c r="O550" t="s">
        <v>13613</v>
      </c>
      <c r="P550">
        <v>0</v>
      </c>
      <c r="Q550">
        <v>0</v>
      </c>
      <c r="R550">
        <v>2734.9120182854067</v>
      </c>
    </row>
    <row r="551" spans="1:18" x14ac:dyDescent="0.25">
      <c r="A551">
        <v>6</v>
      </c>
      <c r="B551">
        <v>6110</v>
      </c>
      <c r="C551" t="s">
        <v>1781</v>
      </c>
      <c r="D551" t="s">
        <v>1319</v>
      </c>
      <c r="E551">
        <v>4</v>
      </c>
      <c r="F551" t="s">
        <v>13810</v>
      </c>
      <c r="G551">
        <v>1</v>
      </c>
      <c r="H551" t="s">
        <v>8278</v>
      </c>
      <c r="I551">
        <v>1</v>
      </c>
      <c r="J551" t="s">
        <v>13801</v>
      </c>
      <c r="K551" t="s">
        <v>13811</v>
      </c>
      <c r="L551">
        <v>270107</v>
      </c>
      <c r="M551" t="s">
        <v>13588</v>
      </c>
      <c r="N551">
        <v>270107006</v>
      </c>
      <c r="O551" t="s">
        <v>13613</v>
      </c>
      <c r="P551">
        <v>0</v>
      </c>
      <c r="Q551">
        <v>23485.990352770743</v>
      </c>
      <c r="R551">
        <v>37865.252049376897</v>
      </c>
    </row>
    <row r="552" spans="1:18" x14ac:dyDescent="0.25">
      <c r="A552">
        <v>6</v>
      </c>
      <c r="B552">
        <v>6110</v>
      </c>
      <c r="C552" t="s">
        <v>1781</v>
      </c>
      <c r="D552" t="s">
        <v>1319</v>
      </c>
      <c r="E552">
        <v>7</v>
      </c>
      <c r="F552" t="s">
        <v>13813</v>
      </c>
      <c r="G552">
        <v>2</v>
      </c>
      <c r="H552" t="s">
        <v>13771</v>
      </c>
      <c r="I552">
        <v>3</v>
      </c>
      <c r="J552" t="s">
        <v>13814</v>
      </c>
      <c r="K552" t="s">
        <v>13771</v>
      </c>
      <c r="L552">
        <v>270107</v>
      </c>
      <c r="M552" t="s">
        <v>13588</v>
      </c>
      <c r="N552">
        <v>270107005</v>
      </c>
      <c r="O552" t="s">
        <v>13608</v>
      </c>
      <c r="P552">
        <v>0</v>
      </c>
      <c r="Q552">
        <v>6177.3930929484159</v>
      </c>
      <c r="R552">
        <v>0</v>
      </c>
    </row>
    <row r="553" spans="1:18" x14ac:dyDescent="0.25">
      <c r="A553">
        <v>6</v>
      </c>
      <c r="B553">
        <v>6110</v>
      </c>
      <c r="C553" t="s">
        <v>1781</v>
      </c>
      <c r="D553" t="s">
        <v>1319</v>
      </c>
      <c r="E553">
        <v>7</v>
      </c>
      <c r="F553" t="s">
        <v>13813</v>
      </c>
      <c r="G553">
        <v>3</v>
      </c>
      <c r="H553" t="s">
        <v>13770</v>
      </c>
      <c r="I553">
        <v>3</v>
      </c>
      <c r="J553" t="s">
        <v>13814</v>
      </c>
      <c r="K553" t="s">
        <v>13815</v>
      </c>
      <c r="L553">
        <v>270107</v>
      </c>
      <c r="M553" t="s">
        <v>13588</v>
      </c>
      <c r="N553">
        <v>270107005</v>
      </c>
      <c r="O553" t="s">
        <v>13608</v>
      </c>
      <c r="P553">
        <v>0</v>
      </c>
      <c r="Q553">
        <v>17308.597259822331</v>
      </c>
      <c r="R553">
        <v>30042.474932248351</v>
      </c>
    </row>
    <row r="554" spans="1:18" x14ac:dyDescent="0.25">
      <c r="A554">
        <v>6</v>
      </c>
      <c r="B554">
        <v>6110</v>
      </c>
      <c r="C554" t="s">
        <v>1781</v>
      </c>
      <c r="D554" t="s">
        <v>1319</v>
      </c>
      <c r="E554">
        <v>7</v>
      </c>
      <c r="F554" t="s">
        <v>13813</v>
      </c>
      <c r="G554">
        <v>3</v>
      </c>
      <c r="H554" t="s">
        <v>13770</v>
      </c>
      <c r="I554">
        <v>3</v>
      </c>
      <c r="J554" t="s">
        <v>13814</v>
      </c>
      <c r="K554" t="s">
        <v>13816</v>
      </c>
      <c r="L554">
        <v>270107</v>
      </c>
      <c r="M554" t="s">
        <v>13588</v>
      </c>
      <c r="N554">
        <v>270107005</v>
      </c>
      <c r="O554" t="s">
        <v>13608</v>
      </c>
      <c r="P554">
        <v>0</v>
      </c>
      <c r="Q554">
        <v>0</v>
      </c>
      <c r="R554">
        <v>7822.777117128544</v>
      </c>
    </row>
    <row r="555" spans="1:18" x14ac:dyDescent="0.25">
      <c r="A555">
        <v>6</v>
      </c>
      <c r="B555">
        <v>6111</v>
      </c>
      <c r="C555" t="s">
        <v>1781</v>
      </c>
      <c r="D555" t="s">
        <v>1322</v>
      </c>
      <c r="E555">
        <v>1</v>
      </c>
      <c r="F555" t="s">
        <v>13800</v>
      </c>
      <c r="G555">
        <v>1</v>
      </c>
      <c r="H555" t="s">
        <v>8278</v>
      </c>
      <c r="I555">
        <v>1</v>
      </c>
      <c r="J555" t="s">
        <v>13801</v>
      </c>
      <c r="K555" t="s">
        <v>13802</v>
      </c>
      <c r="L555">
        <v>270107</v>
      </c>
      <c r="M555" t="s">
        <v>13588</v>
      </c>
      <c r="N555">
        <v>270107006</v>
      </c>
      <c r="O555" t="s">
        <v>13613</v>
      </c>
      <c r="P555">
        <v>0</v>
      </c>
      <c r="Q555">
        <v>18298.586173640299</v>
      </c>
      <c r="R555">
        <v>0</v>
      </c>
    </row>
    <row r="556" spans="1:18" x14ac:dyDescent="0.25">
      <c r="A556">
        <v>6</v>
      </c>
      <c r="B556">
        <v>6111</v>
      </c>
      <c r="C556" t="s">
        <v>1781</v>
      </c>
      <c r="D556" t="s">
        <v>1322</v>
      </c>
      <c r="E556">
        <v>2</v>
      </c>
      <c r="F556" t="s">
        <v>13804</v>
      </c>
      <c r="G556">
        <v>3</v>
      </c>
      <c r="H556" t="s">
        <v>13770</v>
      </c>
      <c r="I556">
        <v>1</v>
      </c>
      <c r="J556" t="s">
        <v>13801</v>
      </c>
      <c r="K556" t="s">
        <v>13805</v>
      </c>
      <c r="L556">
        <v>270107</v>
      </c>
      <c r="M556" t="s">
        <v>13588</v>
      </c>
      <c r="N556">
        <v>270107006</v>
      </c>
      <c r="O556" t="s">
        <v>13613</v>
      </c>
      <c r="P556">
        <v>0</v>
      </c>
      <c r="Q556">
        <v>18298.586173640299</v>
      </c>
      <c r="R556">
        <v>0</v>
      </c>
    </row>
    <row r="557" spans="1:18" x14ac:dyDescent="0.25">
      <c r="A557">
        <v>6</v>
      </c>
      <c r="B557">
        <v>6111</v>
      </c>
      <c r="C557" t="s">
        <v>1781</v>
      </c>
      <c r="D557" t="s">
        <v>1322</v>
      </c>
      <c r="E557">
        <v>3</v>
      </c>
      <c r="F557" t="s">
        <v>13807</v>
      </c>
      <c r="G557">
        <v>1</v>
      </c>
      <c r="H557" t="s">
        <v>8278</v>
      </c>
      <c r="I557">
        <v>1</v>
      </c>
      <c r="J557" t="s">
        <v>13801</v>
      </c>
      <c r="K557" t="s">
        <v>13808</v>
      </c>
      <c r="L557">
        <v>270107</v>
      </c>
      <c r="M557" t="s">
        <v>13588</v>
      </c>
      <c r="N557">
        <v>270107006</v>
      </c>
      <c r="O557" t="s">
        <v>13613</v>
      </c>
      <c r="P557">
        <v>0</v>
      </c>
      <c r="Q557">
        <v>18298.586173640299</v>
      </c>
      <c r="R557">
        <v>0</v>
      </c>
    </row>
    <row r="558" spans="1:18" x14ac:dyDescent="0.25">
      <c r="A558">
        <v>6</v>
      </c>
      <c r="B558">
        <v>6111</v>
      </c>
      <c r="C558" t="s">
        <v>1781</v>
      </c>
      <c r="D558" t="s">
        <v>1322</v>
      </c>
      <c r="E558">
        <v>4</v>
      </c>
      <c r="F558" t="s">
        <v>13810</v>
      </c>
      <c r="G558">
        <v>1</v>
      </c>
      <c r="H558" t="s">
        <v>8278</v>
      </c>
      <c r="I558">
        <v>1</v>
      </c>
      <c r="J558" t="s">
        <v>13801</v>
      </c>
      <c r="K558" t="s">
        <v>13811</v>
      </c>
      <c r="L558">
        <v>270107</v>
      </c>
      <c r="M558" t="s">
        <v>13588</v>
      </c>
      <c r="N558">
        <v>270107006</v>
      </c>
      <c r="O558" t="s">
        <v>13613</v>
      </c>
      <c r="P558">
        <v>0</v>
      </c>
      <c r="Q558">
        <v>18298.586173640299</v>
      </c>
      <c r="R558">
        <v>0</v>
      </c>
    </row>
    <row r="559" spans="1:18" x14ac:dyDescent="0.25">
      <c r="A559">
        <v>6</v>
      </c>
      <c r="B559">
        <v>6111</v>
      </c>
      <c r="C559" t="s">
        <v>1781</v>
      </c>
      <c r="D559" t="s">
        <v>1322</v>
      </c>
      <c r="E559">
        <v>7</v>
      </c>
      <c r="F559" t="s">
        <v>13813</v>
      </c>
      <c r="G559">
        <v>2</v>
      </c>
      <c r="H559" t="s">
        <v>13771</v>
      </c>
      <c r="I559">
        <v>3</v>
      </c>
      <c r="J559" t="s">
        <v>13814</v>
      </c>
      <c r="K559" t="s">
        <v>13771</v>
      </c>
      <c r="L559">
        <v>270107</v>
      </c>
      <c r="M559" t="s">
        <v>13588</v>
      </c>
      <c r="N559">
        <v>270107005</v>
      </c>
      <c r="O559" t="s">
        <v>13608</v>
      </c>
      <c r="P559">
        <v>0</v>
      </c>
      <c r="Q559">
        <v>10221.266685970078</v>
      </c>
      <c r="R559">
        <v>0</v>
      </c>
    </row>
    <row r="560" spans="1:18" x14ac:dyDescent="0.25">
      <c r="A560">
        <v>6</v>
      </c>
      <c r="B560">
        <v>6111</v>
      </c>
      <c r="C560" t="s">
        <v>1781</v>
      </c>
      <c r="D560" t="s">
        <v>1322</v>
      </c>
      <c r="E560">
        <v>7</v>
      </c>
      <c r="F560" t="s">
        <v>13813</v>
      </c>
      <c r="G560">
        <v>3</v>
      </c>
      <c r="H560" t="s">
        <v>13770</v>
      </c>
      <c r="I560">
        <v>3</v>
      </c>
      <c r="J560" t="s">
        <v>13814</v>
      </c>
      <c r="K560" t="s">
        <v>13815</v>
      </c>
      <c r="L560">
        <v>270107</v>
      </c>
      <c r="M560" t="s">
        <v>13588</v>
      </c>
      <c r="N560">
        <v>270107005</v>
      </c>
      <c r="O560" t="s">
        <v>13608</v>
      </c>
      <c r="P560">
        <v>0</v>
      </c>
      <c r="Q560">
        <v>8077.31948767022</v>
      </c>
      <c r="R560">
        <v>0</v>
      </c>
    </row>
    <row r="561" spans="1:18" x14ac:dyDescent="0.25">
      <c r="A561">
        <v>6</v>
      </c>
      <c r="B561">
        <v>6112</v>
      </c>
      <c r="C561" t="s">
        <v>1781</v>
      </c>
      <c r="D561" t="s">
        <v>1325</v>
      </c>
      <c r="E561">
        <v>1</v>
      </c>
      <c r="F561" t="s">
        <v>13800</v>
      </c>
      <c r="G561">
        <v>1</v>
      </c>
      <c r="H561" t="s">
        <v>8278</v>
      </c>
      <c r="I561">
        <v>1</v>
      </c>
      <c r="J561" t="s">
        <v>13801</v>
      </c>
      <c r="K561" t="s">
        <v>13802</v>
      </c>
      <c r="L561">
        <v>270107</v>
      </c>
      <c r="M561" t="s">
        <v>13588</v>
      </c>
      <c r="N561">
        <v>270107006</v>
      </c>
      <c r="O561" t="s">
        <v>13613</v>
      </c>
      <c r="P561">
        <v>0</v>
      </c>
      <c r="Q561">
        <v>66967.190927826858</v>
      </c>
      <c r="R561">
        <v>0</v>
      </c>
    </row>
    <row r="562" spans="1:18" x14ac:dyDescent="0.25">
      <c r="A562">
        <v>6</v>
      </c>
      <c r="B562">
        <v>6112</v>
      </c>
      <c r="C562" t="s">
        <v>1781</v>
      </c>
      <c r="D562" t="s">
        <v>1325</v>
      </c>
      <c r="E562">
        <v>2</v>
      </c>
      <c r="F562" t="s">
        <v>13804</v>
      </c>
      <c r="G562">
        <v>3</v>
      </c>
      <c r="H562" t="s">
        <v>13770</v>
      </c>
      <c r="I562">
        <v>1</v>
      </c>
      <c r="J562" t="s">
        <v>13801</v>
      </c>
      <c r="K562" t="s">
        <v>13805</v>
      </c>
      <c r="L562">
        <v>270107</v>
      </c>
      <c r="M562" t="s">
        <v>13588</v>
      </c>
      <c r="N562">
        <v>270107006</v>
      </c>
      <c r="O562" t="s">
        <v>13613</v>
      </c>
      <c r="P562">
        <v>0</v>
      </c>
      <c r="Q562">
        <v>59451.31791195384</v>
      </c>
      <c r="R562">
        <v>0</v>
      </c>
    </row>
    <row r="563" spans="1:18" x14ac:dyDescent="0.25">
      <c r="A563">
        <v>6</v>
      </c>
      <c r="B563">
        <v>6112</v>
      </c>
      <c r="C563" t="s">
        <v>1781</v>
      </c>
      <c r="D563" t="s">
        <v>1325</v>
      </c>
      <c r="E563">
        <v>2</v>
      </c>
      <c r="F563" t="s">
        <v>13804</v>
      </c>
      <c r="G563">
        <v>3</v>
      </c>
      <c r="H563" t="s">
        <v>13770</v>
      </c>
      <c r="I563">
        <v>1</v>
      </c>
      <c r="J563" t="s">
        <v>13801</v>
      </c>
      <c r="K563" t="s">
        <v>13806</v>
      </c>
      <c r="L563">
        <v>270107</v>
      </c>
      <c r="M563" t="s">
        <v>13588</v>
      </c>
      <c r="N563">
        <v>270107006</v>
      </c>
      <c r="O563" t="s">
        <v>13613</v>
      </c>
      <c r="P563">
        <v>0</v>
      </c>
      <c r="Q563">
        <v>7515.8730158730159</v>
      </c>
      <c r="R563">
        <v>0</v>
      </c>
    </row>
    <row r="564" spans="1:18" x14ac:dyDescent="0.25">
      <c r="A564">
        <v>6</v>
      </c>
      <c r="B564">
        <v>6112</v>
      </c>
      <c r="C564" t="s">
        <v>1781</v>
      </c>
      <c r="D564" t="s">
        <v>1325</v>
      </c>
      <c r="E564">
        <v>3</v>
      </c>
      <c r="F564" t="s">
        <v>13807</v>
      </c>
      <c r="G564">
        <v>1</v>
      </c>
      <c r="H564" t="s">
        <v>8278</v>
      </c>
      <c r="I564">
        <v>1</v>
      </c>
      <c r="J564" t="s">
        <v>13801</v>
      </c>
      <c r="K564" t="s">
        <v>13808</v>
      </c>
      <c r="L564">
        <v>270107</v>
      </c>
      <c r="M564" t="s">
        <v>13588</v>
      </c>
      <c r="N564">
        <v>270107006</v>
      </c>
      <c r="O564" t="s">
        <v>13613</v>
      </c>
      <c r="P564">
        <v>0</v>
      </c>
      <c r="Q564">
        <v>66967.190927826858</v>
      </c>
      <c r="R564">
        <v>0</v>
      </c>
    </row>
    <row r="565" spans="1:18" x14ac:dyDescent="0.25">
      <c r="A565">
        <v>6</v>
      </c>
      <c r="B565">
        <v>6112</v>
      </c>
      <c r="C565" t="s">
        <v>1781</v>
      </c>
      <c r="D565" t="s">
        <v>1325</v>
      </c>
      <c r="E565">
        <v>4</v>
      </c>
      <c r="F565" t="s">
        <v>13810</v>
      </c>
      <c r="G565">
        <v>1</v>
      </c>
      <c r="H565" t="s">
        <v>8278</v>
      </c>
      <c r="I565">
        <v>1</v>
      </c>
      <c r="J565" t="s">
        <v>13801</v>
      </c>
      <c r="K565" t="s">
        <v>13811</v>
      </c>
      <c r="L565">
        <v>270107</v>
      </c>
      <c r="M565" t="s">
        <v>13588</v>
      </c>
      <c r="N565">
        <v>270107006</v>
      </c>
      <c r="O565" t="s">
        <v>13613</v>
      </c>
      <c r="P565">
        <v>0</v>
      </c>
      <c r="Q565">
        <v>66967.190927826858</v>
      </c>
      <c r="R565">
        <v>0</v>
      </c>
    </row>
    <row r="566" spans="1:18" x14ac:dyDescent="0.25">
      <c r="A566">
        <v>6</v>
      </c>
      <c r="B566">
        <v>6112</v>
      </c>
      <c r="C566" t="s">
        <v>1781</v>
      </c>
      <c r="D566" t="s">
        <v>1325</v>
      </c>
      <c r="E566">
        <v>7</v>
      </c>
      <c r="F566" t="s">
        <v>13813</v>
      </c>
      <c r="G566">
        <v>2</v>
      </c>
      <c r="H566" t="s">
        <v>13771</v>
      </c>
      <c r="I566">
        <v>3</v>
      </c>
      <c r="J566" t="s">
        <v>13814</v>
      </c>
      <c r="K566" t="s">
        <v>13771</v>
      </c>
      <c r="L566">
        <v>270107</v>
      </c>
      <c r="M566" t="s">
        <v>13588</v>
      </c>
      <c r="N566">
        <v>270107005</v>
      </c>
      <c r="O566" t="s">
        <v>13608</v>
      </c>
      <c r="P566">
        <v>0</v>
      </c>
      <c r="Q566">
        <v>21941.53159839434</v>
      </c>
      <c r="R566">
        <v>0</v>
      </c>
    </row>
    <row r="567" spans="1:18" x14ac:dyDescent="0.25">
      <c r="A567">
        <v>6</v>
      </c>
      <c r="B567">
        <v>6112</v>
      </c>
      <c r="C567" t="s">
        <v>1781</v>
      </c>
      <c r="D567" t="s">
        <v>1325</v>
      </c>
      <c r="E567">
        <v>7</v>
      </c>
      <c r="F567" t="s">
        <v>13813</v>
      </c>
      <c r="G567">
        <v>3</v>
      </c>
      <c r="H567" t="s">
        <v>13770</v>
      </c>
      <c r="I567">
        <v>3</v>
      </c>
      <c r="J567" t="s">
        <v>13814</v>
      </c>
      <c r="K567" t="s">
        <v>13815</v>
      </c>
      <c r="L567">
        <v>270107</v>
      </c>
      <c r="M567" t="s">
        <v>13588</v>
      </c>
      <c r="N567">
        <v>270107005</v>
      </c>
      <c r="O567" t="s">
        <v>13608</v>
      </c>
      <c r="P567">
        <v>0</v>
      </c>
      <c r="Q567">
        <v>40015.07731885049</v>
      </c>
      <c r="R567">
        <v>0</v>
      </c>
    </row>
    <row r="568" spans="1:18" x14ac:dyDescent="0.25">
      <c r="A568">
        <v>6</v>
      </c>
      <c r="B568">
        <v>6112</v>
      </c>
      <c r="C568" t="s">
        <v>1781</v>
      </c>
      <c r="D568" t="s">
        <v>1325</v>
      </c>
      <c r="E568">
        <v>7</v>
      </c>
      <c r="F568" t="s">
        <v>13813</v>
      </c>
      <c r="G568">
        <v>3</v>
      </c>
      <c r="H568" t="s">
        <v>13770</v>
      </c>
      <c r="I568">
        <v>3</v>
      </c>
      <c r="J568" t="s">
        <v>13814</v>
      </c>
      <c r="K568" t="s">
        <v>13816</v>
      </c>
      <c r="L568">
        <v>270107</v>
      </c>
      <c r="M568" t="s">
        <v>13588</v>
      </c>
      <c r="N568">
        <v>270107005</v>
      </c>
      <c r="O568" t="s">
        <v>13608</v>
      </c>
      <c r="P568">
        <v>0</v>
      </c>
      <c r="Q568">
        <v>5010.5820105820103</v>
      </c>
      <c r="R568">
        <v>0</v>
      </c>
    </row>
    <row r="569" spans="1:18" x14ac:dyDescent="0.25">
      <c r="A569">
        <v>6</v>
      </c>
      <c r="B569">
        <v>6115</v>
      </c>
      <c r="C569" t="s">
        <v>1781</v>
      </c>
      <c r="D569" t="s">
        <v>1334</v>
      </c>
      <c r="E569">
        <v>1</v>
      </c>
      <c r="F569" t="s">
        <v>13800</v>
      </c>
      <c r="G569">
        <v>1</v>
      </c>
      <c r="H569" t="s">
        <v>8278</v>
      </c>
      <c r="I569">
        <v>1</v>
      </c>
      <c r="J569" t="s">
        <v>13801</v>
      </c>
      <c r="K569" t="s">
        <v>13802</v>
      </c>
      <c r="L569">
        <v>270107</v>
      </c>
      <c r="M569" t="s">
        <v>13588</v>
      </c>
      <c r="N569">
        <v>270107006</v>
      </c>
      <c r="O569" t="s">
        <v>13613</v>
      </c>
      <c r="P569">
        <v>20452.516651788781</v>
      </c>
      <c r="Q569">
        <v>19797.416769597468</v>
      </c>
      <c r="R569">
        <v>29229.725650811739</v>
      </c>
    </row>
    <row r="570" spans="1:18" x14ac:dyDescent="0.25">
      <c r="A570">
        <v>6</v>
      </c>
      <c r="B570">
        <v>6115</v>
      </c>
      <c r="C570" t="s">
        <v>1781</v>
      </c>
      <c r="D570" t="s">
        <v>1334</v>
      </c>
      <c r="E570">
        <v>1</v>
      </c>
      <c r="F570" t="s">
        <v>13800</v>
      </c>
      <c r="G570">
        <v>1</v>
      </c>
      <c r="H570" t="s">
        <v>8278</v>
      </c>
      <c r="I570">
        <v>1</v>
      </c>
      <c r="J570" t="s">
        <v>13801</v>
      </c>
      <c r="K570" t="s">
        <v>13803</v>
      </c>
      <c r="L570">
        <v>270107</v>
      </c>
      <c r="M570" t="s">
        <v>13588</v>
      </c>
      <c r="N570">
        <v>270107006</v>
      </c>
      <c r="O570" t="s">
        <v>13613</v>
      </c>
      <c r="P570">
        <v>599.12106022110834</v>
      </c>
      <c r="Q570">
        <v>0</v>
      </c>
      <c r="R570">
        <v>0</v>
      </c>
    </row>
    <row r="571" spans="1:18" x14ac:dyDescent="0.25">
      <c r="A571">
        <v>6</v>
      </c>
      <c r="B571">
        <v>6115</v>
      </c>
      <c r="C571" t="s">
        <v>1781</v>
      </c>
      <c r="D571" t="s">
        <v>1334</v>
      </c>
      <c r="E571">
        <v>2</v>
      </c>
      <c r="F571" t="s">
        <v>13804</v>
      </c>
      <c r="G571">
        <v>3</v>
      </c>
      <c r="H571" t="s">
        <v>13770</v>
      </c>
      <c r="I571">
        <v>1</v>
      </c>
      <c r="J571" t="s">
        <v>13801</v>
      </c>
      <c r="K571" t="s">
        <v>13805</v>
      </c>
      <c r="L571">
        <v>270107</v>
      </c>
      <c r="M571" t="s">
        <v>13588</v>
      </c>
      <c r="N571">
        <v>270107006</v>
      </c>
      <c r="O571" t="s">
        <v>13613</v>
      </c>
      <c r="P571">
        <v>16396.00357069285</v>
      </c>
      <c r="Q571">
        <v>16078.296166557546</v>
      </c>
      <c r="R571">
        <v>28158.857655206652</v>
      </c>
    </row>
    <row r="572" spans="1:18" x14ac:dyDescent="0.25">
      <c r="A572">
        <v>6</v>
      </c>
      <c r="B572">
        <v>6115</v>
      </c>
      <c r="C572" t="s">
        <v>1781</v>
      </c>
      <c r="D572" t="s">
        <v>1334</v>
      </c>
      <c r="E572">
        <v>2</v>
      </c>
      <c r="F572" t="s">
        <v>13804</v>
      </c>
      <c r="G572">
        <v>3</v>
      </c>
      <c r="H572" t="s">
        <v>13770</v>
      </c>
      <c r="I572">
        <v>1</v>
      </c>
      <c r="J572" t="s">
        <v>13801</v>
      </c>
      <c r="K572" t="s">
        <v>13806</v>
      </c>
      <c r="L572">
        <v>270107</v>
      </c>
      <c r="M572" t="s">
        <v>13588</v>
      </c>
      <c r="N572">
        <v>270107006</v>
      </c>
      <c r="O572" t="s">
        <v>13613</v>
      </c>
      <c r="P572">
        <v>4655.6341413170367</v>
      </c>
      <c r="Q572">
        <v>3719.1206030399248</v>
      </c>
      <c r="R572">
        <v>1070.8679956050855</v>
      </c>
    </row>
    <row r="573" spans="1:18" x14ac:dyDescent="0.25">
      <c r="A573">
        <v>6</v>
      </c>
      <c r="B573">
        <v>6115</v>
      </c>
      <c r="C573" t="s">
        <v>1781</v>
      </c>
      <c r="D573" t="s">
        <v>1334</v>
      </c>
      <c r="E573">
        <v>3</v>
      </c>
      <c r="F573" t="s">
        <v>13807</v>
      </c>
      <c r="G573">
        <v>1</v>
      </c>
      <c r="H573" t="s">
        <v>8278</v>
      </c>
      <c r="I573">
        <v>1</v>
      </c>
      <c r="J573" t="s">
        <v>13801</v>
      </c>
      <c r="K573" t="s">
        <v>13808</v>
      </c>
      <c r="L573">
        <v>270107</v>
      </c>
      <c r="M573" t="s">
        <v>13588</v>
      </c>
      <c r="N573">
        <v>270107006</v>
      </c>
      <c r="O573" t="s">
        <v>13613</v>
      </c>
      <c r="P573">
        <v>21051.637712009888</v>
      </c>
      <c r="Q573">
        <v>19797.416769597468</v>
      </c>
      <c r="R573">
        <v>29229.725650811739</v>
      </c>
    </row>
    <row r="574" spans="1:18" x14ac:dyDescent="0.25">
      <c r="A574">
        <v>6</v>
      </c>
      <c r="B574">
        <v>6115</v>
      </c>
      <c r="C574" t="s">
        <v>1781</v>
      </c>
      <c r="D574" t="s">
        <v>1334</v>
      </c>
      <c r="E574">
        <v>4</v>
      </c>
      <c r="F574" t="s">
        <v>13810</v>
      </c>
      <c r="G574">
        <v>1</v>
      </c>
      <c r="H574" t="s">
        <v>8278</v>
      </c>
      <c r="I574">
        <v>1</v>
      </c>
      <c r="J574" t="s">
        <v>13801</v>
      </c>
      <c r="K574" t="s">
        <v>13811</v>
      </c>
      <c r="L574">
        <v>270107</v>
      </c>
      <c r="M574" t="s">
        <v>13588</v>
      </c>
      <c r="N574">
        <v>270107006</v>
      </c>
      <c r="O574" t="s">
        <v>13613</v>
      </c>
      <c r="P574">
        <v>20452.516651788781</v>
      </c>
      <c r="Q574">
        <v>19797.416769597468</v>
      </c>
      <c r="R574">
        <v>29229.725650811739</v>
      </c>
    </row>
    <row r="575" spans="1:18" x14ac:dyDescent="0.25">
      <c r="A575">
        <v>6</v>
      </c>
      <c r="B575">
        <v>6115</v>
      </c>
      <c r="C575" t="s">
        <v>1781</v>
      </c>
      <c r="D575" t="s">
        <v>1334</v>
      </c>
      <c r="E575">
        <v>4</v>
      </c>
      <c r="F575" t="s">
        <v>13810</v>
      </c>
      <c r="G575">
        <v>1</v>
      </c>
      <c r="H575" t="s">
        <v>8278</v>
      </c>
      <c r="I575">
        <v>1</v>
      </c>
      <c r="J575" t="s">
        <v>13801</v>
      </c>
      <c r="K575" t="s">
        <v>13812</v>
      </c>
      <c r="L575">
        <v>270107</v>
      </c>
      <c r="M575" t="s">
        <v>13588</v>
      </c>
      <c r="N575">
        <v>270107006</v>
      </c>
      <c r="O575" t="s">
        <v>13613</v>
      </c>
      <c r="P575">
        <v>599.12106022110834</v>
      </c>
      <c r="Q575">
        <v>0</v>
      </c>
      <c r="R575">
        <v>0</v>
      </c>
    </row>
    <row r="576" spans="1:18" x14ac:dyDescent="0.25">
      <c r="A576">
        <v>6</v>
      </c>
      <c r="B576">
        <v>6115</v>
      </c>
      <c r="C576" t="s">
        <v>1781</v>
      </c>
      <c r="D576" t="s">
        <v>1334</v>
      </c>
      <c r="E576">
        <v>7</v>
      </c>
      <c r="F576" t="s">
        <v>13813</v>
      </c>
      <c r="G576">
        <v>2</v>
      </c>
      <c r="H576" t="s">
        <v>13771</v>
      </c>
      <c r="I576">
        <v>3</v>
      </c>
      <c r="J576" t="s">
        <v>13814</v>
      </c>
      <c r="K576" t="s">
        <v>13771</v>
      </c>
      <c r="L576">
        <v>270107</v>
      </c>
      <c r="M576" t="s">
        <v>13588</v>
      </c>
      <c r="N576">
        <v>270107005</v>
      </c>
      <c r="O576" t="s">
        <v>13608</v>
      </c>
      <c r="P576">
        <v>6406.6469820778684</v>
      </c>
      <c r="Q576">
        <v>7348.5846979425687</v>
      </c>
      <c r="R576">
        <v>0</v>
      </c>
    </row>
    <row r="577" spans="1:18" x14ac:dyDescent="0.25">
      <c r="A577">
        <v>6</v>
      </c>
      <c r="B577">
        <v>6115</v>
      </c>
      <c r="C577" t="s">
        <v>1781</v>
      </c>
      <c r="D577" t="s">
        <v>1334</v>
      </c>
      <c r="E577">
        <v>7</v>
      </c>
      <c r="F577" t="s">
        <v>13813</v>
      </c>
      <c r="G577">
        <v>3</v>
      </c>
      <c r="H577" t="s">
        <v>13770</v>
      </c>
      <c r="I577">
        <v>3</v>
      </c>
      <c r="J577" t="s">
        <v>13814</v>
      </c>
      <c r="K577" t="s">
        <v>13815</v>
      </c>
      <c r="L577">
        <v>270107</v>
      </c>
      <c r="M577" t="s">
        <v>13588</v>
      </c>
      <c r="N577">
        <v>270107005</v>
      </c>
      <c r="O577" t="s">
        <v>13608</v>
      </c>
      <c r="P577">
        <v>14099.086726635995</v>
      </c>
      <c r="Q577">
        <v>10645.404225696371</v>
      </c>
      <c r="R577">
        <v>28720.460242786325</v>
      </c>
    </row>
    <row r="578" spans="1:18" x14ac:dyDescent="0.25">
      <c r="A578">
        <v>6</v>
      </c>
      <c r="B578">
        <v>6115</v>
      </c>
      <c r="C578" t="s">
        <v>1781</v>
      </c>
      <c r="D578" t="s">
        <v>1334</v>
      </c>
      <c r="E578">
        <v>7</v>
      </c>
      <c r="F578" t="s">
        <v>13813</v>
      </c>
      <c r="G578">
        <v>3</v>
      </c>
      <c r="H578" t="s">
        <v>13770</v>
      </c>
      <c r="I578">
        <v>3</v>
      </c>
      <c r="J578" t="s">
        <v>13814</v>
      </c>
      <c r="K578" t="s">
        <v>13816</v>
      </c>
      <c r="L578">
        <v>270107</v>
      </c>
      <c r="M578" t="s">
        <v>13588</v>
      </c>
      <c r="N578">
        <v>270107005</v>
      </c>
      <c r="O578" t="s">
        <v>13608</v>
      </c>
      <c r="P578">
        <v>545.90400329602414</v>
      </c>
      <c r="Q578">
        <v>1803.4278459585273</v>
      </c>
      <c r="R578">
        <v>509.26540802541439</v>
      </c>
    </row>
    <row r="579" spans="1:18" x14ac:dyDescent="0.25">
      <c r="A579">
        <v>6</v>
      </c>
      <c r="B579">
        <v>6116</v>
      </c>
      <c r="C579" t="s">
        <v>1781</v>
      </c>
      <c r="D579" t="s">
        <v>1337</v>
      </c>
      <c r="E579">
        <v>1</v>
      </c>
      <c r="F579" t="s">
        <v>13800</v>
      </c>
      <c r="G579">
        <v>1</v>
      </c>
      <c r="H579" t="s">
        <v>8278</v>
      </c>
      <c r="I579">
        <v>1</v>
      </c>
      <c r="J579" t="s">
        <v>13801</v>
      </c>
      <c r="K579" t="s">
        <v>13802</v>
      </c>
      <c r="L579">
        <v>270107</v>
      </c>
      <c r="M579" t="s">
        <v>13588</v>
      </c>
      <c r="N579">
        <v>270107006</v>
      </c>
      <c r="O579" t="s">
        <v>13613</v>
      </c>
      <c r="P579">
        <v>0</v>
      </c>
      <c r="Q579">
        <v>32557.672340122997</v>
      </c>
      <c r="R579">
        <v>19371.701754005855</v>
      </c>
    </row>
    <row r="580" spans="1:18" x14ac:dyDescent="0.25">
      <c r="A580">
        <v>6</v>
      </c>
      <c r="B580">
        <v>6116</v>
      </c>
      <c r="C580" t="s">
        <v>1781</v>
      </c>
      <c r="D580" t="s">
        <v>1337</v>
      </c>
      <c r="E580">
        <v>1</v>
      </c>
      <c r="F580" t="s">
        <v>13800</v>
      </c>
      <c r="G580">
        <v>1</v>
      </c>
      <c r="H580" t="s">
        <v>8278</v>
      </c>
      <c r="I580">
        <v>1</v>
      </c>
      <c r="J580" t="s">
        <v>13801</v>
      </c>
      <c r="K580" t="s">
        <v>13803</v>
      </c>
      <c r="L580">
        <v>270107</v>
      </c>
      <c r="M580" t="s">
        <v>13588</v>
      </c>
      <c r="N580">
        <v>270107006</v>
      </c>
      <c r="O580" t="s">
        <v>13613</v>
      </c>
      <c r="P580">
        <v>0</v>
      </c>
      <c r="Q580">
        <v>1559.4631904134267</v>
      </c>
      <c r="R580">
        <v>0</v>
      </c>
    </row>
    <row r="581" spans="1:18" x14ac:dyDescent="0.25">
      <c r="A581">
        <v>6</v>
      </c>
      <c r="B581">
        <v>6116</v>
      </c>
      <c r="C581" t="s">
        <v>1781</v>
      </c>
      <c r="D581" t="s">
        <v>1337</v>
      </c>
      <c r="E581">
        <v>2</v>
      </c>
      <c r="F581" t="s">
        <v>13804</v>
      </c>
      <c r="G581">
        <v>3</v>
      </c>
      <c r="H581" t="s">
        <v>13770</v>
      </c>
      <c r="I581">
        <v>1</v>
      </c>
      <c r="J581" t="s">
        <v>13801</v>
      </c>
      <c r="K581" t="s">
        <v>13805</v>
      </c>
      <c r="L581">
        <v>270107</v>
      </c>
      <c r="M581" t="s">
        <v>13588</v>
      </c>
      <c r="N581">
        <v>270107006</v>
      </c>
      <c r="O581" t="s">
        <v>13613</v>
      </c>
      <c r="P581">
        <v>0</v>
      </c>
      <c r="Q581">
        <v>30998.209149709568</v>
      </c>
      <c r="R581">
        <v>15919.026233403691</v>
      </c>
    </row>
    <row r="582" spans="1:18" x14ac:dyDescent="0.25">
      <c r="A582">
        <v>6</v>
      </c>
      <c r="B582">
        <v>6116</v>
      </c>
      <c r="C582" t="s">
        <v>1781</v>
      </c>
      <c r="D582" t="s">
        <v>1337</v>
      </c>
      <c r="E582">
        <v>2</v>
      </c>
      <c r="F582" t="s">
        <v>13804</v>
      </c>
      <c r="G582">
        <v>3</v>
      </c>
      <c r="H582" t="s">
        <v>13770</v>
      </c>
      <c r="I582">
        <v>1</v>
      </c>
      <c r="J582" t="s">
        <v>13801</v>
      </c>
      <c r="K582" t="s">
        <v>13806</v>
      </c>
      <c r="L582">
        <v>270107</v>
      </c>
      <c r="M582" t="s">
        <v>13588</v>
      </c>
      <c r="N582">
        <v>270107006</v>
      </c>
      <c r="O582" t="s">
        <v>13613</v>
      </c>
      <c r="P582">
        <v>0</v>
      </c>
      <c r="Q582">
        <v>3118.9263808268533</v>
      </c>
      <c r="R582">
        <v>3452.6755206021617</v>
      </c>
    </row>
    <row r="583" spans="1:18" x14ac:dyDescent="0.25">
      <c r="A583">
        <v>6</v>
      </c>
      <c r="B583">
        <v>6116</v>
      </c>
      <c r="C583" t="s">
        <v>1781</v>
      </c>
      <c r="D583" t="s">
        <v>1337</v>
      </c>
      <c r="E583">
        <v>3</v>
      </c>
      <c r="F583" t="s">
        <v>13807</v>
      </c>
      <c r="G583">
        <v>1</v>
      </c>
      <c r="H583" t="s">
        <v>8278</v>
      </c>
      <c r="I583">
        <v>1</v>
      </c>
      <c r="J583" t="s">
        <v>13801</v>
      </c>
      <c r="K583" t="s">
        <v>13808</v>
      </c>
      <c r="L583">
        <v>270107</v>
      </c>
      <c r="M583" t="s">
        <v>13588</v>
      </c>
      <c r="N583">
        <v>270107006</v>
      </c>
      <c r="O583" t="s">
        <v>13613</v>
      </c>
      <c r="P583">
        <v>0</v>
      </c>
      <c r="Q583">
        <v>34117.135530536427</v>
      </c>
      <c r="R583">
        <v>19371.701754005855</v>
      </c>
    </row>
    <row r="584" spans="1:18" x14ac:dyDescent="0.25">
      <c r="A584">
        <v>6</v>
      </c>
      <c r="B584">
        <v>6116</v>
      </c>
      <c r="C584" t="s">
        <v>1781</v>
      </c>
      <c r="D584" t="s">
        <v>1337</v>
      </c>
      <c r="E584">
        <v>4</v>
      </c>
      <c r="F584" t="s">
        <v>13810</v>
      </c>
      <c r="G584">
        <v>1</v>
      </c>
      <c r="H584" t="s">
        <v>8278</v>
      </c>
      <c r="I584">
        <v>1</v>
      </c>
      <c r="J584" t="s">
        <v>13801</v>
      </c>
      <c r="K584" t="s">
        <v>13811</v>
      </c>
      <c r="L584">
        <v>270107</v>
      </c>
      <c r="M584" t="s">
        <v>13588</v>
      </c>
      <c r="N584">
        <v>270107006</v>
      </c>
      <c r="O584" t="s">
        <v>13613</v>
      </c>
      <c r="P584">
        <v>0</v>
      </c>
      <c r="Q584">
        <v>32557.672340122997</v>
      </c>
      <c r="R584">
        <v>19371.701754005855</v>
      </c>
    </row>
    <row r="585" spans="1:18" x14ac:dyDescent="0.25">
      <c r="A585">
        <v>6</v>
      </c>
      <c r="B585">
        <v>6116</v>
      </c>
      <c r="C585" t="s">
        <v>1781</v>
      </c>
      <c r="D585" t="s">
        <v>1337</v>
      </c>
      <c r="E585">
        <v>4</v>
      </c>
      <c r="F585" t="s">
        <v>13810</v>
      </c>
      <c r="G585">
        <v>1</v>
      </c>
      <c r="H585" t="s">
        <v>8278</v>
      </c>
      <c r="I585">
        <v>1</v>
      </c>
      <c r="J585" t="s">
        <v>13801</v>
      </c>
      <c r="K585" t="s">
        <v>13812</v>
      </c>
      <c r="L585">
        <v>270107</v>
      </c>
      <c r="M585" t="s">
        <v>13588</v>
      </c>
      <c r="N585">
        <v>270107006</v>
      </c>
      <c r="O585" t="s">
        <v>13613</v>
      </c>
      <c r="P585">
        <v>0</v>
      </c>
      <c r="Q585">
        <v>1559.4631904134267</v>
      </c>
      <c r="R585">
        <v>0</v>
      </c>
    </row>
    <row r="586" spans="1:18" x14ac:dyDescent="0.25">
      <c r="A586">
        <v>6</v>
      </c>
      <c r="B586">
        <v>6116</v>
      </c>
      <c r="C586" t="s">
        <v>1781</v>
      </c>
      <c r="D586" t="s">
        <v>1337</v>
      </c>
      <c r="E586">
        <v>7</v>
      </c>
      <c r="F586" t="s">
        <v>13813</v>
      </c>
      <c r="G586">
        <v>2</v>
      </c>
      <c r="H586" t="s">
        <v>13771</v>
      </c>
      <c r="I586">
        <v>3</v>
      </c>
      <c r="J586" t="s">
        <v>13814</v>
      </c>
      <c r="K586" t="s">
        <v>13771</v>
      </c>
      <c r="L586">
        <v>270107</v>
      </c>
      <c r="M586" t="s">
        <v>13588</v>
      </c>
      <c r="N586">
        <v>270107005</v>
      </c>
      <c r="O586" t="s">
        <v>13608</v>
      </c>
      <c r="P586">
        <v>0</v>
      </c>
      <c r="Q586">
        <v>11543.27049491154</v>
      </c>
      <c r="R586">
        <v>0</v>
      </c>
    </row>
    <row r="587" spans="1:18" x14ac:dyDescent="0.25">
      <c r="A587">
        <v>6</v>
      </c>
      <c r="B587">
        <v>6116</v>
      </c>
      <c r="C587" t="s">
        <v>1781</v>
      </c>
      <c r="D587" t="s">
        <v>1337</v>
      </c>
      <c r="E587">
        <v>7</v>
      </c>
      <c r="F587" t="s">
        <v>13813</v>
      </c>
      <c r="G587">
        <v>3</v>
      </c>
      <c r="H587" t="s">
        <v>13770</v>
      </c>
      <c r="I587">
        <v>3</v>
      </c>
      <c r="J587" t="s">
        <v>13814</v>
      </c>
      <c r="K587" t="s">
        <v>13815</v>
      </c>
      <c r="L587">
        <v>270107</v>
      </c>
      <c r="M587" t="s">
        <v>13588</v>
      </c>
      <c r="N587">
        <v>270107005</v>
      </c>
      <c r="O587" t="s">
        <v>13608</v>
      </c>
      <c r="P587">
        <v>0</v>
      </c>
      <c r="Q587">
        <v>22573.865035624884</v>
      </c>
      <c r="R587">
        <v>18303.40307614542</v>
      </c>
    </row>
    <row r="588" spans="1:18" x14ac:dyDescent="0.25">
      <c r="A588">
        <v>6</v>
      </c>
      <c r="B588">
        <v>6116</v>
      </c>
      <c r="C588" t="s">
        <v>1781</v>
      </c>
      <c r="D588" t="s">
        <v>1337</v>
      </c>
      <c r="E588">
        <v>7</v>
      </c>
      <c r="F588" t="s">
        <v>13813</v>
      </c>
      <c r="G588">
        <v>3</v>
      </c>
      <c r="H588" t="s">
        <v>13770</v>
      </c>
      <c r="I588">
        <v>3</v>
      </c>
      <c r="J588" t="s">
        <v>13814</v>
      </c>
      <c r="K588" t="s">
        <v>13816</v>
      </c>
      <c r="L588">
        <v>270107</v>
      </c>
      <c r="M588" t="s">
        <v>13588</v>
      </c>
      <c r="N588">
        <v>270107005</v>
      </c>
      <c r="O588" t="s">
        <v>13608</v>
      </c>
      <c r="P588">
        <v>0</v>
      </c>
      <c r="Q588">
        <v>0</v>
      </c>
      <c r="R588">
        <v>1068.2986778604311</v>
      </c>
    </row>
    <row r="589" spans="1:18" x14ac:dyDescent="0.25">
      <c r="A589">
        <v>6</v>
      </c>
      <c r="B589">
        <v>6117</v>
      </c>
      <c r="C589" t="s">
        <v>1781</v>
      </c>
      <c r="D589" t="s">
        <v>1035</v>
      </c>
      <c r="E589">
        <v>1</v>
      </c>
      <c r="F589" t="s">
        <v>13800</v>
      </c>
      <c r="G589">
        <v>1</v>
      </c>
      <c r="H589" t="s">
        <v>8278</v>
      </c>
      <c r="I589">
        <v>1</v>
      </c>
      <c r="J589" t="s">
        <v>13801</v>
      </c>
      <c r="K589" t="s">
        <v>13802</v>
      </c>
      <c r="L589">
        <v>270107</v>
      </c>
      <c r="M589" t="s">
        <v>13588</v>
      </c>
      <c r="N589">
        <v>270107006</v>
      </c>
      <c r="O589" t="s">
        <v>13613</v>
      </c>
      <c r="P589">
        <v>15268.380207094835</v>
      </c>
      <c r="Q589">
        <v>11886.634867853983</v>
      </c>
      <c r="R589">
        <v>0</v>
      </c>
    </row>
    <row r="590" spans="1:18" x14ac:dyDescent="0.25">
      <c r="A590">
        <v>6</v>
      </c>
      <c r="B590">
        <v>6117</v>
      </c>
      <c r="C590" t="s">
        <v>1781</v>
      </c>
      <c r="D590" t="s">
        <v>1035</v>
      </c>
      <c r="E590">
        <v>1</v>
      </c>
      <c r="F590" t="s">
        <v>13800</v>
      </c>
      <c r="G590">
        <v>1</v>
      </c>
      <c r="H590" t="s">
        <v>8278</v>
      </c>
      <c r="I590">
        <v>1</v>
      </c>
      <c r="J590" t="s">
        <v>13801</v>
      </c>
      <c r="K590" t="s">
        <v>13803</v>
      </c>
      <c r="L590">
        <v>270107</v>
      </c>
      <c r="M590" t="s">
        <v>13588</v>
      </c>
      <c r="N590">
        <v>270107006</v>
      </c>
      <c r="O590" t="s">
        <v>13613</v>
      </c>
      <c r="P590">
        <v>596.64065371062929</v>
      </c>
      <c r="Q590">
        <v>0</v>
      </c>
      <c r="R590">
        <v>0</v>
      </c>
    </row>
    <row r="591" spans="1:18" x14ac:dyDescent="0.25">
      <c r="A591">
        <v>6</v>
      </c>
      <c r="B591">
        <v>6117</v>
      </c>
      <c r="C591" t="s">
        <v>1781</v>
      </c>
      <c r="D591" t="s">
        <v>1035</v>
      </c>
      <c r="E591">
        <v>2</v>
      </c>
      <c r="F591" t="s">
        <v>13804</v>
      </c>
      <c r="G591">
        <v>3</v>
      </c>
      <c r="H591" t="s">
        <v>13770</v>
      </c>
      <c r="I591">
        <v>1</v>
      </c>
      <c r="J591" t="s">
        <v>13801</v>
      </c>
      <c r="K591" t="s">
        <v>13805</v>
      </c>
      <c r="L591">
        <v>270107</v>
      </c>
      <c r="M591" t="s">
        <v>13588</v>
      </c>
      <c r="N591">
        <v>270107006</v>
      </c>
      <c r="O591" t="s">
        <v>13613</v>
      </c>
      <c r="P591">
        <v>14170.215525627445</v>
      </c>
      <c r="Q591">
        <v>9042.4911244157465</v>
      </c>
      <c r="R591">
        <v>0</v>
      </c>
    </row>
    <row r="592" spans="1:18" x14ac:dyDescent="0.25">
      <c r="A592">
        <v>6</v>
      </c>
      <c r="B592">
        <v>6117</v>
      </c>
      <c r="C592" t="s">
        <v>1781</v>
      </c>
      <c r="D592" t="s">
        <v>1035</v>
      </c>
      <c r="E592">
        <v>2</v>
      </c>
      <c r="F592" t="s">
        <v>13804</v>
      </c>
      <c r="G592">
        <v>3</v>
      </c>
      <c r="H592" t="s">
        <v>13770</v>
      </c>
      <c r="I592">
        <v>1</v>
      </c>
      <c r="J592" t="s">
        <v>13801</v>
      </c>
      <c r="K592" t="s">
        <v>13806</v>
      </c>
      <c r="L592">
        <v>270107</v>
      </c>
      <c r="M592" t="s">
        <v>13588</v>
      </c>
      <c r="N592">
        <v>270107006</v>
      </c>
      <c r="O592" t="s">
        <v>13613</v>
      </c>
      <c r="P592">
        <v>1694.8053351780195</v>
      </c>
      <c r="Q592">
        <v>2844.1437434382369</v>
      </c>
      <c r="R592">
        <v>0</v>
      </c>
    </row>
    <row r="593" spans="1:18" x14ac:dyDescent="0.25">
      <c r="A593">
        <v>6</v>
      </c>
      <c r="B593">
        <v>6117</v>
      </c>
      <c r="C593" t="s">
        <v>1781</v>
      </c>
      <c r="D593" t="s">
        <v>1035</v>
      </c>
      <c r="E593">
        <v>3</v>
      </c>
      <c r="F593" t="s">
        <v>13807</v>
      </c>
      <c r="G593">
        <v>1</v>
      </c>
      <c r="H593" t="s">
        <v>8278</v>
      </c>
      <c r="I593">
        <v>1</v>
      </c>
      <c r="J593" t="s">
        <v>13801</v>
      </c>
      <c r="K593" t="s">
        <v>13808</v>
      </c>
      <c r="L593">
        <v>270107</v>
      </c>
      <c r="M593" t="s">
        <v>13588</v>
      </c>
      <c r="N593">
        <v>270107006</v>
      </c>
      <c r="O593" t="s">
        <v>13613</v>
      </c>
      <c r="P593">
        <v>15865.020860805465</v>
      </c>
      <c r="Q593">
        <v>11886.634867853983</v>
      </c>
      <c r="R593">
        <v>0</v>
      </c>
    </row>
    <row r="594" spans="1:18" x14ac:dyDescent="0.25">
      <c r="A594">
        <v>6</v>
      </c>
      <c r="B594">
        <v>6117</v>
      </c>
      <c r="C594" t="s">
        <v>1781</v>
      </c>
      <c r="D594" t="s">
        <v>1035</v>
      </c>
      <c r="E594">
        <v>4</v>
      </c>
      <c r="F594" t="s">
        <v>13810</v>
      </c>
      <c r="G594">
        <v>1</v>
      </c>
      <c r="H594" t="s">
        <v>8278</v>
      </c>
      <c r="I594">
        <v>1</v>
      </c>
      <c r="J594" t="s">
        <v>13801</v>
      </c>
      <c r="K594" t="s">
        <v>13811</v>
      </c>
      <c r="L594">
        <v>270107</v>
      </c>
      <c r="M594" t="s">
        <v>13588</v>
      </c>
      <c r="N594">
        <v>270107006</v>
      </c>
      <c r="O594" t="s">
        <v>13613</v>
      </c>
      <c r="P594">
        <v>15268.380207094835</v>
      </c>
      <c r="Q594">
        <v>11886.634867853983</v>
      </c>
      <c r="R594">
        <v>0</v>
      </c>
    </row>
    <row r="595" spans="1:18" x14ac:dyDescent="0.25">
      <c r="A595">
        <v>6</v>
      </c>
      <c r="B595">
        <v>6117</v>
      </c>
      <c r="C595" t="s">
        <v>1781</v>
      </c>
      <c r="D595" t="s">
        <v>1035</v>
      </c>
      <c r="E595">
        <v>4</v>
      </c>
      <c r="F595" t="s">
        <v>13810</v>
      </c>
      <c r="G595">
        <v>1</v>
      </c>
      <c r="H595" t="s">
        <v>8278</v>
      </c>
      <c r="I595">
        <v>1</v>
      </c>
      <c r="J595" t="s">
        <v>13801</v>
      </c>
      <c r="K595" t="s">
        <v>13812</v>
      </c>
      <c r="L595">
        <v>270107</v>
      </c>
      <c r="M595" t="s">
        <v>13588</v>
      </c>
      <c r="N595">
        <v>270107006</v>
      </c>
      <c r="O595" t="s">
        <v>13613</v>
      </c>
      <c r="P595">
        <v>596.64065371062929</v>
      </c>
      <c r="Q595">
        <v>0</v>
      </c>
      <c r="R595">
        <v>0</v>
      </c>
    </row>
    <row r="596" spans="1:18" x14ac:dyDescent="0.25">
      <c r="A596">
        <v>6</v>
      </c>
      <c r="B596">
        <v>6117</v>
      </c>
      <c r="C596" t="s">
        <v>1781</v>
      </c>
      <c r="D596" t="s">
        <v>1035</v>
      </c>
      <c r="E596">
        <v>7</v>
      </c>
      <c r="F596" t="s">
        <v>13813</v>
      </c>
      <c r="G596">
        <v>2</v>
      </c>
      <c r="H596" t="s">
        <v>13771</v>
      </c>
      <c r="I596">
        <v>3</v>
      </c>
      <c r="J596" t="s">
        <v>13814</v>
      </c>
      <c r="K596" t="s">
        <v>13771</v>
      </c>
      <c r="L596">
        <v>270107</v>
      </c>
      <c r="M596" t="s">
        <v>13588</v>
      </c>
      <c r="N596">
        <v>270107005</v>
      </c>
      <c r="O596" t="s">
        <v>13608</v>
      </c>
      <c r="P596">
        <v>2120.6684104714759</v>
      </c>
      <c r="Q596">
        <v>4709.9501938846479</v>
      </c>
      <c r="R596">
        <v>0</v>
      </c>
    </row>
    <row r="597" spans="1:18" x14ac:dyDescent="0.25">
      <c r="A597">
        <v>6</v>
      </c>
      <c r="B597">
        <v>6117</v>
      </c>
      <c r="C597" t="s">
        <v>1781</v>
      </c>
      <c r="D597" t="s">
        <v>1035</v>
      </c>
      <c r="E597">
        <v>7</v>
      </c>
      <c r="F597" t="s">
        <v>13813</v>
      </c>
      <c r="G597">
        <v>3</v>
      </c>
      <c r="H597" t="s">
        <v>13770</v>
      </c>
      <c r="I597">
        <v>3</v>
      </c>
      <c r="J597" t="s">
        <v>13814</v>
      </c>
      <c r="K597" t="s">
        <v>13815</v>
      </c>
      <c r="L597">
        <v>270107</v>
      </c>
      <c r="M597" t="s">
        <v>13588</v>
      </c>
      <c r="N597">
        <v>270107005</v>
      </c>
      <c r="O597" t="s">
        <v>13608</v>
      </c>
      <c r="P597">
        <v>12795.347932294257</v>
      </c>
      <c r="Q597">
        <v>7176.6846739693356</v>
      </c>
      <c r="R597">
        <v>0</v>
      </c>
    </row>
    <row r="598" spans="1:18" x14ac:dyDescent="0.25">
      <c r="A598">
        <v>6</v>
      </c>
      <c r="B598">
        <v>6117</v>
      </c>
      <c r="C598" t="s">
        <v>1781</v>
      </c>
      <c r="D598" t="s">
        <v>1035</v>
      </c>
      <c r="E598">
        <v>7</v>
      </c>
      <c r="F598" t="s">
        <v>13813</v>
      </c>
      <c r="G598">
        <v>3</v>
      </c>
      <c r="H598" t="s">
        <v>13770</v>
      </c>
      <c r="I598">
        <v>3</v>
      </c>
      <c r="J598" t="s">
        <v>13814</v>
      </c>
      <c r="K598" t="s">
        <v>13816</v>
      </c>
      <c r="L598">
        <v>270107</v>
      </c>
      <c r="M598" t="s">
        <v>13588</v>
      </c>
      <c r="N598">
        <v>270107005</v>
      </c>
      <c r="O598" t="s">
        <v>13608</v>
      </c>
      <c r="P598">
        <v>949.00451803973283</v>
      </c>
      <c r="Q598">
        <v>0</v>
      </c>
      <c r="R598">
        <v>0</v>
      </c>
    </row>
    <row r="599" spans="1:18" x14ac:dyDescent="0.25">
      <c r="A599">
        <v>6</v>
      </c>
      <c r="B599">
        <v>6201</v>
      </c>
      <c r="C599" t="s">
        <v>1781</v>
      </c>
      <c r="D599" t="s">
        <v>1342</v>
      </c>
      <c r="E599">
        <v>1</v>
      </c>
      <c r="F599" t="s">
        <v>13800</v>
      </c>
      <c r="G599">
        <v>1</v>
      </c>
      <c r="H599" t="s">
        <v>8278</v>
      </c>
      <c r="I599">
        <v>1</v>
      </c>
      <c r="J599" t="s">
        <v>13801</v>
      </c>
      <c r="K599" t="s">
        <v>13802</v>
      </c>
      <c r="L599">
        <v>270107</v>
      </c>
      <c r="M599" t="s">
        <v>13588</v>
      </c>
      <c r="N599">
        <v>270107006</v>
      </c>
      <c r="O599" t="s">
        <v>13613</v>
      </c>
      <c r="P599">
        <v>0</v>
      </c>
      <c r="Q599">
        <v>106273.98972103244</v>
      </c>
      <c r="R599">
        <v>0</v>
      </c>
    </row>
    <row r="600" spans="1:18" x14ac:dyDescent="0.25">
      <c r="A600">
        <v>6</v>
      </c>
      <c r="B600">
        <v>6201</v>
      </c>
      <c r="C600" t="s">
        <v>1781</v>
      </c>
      <c r="D600" t="s">
        <v>1342</v>
      </c>
      <c r="E600">
        <v>1</v>
      </c>
      <c r="F600" t="s">
        <v>13800</v>
      </c>
      <c r="G600">
        <v>1</v>
      </c>
      <c r="H600" t="s">
        <v>8278</v>
      </c>
      <c r="I600">
        <v>1</v>
      </c>
      <c r="J600" t="s">
        <v>13801</v>
      </c>
      <c r="K600" t="s">
        <v>13803</v>
      </c>
      <c r="L600">
        <v>270107</v>
      </c>
      <c r="M600" t="s">
        <v>13588</v>
      </c>
      <c r="N600">
        <v>270107006</v>
      </c>
      <c r="O600" t="s">
        <v>13613</v>
      </c>
      <c r="P600">
        <v>0</v>
      </c>
      <c r="Q600">
        <v>7273.5101872570958</v>
      </c>
      <c r="R600">
        <v>0</v>
      </c>
    </row>
    <row r="601" spans="1:18" x14ac:dyDescent="0.25">
      <c r="A601">
        <v>6</v>
      </c>
      <c r="B601">
        <v>6201</v>
      </c>
      <c r="C601" t="s">
        <v>1781</v>
      </c>
      <c r="D601" t="s">
        <v>1342</v>
      </c>
      <c r="E601">
        <v>2</v>
      </c>
      <c r="F601" t="s">
        <v>13804</v>
      </c>
      <c r="G601">
        <v>3</v>
      </c>
      <c r="H601" t="s">
        <v>13770</v>
      </c>
      <c r="I601">
        <v>1</v>
      </c>
      <c r="J601" t="s">
        <v>13801</v>
      </c>
      <c r="K601" t="s">
        <v>13805</v>
      </c>
      <c r="L601">
        <v>270107</v>
      </c>
      <c r="M601" t="s">
        <v>13588</v>
      </c>
      <c r="N601">
        <v>270107006</v>
      </c>
      <c r="O601" t="s">
        <v>13613</v>
      </c>
      <c r="P601">
        <v>0</v>
      </c>
      <c r="Q601">
        <v>98590.457416590754</v>
      </c>
      <c r="R601">
        <v>0</v>
      </c>
    </row>
    <row r="602" spans="1:18" x14ac:dyDescent="0.25">
      <c r="A602">
        <v>6</v>
      </c>
      <c r="B602">
        <v>6201</v>
      </c>
      <c r="C602" t="s">
        <v>1781</v>
      </c>
      <c r="D602" t="s">
        <v>1342</v>
      </c>
      <c r="E602">
        <v>2</v>
      </c>
      <c r="F602" t="s">
        <v>13804</v>
      </c>
      <c r="G602">
        <v>3</v>
      </c>
      <c r="H602" t="s">
        <v>13770</v>
      </c>
      <c r="I602">
        <v>1</v>
      </c>
      <c r="J602" t="s">
        <v>13801</v>
      </c>
      <c r="K602" t="s">
        <v>13806</v>
      </c>
      <c r="L602">
        <v>270107</v>
      </c>
      <c r="M602" t="s">
        <v>13588</v>
      </c>
      <c r="N602">
        <v>270107006</v>
      </c>
      <c r="O602" t="s">
        <v>13613</v>
      </c>
      <c r="P602">
        <v>0</v>
      </c>
      <c r="Q602">
        <v>14957.042491698774</v>
      </c>
      <c r="R602">
        <v>0</v>
      </c>
    </row>
    <row r="603" spans="1:18" x14ac:dyDescent="0.25">
      <c r="A603">
        <v>6</v>
      </c>
      <c r="B603">
        <v>6201</v>
      </c>
      <c r="C603" t="s">
        <v>1781</v>
      </c>
      <c r="D603" t="s">
        <v>1342</v>
      </c>
      <c r="E603">
        <v>3</v>
      </c>
      <c r="F603" t="s">
        <v>13807</v>
      </c>
      <c r="G603">
        <v>1</v>
      </c>
      <c r="H603" t="s">
        <v>8278</v>
      </c>
      <c r="I603">
        <v>1</v>
      </c>
      <c r="J603" t="s">
        <v>13801</v>
      </c>
      <c r="K603" t="s">
        <v>13808</v>
      </c>
      <c r="L603">
        <v>270107</v>
      </c>
      <c r="M603" t="s">
        <v>13588</v>
      </c>
      <c r="N603">
        <v>270107006</v>
      </c>
      <c r="O603" t="s">
        <v>13613</v>
      </c>
      <c r="P603">
        <v>0</v>
      </c>
      <c r="Q603">
        <v>106273.98972103244</v>
      </c>
      <c r="R603">
        <v>0</v>
      </c>
    </row>
    <row r="604" spans="1:18" x14ac:dyDescent="0.25">
      <c r="A604">
        <v>6</v>
      </c>
      <c r="B604">
        <v>6201</v>
      </c>
      <c r="C604" t="s">
        <v>1781</v>
      </c>
      <c r="D604" t="s">
        <v>1342</v>
      </c>
      <c r="E604">
        <v>3</v>
      </c>
      <c r="F604" t="s">
        <v>13807</v>
      </c>
      <c r="G604">
        <v>1</v>
      </c>
      <c r="H604" t="s">
        <v>8278</v>
      </c>
      <c r="I604">
        <v>1</v>
      </c>
      <c r="J604" t="s">
        <v>13801</v>
      </c>
      <c r="K604" t="s">
        <v>13809</v>
      </c>
      <c r="L604">
        <v>270107</v>
      </c>
      <c r="M604" t="s">
        <v>13588</v>
      </c>
      <c r="N604">
        <v>270107006</v>
      </c>
      <c r="O604" t="s">
        <v>13613</v>
      </c>
      <c r="P604">
        <v>0</v>
      </c>
      <c r="Q604">
        <v>7273.5101872570958</v>
      </c>
      <c r="R604">
        <v>0</v>
      </c>
    </row>
    <row r="605" spans="1:18" x14ac:dyDescent="0.25">
      <c r="A605">
        <v>6</v>
      </c>
      <c r="B605">
        <v>6201</v>
      </c>
      <c r="C605" t="s">
        <v>1781</v>
      </c>
      <c r="D605" t="s">
        <v>1342</v>
      </c>
      <c r="E605">
        <v>4</v>
      </c>
      <c r="F605" t="s">
        <v>13810</v>
      </c>
      <c r="G605">
        <v>1</v>
      </c>
      <c r="H605" t="s">
        <v>8278</v>
      </c>
      <c r="I605">
        <v>1</v>
      </c>
      <c r="J605" t="s">
        <v>13801</v>
      </c>
      <c r="K605" t="s">
        <v>13811</v>
      </c>
      <c r="L605">
        <v>270107</v>
      </c>
      <c r="M605" t="s">
        <v>13588</v>
      </c>
      <c r="N605">
        <v>270107006</v>
      </c>
      <c r="O605" t="s">
        <v>13613</v>
      </c>
      <c r="P605">
        <v>0</v>
      </c>
      <c r="Q605">
        <v>106273.98972103244</v>
      </c>
      <c r="R605">
        <v>0</v>
      </c>
    </row>
    <row r="606" spans="1:18" x14ac:dyDescent="0.25">
      <c r="A606">
        <v>6</v>
      </c>
      <c r="B606">
        <v>6201</v>
      </c>
      <c r="C606" t="s">
        <v>1781</v>
      </c>
      <c r="D606" t="s">
        <v>1342</v>
      </c>
      <c r="E606">
        <v>4</v>
      </c>
      <c r="F606" t="s">
        <v>13810</v>
      </c>
      <c r="G606">
        <v>1</v>
      </c>
      <c r="H606" t="s">
        <v>8278</v>
      </c>
      <c r="I606">
        <v>1</v>
      </c>
      <c r="J606" t="s">
        <v>13801</v>
      </c>
      <c r="K606" t="s">
        <v>13812</v>
      </c>
      <c r="L606">
        <v>270107</v>
      </c>
      <c r="M606" t="s">
        <v>13588</v>
      </c>
      <c r="N606">
        <v>270107006</v>
      </c>
      <c r="O606" t="s">
        <v>13613</v>
      </c>
      <c r="P606">
        <v>0</v>
      </c>
      <c r="Q606">
        <v>7273.5101872570958</v>
      </c>
      <c r="R606">
        <v>0</v>
      </c>
    </row>
    <row r="607" spans="1:18" x14ac:dyDescent="0.25">
      <c r="A607">
        <v>6</v>
      </c>
      <c r="B607">
        <v>6201</v>
      </c>
      <c r="C607" t="s">
        <v>1781</v>
      </c>
      <c r="D607" t="s">
        <v>1342</v>
      </c>
      <c r="E607">
        <v>7</v>
      </c>
      <c r="F607" t="s">
        <v>13813</v>
      </c>
      <c r="G607">
        <v>2</v>
      </c>
      <c r="H607" t="s">
        <v>13771</v>
      </c>
      <c r="I607">
        <v>3</v>
      </c>
      <c r="J607" t="s">
        <v>13814</v>
      </c>
      <c r="K607" t="s">
        <v>13771</v>
      </c>
      <c r="L607">
        <v>270107</v>
      </c>
      <c r="M607" t="s">
        <v>13588</v>
      </c>
      <c r="N607">
        <v>270107005</v>
      </c>
      <c r="O607" t="s">
        <v>13608</v>
      </c>
      <c r="P607">
        <v>0</v>
      </c>
      <c r="Q607">
        <v>29081.417347862305</v>
      </c>
      <c r="R607">
        <v>0</v>
      </c>
    </row>
    <row r="608" spans="1:18" x14ac:dyDescent="0.25">
      <c r="A608">
        <v>6</v>
      </c>
      <c r="B608">
        <v>6201</v>
      </c>
      <c r="C608" t="s">
        <v>1781</v>
      </c>
      <c r="D608" t="s">
        <v>1342</v>
      </c>
      <c r="E608">
        <v>7</v>
      </c>
      <c r="F608" t="s">
        <v>13813</v>
      </c>
      <c r="G608">
        <v>3</v>
      </c>
      <c r="H608" t="s">
        <v>13770</v>
      </c>
      <c r="I608">
        <v>3</v>
      </c>
      <c r="J608" t="s">
        <v>13814</v>
      </c>
      <c r="K608" t="s">
        <v>13815</v>
      </c>
      <c r="L608">
        <v>270107</v>
      </c>
      <c r="M608" t="s">
        <v>13588</v>
      </c>
      <c r="N608">
        <v>270107005</v>
      </c>
      <c r="O608" t="s">
        <v>13608</v>
      </c>
      <c r="P608">
        <v>0</v>
      </c>
      <c r="Q608">
        <v>81622.024016215568</v>
      </c>
      <c r="R608">
        <v>0</v>
      </c>
    </row>
    <row r="609" spans="1:18" x14ac:dyDescent="0.25">
      <c r="A609">
        <v>6</v>
      </c>
      <c r="B609">
        <v>6201</v>
      </c>
      <c r="C609" t="s">
        <v>1781</v>
      </c>
      <c r="D609" t="s">
        <v>1342</v>
      </c>
      <c r="E609">
        <v>7</v>
      </c>
      <c r="F609" t="s">
        <v>13813</v>
      </c>
      <c r="G609">
        <v>3</v>
      </c>
      <c r="H609" t="s">
        <v>13770</v>
      </c>
      <c r="I609">
        <v>3</v>
      </c>
      <c r="J609" t="s">
        <v>13814</v>
      </c>
      <c r="K609" t="s">
        <v>13816</v>
      </c>
      <c r="L609">
        <v>270107</v>
      </c>
      <c r="M609" t="s">
        <v>13588</v>
      </c>
      <c r="N609">
        <v>270107005</v>
      </c>
      <c r="O609" t="s">
        <v>13608</v>
      </c>
      <c r="P609">
        <v>0</v>
      </c>
      <c r="Q609">
        <v>2844.0585442116476</v>
      </c>
      <c r="R609">
        <v>0</v>
      </c>
    </row>
    <row r="610" spans="1:18" x14ac:dyDescent="0.25">
      <c r="A610">
        <v>6</v>
      </c>
      <c r="B610">
        <v>6203</v>
      </c>
      <c r="C610" t="s">
        <v>1781</v>
      </c>
      <c r="D610" t="s">
        <v>1348</v>
      </c>
      <c r="E610">
        <v>1</v>
      </c>
      <c r="F610" t="s">
        <v>13800</v>
      </c>
      <c r="G610">
        <v>1</v>
      </c>
      <c r="H610" t="s">
        <v>8278</v>
      </c>
      <c r="I610">
        <v>1</v>
      </c>
      <c r="J610" t="s">
        <v>13801</v>
      </c>
      <c r="K610" t="s">
        <v>13802</v>
      </c>
      <c r="L610">
        <v>270107</v>
      </c>
      <c r="M610" t="s">
        <v>13588</v>
      </c>
      <c r="N610">
        <v>270107006</v>
      </c>
      <c r="O610" t="s">
        <v>13613</v>
      </c>
      <c r="P610">
        <v>0</v>
      </c>
      <c r="Q610">
        <v>34181.852459769849</v>
      </c>
      <c r="R610">
        <v>0</v>
      </c>
    </row>
    <row r="611" spans="1:18" x14ac:dyDescent="0.25">
      <c r="A611">
        <v>6</v>
      </c>
      <c r="B611">
        <v>6203</v>
      </c>
      <c r="C611" t="s">
        <v>1781</v>
      </c>
      <c r="D611" t="s">
        <v>1348</v>
      </c>
      <c r="E611">
        <v>2</v>
      </c>
      <c r="F611" t="s">
        <v>13804</v>
      </c>
      <c r="G611">
        <v>3</v>
      </c>
      <c r="H611" t="s">
        <v>13770</v>
      </c>
      <c r="I611">
        <v>1</v>
      </c>
      <c r="J611" t="s">
        <v>13801</v>
      </c>
      <c r="K611" t="s">
        <v>13805</v>
      </c>
      <c r="L611">
        <v>270107</v>
      </c>
      <c r="M611" t="s">
        <v>13588</v>
      </c>
      <c r="N611">
        <v>270107006</v>
      </c>
      <c r="O611" t="s">
        <v>13613</v>
      </c>
      <c r="P611">
        <v>0</v>
      </c>
      <c r="Q611">
        <v>23593.123529076427</v>
      </c>
      <c r="R611">
        <v>0</v>
      </c>
    </row>
    <row r="612" spans="1:18" x14ac:dyDescent="0.25">
      <c r="A612">
        <v>6</v>
      </c>
      <c r="B612">
        <v>6203</v>
      </c>
      <c r="C612" t="s">
        <v>1781</v>
      </c>
      <c r="D612" t="s">
        <v>1348</v>
      </c>
      <c r="E612">
        <v>2</v>
      </c>
      <c r="F612" t="s">
        <v>13804</v>
      </c>
      <c r="G612">
        <v>3</v>
      </c>
      <c r="H612" t="s">
        <v>13770</v>
      </c>
      <c r="I612">
        <v>1</v>
      </c>
      <c r="J612" t="s">
        <v>13801</v>
      </c>
      <c r="K612" t="s">
        <v>13806</v>
      </c>
      <c r="L612">
        <v>270107</v>
      </c>
      <c r="M612" t="s">
        <v>13588</v>
      </c>
      <c r="N612">
        <v>270107006</v>
      </c>
      <c r="O612" t="s">
        <v>13613</v>
      </c>
      <c r="P612">
        <v>0</v>
      </c>
      <c r="Q612">
        <v>10588.728930693424</v>
      </c>
      <c r="R612">
        <v>0</v>
      </c>
    </row>
    <row r="613" spans="1:18" x14ac:dyDescent="0.25">
      <c r="A613">
        <v>6</v>
      </c>
      <c r="B613">
        <v>6203</v>
      </c>
      <c r="C613" t="s">
        <v>1781</v>
      </c>
      <c r="D613" t="s">
        <v>1348</v>
      </c>
      <c r="E613">
        <v>3</v>
      </c>
      <c r="F613" t="s">
        <v>13807</v>
      </c>
      <c r="G613">
        <v>1</v>
      </c>
      <c r="H613" t="s">
        <v>8278</v>
      </c>
      <c r="I613">
        <v>1</v>
      </c>
      <c r="J613" t="s">
        <v>13801</v>
      </c>
      <c r="K613" t="s">
        <v>13808</v>
      </c>
      <c r="L613">
        <v>270107</v>
      </c>
      <c r="M613" t="s">
        <v>13588</v>
      </c>
      <c r="N613">
        <v>270107006</v>
      </c>
      <c r="O613" t="s">
        <v>13613</v>
      </c>
      <c r="P613">
        <v>0</v>
      </c>
      <c r="Q613">
        <v>34181.852459769849</v>
      </c>
      <c r="R613">
        <v>0</v>
      </c>
    </row>
    <row r="614" spans="1:18" x14ac:dyDescent="0.25">
      <c r="A614">
        <v>6</v>
      </c>
      <c r="B614">
        <v>6203</v>
      </c>
      <c r="C614" t="s">
        <v>1781</v>
      </c>
      <c r="D614" t="s">
        <v>1348</v>
      </c>
      <c r="E614">
        <v>4</v>
      </c>
      <c r="F614" t="s">
        <v>13810</v>
      </c>
      <c r="G614">
        <v>1</v>
      </c>
      <c r="H614" t="s">
        <v>8278</v>
      </c>
      <c r="I614">
        <v>1</v>
      </c>
      <c r="J614" t="s">
        <v>13801</v>
      </c>
      <c r="K614" t="s">
        <v>13811</v>
      </c>
      <c r="L614">
        <v>270107</v>
      </c>
      <c r="M614" t="s">
        <v>13588</v>
      </c>
      <c r="N614">
        <v>270107006</v>
      </c>
      <c r="O614" t="s">
        <v>13613</v>
      </c>
      <c r="P614">
        <v>0</v>
      </c>
      <c r="Q614">
        <v>34181.852459769849</v>
      </c>
      <c r="R614">
        <v>0</v>
      </c>
    </row>
    <row r="615" spans="1:18" x14ac:dyDescent="0.25">
      <c r="A615">
        <v>6</v>
      </c>
      <c r="B615">
        <v>6203</v>
      </c>
      <c r="C615" t="s">
        <v>1781</v>
      </c>
      <c r="D615" t="s">
        <v>1348</v>
      </c>
      <c r="E615">
        <v>7</v>
      </c>
      <c r="F615" t="s">
        <v>13813</v>
      </c>
      <c r="G615">
        <v>2</v>
      </c>
      <c r="H615" t="s">
        <v>13771</v>
      </c>
      <c r="I615">
        <v>3</v>
      </c>
      <c r="J615" t="s">
        <v>13814</v>
      </c>
      <c r="K615" t="s">
        <v>13771</v>
      </c>
      <c r="L615">
        <v>270107</v>
      </c>
      <c r="M615" t="s">
        <v>13588</v>
      </c>
      <c r="N615">
        <v>270107005</v>
      </c>
      <c r="O615" t="s">
        <v>13608</v>
      </c>
      <c r="P615">
        <v>0</v>
      </c>
      <c r="Q615">
        <v>10588.728930693424</v>
      </c>
      <c r="R615">
        <v>0</v>
      </c>
    </row>
    <row r="616" spans="1:18" x14ac:dyDescent="0.25">
      <c r="A616">
        <v>6</v>
      </c>
      <c r="B616">
        <v>6203</v>
      </c>
      <c r="C616" t="s">
        <v>1781</v>
      </c>
      <c r="D616" t="s">
        <v>1348</v>
      </c>
      <c r="E616">
        <v>7</v>
      </c>
      <c r="F616" t="s">
        <v>13813</v>
      </c>
      <c r="G616">
        <v>3</v>
      </c>
      <c r="H616" t="s">
        <v>13770</v>
      </c>
      <c r="I616">
        <v>3</v>
      </c>
      <c r="J616" t="s">
        <v>13814</v>
      </c>
      <c r="K616" t="s">
        <v>13815</v>
      </c>
      <c r="L616">
        <v>270107</v>
      </c>
      <c r="M616" t="s">
        <v>13588</v>
      </c>
      <c r="N616">
        <v>270107005</v>
      </c>
      <c r="O616" t="s">
        <v>13608</v>
      </c>
      <c r="P616">
        <v>0</v>
      </c>
      <c r="Q616">
        <v>13004.394598383004</v>
      </c>
      <c r="R616">
        <v>0</v>
      </c>
    </row>
    <row r="617" spans="1:18" x14ac:dyDescent="0.25">
      <c r="A617">
        <v>6</v>
      </c>
      <c r="B617">
        <v>6203</v>
      </c>
      <c r="C617" t="s">
        <v>1781</v>
      </c>
      <c r="D617" t="s">
        <v>1348</v>
      </c>
      <c r="E617">
        <v>7</v>
      </c>
      <c r="F617" t="s">
        <v>13813</v>
      </c>
      <c r="G617">
        <v>3</v>
      </c>
      <c r="H617" t="s">
        <v>13770</v>
      </c>
      <c r="I617">
        <v>3</v>
      </c>
      <c r="J617" t="s">
        <v>13814</v>
      </c>
      <c r="K617" t="s">
        <v>13816</v>
      </c>
      <c r="L617">
        <v>270107</v>
      </c>
      <c r="M617" t="s">
        <v>13588</v>
      </c>
      <c r="N617">
        <v>270107005</v>
      </c>
      <c r="O617" t="s">
        <v>13608</v>
      </c>
      <c r="P617">
        <v>0</v>
      </c>
      <c r="Q617">
        <v>10588.728930693424</v>
      </c>
      <c r="R617">
        <v>0</v>
      </c>
    </row>
    <row r="618" spans="1:18" x14ac:dyDescent="0.25">
      <c r="A618">
        <v>6</v>
      </c>
      <c r="B618">
        <v>6205</v>
      </c>
      <c r="C618" t="s">
        <v>1781</v>
      </c>
      <c r="D618" t="s">
        <v>1354</v>
      </c>
      <c r="E618">
        <v>1</v>
      </c>
      <c r="F618" t="s">
        <v>13800</v>
      </c>
      <c r="G618">
        <v>1</v>
      </c>
      <c r="H618" t="s">
        <v>8278</v>
      </c>
      <c r="I618">
        <v>1</v>
      </c>
      <c r="J618" t="s">
        <v>13801</v>
      </c>
      <c r="K618" t="s">
        <v>13802</v>
      </c>
      <c r="L618">
        <v>270107</v>
      </c>
      <c r="M618" t="s">
        <v>13588</v>
      </c>
      <c r="N618">
        <v>270107006</v>
      </c>
      <c r="O618" t="s">
        <v>13613</v>
      </c>
      <c r="P618">
        <v>0</v>
      </c>
      <c r="Q618">
        <v>81380.148765640217</v>
      </c>
      <c r="R618">
        <v>0</v>
      </c>
    </row>
    <row r="619" spans="1:18" x14ac:dyDescent="0.25">
      <c r="A619">
        <v>6</v>
      </c>
      <c r="B619">
        <v>6205</v>
      </c>
      <c r="C619" t="s">
        <v>1781</v>
      </c>
      <c r="D619" t="s">
        <v>1354</v>
      </c>
      <c r="E619">
        <v>1</v>
      </c>
      <c r="F619" t="s">
        <v>13800</v>
      </c>
      <c r="G619">
        <v>1</v>
      </c>
      <c r="H619" t="s">
        <v>8278</v>
      </c>
      <c r="I619">
        <v>1</v>
      </c>
      <c r="J619" t="s">
        <v>13801</v>
      </c>
      <c r="K619" t="s">
        <v>13803</v>
      </c>
      <c r="L619">
        <v>270107</v>
      </c>
      <c r="M619" t="s">
        <v>13588</v>
      </c>
      <c r="N619">
        <v>270107006</v>
      </c>
      <c r="O619" t="s">
        <v>13613</v>
      </c>
      <c r="P619">
        <v>0</v>
      </c>
      <c r="Q619">
        <v>12358.487728755848</v>
      </c>
      <c r="R619">
        <v>0</v>
      </c>
    </row>
    <row r="620" spans="1:18" x14ac:dyDescent="0.25">
      <c r="A620">
        <v>6</v>
      </c>
      <c r="B620">
        <v>6205</v>
      </c>
      <c r="C620" t="s">
        <v>1781</v>
      </c>
      <c r="D620" t="s">
        <v>1354</v>
      </c>
      <c r="E620">
        <v>2</v>
      </c>
      <c r="F620" t="s">
        <v>13804</v>
      </c>
      <c r="G620">
        <v>3</v>
      </c>
      <c r="H620" t="s">
        <v>13770</v>
      </c>
      <c r="I620">
        <v>1</v>
      </c>
      <c r="J620" t="s">
        <v>13801</v>
      </c>
      <c r="K620" t="s">
        <v>13805</v>
      </c>
      <c r="L620">
        <v>270107</v>
      </c>
      <c r="M620" t="s">
        <v>13588</v>
      </c>
      <c r="N620">
        <v>270107006</v>
      </c>
      <c r="O620" t="s">
        <v>13613</v>
      </c>
      <c r="P620">
        <v>0</v>
      </c>
      <c r="Q620">
        <v>65390.445094698167</v>
      </c>
      <c r="R620">
        <v>0</v>
      </c>
    </row>
    <row r="621" spans="1:18" x14ac:dyDescent="0.25">
      <c r="A621">
        <v>6</v>
      </c>
      <c r="B621">
        <v>6205</v>
      </c>
      <c r="C621" t="s">
        <v>1781</v>
      </c>
      <c r="D621" t="s">
        <v>1354</v>
      </c>
      <c r="E621">
        <v>2</v>
      </c>
      <c r="F621" t="s">
        <v>13804</v>
      </c>
      <c r="G621">
        <v>3</v>
      </c>
      <c r="H621" t="s">
        <v>13770</v>
      </c>
      <c r="I621">
        <v>1</v>
      </c>
      <c r="J621" t="s">
        <v>13801</v>
      </c>
      <c r="K621" t="s">
        <v>13806</v>
      </c>
      <c r="L621">
        <v>270107</v>
      </c>
      <c r="M621" t="s">
        <v>13588</v>
      </c>
      <c r="N621">
        <v>270107006</v>
      </c>
      <c r="O621" t="s">
        <v>13613</v>
      </c>
      <c r="P621">
        <v>0</v>
      </c>
      <c r="Q621">
        <v>28348.191399697909</v>
      </c>
      <c r="R621">
        <v>0</v>
      </c>
    </row>
    <row r="622" spans="1:18" x14ac:dyDescent="0.25">
      <c r="A622">
        <v>6</v>
      </c>
      <c r="B622">
        <v>6205</v>
      </c>
      <c r="C622" t="s">
        <v>1781</v>
      </c>
      <c r="D622" t="s">
        <v>1354</v>
      </c>
      <c r="E622">
        <v>3</v>
      </c>
      <c r="F622" t="s">
        <v>13807</v>
      </c>
      <c r="G622">
        <v>1</v>
      </c>
      <c r="H622" t="s">
        <v>8278</v>
      </c>
      <c r="I622">
        <v>1</v>
      </c>
      <c r="J622" t="s">
        <v>13801</v>
      </c>
      <c r="K622" t="s">
        <v>13808</v>
      </c>
      <c r="L622">
        <v>270107</v>
      </c>
      <c r="M622" t="s">
        <v>13588</v>
      </c>
      <c r="N622">
        <v>270107006</v>
      </c>
      <c r="O622" t="s">
        <v>13613</v>
      </c>
      <c r="P622">
        <v>0</v>
      </c>
      <c r="Q622">
        <v>93738.636494396094</v>
      </c>
      <c r="R622">
        <v>0</v>
      </c>
    </row>
    <row r="623" spans="1:18" x14ac:dyDescent="0.25">
      <c r="A623">
        <v>6</v>
      </c>
      <c r="B623">
        <v>6205</v>
      </c>
      <c r="C623" t="s">
        <v>1781</v>
      </c>
      <c r="D623" t="s">
        <v>1354</v>
      </c>
      <c r="E623">
        <v>4</v>
      </c>
      <c r="F623" t="s">
        <v>13810</v>
      </c>
      <c r="G623">
        <v>1</v>
      </c>
      <c r="H623" t="s">
        <v>8278</v>
      </c>
      <c r="I623">
        <v>1</v>
      </c>
      <c r="J623" t="s">
        <v>13801</v>
      </c>
      <c r="K623" t="s">
        <v>13811</v>
      </c>
      <c r="L623">
        <v>270107</v>
      </c>
      <c r="M623" t="s">
        <v>13588</v>
      </c>
      <c r="N623">
        <v>270107006</v>
      </c>
      <c r="O623" t="s">
        <v>13613</v>
      </c>
      <c r="P623">
        <v>0</v>
      </c>
      <c r="Q623">
        <v>81380.148765640217</v>
      </c>
      <c r="R623">
        <v>0</v>
      </c>
    </row>
    <row r="624" spans="1:18" x14ac:dyDescent="0.25">
      <c r="A624">
        <v>6</v>
      </c>
      <c r="B624">
        <v>6205</v>
      </c>
      <c r="C624" t="s">
        <v>1781</v>
      </c>
      <c r="D624" t="s">
        <v>1354</v>
      </c>
      <c r="E624">
        <v>4</v>
      </c>
      <c r="F624" t="s">
        <v>13810</v>
      </c>
      <c r="G624">
        <v>1</v>
      </c>
      <c r="H624" t="s">
        <v>8278</v>
      </c>
      <c r="I624">
        <v>1</v>
      </c>
      <c r="J624" t="s">
        <v>13801</v>
      </c>
      <c r="K624" t="s">
        <v>13812</v>
      </c>
      <c r="L624">
        <v>270107</v>
      </c>
      <c r="M624" t="s">
        <v>13588</v>
      </c>
      <c r="N624">
        <v>270107006</v>
      </c>
      <c r="O624" t="s">
        <v>13613</v>
      </c>
      <c r="P624">
        <v>0</v>
      </c>
      <c r="Q624">
        <v>12358.487728755848</v>
      </c>
      <c r="R624">
        <v>0</v>
      </c>
    </row>
    <row r="625" spans="1:18" x14ac:dyDescent="0.25">
      <c r="A625">
        <v>6</v>
      </c>
      <c r="B625">
        <v>6205</v>
      </c>
      <c r="C625" t="s">
        <v>1781</v>
      </c>
      <c r="D625" t="s">
        <v>1354</v>
      </c>
      <c r="E625">
        <v>7</v>
      </c>
      <c r="F625" t="s">
        <v>13813</v>
      </c>
      <c r="G625">
        <v>2</v>
      </c>
      <c r="H625" t="s">
        <v>13771</v>
      </c>
      <c r="I625">
        <v>3</v>
      </c>
      <c r="J625" t="s">
        <v>13814</v>
      </c>
      <c r="K625" t="s">
        <v>13771</v>
      </c>
      <c r="L625">
        <v>270107</v>
      </c>
      <c r="M625" t="s">
        <v>13588</v>
      </c>
      <c r="N625">
        <v>270107005</v>
      </c>
      <c r="O625" t="s">
        <v>13608</v>
      </c>
      <c r="P625">
        <v>0</v>
      </c>
      <c r="Q625">
        <v>31215.316863587534</v>
      </c>
      <c r="R625">
        <v>0</v>
      </c>
    </row>
    <row r="626" spans="1:18" x14ac:dyDescent="0.25">
      <c r="A626">
        <v>6</v>
      </c>
      <c r="B626">
        <v>6205</v>
      </c>
      <c r="C626" t="s">
        <v>1781</v>
      </c>
      <c r="D626" t="s">
        <v>1354</v>
      </c>
      <c r="E626">
        <v>7</v>
      </c>
      <c r="F626" t="s">
        <v>13813</v>
      </c>
      <c r="G626">
        <v>3</v>
      </c>
      <c r="H626" t="s">
        <v>13770</v>
      </c>
      <c r="I626">
        <v>3</v>
      </c>
      <c r="J626" t="s">
        <v>13814</v>
      </c>
      <c r="K626" t="s">
        <v>13815</v>
      </c>
      <c r="L626">
        <v>270107</v>
      </c>
      <c r="M626" t="s">
        <v>13588</v>
      </c>
      <c r="N626">
        <v>270107005</v>
      </c>
      <c r="O626" t="s">
        <v>13608</v>
      </c>
      <c r="P626">
        <v>0</v>
      </c>
      <c r="Q626">
        <v>50164.831902052691</v>
      </c>
      <c r="R626">
        <v>0</v>
      </c>
    </row>
    <row r="627" spans="1:18" x14ac:dyDescent="0.25">
      <c r="A627">
        <v>6</v>
      </c>
      <c r="B627">
        <v>6205</v>
      </c>
      <c r="C627" t="s">
        <v>1781</v>
      </c>
      <c r="D627" t="s">
        <v>1354</v>
      </c>
      <c r="E627">
        <v>7</v>
      </c>
      <c r="F627" t="s">
        <v>13813</v>
      </c>
      <c r="G627">
        <v>3</v>
      </c>
      <c r="H627" t="s">
        <v>13770</v>
      </c>
      <c r="I627">
        <v>3</v>
      </c>
      <c r="J627" t="s">
        <v>13814</v>
      </c>
      <c r="K627" t="s">
        <v>13816</v>
      </c>
      <c r="L627">
        <v>270107</v>
      </c>
      <c r="M627" t="s">
        <v>13588</v>
      </c>
      <c r="N627">
        <v>270107005</v>
      </c>
      <c r="O627" t="s">
        <v>13608</v>
      </c>
      <c r="P627">
        <v>0</v>
      </c>
      <c r="Q627">
        <v>12358.487728755848</v>
      </c>
      <c r="R627">
        <v>0</v>
      </c>
    </row>
    <row r="628" spans="1:18" x14ac:dyDescent="0.25">
      <c r="A628">
        <v>6</v>
      </c>
      <c r="B628">
        <v>6301</v>
      </c>
      <c r="C628" t="s">
        <v>1781</v>
      </c>
      <c r="D628" t="s">
        <v>1360</v>
      </c>
      <c r="E628">
        <v>1</v>
      </c>
      <c r="F628" t="s">
        <v>13800</v>
      </c>
      <c r="G628">
        <v>1</v>
      </c>
      <c r="H628" t="s">
        <v>8278</v>
      </c>
      <c r="I628">
        <v>1</v>
      </c>
      <c r="J628" t="s">
        <v>13801</v>
      </c>
      <c r="K628" t="s">
        <v>13802</v>
      </c>
      <c r="L628">
        <v>270107</v>
      </c>
      <c r="M628" t="s">
        <v>13588</v>
      </c>
      <c r="N628">
        <v>270107006</v>
      </c>
      <c r="O628" t="s">
        <v>13613</v>
      </c>
      <c r="P628">
        <v>23329.427173088854</v>
      </c>
      <c r="Q628">
        <v>24773.928179206752</v>
      </c>
      <c r="R628">
        <v>38963.783926434269</v>
      </c>
    </row>
    <row r="629" spans="1:18" x14ac:dyDescent="0.25">
      <c r="A629">
        <v>6</v>
      </c>
      <c r="B629">
        <v>6301</v>
      </c>
      <c r="C629" t="s">
        <v>1781</v>
      </c>
      <c r="D629" t="s">
        <v>1360</v>
      </c>
      <c r="E629">
        <v>1</v>
      </c>
      <c r="F629" t="s">
        <v>13800</v>
      </c>
      <c r="G629">
        <v>1</v>
      </c>
      <c r="H629" t="s">
        <v>8278</v>
      </c>
      <c r="I629">
        <v>1</v>
      </c>
      <c r="J629" t="s">
        <v>13801</v>
      </c>
      <c r="K629" t="s">
        <v>13803</v>
      </c>
      <c r="L629">
        <v>270107</v>
      </c>
      <c r="M629" t="s">
        <v>13588</v>
      </c>
      <c r="N629">
        <v>270107006</v>
      </c>
      <c r="O629" t="s">
        <v>13613</v>
      </c>
      <c r="P629">
        <v>908.52691803956714</v>
      </c>
      <c r="Q629">
        <v>0</v>
      </c>
      <c r="R629">
        <v>0</v>
      </c>
    </row>
    <row r="630" spans="1:18" x14ac:dyDescent="0.25">
      <c r="A630">
        <v>6</v>
      </c>
      <c r="B630">
        <v>6301</v>
      </c>
      <c r="C630" t="s">
        <v>1781</v>
      </c>
      <c r="D630" t="s">
        <v>1360</v>
      </c>
      <c r="E630">
        <v>2</v>
      </c>
      <c r="F630" t="s">
        <v>13804</v>
      </c>
      <c r="G630">
        <v>3</v>
      </c>
      <c r="H630" t="s">
        <v>13770</v>
      </c>
      <c r="I630">
        <v>1</v>
      </c>
      <c r="J630" t="s">
        <v>13801</v>
      </c>
      <c r="K630" t="s">
        <v>13805</v>
      </c>
      <c r="L630">
        <v>270107</v>
      </c>
      <c r="M630" t="s">
        <v>13588</v>
      </c>
      <c r="N630">
        <v>270107006</v>
      </c>
      <c r="O630" t="s">
        <v>13613</v>
      </c>
      <c r="P630">
        <v>16066.726407940994</v>
      </c>
      <c r="Q630">
        <v>20953.597275872668</v>
      </c>
      <c r="R630">
        <v>34951.940327137658</v>
      </c>
    </row>
    <row r="631" spans="1:18" x14ac:dyDescent="0.25">
      <c r="A631">
        <v>6</v>
      </c>
      <c r="B631">
        <v>6301</v>
      </c>
      <c r="C631" t="s">
        <v>1781</v>
      </c>
      <c r="D631" t="s">
        <v>1360</v>
      </c>
      <c r="E631">
        <v>2</v>
      </c>
      <c r="F631" t="s">
        <v>13804</v>
      </c>
      <c r="G631">
        <v>3</v>
      </c>
      <c r="H631" t="s">
        <v>13770</v>
      </c>
      <c r="I631">
        <v>1</v>
      </c>
      <c r="J631" t="s">
        <v>13801</v>
      </c>
      <c r="K631" t="s">
        <v>13806</v>
      </c>
      <c r="L631">
        <v>270107</v>
      </c>
      <c r="M631" t="s">
        <v>13588</v>
      </c>
      <c r="N631">
        <v>270107006</v>
      </c>
      <c r="O631" t="s">
        <v>13613</v>
      </c>
      <c r="P631">
        <v>8171.2276831874269</v>
      </c>
      <c r="Q631">
        <v>3820.3309033340847</v>
      </c>
      <c r="R631">
        <v>4011.8435992965997</v>
      </c>
    </row>
    <row r="632" spans="1:18" x14ac:dyDescent="0.25">
      <c r="A632">
        <v>6</v>
      </c>
      <c r="B632">
        <v>6301</v>
      </c>
      <c r="C632" t="s">
        <v>1781</v>
      </c>
      <c r="D632" t="s">
        <v>1360</v>
      </c>
      <c r="E632">
        <v>3</v>
      </c>
      <c r="F632" t="s">
        <v>13807</v>
      </c>
      <c r="G632">
        <v>1</v>
      </c>
      <c r="H632" t="s">
        <v>8278</v>
      </c>
      <c r="I632">
        <v>1</v>
      </c>
      <c r="J632" t="s">
        <v>13801</v>
      </c>
      <c r="K632" t="s">
        <v>13808</v>
      </c>
      <c r="L632">
        <v>270107</v>
      </c>
      <c r="M632" t="s">
        <v>13588</v>
      </c>
      <c r="N632">
        <v>270107006</v>
      </c>
      <c r="O632" t="s">
        <v>13613</v>
      </c>
      <c r="P632">
        <v>24237.95409112842</v>
      </c>
      <c r="Q632">
        <v>24773.928179206752</v>
      </c>
      <c r="R632">
        <v>38963.783926434269</v>
      </c>
    </row>
    <row r="633" spans="1:18" x14ac:dyDescent="0.25">
      <c r="A633">
        <v>6</v>
      </c>
      <c r="B633">
        <v>6301</v>
      </c>
      <c r="C633" t="s">
        <v>1781</v>
      </c>
      <c r="D633" t="s">
        <v>1360</v>
      </c>
      <c r="E633">
        <v>4</v>
      </c>
      <c r="F633" t="s">
        <v>13810</v>
      </c>
      <c r="G633">
        <v>1</v>
      </c>
      <c r="H633" t="s">
        <v>8278</v>
      </c>
      <c r="I633">
        <v>1</v>
      </c>
      <c r="J633" t="s">
        <v>13801</v>
      </c>
      <c r="K633" t="s">
        <v>13811</v>
      </c>
      <c r="L633">
        <v>270107</v>
      </c>
      <c r="M633" t="s">
        <v>13588</v>
      </c>
      <c r="N633">
        <v>270107006</v>
      </c>
      <c r="O633" t="s">
        <v>13613</v>
      </c>
      <c r="P633">
        <v>23329.427173088854</v>
      </c>
      <c r="Q633">
        <v>24773.928179206752</v>
      </c>
      <c r="R633">
        <v>38963.783926434269</v>
      </c>
    </row>
    <row r="634" spans="1:18" x14ac:dyDescent="0.25">
      <c r="A634">
        <v>6</v>
      </c>
      <c r="B634">
        <v>6301</v>
      </c>
      <c r="C634" t="s">
        <v>1781</v>
      </c>
      <c r="D634" t="s">
        <v>1360</v>
      </c>
      <c r="E634">
        <v>4</v>
      </c>
      <c r="F634" t="s">
        <v>13810</v>
      </c>
      <c r="G634">
        <v>1</v>
      </c>
      <c r="H634" t="s">
        <v>8278</v>
      </c>
      <c r="I634">
        <v>1</v>
      </c>
      <c r="J634" t="s">
        <v>13801</v>
      </c>
      <c r="K634" t="s">
        <v>13812</v>
      </c>
      <c r="L634">
        <v>270107</v>
      </c>
      <c r="M634" t="s">
        <v>13588</v>
      </c>
      <c r="N634">
        <v>270107006</v>
      </c>
      <c r="O634" t="s">
        <v>13613</v>
      </c>
      <c r="P634">
        <v>908.52691803956714</v>
      </c>
      <c r="Q634">
        <v>0</v>
      </c>
      <c r="R634">
        <v>0</v>
      </c>
    </row>
    <row r="635" spans="1:18" x14ac:dyDescent="0.25">
      <c r="A635">
        <v>6</v>
      </c>
      <c r="B635">
        <v>6301</v>
      </c>
      <c r="C635" t="s">
        <v>1781</v>
      </c>
      <c r="D635" t="s">
        <v>1360</v>
      </c>
      <c r="E635">
        <v>7</v>
      </c>
      <c r="F635" t="s">
        <v>13813</v>
      </c>
      <c r="G635">
        <v>2</v>
      </c>
      <c r="H635" t="s">
        <v>13771</v>
      </c>
      <c r="I635">
        <v>3</v>
      </c>
      <c r="J635" t="s">
        <v>13814</v>
      </c>
      <c r="K635" t="s">
        <v>13771</v>
      </c>
      <c r="L635">
        <v>270107</v>
      </c>
      <c r="M635" t="s">
        <v>13588</v>
      </c>
      <c r="N635">
        <v>270107005</v>
      </c>
      <c r="O635" t="s">
        <v>13608</v>
      </c>
      <c r="P635">
        <v>6107.396429309988</v>
      </c>
      <c r="Q635">
        <v>6718.6930333825931</v>
      </c>
      <c r="R635">
        <v>0</v>
      </c>
    </row>
    <row r="636" spans="1:18" x14ac:dyDescent="0.25">
      <c r="A636">
        <v>6</v>
      </c>
      <c r="B636">
        <v>6301</v>
      </c>
      <c r="C636" t="s">
        <v>1781</v>
      </c>
      <c r="D636" t="s">
        <v>1360</v>
      </c>
      <c r="E636">
        <v>7</v>
      </c>
      <c r="F636" t="s">
        <v>13813</v>
      </c>
      <c r="G636">
        <v>3</v>
      </c>
      <c r="H636" t="s">
        <v>13770</v>
      </c>
      <c r="I636">
        <v>3</v>
      </c>
      <c r="J636" t="s">
        <v>13814</v>
      </c>
      <c r="K636" t="s">
        <v>13815</v>
      </c>
      <c r="L636">
        <v>270107</v>
      </c>
      <c r="M636" t="s">
        <v>13588</v>
      </c>
      <c r="N636">
        <v>270107005</v>
      </c>
      <c r="O636" t="s">
        <v>13608</v>
      </c>
      <c r="P636">
        <v>16622.32025918522</v>
      </c>
      <c r="Q636">
        <v>17419.812995844524</v>
      </c>
      <c r="R636">
        <v>35807.806686761287</v>
      </c>
    </row>
    <row r="637" spans="1:18" x14ac:dyDescent="0.25">
      <c r="A637">
        <v>6</v>
      </c>
      <c r="B637">
        <v>6301</v>
      </c>
      <c r="C637" t="s">
        <v>1781</v>
      </c>
      <c r="D637" t="s">
        <v>1360</v>
      </c>
      <c r="E637">
        <v>7</v>
      </c>
      <c r="F637" t="s">
        <v>13813</v>
      </c>
      <c r="G637">
        <v>3</v>
      </c>
      <c r="H637" t="s">
        <v>13770</v>
      </c>
      <c r="I637">
        <v>3</v>
      </c>
      <c r="J637" t="s">
        <v>13814</v>
      </c>
      <c r="K637" t="s">
        <v>13816</v>
      </c>
      <c r="L637">
        <v>270107</v>
      </c>
      <c r="M637" t="s">
        <v>13588</v>
      </c>
      <c r="N637">
        <v>270107005</v>
      </c>
      <c r="O637" t="s">
        <v>13608</v>
      </c>
      <c r="P637">
        <v>1508.2374026332116</v>
      </c>
      <c r="Q637">
        <v>635.42214997963663</v>
      </c>
      <c r="R637">
        <v>3155.977239672975</v>
      </c>
    </row>
    <row r="638" spans="1:18" x14ac:dyDescent="0.25">
      <c r="A638">
        <v>6</v>
      </c>
      <c r="B638">
        <v>6302</v>
      </c>
      <c r="C638" t="s">
        <v>1781</v>
      </c>
      <c r="D638" t="s">
        <v>1363</v>
      </c>
      <c r="E638">
        <v>1</v>
      </c>
      <c r="F638" t="s">
        <v>13800</v>
      </c>
      <c r="G638">
        <v>1</v>
      </c>
      <c r="H638" t="s">
        <v>8278</v>
      </c>
      <c r="I638">
        <v>1</v>
      </c>
      <c r="J638" t="s">
        <v>13801</v>
      </c>
      <c r="K638" t="s">
        <v>13802</v>
      </c>
      <c r="L638">
        <v>270107</v>
      </c>
      <c r="M638" t="s">
        <v>13588</v>
      </c>
      <c r="N638">
        <v>270107006</v>
      </c>
      <c r="O638" t="s">
        <v>13613</v>
      </c>
      <c r="P638">
        <v>0</v>
      </c>
      <c r="Q638">
        <v>11467.578434370162</v>
      </c>
      <c r="R638">
        <v>58015.514973942452</v>
      </c>
    </row>
    <row r="639" spans="1:18" x14ac:dyDescent="0.25">
      <c r="A639">
        <v>6</v>
      </c>
      <c r="B639">
        <v>6302</v>
      </c>
      <c r="C639" t="s">
        <v>1781</v>
      </c>
      <c r="D639" t="s">
        <v>1363</v>
      </c>
      <c r="E639">
        <v>1</v>
      </c>
      <c r="F639" t="s">
        <v>13800</v>
      </c>
      <c r="G639">
        <v>1</v>
      </c>
      <c r="H639" t="s">
        <v>8278</v>
      </c>
      <c r="I639">
        <v>1</v>
      </c>
      <c r="J639" t="s">
        <v>13801</v>
      </c>
      <c r="K639" t="s">
        <v>13803</v>
      </c>
      <c r="L639">
        <v>270107</v>
      </c>
      <c r="M639" t="s">
        <v>13588</v>
      </c>
      <c r="N639">
        <v>270107006</v>
      </c>
      <c r="O639" t="s">
        <v>13613</v>
      </c>
      <c r="P639">
        <v>0</v>
      </c>
      <c r="Q639">
        <v>0</v>
      </c>
      <c r="R639">
        <v>4226.5018683529752</v>
      </c>
    </row>
    <row r="640" spans="1:18" x14ac:dyDescent="0.25">
      <c r="A640">
        <v>6</v>
      </c>
      <c r="B640">
        <v>6302</v>
      </c>
      <c r="C640" t="s">
        <v>1781</v>
      </c>
      <c r="D640" t="s">
        <v>1363</v>
      </c>
      <c r="E640">
        <v>2</v>
      </c>
      <c r="F640" t="s">
        <v>13804</v>
      </c>
      <c r="G640">
        <v>3</v>
      </c>
      <c r="H640" t="s">
        <v>13770</v>
      </c>
      <c r="I640">
        <v>1</v>
      </c>
      <c r="J640" t="s">
        <v>13801</v>
      </c>
      <c r="K640" t="s">
        <v>13805</v>
      </c>
      <c r="L640">
        <v>270107</v>
      </c>
      <c r="M640" t="s">
        <v>13588</v>
      </c>
      <c r="N640">
        <v>270107006</v>
      </c>
      <c r="O640" t="s">
        <v>13613</v>
      </c>
      <c r="P640">
        <v>0</v>
      </c>
      <c r="Q640">
        <v>9098.5598327024254</v>
      </c>
      <c r="R640">
        <v>44940.365703188785</v>
      </c>
    </row>
    <row r="641" spans="1:18" x14ac:dyDescent="0.25">
      <c r="A641">
        <v>6</v>
      </c>
      <c r="B641">
        <v>6302</v>
      </c>
      <c r="C641" t="s">
        <v>1781</v>
      </c>
      <c r="D641" t="s">
        <v>1363</v>
      </c>
      <c r="E641">
        <v>2</v>
      </c>
      <c r="F641" t="s">
        <v>13804</v>
      </c>
      <c r="G641">
        <v>3</v>
      </c>
      <c r="H641" t="s">
        <v>13770</v>
      </c>
      <c r="I641">
        <v>1</v>
      </c>
      <c r="J641" t="s">
        <v>13801</v>
      </c>
      <c r="K641" t="s">
        <v>13806</v>
      </c>
      <c r="L641">
        <v>270107</v>
      </c>
      <c r="M641" t="s">
        <v>13588</v>
      </c>
      <c r="N641">
        <v>270107006</v>
      </c>
      <c r="O641" t="s">
        <v>13613</v>
      </c>
      <c r="P641">
        <v>0</v>
      </c>
      <c r="Q641">
        <v>2369.0186016677358</v>
      </c>
      <c r="R641">
        <v>17301.651139106641</v>
      </c>
    </row>
    <row r="642" spans="1:18" x14ac:dyDescent="0.25">
      <c r="A642">
        <v>6</v>
      </c>
      <c r="B642">
        <v>6302</v>
      </c>
      <c r="C642" t="s">
        <v>1781</v>
      </c>
      <c r="D642" t="s">
        <v>1363</v>
      </c>
      <c r="E642">
        <v>3</v>
      </c>
      <c r="F642" t="s">
        <v>13807</v>
      </c>
      <c r="G642">
        <v>1</v>
      </c>
      <c r="H642" t="s">
        <v>8278</v>
      </c>
      <c r="I642">
        <v>1</v>
      </c>
      <c r="J642" t="s">
        <v>13801</v>
      </c>
      <c r="K642" t="s">
        <v>13808</v>
      </c>
      <c r="L642">
        <v>270107</v>
      </c>
      <c r="M642" t="s">
        <v>13588</v>
      </c>
      <c r="N642">
        <v>270107006</v>
      </c>
      <c r="O642" t="s">
        <v>13613</v>
      </c>
      <c r="P642">
        <v>0</v>
      </c>
      <c r="Q642">
        <v>11467.578434370162</v>
      </c>
      <c r="R642">
        <v>58015.514973942452</v>
      </c>
    </row>
    <row r="643" spans="1:18" x14ac:dyDescent="0.25">
      <c r="A643">
        <v>6</v>
      </c>
      <c r="B643">
        <v>6302</v>
      </c>
      <c r="C643" t="s">
        <v>1781</v>
      </c>
      <c r="D643" t="s">
        <v>1363</v>
      </c>
      <c r="E643">
        <v>3</v>
      </c>
      <c r="F643" t="s">
        <v>13807</v>
      </c>
      <c r="G643">
        <v>1</v>
      </c>
      <c r="H643" t="s">
        <v>8278</v>
      </c>
      <c r="I643">
        <v>1</v>
      </c>
      <c r="J643" t="s">
        <v>13801</v>
      </c>
      <c r="K643" t="s">
        <v>13809</v>
      </c>
      <c r="L643">
        <v>270107</v>
      </c>
      <c r="M643" t="s">
        <v>13588</v>
      </c>
      <c r="N643">
        <v>270107006</v>
      </c>
      <c r="O643" t="s">
        <v>13613</v>
      </c>
      <c r="P643">
        <v>0</v>
      </c>
      <c r="Q643">
        <v>0</v>
      </c>
      <c r="R643">
        <v>4226.5018683529752</v>
      </c>
    </row>
    <row r="644" spans="1:18" x14ac:dyDescent="0.25">
      <c r="A644">
        <v>6</v>
      </c>
      <c r="B644">
        <v>6302</v>
      </c>
      <c r="C644" t="s">
        <v>1781</v>
      </c>
      <c r="D644" t="s">
        <v>1363</v>
      </c>
      <c r="E644">
        <v>4</v>
      </c>
      <c r="F644" t="s">
        <v>13810</v>
      </c>
      <c r="G644">
        <v>1</v>
      </c>
      <c r="H644" t="s">
        <v>8278</v>
      </c>
      <c r="I644">
        <v>1</v>
      </c>
      <c r="J644" t="s">
        <v>13801</v>
      </c>
      <c r="K644" t="s">
        <v>13811</v>
      </c>
      <c r="L644">
        <v>270107</v>
      </c>
      <c r="M644" t="s">
        <v>13588</v>
      </c>
      <c r="N644">
        <v>270107006</v>
      </c>
      <c r="O644" t="s">
        <v>13613</v>
      </c>
      <c r="P644">
        <v>0</v>
      </c>
      <c r="Q644">
        <v>11467.578434370162</v>
      </c>
      <c r="R644">
        <v>62242.016842295438</v>
      </c>
    </row>
    <row r="645" spans="1:18" x14ac:dyDescent="0.25">
      <c r="A645">
        <v>6</v>
      </c>
      <c r="B645">
        <v>6302</v>
      </c>
      <c r="C645" t="s">
        <v>1781</v>
      </c>
      <c r="D645" t="s">
        <v>1363</v>
      </c>
      <c r="E645">
        <v>7</v>
      </c>
      <c r="F645" t="s">
        <v>13813</v>
      </c>
      <c r="G645">
        <v>2</v>
      </c>
      <c r="H645" t="s">
        <v>13771</v>
      </c>
      <c r="I645">
        <v>3</v>
      </c>
      <c r="J645" t="s">
        <v>13814</v>
      </c>
      <c r="K645" t="s">
        <v>13771</v>
      </c>
      <c r="L645">
        <v>270107</v>
      </c>
      <c r="M645" t="s">
        <v>13588</v>
      </c>
      <c r="N645">
        <v>270107005</v>
      </c>
      <c r="O645" t="s">
        <v>13608</v>
      </c>
      <c r="P645">
        <v>0</v>
      </c>
      <c r="Q645">
        <v>5467.0174597692239</v>
      </c>
      <c r="R645">
        <v>0</v>
      </c>
    </row>
    <row r="646" spans="1:18" x14ac:dyDescent="0.25">
      <c r="A646">
        <v>6</v>
      </c>
      <c r="B646">
        <v>6302</v>
      </c>
      <c r="C646" t="s">
        <v>1781</v>
      </c>
      <c r="D646" t="s">
        <v>1363</v>
      </c>
      <c r="E646">
        <v>7</v>
      </c>
      <c r="F646" t="s">
        <v>13813</v>
      </c>
      <c r="G646">
        <v>3</v>
      </c>
      <c r="H646" t="s">
        <v>13770</v>
      </c>
      <c r="I646">
        <v>3</v>
      </c>
      <c r="J646" t="s">
        <v>13814</v>
      </c>
      <c r="K646" t="s">
        <v>13815</v>
      </c>
      <c r="L646">
        <v>270107</v>
      </c>
      <c r="M646" t="s">
        <v>13588</v>
      </c>
      <c r="N646">
        <v>270107005</v>
      </c>
      <c r="O646" t="s">
        <v>13608</v>
      </c>
      <c r="P646">
        <v>0</v>
      </c>
      <c r="Q646">
        <v>6000.5609746009368</v>
      </c>
      <c r="R646">
        <v>62242.016842295438</v>
      </c>
    </row>
    <row r="647" spans="1:18" x14ac:dyDescent="0.25">
      <c r="A647">
        <v>6</v>
      </c>
      <c r="B647">
        <v>6303</v>
      </c>
      <c r="C647" t="s">
        <v>1781</v>
      </c>
      <c r="D647" t="s">
        <v>1366</v>
      </c>
      <c r="E647">
        <v>1</v>
      </c>
      <c r="F647" t="s">
        <v>13800</v>
      </c>
      <c r="G647">
        <v>1</v>
      </c>
      <c r="H647" t="s">
        <v>8278</v>
      </c>
      <c r="I647">
        <v>1</v>
      </c>
      <c r="J647" t="s">
        <v>13801</v>
      </c>
      <c r="K647" t="s">
        <v>13802</v>
      </c>
      <c r="L647">
        <v>270107</v>
      </c>
      <c r="M647" t="s">
        <v>13588</v>
      </c>
      <c r="N647">
        <v>270107006</v>
      </c>
      <c r="O647" t="s">
        <v>13613</v>
      </c>
      <c r="P647">
        <v>0</v>
      </c>
      <c r="Q647">
        <v>19421.154549000443</v>
      </c>
      <c r="R647">
        <v>53778.569050966915</v>
      </c>
    </row>
    <row r="648" spans="1:18" x14ac:dyDescent="0.25">
      <c r="A648">
        <v>6</v>
      </c>
      <c r="B648">
        <v>6303</v>
      </c>
      <c r="C648" t="s">
        <v>1781</v>
      </c>
      <c r="D648" t="s">
        <v>1366</v>
      </c>
      <c r="E648">
        <v>1</v>
      </c>
      <c r="F648" t="s">
        <v>13800</v>
      </c>
      <c r="G648">
        <v>1</v>
      </c>
      <c r="H648" t="s">
        <v>8278</v>
      </c>
      <c r="I648">
        <v>1</v>
      </c>
      <c r="J648" t="s">
        <v>13801</v>
      </c>
      <c r="K648" t="s">
        <v>13803</v>
      </c>
      <c r="L648">
        <v>270107</v>
      </c>
      <c r="M648" t="s">
        <v>13588</v>
      </c>
      <c r="N648">
        <v>270107006</v>
      </c>
      <c r="O648" t="s">
        <v>13613</v>
      </c>
      <c r="P648">
        <v>0</v>
      </c>
      <c r="Q648">
        <v>0</v>
      </c>
      <c r="R648">
        <v>5698.989420378397</v>
      </c>
    </row>
    <row r="649" spans="1:18" x14ac:dyDescent="0.25">
      <c r="A649">
        <v>6</v>
      </c>
      <c r="B649">
        <v>6303</v>
      </c>
      <c r="C649" t="s">
        <v>1781</v>
      </c>
      <c r="D649" t="s">
        <v>1366</v>
      </c>
      <c r="E649">
        <v>2</v>
      </c>
      <c r="F649" t="s">
        <v>13804</v>
      </c>
      <c r="G649">
        <v>3</v>
      </c>
      <c r="H649" t="s">
        <v>13770</v>
      </c>
      <c r="I649">
        <v>1</v>
      </c>
      <c r="J649" t="s">
        <v>13801</v>
      </c>
      <c r="K649" t="s">
        <v>13805</v>
      </c>
      <c r="L649">
        <v>270107</v>
      </c>
      <c r="M649" t="s">
        <v>13588</v>
      </c>
      <c r="N649">
        <v>270107006</v>
      </c>
      <c r="O649" t="s">
        <v>13613</v>
      </c>
      <c r="P649">
        <v>0</v>
      </c>
      <c r="Q649">
        <v>18189.635296980348</v>
      </c>
      <c r="R649">
        <v>47512.590130157805</v>
      </c>
    </row>
    <row r="650" spans="1:18" x14ac:dyDescent="0.25">
      <c r="A650">
        <v>6</v>
      </c>
      <c r="B650">
        <v>6303</v>
      </c>
      <c r="C650" t="s">
        <v>1781</v>
      </c>
      <c r="D650" t="s">
        <v>1366</v>
      </c>
      <c r="E650">
        <v>2</v>
      </c>
      <c r="F650" t="s">
        <v>13804</v>
      </c>
      <c r="G650">
        <v>3</v>
      </c>
      <c r="H650" t="s">
        <v>13770</v>
      </c>
      <c r="I650">
        <v>1</v>
      </c>
      <c r="J650" t="s">
        <v>13801</v>
      </c>
      <c r="K650" t="s">
        <v>13806</v>
      </c>
      <c r="L650">
        <v>270107</v>
      </c>
      <c r="M650" t="s">
        <v>13588</v>
      </c>
      <c r="N650">
        <v>270107006</v>
      </c>
      <c r="O650" t="s">
        <v>13613</v>
      </c>
      <c r="P650">
        <v>0</v>
      </c>
      <c r="Q650">
        <v>1231.5192520200958</v>
      </c>
      <c r="R650">
        <v>11964.968341187508</v>
      </c>
    </row>
    <row r="651" spans="1:18" x14ac:dyDescent="0.25">
      <c r="A651">
        <v>6</v>
      </c>
      <c r="B651">
        <v>6303</v>
      </c>
      <c r="C651" t="s">
        <v>1781</v>
      </c>
      <c r="D651" t="s">
        <v>1366</v>
      </c>
      <c r="E651">
        <v>3</v>
      </c>
      <c r="F651" t="s">
        <v>13807</v>
      </c>
      <c r="G651">
        <v>1</v>
      </c>
      <c r="H651" t="s">
        <v>8278</v>
      </c>
      <c r="I651">
        <v>1</v>
      </c>
      <c r="J651" t="s">
        <v>13801</v>
      </c>
      <c r="K651" t="s">
        <v>13808</v>
      </c>
      <c r="L651">
        <v>270107</v>
      </c>
      <c r="M651" t="s">
        <v>13588</v>
      </c>
      <c r="N651">
        <v>270107006</v>
      </c>
      <c r="O651" t="s">
        <v>13613</v>
      </c>
      <c r="P651">
        <v>0</v>
      </c>
      <c r="Q651">
        <v>19421.154549000443</v>
      </c>
      <c r="R651">
        <v>57692.036340256585</v>
      </c>
    </row>
    <row r="652" spans="1:18" x14ac:dyDescent="0.25">
      <c r="A652">
        <v>6</v>
      </c>
      <c r="B652">
        <v>6303</v>
      </c>
      <c r="C652" t="s">
        <v>1781</v>
      </c>
      <c r="D652" t="s">
        <v>1366</v>
      </c>
      <c r="E652">
        <v>3</v>
      </c>
      <c r="F652" t="s">
        <v>13807</v>
      </c>
      <c r="G652">
        <v>1</v>
      </c>
      <c r="H652" t="s">
        <v>8278</v>
      </c>
      <c r="I652">
        <v>1</v>
      </c>
      <c r="J652" t="s">
        <v>13801</v>
      </c>
      <c r="K652" t="s">
        <v>13809</v>
      </c>
      <c r="L652">
        <v>270107</v>
      </c>
      <c r="M652" t="s">
        <v>13588</v>
      </c>
      <c r="N652">
        <v>270107006</v>
      </c>
      <c r="O652" t="s">
        <v>13613</v>
      </c>
      <c r="P652">
        <v>0</v>
      </c>
      <c r="Q652">
        <v>0</v>
      </c>
      <c r="R652">
        <v>1785.5221310887396</v>
      </c>
    </row>
    <row r="653" spans="1:18" x14ac:dyDescent="0.25">
      <c r="A653">
        <v>6</v>
      </c>
      <c r="B653">
        <v>6303</v>
      </c>
      <c r="C653" t="s">
        <v>1781</v>
      </c>
      <c r="D653" t="s">
        <v>1366</v>
      </c>
      <c r="E653">
        <v>4</v>
      </c>
      <c r="F653" t="s">
        <v>13810</v>
      </c>
      <c r="G653">
        <v>1</v>
      </c>
      <c r="H653" t="s">
        <v>8278</v>
      </c>
      <c r="I653">
        <v>1</v>
      </c>
      <c r="J653" t="s">
        <v>13801</v>
      </c>
      <c r="K653" t="s">
        <v>13811</v>
      </c>
      <c r="L653">
        <v>270107</v>
      </c>
      <c r="M653" t="s">
        <v>13588</v>
      </c>
      <c r="N653">
        <v>270107006</v>
      </c>
      <c r="O653" t="s">
        <v>13613</v>
      </c>
      <c r="P653">
        <v>0</v>
      </c>
      <c r="Q653">
        <v>19421.154549000443</v>
      </c>
      <c r="R653">
        <v>55564.091182055658</v>
      </c>
    </row>
    <row r="654" spans="1:18" x14ac:dyDescent="0.25">
      <c r="A654">
        <v>6</v>
      </c>
      <c r="B654">
        <v>6303</v>
      </c>
      <c r="C654" t="s">
        <v>1781</v>
      </c>
      <c r="D654" t="s">
        <v>1366</v>
      </c>
      <c r="E654">
        <v>4</v>
      </c>
      <c r="F654" t="s">
        <v>13810</v>
      </c>
      <c r="G654">
        <v>1</v>
      </c>
      <c r="H654" t="s">
        <v>8278</v>
      </c>
      <c r="I654">
        <v>1</v>
      </c>
      <c r="J654" t="s">
        <v>13801</v>
      </c>
      <c r="K654" t="s">
        <v>13812</v>
      </c>
      <c r="L654">
        <v>270107</v>
      </c>
      <c r="M654" t="s">
        <v>13588</v>
      </c>
      <c r="N654">
        <v>270107006</v>
      </c>
      <c r="O654" t="s">
        <v>13613</v>
      </c>
      <c r="P654">
        <v>0</v>
      </c>
      <c r="Q654">
        <v>0</v>
      </c>
      <c r="R654">
        <v>3913.4672892896579</v>
      </c>
    </row>
    <row r="655" spans="1:18" x14ac:dyDescent="0.25">
      <c r="A655">
        <v>6</v>
      </c>
      <c r="B655">
        <v>6303</v>
      </c>
      <c r="C655" t="s">
        <v>1781</v>
      </c>
      <c r="D655" t="s">
        <v>1366</v>
      </c>
      <c r="E655">
        <v>7</v>
      </c>
      <c r="F655" t="s">
        <v>13813</v>
      </c>
      <c r="G655">
        <v>2</v>
      </c>
      <c r="H655" t="s">
        <v>13771</v>
      </c>
      <c r="I655">
        <v>3</v>
      </c>
      <c r="J655" t="s">
        <v>13814</v>
      </c>
      <c r="K655" t="s">
        <v>13771</v>
      </c>
      <c r="L655">
        <v>270107</v>
      </c>
      <c r="M655" t="s">
        <v>13588</v>
      </c>
      <c r="N655">
        <v>270107005</v>
      </c>
      <c r="O655" t="s">
        <v>13608</v>
      </c>
      <c r="P655">
        <v>0</v>
      </c>
      <c r="Q655">
        <v>8889.4278400452276</v>
      </c>
      <c r="R655">
        <v>0</v>
      </c>
    </row>
    <row r="656" spans="1:18" x14ac:dyDescent="0.25">
      <c r="A656">
        <v>6</v>
      </c>
      <c r="B656">
        <v>6303</v>
      </c>
      <c r="C656" t="s">
        <v>1781</v>
      </c>
      <c r="D656" t="s">
        <v>1366</v>
      </c>
      <c r="E656">
        <v>7</v>
      </c>
      <c r="F656" t="s">
        <v>13813</v>
      </c>
      <c r="G656">
        <v>3</v>
      </c>
      <c r="H656" t="s">
        <v>13770</v>
      </c>
      <c r="I656">
        <v>3</v>
      </c>
      <c r="J656" t="s">
        <v>13814</v>
      </c>
      <c r="K656" t="s">
        <v>13815</v>
      </c>
      <c r="L656">
        <v>270107</v>
      </c>
      <c r="M656" t="s">
        <v>13588</v>
      </c>
      <c r="N656">
        <v>270107005</v>
      </c>
      <c r="O656" t="s">
        <v>13608</v>
      </c>
      <c r="P656">
        <v>0</v>
      </c>
      <c r="Q656">
        <v>10531.726708955215</v>
      </c>
      <c r="R656">
        <v>55564.091182055658</v>
      </c>
    </row>
    <row r="657" spans="1:18" x14ac:dyDescent="0.25">
      <c r="A657">
        <v>6</v>
      </c>
      <c r="B657">
        <v>6303</v>
      </c>
      <c r="C657" t="s">
        <v>1781</v>
      </c>
      <c r="D657" t="s">
        <v>1366</v>
      </c>
      <c r="E657">
        <v>7</v>
      </c>
      <c r="F657" t="s">
        <v>13813</v>
      </c>
      <c r="G657">
        <v>3</v>
      </c>
      <c r="H657" t="s">
        <v>13770</v>
      </c>
      <c r="I657">
        <v>3</v>
      </c>
      <c r="J657" t="s">
        <v>13814</v>
      </c>
      <c r="K657" t="s">
        <v>13816</v>
      </c>
      <c r="L657">
        <v>270107</v>
      </c>
      <c r="M657" t="s">
        <v>13588</v>
      </c>
      <c r="N657">
        <v>270107005</v>
      </c>
      <c r="O657" t="s">
        <v>13608</v>
      </c>
      <c r="P657">
        <v>0</v>
      </c>
      <c r="Q657">
        <v>0</v>
      </c>
      <c r="R657">
        <v>3913.4672892896579</v>
      </c>
    </row>
    <row r="658" spans="1:18" x14ac:dyDescent="0.25">
      <c r="A658">
        <v>6</v>
      </c>
      <c r="B658">
        <v>6305</v>
      </c>
      <c r="C658" t="s">
        <v>1781</v>
      </c>
      <c r="D658" t="s">
        <v>1372</v>
      </c>
      <c r="E658">
        <v>1</v>
      </c>
      <c r="F658" t="s">
        <v>13800</v>
      </c>
      <c r="G658">
        <v>1</v>
      </c>
      <c r="H658" t="s">
        <v>8278</v>
      </c>
      <c r="I658">
        <v>1</v>
      </c>
      <c r="J658" t="s">
        <v>13801</v>
      </c>
      <c r="K658" t="s">
        <v>13802</v>
      </c>
      <c r="L658">
        <v>270107</v>
      </c>
      <c r="M658" t="s">
        <v>13588</v>
      </c>
      <c r="N658">
        <v>270107006</v>
      </c>
      <c r="O658" t="s">
        <v>13613</v>
      </c>
      <c r="P658">
        <v>0</v>
      </c>
      <c r="Q658">
        <v>60837.426784691212</v>
      </c>
      <c r="R658">
        <v>14442.649398503325</v>
      </c>
    </row>
    <row r="659" spans="1:18" x14ac:dyDescent="0.25">
      <c r="A659">
        <v>6</v>
      </c>
      <c r="B659">
        <v>6305</v>
      </c>
      <c r="C659" t="s">
        <v>1781</v>
      </c>
      <c r="D659" t="s">
        <v>1372</v>
      </c>
      <c r="E659">
        <v>2</v>
      </c>
      <c r="F659" t="s">
        <v>13804</v>
      </c>
      <c r="G659">
        <v>3</v>
      </c>
      <c r="H659" t="s">
        <v>13770</v>
      </c>
      <c r="I659">
        <v>1</v>
      </c>
      <c r="J659" t="s">
        <v>13801</v>
      </c>
      <c r="K659" t="s">
        <v>13805</v>
      </c>
      <c r="L659">
        <v>270107</v>
      </c>
      <c r="M659" t="s">
        <v>13588</v>
      </c>
      <c r="N659">
        <v>270107006</v>
      </c>
      <c r="O659" t="s">
        <v>13613</v>
      </c>
      <c r="P659">
        <v>0</v>
      </c>
      <c r="Q659">
        <v>58393.279469350047</v>
      </c>
      <c r="R659">
        <v>14442.649398503325</v>
      </c>
    </row>
    <row r="660" spans="1:18" x14ac:dyDescent="0.25">
      <c r="A660">
        <v>6</v>
      </c>
      <c r="B660">
        <v>6305</v>
      </c>
      <c r="C660" t="s">
        <v>1781</v>
      </c>
      <c r="D660" t="s">
        <v>1372</v>
      </c>
      <c r="E660">
        <v>2</v>
      </c>
      <c r="F660" t="s">
        <v>13804</v>
      </c>
      <c r="G660">
        <v>3</v>
      </c>
      <c r="H660" t="s">
        <v>13770</v>
      </c>
      <c r="I660">
        <v>1</v>
      </c>
      <c r="J660" t="s">
        <v>13801</v>
      </c>
      <c r="K660" t="s">
        <v>13806</v>
      </c>
      <c r="L660">
        <v>270107</v>
      </c>
      <c r="M660" t="s">
        <v>13588</v>
      </c>
      <c r="N660">
        <v>270107006</v>
      </c>
      <c r="O660" t="s">
        <v>13613</v>
      </c>
      <c r="P660">
        <v>0</v>
      </c>
      <c r="Q660">
        <v>2444.1473153411689</v>
      </c>
      <c r="R660">
        <v>0</v>
      </c>
    </row>
    <row r="661" spans="1:18" x14ac:dyDescent="0.25">
      <c r="A661">
        <v>6</v>
      </c>
      <c r="B661">
        <v>6305</v>
      </c>
      <c r="C661" t="s">
        <v>1781</v>
      </c>
      <c r="D661" t="s">
        <v>1372</v>
      </c>
      <c r="E661">
        <v>3</v>
      </c>
      <c r="F661" t="s">
        <v>13807</v>
      </c>
      <c r="G661">
        <v>1</v>
      </c>
      <c r="H661" t="s">
        <v>8278</v>
      </c>
      <c r="I661">
        <v>1</v>
      </c>
      <c r="J661" t="s">
        <v>13801</v>
      </c>
      <c r="K661" t="s">
        <v>13808</v>
      </c>
      <c r="L661">
        <v>270107</v>
      </c>
      <c r="M661" t="s">
        <v>13588</v>
      </c>
      <c r="N661">
        <v>270107006</v>
      </c>
      <c r="O661" t="s">
        <v>13613</v>
      </c>
      <c r="P661">
        <v>0</v>
      </c>
      <c r="Q661">
        <v>60837.426784691212</v>
      </c>
      <c r="R661">
        <v>14442.649398503325</v>
      </c>
    </row>
    <row r="662" spans="1:18" x14ac:dyDescent="0.25">
      <c r="A662">
        <v>6</v>
      </c>
      <c r="B662">
        <v>6305</v>
      </c>
      <c r="C662" t="s">
        <v>1781</v>
      </c>
      <c r="D662" t="s">
        <v>1372</v>
      </c>
      <c r="E662">
        <v>4</v>
      </c>
      <c r="F662" t="s">
        <v>13810</v>
      </c>
      <c r="G662">
        <v>1</v>
      </c>
      <c r="H662" t="s">
        <v>8278</v>
      </c>
      <c r="I662">
        <v>1</v>
      </c>
      <c r="J662" t="s">
        <v>13801</v>
      </c>
      <c r="K662" t="s">
        <v>13811</v>
      </c>
      <c r="L662">
        <v>270107</v>
      </c>
      <c r="M662" t="s">
        <v>13588</v>
      </c>
      <c r="N662">
        <v>270107006</v>
      </c>
      <c r="O662" t="s">
        <v>13613</v>
      </c>
      <c r="P662">
        <v>0</v>
      </c>
      <c r="Q662">
        <v>60837.426784691212</v>
      </c>
      <c r="R662">
        <v>14442.649398503325</v>
      </c>
    </row>
    <row r="663" spans="1:18" x14ac:dyDescent="0.25">
      <c r="A663">
        <v>6</v>
      </c>
      <c r="B663">
        <v>6305</v>
      </c>
      <c r="C663" t="s">
        <v>1781</v>
      </c>
      <c r="D663" t="s">
        <v>1372</v>
      </c>
      <c r="E663">
        <v>7</v>
      </c>
      <c r="F663" t="s">
        <v>13813</v>
      </c>
      <c r="G663">
        <v>2</v>
      </c>
      <c r="H663" t="s">
        <v>13771</v>
      </c>
      <c r="I663">
        <v>3</v>
      </c>
      <c r="J663" t="s">
        <v>13814</v>
      </c>
      <c r="K663" t="s">
        <v>13771</v>
      </c>
      <c r="L663">
        <v>270107</v>
      </c>
      <c r="M663" t="s">
        <v>13588</v>
      </c>
      <c r="N663">
        <v>270107005</v>
      </c>
      <c r="O663" t="s">
        <v>13608</v>
      </c>
      <c r="P663">
        <v>0</v>
      </c>
      <c r="Q663">
        <v>26169.342653113472</v>
      </c>
      <c r="R663">
        <v>0</v>
      </c>
    </row>
    <row r="664" spans="1:18" x14ac:dyDescent="0.25">
      <c r="A664">
        <v>6</v>
      </c>
      <c r="B664">
        <v>6305</v>
      </c>
      <c r="C664" t="s">
        <v>1781</v>
      </c>
      <c r="D664" t="s">
        <v>1372</v>
      </c>
      <c r="E664">
        <v>7</v>
      </c>
      <c r="F664" t="s">
        <v>13813</v>
      </c>
      <c r="G664">
        <v>3</v>
      </c>
      <c r="H664" t="s">
        <v>13770</v>
      </c>
      <c r="I664">
        <v>3</v>
      </c>
      <c r="J664" t="s">
        <v>13814</v>
      </c>
      <c r="K664" t="s">
        <v>13815</v>
      </c>
      <c r="L664">
        <v>270107</v>
      </c>
      <c r="M664" t="s">
        <v>13588</v>
      </c>
      <c r="N664">
        <v>270107005</v>
      </c>
      <c r="O664" t="s">
        <v>13608</v>
      </c>
      <c r="P664">
        <v>0</v>
      </c>
      <c r="Q664">
        <v>34668.084131577743</v>
      </c>
      <c r="R664">
        <v>14442.649398503325</v>
      </c>
    </row>
    <row r="665" spans="1:18" x14ac:dyDescent="0.25">
      <c r="A665">
        <v>6</v>
      </c>
      <c r="B665">
        <v>6306</v>
      </c>
      <c r="C665" t="s">
        <v>1781</v>
      </c>
      <c r="D665" t="s">
        <v>1375</v>
      </c>
      <c r="E665">
        <v>1</v>
      </c>
      <c r="F665" t="s">
        <v>13800</v>
      </c>
      <c r="G665">
        <v>1</v>
      </c>
      <c r="H665" t="s">
        <v>8278</v>
      </c>
      <c r="I665">
        <v>1</v>
      </c>
      <c r="J665" t="s">
        <v>13801</v>
      </c>
      <c r="K665" t="s">
        <v>13802</v>
      </c>
      <c r="L665">
        <v>270107</v>
      </c>
      <c r="M665" t="s">
        <v>13588</v>
      </c>
      <c r="N665">
        <v>270107006</v>
      </c>
      <c r="O665" t="s">
        <v>13613</v>
      </c>
      <c r="P665">
        <v>0</v>
      </c>
      <c r="Q665">
        <v>14242.996611960672</v>
      </c>
      <c r="R665">
        <v>0</v>
      </c>
    </row>
    <row r="666" spans="1:18" x14ac:dyDescent="0.25">
      <c r="A666">
        <v>6</v>
      </c>
      <c r="B666">
        <v>6306</v>
      </c>
      <c r="C666" t="s">
        <v>1781</v>
      </c>
      <c r="D666" t="s">
        <v>1375</v>
      </c>
      <c r="E666">
        <v>1</v>
      </c>
      <c r="F666" t="s">
        <v>13800</v>
      </c>
      <c r="G666">
        <v>1</v>
      </c>
      <c r="H666" t="s">
        <v>8278</v>
      </c>
      <c r="I666">
        <v>1</v>
      </c>
      <c r="J666" t="s">
        <v>13801</v>
      </c>
      <c r="K666" t="s">
        <v>13803</v>
      </c>
      <c r="L666">
        <v>270107</v>
      </c>
      <c r="M666" t="s">
        <v>13588</v>
      </c>
      <c r="N666">
        <v>270107006</v>
      </c>
      <c r="O666" t="s">
        <v>13613</v>
      </c>
      <c r="P666">
        <v>0</v>
      </c>
      <c r="Q666">
        <v>3501.8529172130011</v>
      </c>
      <c r="R666">
        <v>0</v>
      </c>
    </row>
    <row r="667" spans="1:18" x14ac:dyDescent="0.25">
      <c r="A667">
        <v>6</v>
      </c>
      <c r="B667">
        <v>6306</v>
      </c>
      <c r="C667" t="s">
        <v>1781</v>
      </c>
      <c r="D667" t="s">
        <v>1375</v>
      </c>
      <c r="E667">
        <v>2</v>
      </c>
      <c r="F667" t="s">
        <v>13804</v>
      </c>
      <c r="G667">
        <v>3</v>
      </c>
      <c r="H667" t="s">
        <v>13770</v>
      </c>
      <c r="I667">
        <v>1</v>
      </c>
      <c r="J667" t="s">
        <v>13801</v>
      </c>
      <c r="K667" t="s">
        <v>13805</v>
      </c>
      <c r="L667">
        <v>270107</v>
      </c>
      <c r="M667" t="s">
        <v>13588</v>
      </c>
      <c r="N667">
        <v>270107006</v>
      </c>
      <c r="O667" t="s">
        <v>13613</v>
      </c>
      <c r="P667">
        <v>0</v>
      </c>
      <c r="Q667">
        <v>14242.996611960672</v>
      </c>
      <c r="R667">
        <v>0</v>
      </c>
    </row>
    <row r="668" spans="1:18" x14ac:dyDescent="0.25">
      <c r="A668">
        <v>6</v>
      </c>
      <c r="B668">
        <v>6306</v>
      </c>
      <c r="C668" t="s">
        <v>1781</v>
      </c>
      <c r="D668" t="s">
        <v>1375</v>
      </c>
      <c r="E668">
        <v>2</v>
      </c>
      <c r="F668" t="s">
        <v>13804</v>
      </c>
      <c r="G668">
        <v>3</v>
      </c>
      <c r="H668" t="s">
        <v>13770</v>
      </c>
      <c r="I668">
        <v>1</v>
      </c>
      <c r="J668" t="s">
        <v>13801</v>
      </c>
      <c r="K668" t="s">
        <v>13806</v>
      </c>
      <c r="L668">
        <v>270107</v>
      </c>
      <c r="M668" t="s">
        <v>13588</v>
      </c>
      <c r="N668">
        <v>270107006</v>
      </c>
      <c r="O668" t="s">
        <v>13613</v>
      </c>
      <c r="P668">
        <v>0</v>
      </c>
      <c r="Q668">
        <v>3501.8529172130011</v>
      </c>
      <c r="R668">
        <v>0</v>
      </c>
    </row>
    <row r="669" spans="1:18" x14ac:dyDescent="0.25">
      <c r="A669">
        <v>6</v>
      </c>
      <c r="B669">
        <v>6306</v>
      </c>
      <c r="C669" t="s">
        <v>1781</v>
      </c>
      <c r="D669" t="s">
        <v>1375</v>
      </c>
      <c r="E669">
        <v>3</v>
      </c>
      <c r="F669" t="s">
        <v>13807</v>
      </c>
      <c r="G669">
        <v>1</v>
      </c>
      <c r="H669" t="s">
        <v>8278</v>
      </c>
      <c r="I669">
        <v>1</v>
      </c>
      <c r="J669" t="s">
        <v>13801</v>
      </c>
      <c r="K669" t="s">
        <v>13808</v>
      </c>
      <c r="L669">
        <v>270107</v>
      </c>
      <c r="M669" t="s">
        <v>13588</v>
      </c>
      <c r="N669">
        <v>270107006</v>
      </c>
      <c r="O669" t="s">
        <v>13613</v>
      </c>
      <c r="P669">
        <v>0</v>
      </c>
      <c r="Q669">
        <v>17744.849529173673</v>
      </c>
      <c r="R669">
        <v>0</v>
      </c>
    </row>
    <row r="670" spans="1:18" x14ac:dyDescent="0.25">
      <c r="A670">
        <v>6</v>
      </c>
      <c r="B670">
        <v>6306</v>
      </c>
      <c r="C670" t="s">
        <v>1781</v>
      </c>
      <c r="D670" t="s">
        <v>1375</v>
      </c>
      <c r="E670">
        <v>4</v>
      </c>
      <c r="F670" t="s">
        <v>13810</v>
      </c>
      <c r="G670">
        <v>1</v>
      </c>
      <c r="H670" t="s">
        <v>8278</v>
      </c>
      <c r="I670">
        <v>1</v>
      </c>
      <c r="J670" t="s">
        <v>13801</v>
      </c>
      <c r="K670" t="s">
        <v>13811</v>
      </c>
      <c r="L670">
        <v>270107</v>
      </c>
      <c r="M670" t="s">
        <v>13588</v>
      </c>
      <c r="N670">
        <v>270107006</v>
      </c>
      <c r="O670" t="s">
        <v>13613</v>
      </c>
      <c r="P670">
        <v>0</v>
      </c>
      <c r="Q670">
        <v>14242.996611960672</v>
      </c>
      <c r="R670">
        <v>0</v>
      </c>
    </row>
    <row r="671" spans="1:18" x14ac:dyDescent="0.25">
      <c r="A671">
        <v>6</v>
      </c>
      <c r="B671">
        <v>6306</v>
      </c>
      <c r="C671" t="s">
        <v>1781</v>
      </c>
      <c r="D671" t="s">
        <v>1375</v>
      </c>
      <c r="E671">
        <v>4</v>
      </c>
      <c r="F671" t="s">
        <v>13810</v>
      </c>
      <c r="G671">
        <v>1</v>
      </c>
      <c r="H671" t="s">
        <v>8278</v>
      </c>
      <c r="I671">
        <v>1</v>
      </c>
      <c r="J671" t="s">
        <v>13801</v>
      </c>
      <c r="K671" t="s">
        <v>13812</v>
      </c>
      <c r="L671">
        <v>270107</v>
      </c>
      <c r="M671" t="s">
        <v>13588</v>
      </c>
      <c r="N671">
        <v>270107006</v>
      </c>
      <c r="O671" t="s">
        <v>13613</v>
      </c>
      <c r="P671">
        <v>0</v>
      </c>
      <c r="Q671">
        <v>3501.8529172130011</v>
      </c>
      <c r="R671">
        <v>0</v>
      </c>
    </row>
    <row r="672" spans="1:18" x14ac:dyDescent="0.25">
      <c r="A672">
        <v>6</v>
      </c>
      <c r="B672">
        <v>6306</v>
      </c>
      <c r="C672" t="s">
        <v>1781</v>
      </c>
      <c r="D672" t="s">
        <v>1375</v>
      </c>
      <c r="E672">
        <v>7</v>
      </c>
      <c r="F672" t="s">
        <v>13813</v>
      </c>
      <c r="G672">
        <v>3</v>
      </c>
      <c r="H672" t="s">
        <v>13770</v>
      </c>
      <c r="I672">
        <v>3</v>
      </c>
      <c r="J672" t="s">
        <v>13814</v>
      </c>
      <c r="K672" t="s">
        <v>13815</v>
      </c>
      <c r="L672">
        <v>270107</v>
      </c>
      <c r="M672" t="s">
        <v>13588</v>
      </c>
      <c r="N672">
        <v>270107005</v>
      </c>
      <c r="O672" t="s">
        <v>13608</v>
      </c>
      <c r="P672">
        <v>0</v>
      </c>
      <c r="Q672">
        <v>14242.996611960672</v>
      </c>
      <c r="R672">
        <v>0</v>
      </c>
    </row>
    <row r="673" spans="1:18" x14ac:dyDescent="0.25">
      <c r="A673">
        <v>6</v>
      </c>
      <c r="B673">
        <v>6306</v>
      </c>
      <c r="C673" t="s">
        <v>1781</v>
      </c>
      <c r="D673" t="s">
        <v>1375</v>
      </c>
      <c r="E673">
        <v>7</v>
      </c>
      <c r="F673" t="s">
        <v>13813</v>
      </c>
      <c r="G673">
        <v>3</v>
      </c>
      <c r="H673" t="s">
        <v>13770</v>
      </c>
      <c r="I673">
        <v>3</v>
      </c>
      <c r="J673" t="s">
        <v>13814</v>
      </c>
      <c r="K673" t="s">
        <v>13816</v>
      </c>
      <c r="L673">
        <v>270107</v>
      </c>
      <c r="M673" t="s">
        <v>13588</v>
      </c>
      <c r="N673">
        <v>270107005</v>
      </c>
      <c r="O673" t="s">
        <v>13608</v>
      </c>
      <c r="P673">
        <v>0</v>
      </c>
      <c r="Q673">
        <v>3501.8529172130011</v>
      </c>
      <c r="R673">
        <v>0</v>
      </c>
    </row>
    <row r="674" spans="1:18" x14ac:dyDescent="0.25">
      <c r="A674">
        <v>6</v>
      </c>
      <c r="B674">
        <v>6308</v>
      </c>
      <c r="C674" t="s">
        <v>1781</v>
      </c>
      <c r="D674" t="s">
        <v>1381</v>
      </c>
      <c r="E674">
        <v>1</v>
      </c>
      <c r="F674" t="s">
        <v>13800</v>
      </c>
      <c r="G674">
        <v>1</v>
      </c>
      <c r="H674" t="s">
        <v>8278</v>
      </c>
      <c r="I674">
        <v>1</v>
      </c>
      <c r="J674" t="s">
        <v>13801</v>
      </c>
      <c r="K674" t="s">
        <v>13802</v>
      </c>
      <c r="L674">
        <v>270107</v>
      </c>
      <c r="M674" t="s">
        <v>13588</v>
      </c>
      <c r="N674">
        <v>270107006</v>
      </c>
      <c r="O674" t="s">
        <v>13613</v>
      </c>
      <c r="P674">
        <v>0</v>
      </c>
      <c r="Q674">
        <v>0</v>
      </c>
      <c r="R674">
        <v>30166.603244953309</v>
      </c>
    </row>
    <row r="675" spans="1:18" x14ac:dyDescent="0.25">
      <c r="A675">
        <v>6</v>
      </c>
      <c r="B675">
        <v>6308</v>
      </c>
      <c r="C675" t="s">
        <v>1781</v>
      </c>
      <c r="D675" t="s">
        <v>1381</v>
      </c>
      <c r="E675">
        <v>2</v>
      </c>
      <c r="F675" t="s">
        <v>13804</v>
      </c>
      <c r="G675">
        <v>3</v>
      </c>
      <c r="H675" t="s">
        <v>13770</v>
      </c>
      <c r="I675">
        <v>1</v>
      </c>
      <c r="J675" t="s">
        <v>13801</v>
      </c>
      <c r="K675" t="s">
        <v>13805</v>
      </c>
      <c r="L675">
        <v>270107</v>
      </c>
      <c r="M675" t="s">
        <v>13588</v>
      </c>
      <c r="N675">
        <v>270107006</v>
      </c>
      <c r="O675" t="s">
        <v>13613</v>
      </c>
      <c r="P675">
        <v>0</v>
      </c>
      <c r="Q675">
        <v>0</v>
      </c>
      <c r="R675">
        <v>30166.603244953309</v>
      </c>
    </row>
    <row r="676" spans="1:18" x14ac:dyDescent="0.25">
      <c r="A676">
        <v>6</v>
      </c>
      <c r="B676">
        <v>6308</v>
      </c>
      <c r="C676" t="s">
        <v>1781</v>
      </c>
      <c r="D676" t="s">
        <v>1381</v>
      </c>
      <c r="E676">
        <v>3</v>
      </c>
      <c r="F676" t="s">
        <v>13807</v>
      </c>
      <c r="G676">
        <v>1</v>
      </c>
      <c r="H676" t="s">
        <v>8278</v>
      </c>
      <c r="I676">
        <v>1</v>
      </c>
      <c r="J676" t="s">
        <v>13801</v>
      </c>
      <c r="K676" t="s">
        <v>13808</v>
      </c>
      <c r="L676">
        <v>270107</v>
      </c>
      <c r="M676" t="s">
        <v>13588</v>
      </c>
      <c r="N676">
        <v>270107006</v>
      </c>
      <c r="O676" t="s">
        <v>13613</v>
      </c>
      <c r="P676">
        <v>0</v>
      </c>
      <c r="Q676">
        <v>0</v>
      </c>
      <c r="R676">
        <v>30166.603244953309</v>
      </c>
    </row>
    <row r="677" spans="1:18" x14ac:dyDescent="0.25">
      <c r="A677">
        <v>6</v>
      </c>
      <c r="B677">
        <v>6308</v>
      </c>
      <c r="C677" t="s">
        <v>1781</v>
      </c>
      <c r="D677" t="s">
        <v>1381</v>
      </c>
      <c r="E677">
        <v>4</v>
      </c>
      <c r="F677" t="s">
        <v>13810</v>
      </c>
      <c r="G677">
        <v>1</v>
      </c>
      <c r="H677" t="s">
        <v>8278</v>
      </c>
      <c r="I677">
        <v>1</v>
      </c>
      <c r="J677" t="s">
        <v>13801</v>
      </c>
      <c r="K677" t="s">
        <v>13811</v>
      </c>
      <c r="L677">
        <v>270107</v>
      </c>
      <c r="M677" t="s">
        <v>13588</v>
      </c>
      <c r="N677">
        <v>270107006</v>
      </c>
      <c r="O677" t="s">
        <v>13613</v>
      </c>
      <c r="P677">
        <v>0</v>
      </c>
      <c r="Q677">
        <v>0</v>
      </c>
      <c r="R677">
        <v>30166.603244953309</v>
      </c>
    </row>
    <row r="678" spans="1:18" x14ac:dyDescent="0.25">
      <c r="A678">
        <v>6</v>
      </c>
      <c r="B678">
        <v>6308</v>
      </c>
      <c r="C678" t="s">
        <v>1781</v>
      </c>
      <c r="D678" t="s">
        <v>1381</v>
      </c>
      <c r="E678">
        <v>7</v>
      </c>
      <c r="F678" t="s">
        <v>13813</v>
      </c>
      <c r="G678">
        <v>3</v>
      </c>
      <c r="H678" t="s">
        <v>13770</v>
      </c>
      <c r="I678">
        <v>3</v>
      </c>
      <c r="J678" t="s">
        <v>13814</v>
      </c>
      <c r="K678" t="s">
        <v>13815</v>
      </c>
      <c r="L678">
        <v>270107</v>
      </c>
      <c r="M678" t="s">
        <v>13588</v>
      </c>
      <c r="N678">
        <v>270107005</v>
      </c>
      <c r="O678" t="s">
        <v>13608</v>
      </c>
      <c r="P678">
        <v>0</v>
      </c>
      <c r="Q678">
        <v>0</v>
      </c>
      <c r="R678">
        <v>30166.603244953309</v>
      </c>
    </row>
    <row r="679" spans="1:18" x14ac:dyDescent="0.25">
      <c r="A679">
        <v>6</v>
      </c>
      <c r="B679">
        <v>6310</v>
      </c>
      <c r="C679" t="s">
        <v>1781</v>
      </c>
      <c r="D679" t="s">
        <v>1387</v>
      </c>
      <c r="E679">
        <v>1</v>
      </c>
      <c r="F679" t="s">
        <v>13800</v>
      </c>
      <c r="G679">
        <v>1</v>
      </c>
      <c r="H679" t="s">
        <v>8278</v>
      </c>
      <c r="I679">
        <v>1</v>
      </c>
      <c r="J679" t="s">
        <v>13801</v>
      </c>
      <c r="K679" t="s">
        <v>13802</v>
      </c>
      <c r="L679">
        <v>270107</v>
      </c>
      <c r="M679" t="s">
        <v>13588</v>
      </c>
      <c r="N679">
        <v>270107006</v>
      </c>
      <c r="O679" t="s">
        <v>13613</v>
      </c>
      <c r="P679">
        <v>0</v>
      </c>
      <c r="Q679">
        <v>22059.917880280813</v>
      </c>
      <c r="R679">
        <v>26151.384438587949</v>
      </c>
    </row>
    <row r="680" spans="1:18" x14ac:dyDescent="0.25">
      <c r="A680">
        <v>6</v>
      </c>
      <c r="B680">
        <v>6310</v>
      </c>
      <c r="C680" t="s">
        <v>1781</v>
      </c>
      <c r="D680" t="s">
        <v>1387</v>
      </c>
      <c r="E680">
        <v>2</v>
      </c>
      <c r="F680" t="s">
        <v>13804</v>
      </c>
      <c r="G680">
        <v>3</v>
      </c>
      <c r="H680" t="s">
        <v>13770</v>
      </c>
      <c r="I680">
        <v>1</v>
      </c>
      <c r="J680" t="s">
        <v>13801</v>
      </c>
      <c r="K680" t="s">
        <v>13805</v>
      </c>
      <c r="L680">
        <v>270107</v>
      </c>
      <c r="M680" t="s">
        <v>13588</v>
      </c>
      <c r="N680">
        <v>270107006</v>
      </c>
      <c r="O680" t="s">
        <v>13613</v>
      </c>
      <c r="P680">
        <v>0</v>
      </c>
      <c r="Q680">
        <v>22059.917880280813</v>
      </c>
      <c r="R680">
        <v>23701.747025085435</v>
      </c>
    </row>
    <row r="681" spans="1:18" x14ac:dyDescent="0.25">
      <c r="A681">
        <v>6</v>
      </c>
      <c r="B681">
        <v>6310</v>
      </c>
      <c r="C681" t="s">
        <v>1781</v>
      </c>
      <c r="D681" t="s">
        <v>1387</v>
      </c>
      <c r="E681">
        <v>2</v>
      </c>
      <c r="F681" t="s">
        <v>13804</v>
      </c>
      <c r="G681">
        <v>3</v>
      </c>
      <c r="H681" t="s">
        <v>13770</v>
      </c>
      <c r="I681">
        <v>1</v>
      </c>
      <c r="J681" t="s">
        <v>13801</v>
      </c>
      <c r="K681" t="s">
        <v>13806</v>
      </c>
      <c r="L681">
        <v>270107</v>
      </c>
      <c r="M681" t="s">
        <v>13588</v>
      </c>
      <c r="N681">
        <v>270107006</v>
      </c>
      <c r="O681" t="s">
        <v>13613</v>
      </c>
      <c r="P681">
        <v>0</v>
      </c>
      <c r="Q681">
        <v>0</v>
      </c>
      <c r="R681">
        <v>2449.6374135025098</v>
      </c>
    </row>
    <row r="682" spans="1:18" x14ac:dyDescent="0.25">
      <c r="A682">
        <v>6</v>
      </c>
      <c r="B682">
        <v>6310</v>
      </c>
      <c r="C682" t="s">
        <v>1781</v>
      </c>
      <c r="D682" t="s">
        <v>1387</v>
      </c>
      <c r="E682">
        <v>3</v>
      </c>
      <c r="F682" t="s">
        <v>13807</v>
      </c>
      <c r="G682">
        <v>1</v>
      </c>
      <c r="H682" t="s">
        <v>8278</v>
      </c>
      <c r="I682">
        <v>1</v>
      </c>
      <c r="J682" t="s">
        <v>13801</v>
      </c>
      <c r="K682" t="s">
        <v>13808</v>
      </c>
      <c r="L682">
        <v>270107</v>
      </c>
      <c r="M682" t="s">
        <v>13588</v>
      </c>
      <c r="N682">
        <v>270107006</v>
      </c>
      <c r="O682" t="s">
        <v>13613</v>
      </c>
      <c r="P682">
        <v>0</v>
      </c>
      <c r="Q682">
        <v>22059.917880280813</v>
      </c>
      <c r="R682">
        <v>26151.384438587949</v>
      </c>
    </row>
    <row r="683" spans="1:18" x14ac:dyDescent="0.25">
      <c r="A683">
        <v>6</v>
      </c>
      <c r="B683">
        <v>6310</v>
      </c>
      <c r="C683" t="s">
        <v>1781</v>
      </c>
      <c r="D683" t="s">
        <v>1387</v>
      </c>
      <c r="E683">
        <v>4</v>
      </c>
      <c r="F683" t="s">
        <v>13810</v>
      </c>
      <c r="G683">
        <v>1</v>
      </c>
      <c r="H683" t="s">
        <v>8278</v>
      </c>
      <c r="I683">
        <v>1</v>
      </c>
      <c r="J683" t="s">
        <v>13801</v>
      </c>
      <c r="K683" t="s">
        <v>13811</v>
      </c>
      <c r="L683">
        <v>270107</v>
      </c>
      <c r="M683" t="s">
        <v>13588</v>
      </c>
      <c r="N683">
        <v>270107006</v>
      </c>
      <c r="O683" t="s">
        <v>13613</v>
      </c>
      <c r="P683">
        <v>0</v>
      </c>
      <c r="Q683">
        <v>22059.917880280813</v>
      </c>
      <c r="R683">
        <v>26151.384438587949</v>
      </c>
    </row>
    <row r="684" spans="1:18" x14ac:dyDescent="0.25">
      <c r="A684">
        <v>6</v>
      </c>
      <c r="B684">
        <v>6310</v>
      </c>
      <c r="C684" t="s">
        <v>1781</v>
      </c>
      <c r="D684" t="s">
        <v>1387</v>
      </c>
      <c r="E684">
        <v>7</v>
      </c>
      <c r="F684" t="s">
        <v>13813</v>
      </c>
      <c r="G684">
        <v>2</v>
      </c>
      <c r="H684" t="s">
        <v>13771</v>
      </c>
      <c r="I684">
        <v>3</v>
      </c>
      <c r="J684" t="s">
        <v>13814</v>
      </c>
      <c r="K684" t="s">
        <v>13771</v>
      </c>
      <c r="L684">
        <v>270107</v>
      </c>
      <c r="M684" t="s">
        <v>13588</v>
      </c>
      <c r="N684">
        <v>270107005</v>
      </c>
      <c r="O684" t="s">
        <v>13608</v>
      </c>
      <c r="P684">
        <v>0</v>
      </c>
      <c r="Q684">
        <v>4978.08336378901</v>
      </c>
      <c r="R684">
        <v>0</v>
      </c>
    </row>
    <row r="685" spans="1:18" x14ac:dyDescent="0.25">
      <c r="A685">
        <v>6</v>
      </c>
      <c r="B685">
        <v>6310</v>
      </c>
      <c r="C685" t="s">
        <v>1781</v>
      </c>
      <c r="D685" t="s">
        <v>1387</v>
      </c>
      <c r="E685">
        <v>7</v>
      </c>
      <c r="F685" t="s">
        <v>13813</v>
      </c>
      <c r="G685">
        <v>3</v>
      </c>
      <c r="H685" t="s">
        <v>13770</v>
      </c>
      <c r="I685">
        <v>3</v>
      </c>
      <c r="J685" t="s">
        <v>13814</v>
      </c>
      <c r="K685" t="s">
        <v>13815</v>
      </c>
      <c r="L685">
        <v>270107</v>
      </c>
      <c r="M685" t="s">
        <v>13588</v>
      </c>
      <c r="N685">
        <v>270107005</v>
      </c>
      <c r="O685" t="s">
        <v>13608</v>
      </c>
      <c r="P685">
        <v>0</v>
      </c>
      <c r="Q685">
        <v>17081.834516491799</v>
      </c>
      <c r="R685">
        <v>25361.884264719461</v>
      </c>
    </row>
    <row r="686" spans="1:18" x14ac:dyDescent="0.25">
      <c r="A686">
        <v>6</v>
      </c>
      <c r="B686">
        <v>6310</v>
      </c>
      <c r="C686" t="s">
        <v>1781</v>
      </c>
      <c r="D686" t="s">
        <v>1387</v>
      </c>
      <c r="E686">
        <v>7</v>
      </c>
      <c r="F686" t="s">
        <v>13813</v>
      </c>
      <c r="G686">
        <v>3</v>
      </c>
      <c r="H686" t="s">
        <v>13770</v>
      </c>
      <c r="I686">
        <v>3</v>
      </c>
      <c r="J686" t="s">
        <v>13814</v>
      </c>
      <c r="K686" t="s">
        <v>13816</v>
      </c>
      <c r="L686">
        <v>270107</v>
      </c>
      <c r="M686" t="s">
        <v>13588</v>
      </c>
      <c r="N686">
        <v>270107005</v>
      </c>
      <c r="O686" t="s">
        <v>13608</v>
      </c>
      <c r="P686">
        <v>0</v>
      </c>
      <c r="Q686">
        <v>0</v>
      </c>
      <c r="R686">
        <v>789.50017386848242</v>
      </c>
    </row>
    <row r="687" spans="1:18" x14ac:dyDescent="0.25">
      <c r="A687">
        <v>7</v>
      </c>
      <c r="B687">
        <v>7101</v>
      </c>
      <c r="C687" t="s">
        <v>786</v>
      </c>
      <c r="D687" t="s">
        <v>1390</v>
      </c>
      <c r="E687">
        <v>1</v>
      </c>
      <c r="F687" t="s">
        <v>13800</v>
      </c>
      <c r="G687">
        <v>1</v>
      </c>
      <c r="H687" t="s">
        <v>8278</v>
      </c>
      <c r="I687">
        <v>1</v>
      </c>
      <c r="J687" t="s">
        <v>13801</v>
      </c>
      <c r="K687" t="s">
        <v>13802</v>
      </c>
      <c r="L687">
        <v>270107</v>
      </c>
      <c r="M687" t="s">
        <v>13588</v>
      </c>
      <c r="N687">
        <v>270107006</v>
      </c>
      <c r="O687" t="s">
        <v>13613</v>
      </c>
      <c r="P687">
        <v>30121.571114379392</v>
      </c>
      <c r="Q687">
        <v>25850.570184868837</v>
      </c>
      <c r="R687">
        <v>35939.259913295937</v>
      </c>
    </row>
    <row r="688" spans="1:18" x14ac:dyDescent="0.25">
      <c r="A688">
        <v>7</v>
      </c>
      <c r="B688">
        <v>7101</v>
      </c>
      <c r="C688" t="s">
        <v>786</v>
      </c>
      <c r="D688" t="s">
        <v>1390</v>
      </c>
      <c r="E688">
        <v>1</v>
      </c>
      <c r="F688" t="s">
        <v>13800</v>
      </c>
      <c r="G688">
        <v>1</v>
      </c>
      <c r="H688" t="s">
        <v>8278</v>
      </c>
      <c r="I688">
        <v>1</v>
      </c>
      <c r="J688" t="s">
        <v>13801</v>
      </c>
      <c r="K688" t="s">
        <v>13803</v>
      </c>
      <c r="L688">
        <v>270107</v>
      </c>
      <c r="M688" t="s">
        <v>13588</v>
      </c>
      <c r="N688">
        <v>270107006</v>
      </c>
      <c r="O688" t="s">
        <v>13613</v>
      </c>
      <c r="P688">
        <v>740.31096658705849</v>
      </c>
      <c r="Q688">
        <v>349.23048796702579</v>
      </c>
      <c r="R688">
        <v>753.11350043707864</v>
      </c>
    </row>
    <row r="689" spans="1:18" x14ac:dyDescent="0.25">
      <c r="A689">
        <v>7</v>
      </c>
      <c r="B689">
        <v>7101</v>
      </c>
      <c r="C689" t="s">
        <v>786</v>
      </c>
      <c r="D689" t="s">
        <v>1390</v>
      </c>
      <c r="E689">
        <v>2</v>
      </c>
      <c r="F689" t="s">
        <v>13804</v>
      </c>
      <c r="G689">
        <v>3</v>
      </c>
      <c r="H689" t="s">
        <v>13770</v>
      </c>
      <c r="I689">
        <v>1</v>
      </c>
      <c r="J689" t="s">
        <v>13801</v>
      </c>
      <c r="K689" t="s">
        <v>13805</v>
      </c>
      <c r="L689">
        <v>270107</v>
      </c>
      <c r="M689" t="s">
        <v>13588</v>
      </c>
      <c r="N689">
        <v>270107006</v>
      </c>
      <c r="O689" t="s">
        <v>13613</v>
      </c>
      <c r="P689">
        <v>29605.692208744305</v>
      </c>
      <c r="Q689">
        <v>24801.346859960675</v>
      </c>
      <c r="R689">
        <v>28542.220921322281</v>
      </c>
    </row>
    <row r="690" spans="1:18" x14ac:dyDescent="0.25">
      <c r="A690">
        <v>7</v>
      </c>
      <c r="B690">
        <v>7101</v>
      </c>
      <c r="C690" t="s">
        <v>786</v>
      </c>
      <c r="D690" t="s">
        <v>1390</v>
      </c>
      <c r="E690">
        <v>2</v>
      </c>
      <c r="F690" t="s">
        <v>13804</v>
      </c>
      <c r="G690">
        <v>3</v>
      </c>
      <c r="H690" t="s">
        <v>13770</v>
      </c>
      <c r="I690">
        <v>1</v>
      </c>
      <c r="J690" t="s">
        <v>13801</v>
      </c>
      <c r="K690" t="s">
        <v>13806</v>
      </c>
      <c r="L690">
        <v>270107</v>
      </c>
      <c r="M690" t="s">
        <v>13588</v>
      </c>
      <c r="N690">
        <v>270107006</v>
      </c>
      <c r="O690" t="s">
        <v>13613</v>
      </c>
      <c r="P690">
        <v>1256.1898722221472</v>
      </c>
      <c r="Q690">
        <v>1398.453812875191</v>
      </c>
      <c r="R690">
        <v>8150.1524924107152</v>
      </c>
    </row>
    <row r="691" spans="1:18" x14ac:dyDescent="0.25">
      <c r="A691">
        <v>7</v>
      </c>
      <c r="B691">
        <v>7101</v>
      </c>
      <c r="C691" t="s">
        <v>786</v>
      </c>
      <c r="D691" t="s">
        <v>1390</v>
      </c>
      <c r="E691">
        <v>3</v>
      </c>
      <c r="F691" t="s">
        <v>13807</v>
      </c>
      <c r="G691">
        <v>1</v>
      </c>
      <c r="H691" t="s">
        <v>8278</v>
      </c>
      <c r="I691">
        <v>1</v>
      </c>
      <c r="J691" t="s">
        <v>13801</v>
      </c>
      <c r="K691" t="s">
        <v>13808</v>
      </c>
      <c r="L691">
        <v>270107</v>
      </c>
      <c r="M691" t="s">
        <v>13588</v>
      </c>
      <c r="N691">
        <v>270107006</v>
      </c>
      <c r="O691" t="s">
        <v>13613</v>
      </c>
      <c r="P691">
        <v>30332.960029504495</v>
      </c>
      <c r="Q691">
        <v>25850.570184868837</v>
      </c>
      <c r="R691">
        <v>36692.37341373301</v>
      </c>
    </row>
    <row r="692" spans="1:18" x14ac:dyDescent="0.25">
      <c r="A692">
        <v>7</v>
      </c>
      <c r="B692">
        <v>7101</v>
      </c>
      <c r="C692" t="s">
        <v>786</v>
      </c>
      <c r="D692" t="s">
        <v>1390</v>
      </c>
      <c r="E692">
        <v>3</v>
      </c>
      <c r="F692" t="s">
        <v>13807</v>
      </c>
      <c r="G692">
        <v>1</v>
      </c>
      <c r="H692" t="s">
        <v>8278</v>
      </c>
      <c r="I692">
        <v>1</v>
      </c>
      <c r="J692" t="s">
        <v>13801</v>
      </c>
      <c r="K692" t="s">
        <v>13809</v>
      </c>
      <c r="L692">
        <v>270107</v>
      </c>
      <c r="M692" t="s">
        <v>13588</v>
      </c>
      <c r="N692">
        <v>270107006</v>
      </c>
      <c r="O692" t="s">
        <v>13613</v>
      </c>
      <c r="P692">
        <v>528.9220514619567</v>
      </c>
      <c r="Q692">
        <v>349.23048796702579</v>
      </c>
      <c r="R692">
        <v>0</v>
      </c>
    </row>
    <row r="693" spans="1:18" x14ac:dyDescent="0.25">
      <c r="A693">
        <v>7</v>
      </c>
      <c r="B693">
        <v>7101</v>
      </c>
      <c r="C693" t="s">
        <v>786</v>
      </c>
      <c r="D693" t="s">
        <v>1390</v>
      </c>
      <c r="E693">
        <v>4</v>
      </c>
      <c r="F693" t="s">
        <v>13810</v>
      </c>
      <c r="G693">
        <v>1</v>
      </c>
      <c r="H693" t="s">
        <v>8278</v>
      </c>
      <c r="I693">
        <v>1</v>
      </c>
      <c r="J693" t="s">
        <v>13801</v>
      </c>
      <c r="K693" t="s">
        <v>13811</v>
      </c>
      <c r="L693">
        <v>270107</v>
      </c>
      <c r="M693" t="s">
        <v>13588</v>
      </c>
      <c r="N693">
        <v>270107006</v>
      </c>
      <c r="O693" t="s">
        <v>13613</v>
      </c>
      <c r="P693">
        <v>30121.571114379392</v>
      </c>
      <c r="Q693">
        <v>26199.800672835867</v>
      </c>
      <c r="R693">
        <v>35939.259913295937</v>
      </c>
    </row>
    <row r="694" spans="1:18" x14ac:dyDescent="0.25">
      <c r="A694">
        <v>7</v>
      </c>
      <c r="B694">
        <v>7101</v>
      </c>
      <c r="C694" t="s">
        <v>786</v>
      </c>
      <c r="D694" t="s">
        <v>1390</v>
      </c>
      <c r="E694">
        <v>4</v>
      </c>
      <c r="F694" t="s">
        <v>13810</v>
      </c>
      <c r="G694">
        <v>1</v>
      </c>
      <c r="H694" t="s">
        <v>8278</v>
      </c>
      <c r="I694">
        <v>1</v>
      </c>
      <c r="J694" t="s">
        <v>13801</v>
      </c>
      <c r="K694" t="s">
        <v>13812</v>
      </c>
      <c r="L694">
        <v>270107</v>
      </c>
      <c r="M694" t="s">
        <v>13588</v>
      </c>
      <c r="N694">
        <v>270107006</v>
      </c>
      <c r="O694" t="s">
        <v>13613</v>
      </c>
      <c r="P694">
        <v>740.31096658705849</v>
      </c>
      <c r="Q694">
        <v>0</v>
      </c>
      <c r="R694">
        <v>753.11350043707864</v>
      </c>
    </row>
    <row r="695" spans="1:18" x14ac:dyDescent="0.25">
      <c r="A695">
        <v>7</v>
      </c>
      <c r="B695">
        <v>7101</v>
      </c>
      <c r="C695" t="s">
        <v>786</v>
      </c>
      <c r="D695" t="s">
        <v>1390</v>
      </c>
      <c r="E695">
        <v>7</v>
      </c>
      <c r="F695" t="s">
        <v>13813</v>
      </c>
      <c r="G695">
        <v>2</v>
      </c>
      <c r="H695" t="s">
        <v>13771</v>
      </c>
      <c r="I695">
        <v>3</v>
      </c>
      <c r="J695" t="s">
        <v>13814</v>
      </c>
      <c r="K695" t="s">
        <v>13771</v>
      </c>
      <c r="L695">
        <v>270107</v>
      </c>
      <c r="M695" t="s">
        <v>13588</v>
      </c>
      <c r="N695">
        <v>270107005</v>
      </c>
      <c r="O695" t="s">
        <v>13608</v>
      </c>
      <c r="P695">
        <v>9357.3327216547696</v>
      </c>
      <c r="Q695">
        <v>11453.38322418479</v>
      </c>
      <c r="R695">
        <v>425.92567406892715</v>
      </c>
    </row>
    <row r="696" spans="1:18" x14ac:dyDescent="0.25">
      <c r="A696">
        <v>7</v>
      </c>
      <c r="B696">
        <v>7101</v>
      </c>
      <c r="C696" t="s">
        <v>786</v>
      </c>
      <c r="D696" t="s">
        <v>1390</v>
      </c>
      <c r="E696">
        <v>7</v>
      </c>
      <c r="F696" t="s">
        <v>13813</v>
      </c>
      <c r="G696">
        <v>3</v>
      </c>
      <c r="H696" t="s">
        <v>13770</v>
      </c>
      <c r="I696">
        <v>3</v>
      </c>
      <c r="J696" t="s">
        <v>13814</v>
      </c>
      <c r="K696" t="s">
        <v>13815</v>
      </c>
      <c r="L696">
        <v>270107</v>
      </c>
      <c r="M696" t="s">
        <v>13588</v>
      </c>
      <c r="N696">
        <v>270107005</v>
      </c>
      <c r="O696" t="s">
        <v>13608</v>
      </c>
      <c r="P696">
        <v>19904.740059098942</v>
      </c>
      <c r="Q696">
        <v>14235.30378497793</v>
      </c>
      <c r="R696">
        <v>32340.39076725646</v>
      </c>
    </row>
    <row r="697" spans="1:18" x14ac:dyDescent="0.25">
      <c r="A697">
        <v>7</v>
      </c>
      <c r="B697">
        <v>7101</v>
      </c>
      <c r="C697" t="s">
        <v>786</v>
      </c>
      <c r="D697" t="s">
        <v>1390</v>
      </c>
      <c r="E697">
        <v>7</v>
      </c>
      <c r="F697" t="s">
        <v>13813</v>
      </c>
      <c r="G697">
        <v>3</v>
      </c>
      <c r="H697" t="s">
        <v>13770</v>
      </c>
      <c r="I697">
        <v>3</v>
      </c>
      <c r="J697" t="s">
        <v>13814</v>
      </c>
      <c r="K697" t="s">
        <v>13816</v>
      </c>
      <c r="L697">
        <v>270107</v>
      </c>
      <c r="M697" t="s">
        <v>13588</v>
      </c>
      <c r="N697">
        <v>270107005</v>
      </c>
      <c r="O697" t="s">
        <v>13608</v>
      </c>
      <c r="P697">
        <v>1599.8093002127382</v>
      </c>
      <c r="Q697">
        <v>511.11366367317947</v>
      </c>
      <c r="R697">
        <v>3926.0569724076272</v>
      </c>
    </row>
    <row r="698" spans="1:18" x14ac:dyDescent="0.25">
      <c r="A698">
        <v>7</v>
      </c>
      <c r="B698">
        <v>7102</v>
      </c>
      <c r="C698" t="s">
        <v>786</v>
      </c>
      <c r="D698" t="s">
        <v>1393</v>
      </c>
      <c r="E698">
        <v>1</v>
      </c>
      <c r="F698" t="s">
        <v>13800</v>
      </c>
      <c r="G698">
        <v>1</v>
      </c>
      <c r="H698" t="s">
        <v>8278</v>
      </c>
      <c r="I698">
        <v>1</v>
      </c>
      <c r="J698" t="s">
        <v>13801</v>
      </c>
      <c r="K698" t="s">
        <v>13802</v>
      </c>
      <c r="L698">
        <v>270107</v>
      </c>
      <c r="M698" t="s">
        <v>13588</v>
      </c>
      <c r="N698">
        <v>270107006</v>
      </c>
      <c r="O698" t="s">
        <v>13613</v>
      </c>
      <c r="P698">
        <v>22920.113569050391</v>
      </c>
      <c r="Q698">
        <v>42070.979641710917</v>
      </c>
      <c r="R698">
        <v>19874.719042977806</v>
      </c>
    </row>
    <row r="699" spans="1:18" x14ac:dyDescent="0.25">
      <c r="A699">
        <v>7</v>
      </c>
      <c r="B699">
        <v>7102</v>
      </c>
      <c r="C699" t="s">
        <v>786</v>
      </c>
      <c r="D699" t="s">
        <v>1393</v>
      </c>
      <c r="E699">
        <v>1</v>
      </c>
      <c r="F699" t="s">
        <v>13800</v>
      </c>
      <c r="G699">
        <v>2</v>
      </c>
      <c r="H699" t="s">
        <v>13771</v>
      </c>
      <c r="I699">
        <v>1</v>
      </c>
      <c r="J699" t="s">
        <v>13801</v>
      </c>
      <c r="K699" t="s">
        <v>13771</v>
      </c>
      <c r="L699">
        <v>270107</v>
      </c>
      <c r="M699" t="s">
        <v>13588</v>
      </c>
      <c r="N699">
        <v>270107006</v>
      </c>
      <c r="O699" t="s">
        <v>13613</v>
      </c>
      <c r="P699">
        <v>1642.2574912678474</v>
      </c>
      <c r="Q699">
        <v>0</v>
      </c>
      <c r="R699">
        <v>0</v>
      </c>
    </row>
    <row r="700" spans="1:18" x14ac:dyDescent="0.25">
      <c r="A700">
        <v>7</v>
      </c>
      <c r="B700">
        <v>7102</v>
      </c>
      <c r="C700" t="s">
        <v>786</v>
      </c>
      <c r="D700" t="s">
        <v>1393</v>
      </c>
      <c r="E700">
        <v>2</v>
      </c>
      <c r="F700" t="s">
        <v>13804</v>
      </c>
      <c r="G700">
        <v>3</v>
      </c>
      <c r="H700" t="s">
        <v>13770</v>
      </c>
      <c r="I700">
        <v>1</v>
      </c>
      <c r="J700" t="s">
        <v>13801</v>
      </c>
      <c r="K700" t="s">
        <v>13805</v>
      </c>
      <c r="L700">
        <v>270107</v>
      </c>
      <c r="M700" t="s">
        <v>13588</v>
      </c>
      <c r="N700">
        <v>270107006</v>
      </c>
      <c r="O700" t="s">
        <v>13613</v>
      </c>
      <c r="P700">
        <v>24562.371060318237</v>
      </c>
      <c r="Q700">
        <v>40592.321718389525</v>
      </c>
      <c r="R700">
        <v>18108.26727860115</v>
      </c>
    </row>
    <row r="701" spans="1:18" x14ac:dyDescent="0.25">
      <c r="A701">
        <v>7</v>
      </c>
      <c r="B701">
        <v>7102</v>
      </c>
      <c r="C701" t="s">
        <v>786</v>
      </c>
      <c r="D701" t="s">
        <v>1393</v>
      </c>
      <c r="E701">
        <v>2</v>
      </c>
      <c r="F701" t="s">
        <v>13804</v>
      </c>
      <c r="G701">
        <v>3</v>
      </c>
      <c r="H701" t="s">
        <v>13770</v>
      </c>
      <c r="I701">
        <v>1</v>
      </c>
      <c r="J701" t="s">
        <v>13801</v>
      </c>
      <c r="K701" t="s">
        <v>13806</v>
      </c>
      <c r="L701">
        <v>270107</v>
      </c>
      <c r="M701" t="s">
        <v>13588</v>
      </c>
      <c r="N701">
        <v>270107006</v>
      </c>
      <c r="O701" t="s">
        <v>13613</v>
      </c>
      <c r="P701">
        <v>0</v>
      </c>
      <c r="Q701">
        <v>1478.6579233213984</v>
      </c>
      <c r="R701">
        <v>1766.4517643766549</v>
      </c>
    </row>
    <row r="702" spans="1:18" x14ac:dyDescent="0.25">
      <c r="A702">
        <v>7</v>
      </c>
      <c r="B702">
        <v>7102</v>
      </c>
      <c r="C702" t="s">
        <v>786</v>
      </c>
      <c r="D702" t="s">
        <v>1393</v>
      </c>
      <c r="E702">
        <v>3</v>
      </c>
      <c r="F702" t="s">
        <v>13807</v>
      </c>
      <c r="G702">
        <v>1</v>
      </c>
      <c r="H702" t="s">
        <v>8278</v>
      </c>
      <c r="I702">
        <v>1</v>
      </c>
      <c r="J702" t="s">
        <v>13801</v>
      </c>
      <c r="K702" t="s">
        <v>13808</v>
      </c>
      <c r="L702">
        <v>270107</v>
      </c>
      <c r="M702" t="s">
        <v>13588</v>
      </c>
      <c r="N702">
        <v>270107006</v>
      </c>
      <c r="O702" t="s">
        <v>13613</v>
      </c>
      <c r="P702">
        <v>22920.113569050391</v>
      </c>
      <c r="Q702">
        <v>42070.979641710917</v>
      </c>
      <c r="R702">
        <v>19874.719042977806</v>
      </c>
    </row>
    <row r="703" spans="1:18" x14ac:dyDescent="0.25">
      <c r="A703">
        <v>7</v>
      </c>
      <c r="B703">
        <v>7102</v>
      </c>
      <c r="C703" t="s">
        <v>786</v>
      </c>
      <c r="D703" t="s">
        <v>1393</v>
      </c>
      <c r="E703">
        <v>3</v>
      </c>
      <c r="F703" t="s">
        <v>13807</v>
      </c>
      <c r="G703">
        <v>2</v>
      </c>
      <c r="H703" t="s">
        <v>13771</v>
      </c>
      <c r="I703">
        <v>1</v>
      </c>
      <c r="J703" t="s">
        <v>13801</v>
      </c>
      <c r="K703" t="s">
        <v>13771</v>
      </c>
      <c r="L703">
        <v>270107</v>
      </c>
      <c r="M703" t="s">
        <v>13588</v>
      </c>
      <c r="N703">
        <v>270107006</v>
      </c>
      <c r="O703" t="s">
        <v>13613</v>
      </c>
      <c r="P703">
        <v>1642.2574912678474</v>
      </c>
      <c r="Q703">
        <v>0</v>
      </c>
      <c r="R703">
        <v>0</v>
      </c>
    </row>
    <row r="704" spans="1:18" x14ac:dyDescent="0.25">
      <c r="A704">
        <v>7</v>
      </c>
      <c r="B704">
        <v>7102</v>
      </c>
      <c r="C704" t="s">
        <v>786</v>
      </c>
      <c r="D704" t="s">
        <v>1393</v>
      </c>
      <c r="E704">
        <v>4</v>
      </c>
      <c r="F704" t="s">
        <v>13810</v>
      </c>
      <c r="G704">
        <v>1</v>
      </c>
      <c r="H704" t="s">
        <v>8278</v>
      </c>
      <c r="I704">
        <v>1</v>
      </c>
      <c r="J704" t="s">
        <v>13801</v>
      </c>
      <c r="K704" t="s">
        <v>13811</v>
      </c>
      <c r="L704">
        <v>270107</v>
      </c>
      <c r="M704" t="s">
        <v>13588</v>
      </c>
      <c r="N704">
        <v>270107006</v>
      </c>
      <c r="O704" t="s">
        <v>13613</v>
      </c>
      <c r="P704">
        <v>22920.113569050391</v>
      </c>
      <c r="Q704">
        <v>42070.979641710917</v>
      </c>
      <c r="R704">
        <v>19874.719042977806</v>
      </c>
    </row>
    <row r="705" spans="1:18" x14ac:dyDescent="0.25">
      <c r="A705">
        <v>7</v>
      </c>
      <c r="B705">
        <v>7102</v>
      </c>
      <c r="C705" t="s">
        <v>786</v>
      </c>
      <c r="D705" t="s">
        <v>1393</v>
      </c>
      <c r="E705">
        <v>4</v>
      </c>
      <c r="F705" t="s">
        <v>13810</v>
      </c>
      <c r="G705">
        <v>2</v>
      </c>
      <c r="H705" t="s">
        <v>13771</v>
      </c>
      <c r="I705">
        <v>1</v>
      </c>
      <c r="J705" t="s">
        <v>13801</v>
      </c>
      <c r="K705" t="s">
        <v>13771</v>
      </c>
      <c r="L705">
        <v>270107</v>
      </c>
      <c r="M705" t="s">
        <v>13588</v>
      </c>
      <c r="N705">
        <v>270107006</v>
      </c>
      <c r="O705" t="s">
        <v>13613</v>
      </c>
      <c r="P705">
        <v>1642.2574912678474</v>
      </c>
      <c r="Q705">
        <v>0</v>
      </c>
      <c r="R705">
        <v>0</v>
      </c>
    </row>
    <row r="706" spans="1:18" x14ac:dyDescent="0.25">
      <c r="A706">
        <v>7</v>
      </c>
      <c r="B706">
        <v>7102</v>
      </c>
      <c r="C706" t="s">
        <v>786</v>
      </c>
      <c r="D706" t="s">
        <v>1393</v>
      </c>
      <c r="E706">
        <v>7</v>
      </c>
      <c r="F706" t="s">
        <v>13813</v>
      </c>
      <c r="G706">
        <v>2</v>
      </c>
      <c r="H706" t="s">
        <v>13771</v>
      </c>
      <c r="I706">
        <v>3</v>
      </c>
      <c r="J706" t="s">
        <v>13814</v>
      </c>
      <c r="K706" t="s">
        <v>13771</v>
      </c>
      <c r="L706">
        <v>270107</v>
      </c>
      <c r="M706" t="s">
        <v>13588</v>
      </c>
      <c r="N706">
        <v>270107005</v>
      </c>
      <c r="O706" t="s">
        <v>13608</v>
      </c>
      <c r="P706">
        <v>2894.3766979185816</v>
      </c>
      <c r="Q706">
        <v>14571.523099669053</v>
      </c>
      <c r="R706">
        <v>0</v>
      </c>
    </row>
    <row r="707" spans="1:18" x14ac:dyDescent="0.25">
      <c r="A707">
        <v>7</v>
      </c>
      <c r="B707">
        <v>7102</v>
      </c>
      <c r="C707" t="s">
        <v>786</v>
      </c>
      <c r="D707" t="s">
        <v>1393</v>
      </c>
      <c r="E707">
        <v>7</v>
      </c>
      <c r="F707" t="s">
        <v>13813</v>
      </c>
      <c r="G707">
        <v>3</v>
      </c>
      <c r="H707" t="s">
        <v>13770</v>
      </c>
      <c r="I707">
        <v>3</v>
      </c>
      <c r="J707" t="s">
        <v>13814</v>
      </c>
      <c r="K707" t="s">
        <v>13815</v>
      </c>
      <c r="L707">
        <v>270107</v>
      </c>
      <c r="M707" t="s">
        <v>13588</v>
      </c>
      <c r="N707">
        <v>270107005</v>
      </c>
      <c r="O707" t="s">
        <v>13608</v>
      </c>
      <c r="P707">
        <v>21667.994362399655</v>
      </c>
      <c r="Q707">
        <v>27499.456542041869</v>
      </c>
      <c r="R707">
        <v>19105.54041612893</v>
      </c>
    </row>
    <row r="708" spans="1:18" x14ac:dyDescent="0.25">
      <c r="A708">
        <v>7</v>
      </c>
      <c r="B708">
        <v>7102</v>
      </c>
      <c r="C708" t="s">
        <v>786</v>
      </c>
      <c r="D708" t="s">
        <v>1393</v>
      </c>
      <c r="E708">
        <v>7</v>
      </c>
      <c r="F708" t="s">
        <v>13813</v>
      </c>
      <c r="G708">
        <v>3</v>
      </c>
      <c r="H708" t="s">
        <v>13770</v>
      </c>
      <c r="I708">
        <v>3</v>
      </c>
      <c r="J708" t="s">
        <v>13814</v>
      </c>
      <c r="K708" t="s">
        <v>13816</v>
      </c>
      <c r="L708">
        <v>270107</v>
      </c>
      <c r="M708" t="s">
        <v>13588</v>
      </c>
      <c r="N708">
        <v>270107005</v>
      </c>
      <c r="O708" t="s">
        <v>13608</v>
      </c>
      <c r="P708">
        <v>0</v>
      </c>
      <c r="Q708">
        <v>0</v>
      </c>
      <c r="R708">
        <v>769.17862684887496</v>
      </c>
    </row>
    <row r="709" spans="1:18" x14ac:dyDescent="0.25">
      <c r="A709">
        <v>7</v>
      </c>
      <c r="B709">
        <v>7105</v>
      </c>
      <c r="C709" t="s">
        <v>786</v>
      </c>
      <c r="D709" t="s">
        <v>786</v>
      </c>
      <c r="E709">
        <v>1</v>
      </c>
      <c r="F709" t="s">
        <v>13800</v>
      </c>
      <c r="G709">
        <v>1</v>
      </c>
      <c r="H709" t="s">
        <v>8278</v>
      </c>
      <c r="I709">
        <v>1</v>
      </c>
      <c r="J709" t="s">
        <v>13801</v>
      </c>
      <c r="K709" t="s">
        <v>13802</v>
      </c>
      <c r="L709">
        <v>270107</v>
      </c>
      <c r="M709" t="s">
        <v>13588</v>
      </c>
      <c r="N709">
        <v>270107006</v>
      </c>
      <c r="O709" t="s">
        <v>13613</v>
      </c>
      <c r="P709">
        <v>0</v>
      </c>
      <c r="Q709">
        <v>37311.803013531549</v>
      </c>
      <c r="R709">
        <v>49474.178190702383</v>
      </c>
    </row>
    <row r="710" spans="1:18" x14ac:dyDescent="0.25">
      <c r="A710">
        <v>7</v>
      </c>
      <c r="B710">
        <v>7105</v>
      </c>
      <c r="C710" t="s">
        <v>786</v>
      </c>
      <c r="D710" t="s">
        <v>786</v>
      </c>
      <c r="E710">
        <v>1</v>
      </c>
      <c r="F710" t="s">
        <v>13800</v>
      </c>
      <c r="G710">
        <v>1</v>
      </c>
      <c r="H710" t="s">
        <v>8278</v>
      </c>
      <c r="I710">
        <v>1</v>
      </c>
      <c r="J710" t="s">
        <v>13801</v>
      </c>
      <c r="K710" t="s">
        <v>13803</v>
      </c>
      <c r="L710">
        <v>270107</v>
      </c>
      <c r="M710" t="s">
        <v>13588</v>
      </c>
      <c r="N710">
        <v>270107006</v>
      </c>
      <c r="O710" t="s">
        <v>13613</v>
      </c>
      <c r="P710">
        <v>0</v>
      </c>
      <c r="Q710">
        <v>2549.5787792475808</v>
      </c>
      <c r="R710">
        <v>1680.4471544715452</v>
      </c>
    </row>
    <row r="711" spans="1:18" x14ac:dyDescent="0.25">
      <c r="A711">
        <v>7</v>
      </c>
      <c r="B711">
        <v>7105</v>
      </c>
      <c r="C711" t="s">
        <v>786</v>
      </c>
      <c r="D711" t="s">
        <v>786</v>
      </c>
      <c r="E711">
        <v>2</v>
      </c>
      <c r="F711" t="s">
        <v>13804</v>
      </c>
      <c r="G711">
        <v>3</v>
      </c>
      <c r="H711" t="s">
        <v>13770</v>
      </c>
      <c r="I711">
        <v>1</v>
      </c>
      <c r="J711" t="s">
        <v>13801</v>
      </c>
      <c r="K711" t="s">
        <v>13805</v>
      </c>
      <c r="L711">
        <v>270107</v>
      </c>
      <c r="M711" t="s">
        <v>13588</v>
      </c>
      <c r="N711">
        <v>270107006</v>
      </c>
      <c r="O711" t="s">
        <v>13613</v>
      </c>
      <c r="P711">
        <v>0</v>
      </c>
      <c r="Q711">
        <v>37311.803013531549</v>
      </c>
      <c r="R711">
        <v>45250.322177404254</v>
      </c>
    </row>
    <row r="712" spans="1:18" x14ac:dyDescent="0.25">
      <c r="A712">
        <v>7</v>
      </c>
      <c r="B712">
        <v>7105</v>
      </c>
      <c r="C712" t="s">
        <v>786</v>
      </c>
      <c r="D712" t="s">
        <v>786</v>
      </c>
      <c r="E712">
        <v>2</v>
      </c>
      <c r="F712" t="s">
        <v>13804</v>
      </c>
      <c r="G712">
        <v>3</v>
      </c>
      <c r="H712" t="s">
        <v>13770</v>
      </c>
      <c r="I712">
        <v>1</v>
      </c>
      <c r="J712" t="s">
        <v>13801</v>
      </c>
      <c r="K712" t="s">
        <v>13806</v>
      </c>
      <c r="L712">
        <v>270107</v>
      </c>
      <c r="M712" t="s">
        <v>13588</v>
      </c>
      <c r="N712">
        <v>270107006</v>
      </c>
      <c r="O712" t="s">
        <v>13613</v>
      </c>
      <c r="P712">
        <v>0</v>
      </c>
      <c r="Q712">
        <v>2549.5787792475808</v>
      </c>
      <c r="R712">
        <v>5904.303167769679</v>
      </c>
    </row>
    <row r="713" spans="1:18" x14ac:dyDescent="0.25">
      <c r="A713">
        <v>7</v>
      </c>
      <c r="B713">
        <v>7105</v>
      </c>
      <c r="C713" t="s">
        <v>786</v>
      </c>
      <c r="D713" t="s">
        <v>786</v>
      </c>
      <c r="E713">
        <v>3</v>
      </c>
      <c r="F713" t="s">
        <v>13807</v>
      </c>
      <c r="G713">
        <v>1</v>
      </c>
      <c r="H713" t="s">
        <v>8278</v>
      </c>
      <c r="I713">
        <v>1</v>
      </c>
      <c r="J713" t="s">
        <v>13801</v>
      </c>
      <c r="K713" t="s">
        <v>13808</v>
      </c>
      <c r="L713">
        <v>270107</v>
      </c>
      <c r="M713" t="s">
        <v>13588</v>
      </c>
      <c r="N713">
        <v>270107006</v>
      </c>
      <c r="O713" t="s">
        <v>13613</v>
      </c>
      <c r="P713">
        <v>0</v>
      </c>
      <c r="Q713">
        <v>38318.613804526562</v>
      </c>
      <c r="R713">
        <v>49474.178190702383</v>
      </c>
    </row>
    <row r="714" spans="1:18" x14ac:dyDescent="0.25">
      <c r="A714">
        <v>7</v>
      </c>
      <c r="B714">
        <v>7105</v>
      </c>
      <c r="C714" t="s">
        <v>786</v>
      </c>
      <c r="D714" t="s">
        <v>786</v>
      </c>
      <c r="E714">
        <v>3</v>
      </c>
      <c r="F714" t="s">
        <v>13807</v>
      </c>
      <c r="G714">
        <v>1</v>
      </c>
      <c r="H714" t="s">
        <v>8278</v>
      </c>
      <c r="I714">
        <v>1</v>
      </c>
      <c r="J714" t="s">
        <v>13801</v>
      </c>
      <c r="K714" t="s">
        <v>13809</v>
      </c>
      <c r="L714">
        <v>270107</v>
      </c>
      <c r="M714" t="s">
        <v>13588</v>
      </c>
      <c r="N714">
        <v>270107006</v>
      </c>
      <c r="O714" t="s">
        <v>13613</v>
      </c>
      <c r="P714">
        <v>0</v>
      </c>
      <c r="Q714">
        <v>1542.7679882525704</v>
      </c>
      <c r="R714">
        <v>1680.4471544715452</v>
      </c>
    </row>
    <row r="715" spans="1:18" x14ac:dyDescent="0.25">
      <c r="A715">
        <v>7</v>
      </c>
      <c r="B715">
        <v>7105</v>
      </c>
      <c r="C715" t="s">
        <v>786</v>
      </c>
      <c r="D715" t="s">
        <v>786</v>
      </c>
      <c r="E715">
        <v>4</v>
      </c>
      <c r="F715" t="s">
        <v>13810</v>
      </c>
      <c r="G715">
        <v>1</v>
      </c>
      <c r="H715" t="s">
        <v>8278</v>
      </c>
      <c r="I715">
        <v>1</v>
      </c>
      <c r="J715" t="s">
        <v>13801</v>
      </c>
      <c r="K715" t="s">
        <v>13811</v>
      </c>
      <c r="L715">
        <v>270107</v>
      </c>
      <c r="M715" t="s">
        <v>13588</v>
      </c>
      <c r="N715">
        <v>270107006</v>
      </c>
      <c r="O715" t="s">
        <v>13613</v>
      </c>
      <c r="P715">
        <v>0</v>
      </c>
      <c r="Q715">
        <v>37311.803013531549</v>
      </c>
      <c r="R715">
        <v>49474.178190702383</v>
      </c>
    </row>
    <row r="716" spans="1:18" x14ac:dyDescent="0.25">
      <c r="A716">
        <v>7</v>
      </c>
      <c r="B716">
        <v>7105</v>
      </c>
      <c r="C716" t="s">
        <v>786</v>
      </c>
      <c r="D716" t="s">
        <v>786</v>
      </c>
      <c r="E716">
        <v>4</v>
      </c>
      <c r="F716" t="s">
        <v>13810</v>
      </c>
      <c r="G716">
        <v>1</v>
      </c>
      <c r="H716" t="s">
        <v>8278</v>
      </c>
      <c r="I716">
        <v>1</v>
      </c>
      <c r="J716" t="s">
        <v>13801</v>
      </c>
      <c r="K716" t="s">
        <v>13812</v>
      </c>
      <c r="L716">
        <v>270107</v>
      </c>
      <c r="M716" t="s">
        <v>13588</v>
      </c>
      <c r="N716">
        <v>270107006</v>
      </c>
      <c r="O716" t="s">
        <v>13613</v>
      </c>
      <c r="P716">
        <v>0</v>
      </c>
      <c r="Q716">
        <v>2549.5787792475808</v>
      </c>
      <c r="R716">
        <v>1680.4471544715452</v>
      </c>
    </row>
    <row r="717" spans="1:18" x14ac:dyDescent="0.25">
      <c r="A717">
        <v>7</v>
      </c>
      <c r="B717">
        <v>7105</v>
      </c>
      <c r="C717" t="s">
        <v>786</v>
      </c>
      <c r="D717" t="s">
        <v>786</v>
      </c>
      <c r="E717">
        <v>7</v>
      </c>
      <c r="F717" t="s">
        <v>13813</v>
      </c>
      <c r="G717">
        <v>2</v>
      </c>
      <c r="H717" t="s">
        <v>13771</v>
      </c>
      <c r="I717">
        <v>3</v>
      </c>
      <c r="J717" t="s">
        <v>13814</v>
      </c>
      <c r="K717" t="s">
        <v>13771</v>
      </c>
      <c r="L717">
        <v>270107</v>
      </c>
      <c r="M717" t="s">
        <v>13588</v>
      </c>
      <c r="N717">
        <v>270107005</v>
      </c>
      <c r="O717" t="s">
        <v>13608</v>
      </c>
      <c r="P717">
        <v>0</v>
      </c>
      <c r="Q717">
        <v>9576.7066581301715</v>
      </c>
      <c r="R717">
        <v>0</v>
      </c>
    </row>
    <row r="718" spans="1:18" x14ac:dyDescent="0.25">
      <c r="A718">
        <v>7</v>
      </c>
      <c r="B718">
        <v>7105</v>
      </c>
      <c r="C718" t="s">
        <v>786</v>
      </c>
      <c r="D718" t="s">
        <v>786</v>
      </c>
      <c r="E718">
        <v>7</v>
      </c>
      <c r="F718" t="s">
        <v>13813</v>
      </c>
      <c r="G718">
        <v>3</v>
      </c>
      <c r="H718" t="s">
        <v>13770</v>
      </c>
      <c r="I718">
        <v>3</v>
      </c>
      <c r="J718" t="s">
        <v>13814</v>
      </c>
      <c r="K718" t="s">
        <v>13815</v>
      </c>
      <c r="L718">
        <v>270107</v>
      </c>
      <c r="M718" t="s">
        <v>13588</v>
      </c>
      <c r="N718">
        <v>270107005</v>
      </c>
      <c r="O718" t="s">
        <v>13608</v>
      </c>
      <c r="P718">
        <v>0</v>
      </c>
      <c r="Q718">
        <v>28026.768606316531</v>
      </c>
      <c r="R718">
        <v>48828.73476562593</v>
      </c>
    </row>
    <row r="719" spans="1:18" x14ac:dyDescent="0.25">
      <c r="A719">
        <v>7</v>
      </c>
      <c r="B719">
        <v>7105</v>
      </c>
      <c r="C719" t="s">
        <v>786</v>
      </c>
      <c r="D719" t="s">
        <v>786</v>
      </c>
      <c r="E719">
        <v>7</v>
      </c>
      <c r="F719" t="s">
        <v>13813</v>
      </c>
      <c r="G719">
        <v>3</v>
      </c>
      <c r="H719" t="s">
        <v>13770</v>
      </c>
      <c r="I719">
        <v>3</v>
      </c>
      <c r="J719" t="s">
        <v>13814</v>
      </c>
      <c r="K719" t="s">
        <v>13816</v>
      </c>
      <c r="L719">
        <v>270107</v>
      </c>
      <c r="M719" t="s">
        <v>13588</v>
      </c>
      <c r="N719">
        <v>270107005</v>
      </c>
      <c r="O719" t="s">
        <v>13608</v>
      </c>
      <c r="P719">
        <v>0</v>
      </c>
      <c r="Q719">
        <v>2257.9065283324421</v>
      </c>
      <c r="R719">
        <v>2325.8905795479977</v>
      </c>
    </row>
    <row r="720" spans="1:18" x14ac:dyDescent="0.25">
      <c r="A720">
        <v>7</v>
      </c>
      <c r="B720">
        <v>7109</v>
      </c>
      <c r="C720" t="s">
        <v>786</v>
      </c>
      <c r="D720" t="s">
        <v>1413</v>
      </c>
      <c r="E720">
        <v>1</v>
      </c>
      <c r="F720" t="s">
        <v>13800</v>
      </c>
      <c r="G720">
        <v>1</v>
      </c>
      <c r="H720" t="s">
        <v>8278</v>
      </c>
      <c r="I720">
        <v>1</v>
      </c>
      <c r="J720" t="s">
        <v>13801</v>
      </c>
      <c r="K720" t="s">
        <v>13802</v>
      </c>
      <c r="L720">
        <v>270107</v>
      </c>
      <c r="M720" t="s">
        <v>13588</v>
      </c>
      <c r="N720">
        <v>270107006</v>
      </c>
      <c r="O720" t="s">
        <v>13613</v>
      </c>
      <c r="P720">
        <v>10095.915914500507</v>
      </c>
      <c r="Q720">
        <v>46250.954624896112</v>
      </c>
      <c r="R720">
        <v>0</v>
      </c>
    </row>
    <row r="721" spans="1:18" x14ac:dyDescent="0.25">
      <c r="A721">
        <v>7</v>
      </c>
      <c r="B721">
        <v>7109</v>
      </c>
      <c r="C721" t="s">
        <v>786</v>
      </c>
      <c r="D721" t="s">
        <v>1413</v>
      </c>
      <c r="E721">
        <v>1</v>
      </c>
      <c r="F721" t="s">
        <v>13800</v>
      </c>
      <c r="G721">
        <v>1</v>
      </c>
      <c r="H721" t="s">
        <v>8278</v>
      </c>
      <c r="I721">
        <v>1</v>
      </c>
      <c r="J721" t="s">
        <v>13801</v>
      </c>
      <c r="K721" t="s">
        <v>13803</v>
      </c>
      <c r="L721">
        <v>270107</v>
      </c>
      <c r="M721" t="s">
        <v>13588</v>
      </c>
      <c r="N721">
        <v>270107006</v>
      </c>
      <c r="O721" t="s">
        <v>13613</v>
      </c>
      <c r="P721">
        <v>525.53437183324297</v>
      </c>
      <c r="Q721">
        <v>0</v>
      </c>
      <c r="R721">
        <v>0</v>
      </c>
    </row>
    <row r="722" spans="1:18" x14ac:dyDescent="0.25">
      <c r="A722">
        <v>7</v>
      </c>
      <c r="B722">
        <v>7109</v>
      </c>
      <c r="C722" t="s">
        <v>786</v>
      </c>
      <c r="D722" t="s">
        <v>1413</v>
      </c>
      <c r="E722">
        <v>2</v>
      </c>
      <c r="F722" t="s">
        <v>13804</v>
      </c>
      <c r="G722">
        <v>3</v>
      </c>
      <c r="H722" t="s">
        <v>13770</v>
      </c>
      <c r="I722">
        <v>1</v>
      </c>
      <c r="J722" t="s">
        <v>13801</v>
      </c>
      <c r="K722" t="s">
        <v>13805</v>
      </c>
      <c r="L722">
        <v>270107</v>
      </c>
      <c r="M722" t="s">
        <v>13588</v>
      </c>
      <c r="N722">
        <v>270107006</v>
      </c>
      <c r="O722" t="s">
        <v>13613</v>
      </c>
      <c r="P722">
        <v>10095.915914500507</v>
      </c>
      <c r="Q722">
        <v>42803.311866326869</v>
      </c>
      <c r="R722">
        <v>0</v>
      </c>
    </row>
    <row r="723" spans="1:18" x14ac:dyDescent="0.25">
      <c r="A723">
        <v>7</v>
      </c>
      <c r="B723">
        <v>7109</v>
      </c>
      <c r="C723" t="s">
        <v>786</v>
      </c>
      <c r="D723" t="s">
        <v>1413</v>
      </c>
      <c r="E723">
        <v>2</v>
      </c>
      <c r="F723" t="s">
        <v>13804</v>
      </c>
      <c r="G723">
        <v>3</v>
      </c>
      <c r="H723" t="s">
        <v>13770</v>
      </c>
      <c r="I723">
        <v>1</v>
      </c>
      <c r="J723" t="s">
        <v>13801</v>
      </c>
      <c r="K723" t="s">
        <v>13806</v>
      </c>
      <c r="L723">
        <v>270107</v>
      </c>
      <c r="M723" t="s">
        <v>13588</v>
      </c>
      <c r="N723">
        <v>270107006</v>
      </c>
      <c r="O723" t="s">
        <v>13613</v>
      </c>
      <c r="P723">
        <v>525.53437183324297</v>
      </c>
      <c r="Q723">
        <v>3447.6427585692445</v>
      </c>
      <c r="R723">
        <v>0</v>
      </c>
    </row>
    <row r="724" spans="1:18" x14ac:dyDescent="0.25">
      <c r="A724">
        <v>7</v>
      </c>
      <c r="B724">
        <v>7109</v>
      </c>
      <c r="C724" t="s">
        <v>786</v>
      </c>
      <c r="D724" t="s">
        <v>1413</v>
      </c>
      <c r="E724">
        <v>3</v>
      </c>
      <c r="F724" t="s">
        <v>13807</v>
      </c>
      <c r="G724">
        <v>1</v>
      </c>
      <c r="H724" t="s">
        <v>8278</v>
      </c>
      <c r="I724">
        <v>1</v>
      </c>
      <c r="J724" t="s">
        <v>13801</v>
      </c>
      <c r="K724" t="s">
        <v>13808</v>
      </c>
      <c r="L724">
        <v>270107</v>
      </c>
      <c r="M724" t="s">
        <v>13588</v>
      </c>
      <c r="N724">
        <v>270107006</v>
      </c>
      <c r="O724" t="s">
        <v>13613</v>
      </c>
      <c r="P724">
        <v>10621.450286333749</v>
      </c>
      <c r="Q724">
        <v>46250.954624896112</v>
      </c>
      <c r="R724">
        <v>0</v>
      </c>
    </row>
    <row r="725" spans="1:18" x14ac:dyDescent="0.25">
      <c r="A725">
        <v>7</v>
      </c>
      <c r="B725">
        <v>7109</v>
      </c>
      <c r="C725" t="s">
        <v>786</v>
      </c>
      <c r="D725" t="s">
        <v>1413</v>
      </c>
      <c r="E725">
        <v>4</v>
      </c>
      <c r="F725" t="s">
        <v>13810</v>
      </c>
      <c r="G725">
        <v>1</v>
      </c>
      <c r="H725" t="s">
        <v>8278</v>
      </c>
      <c r="I725">
        <v>1</v>
      </c>
      <c r="J725" t="s">
        <v>13801</v>
      </c>
      <c r="K725" t="s">
        <v>13811</v>
      </c>
      <c r="L725">
        <v>270107</v>
      </c>
      <c r="M725" t="s">
        <v>13588</v>
      </c>
      <c r="N725">
        <v>270107006</v>
      </c>
      <c r="O725" t="s">
        <v>13613</v>
      </c>
      <c r="P725">
        <v>10095.915914500507</v>
      </c>
      <c r="Q725">
        <v>46250.954624896112</v>
      </c>
      <c r="R725">
        <v>0</v>
      </c>
    </row>
    <row r="726" spans="1:18" x14ac:dyDescent="0.25">
      <c r="A726">
        <v>7</v>
      </c>
      <c r="B726">
        <v>7109</v>
      </c>
      <c r="C726" t="s">
        <v>786</v>
      </c>
      <c r="D726" t="s">
        <v>1413</v>
      </c>
      <c r="E726">
        <v>4</v>
      </c>
      <c r="F726" t="s">
        <v>13810</v>
      </c>
      <c r="G726">
        <v>1</v>
      </c>
      <c r="H726" t="s">
        <v>8278</v>
      </c>
      <c r="I726">
        <v>1</v>
      </c>
      <c r="J726" t="s">
        <v>13801</v>
      </c>
      <c r="K726" t="s">
        <v>13812</v>
      </c>
      <c r="L726">
        <v>270107</v>
      </c>
      <c r="M726" t="s">
        <v>13588</v>
      </c>
      <c r="N726">
        <v>270107006</v>
      </c>
      <c r="O726" t="s">
        <v>13613</v>
      </c>
      <c r="P726">
        <v>525.53437183324297</v>
      </c>
      <c r="Q726">
        <v>0</v>
      </c>
      <c r="R726">
        <v>0</v>
      </c>
    </row>
    <row r="727" spans="1:18" x14ac:dyDescent="0.25">
      <c r="A727">
        <v>7</v>
      </c>
      <c r="B727">
        <v>7109</v>
      </c>
      <c r="C727" t="s">
        <v>786</v>
      </c>
      <c r="D727" t="s">
        <v>1413</v>
      </c>
      <c r="E727">
        <v>7</v>
      </c>
      <c r="F727" t="s">
        <v>13813</v>
      </c>
      <c r="G727">
        <v>2</v>
      </c>
      <c r="H727" t="s">
        <v>13771</v>
      </c>
      <c r="I727">
        <v>3</v>
      </c>
      <c r="J727" t="s">
        <v>13814</v>
      </c>
      <c r="K727" t="s">
        <v>13771</v>
      </c>
      <c r="L727">
        <v>270107</v>
      </c>
      <c r="M727" t="s">
        <v>13588</v>
      </c>
      <c r="N727">
        <v>270107005</v>
      </c>
      <c r="O727" t="s">
        <v>13608</v>
      </c>
      <c r="P727">
        <v>2250.606839016803</v>
      </c>
      <c r="Q727">
        <v>16997.018904998833</v>
      </c>
      <c r="R727">
        <v>0</v>
      </c>
    </row>
    <row r="728" spans="1:18" x14ac:dyDescent="0.25">
      <c r="A728">
        <v>7</v>
      </c>
      <c r="B728">
        <v>7109</v>
      </c>
      <c r="C728" t="s">
        <v>786</v>
      </c>
      <c r="D728" t="s">
        <v>1413</v>
      </c>
      <c r="E728">
        <v>7</v>
      </c>
      <c r="F728" t="s">
        <v>13813</v>
      </c>
      <c r="G728">
        <v>3</v>
      </c>
      <c r="H728" t="s">
        <v>13770</v>
      </c>
      <c r="I728">
        <v>3</v>
      </c>
      <c r="J728" t="s">
        <v>13814</v>
      </c>
      <c r="K728" t="s">
        <v>13815</v>
      </c>
      <c r="L728">
        <v>270107</v>
      </c>
      <c r="M728" t="s">
        <v>13588</v>
      </c>
      <c r="N728">
        <v>270107005</v>
      </c>
      <c r="O728" t="s">
        <v>13608</v>
      </c>
      <c r="P728">
        <v>7494.1672754695637</v>
      </c>
      <c r="Q728">
        <v>29253.935719897301</v>
      </c>
      <c r="R728">
        <v>0</v>
      </c>
    </row>
    <row r="729" spans="1:18" x14ac:dyDescent="0.25">
      <c r="A729">
        <v>7</v>
      </c>
      <c r="B729">
        <v>7109</v>
      </c>
      <c r="C729" t="s">
        <v>786</v>
      </c>
      <c r="D729" t="s">
        <v>1413</v>
      </c>
      <c r="E729">
        <v>7</v>
      </c>
      <c r="F729" t="s">
        <v>13813</v>
      </c>
      <c r="G729">
        <v>3</v>
      </c>
      <c r="H729" t="s">
        <v>13770</v>
      </c>
      <c r="I729">
        <v>3</v>
      </c>
      <c r="J729" t="s">
        <v>13814</v>
      </c>
      <c r="K729" t="s">
        <v>13816</v>
      </c>
      <c r="L729">
        <v>270107</v>
      </c>
      <c r="M729" t="s">
        <v>13588</v>
      </c>
      <c r="N729">
        <v>270107005</v>
      </c>
      <c r="O729" t="s">
        <v>13608</v>
      </c>
      <c r="P729">
        <v>876.67617184738299</v>
      </c>
      <c r="Q729">
        <v>0</v>
      </c>
      <c r="R729">
        <v>0</v>
      </c>
    </row>
    <row r="730" spans="1:18" x14ac:dyDescent="0.25">
      <c r="A730">
        <v>7</v>
      </c>
      <c r="B730">
        <v>7201</v>
      </c>
      <c r="C730" t="s">
        <v>786</v>
      </c>
      <c r="D730" t="s">
        <v>1419</v>
      </c>
      <c r="E730">
        <v>1</v>
      </c>
      <c r="F730" t="s">
        <v>13800</v>
      </c>
      <c r="G730">
        <v>1</v>
      </c>
      <c r="H730" t="s">
        <v>8278</v>
      </c>
      <c r="I730">
        <v>1</v>
      </c>
      <c r="J730" t="s">
        <v>13801</v>
      </c>
      <c r="K730" t="s">
        <v>13802</v>
      </c>
      <c r="L730">
        <v>270107</v>
      </c>
      <c r="M730" t="s">
        <v>13588</v>
      </c>
      <c r="N730">
        <v>270107006</v>
      </c>
      <c r="O730" t="s">
        <v>13613</v>
      </c>
      <c r="P730">
        <v>20847.859433830708</v>
      </c>
      <c r="Q730">
        <v>5596.7169360423559</v>
      </c>
      <c r="R730">
        <v>28275.821566023798</v>
      </c>
    </row>
    <row r="731" spans="1:18" x14ac:dyDescent="0.25">
      <c r="A731">
        <v>7</v>
      </c>
      <c r="B731">
        <v>7201</v>
      </c>
      <c r="C731" t="s">
        <v>786</v>
      </c>
      <c r="D731" t="s">
        <v>1419</v>
      </c>
      <c r="E731">
        <v>1</v>
      </c>
      <c r="F731" t="s">
        <v>13800</v>
      </c>
      <c r="G731">
        <v>1</v>
      </c>
      <c r="H731" t="s">
        <v>8278</v>
      </c>
      <c r="I731">
        <v>1</v>
      </c>
      <c r="J731" t="s">
        <v>13801</v>
      </c>
      <c r="K731" t="s">
        <v>13803</v>
      </c>
      <c r="L731">
        <v>270107</v>
      </c>
      <c r="M731" t="s">
        <v>13588</v>
      </c>
      <c r="N731">
        <v>270107006</v>
      </c>
      <c r="O731" t="s">
        <v>13613</v>
      </c>
      <c r="P731">
        <v>2598.4288569702039</v>
      </c>
      <c r="Q731">
        <v>0</v>
      </c>
      <c r="R731">
        <v>7362.7044748059943</v>
      </c>
    </row>
    <row r="732" spans="1:18" x14ac:dyDescent="0.25">
      <c r="A732">
        <v>7</v>
      </c>
      <c r="B732">
        <v>7201</v>
      </c>
      <c r="C732" t="s">
        <v>786</v>
      </c>
      <c r="D732" t="s">
        <v>1419</v>
      </c>
      <c r="E732">
        <v>1</v>
      </c>
      <c r="F732" t="s">
        <v>13800</v>
      </c>
      <c r="G732">
        <v>2</v>
      </c>
      <c r="H732" t="s">
        <v>13771</v>
      </c>
      <c r="I732">
        <v>1</v>
      </c>
      <c r="J732" t="s">
        <v>13801</v>
      </c>
      <c r="K732" t="s">
        <v>13771</v>
      </c>
      <c r="L732">
        <v>270107</v>
      </c>
      <c r="M732" t="s">
        <v>13588</v>
      </c>
      <c r="N732">
        <v>270107006</v>
      </c>
      <c r="O732" t="s">
        <v>13613</v>
      </c>
      <c r="P732">
        <v>604.28578069074513</v>
      </c>
      <c r="Q732">
        <v>0</v>
      </c>
      <c r="R732">
        <v>0</v>
      </c>
    </row>
    <row r="733" spans="1:18" x14ac:dyDescent="0.25">
      <c r="A733">
        <v>7</v>
      </c>
      <c r="B733">
        <v>7201</v>
      </c>
      <c r="C733" t="s">
        <v>786</v>
      </c>
      <c r="D733" t="s">
        <v>1419</v>
      </c>
      <c r="E733">
        <v>2</v>
      </c>
      <c r="F733" t="s">
        <v>13804</v>
      </c>
      <c r="G733">
        <v>3</v>
      </c>
      <c r="H733" t="s">
        <v>13770</v>
      </c>
      <c r="I733">
        <v>1</v>
      </c>
      <c r="J733" t="s">
        <v>13801</v>
      </c>
      <c r="K733" t="s">
        <v>13805</v>
      </c>
      <c r="L733">
        <v>270107</v>
      </c>
      <c r="M733" t="s">
        <v>13588</v>
      </c>
      <c r="N733">
        <v>270107006</v>
      </c>
      <c r="O733" t="s">
        <v>13613</v>
      </c>
      <c r="P733">
        <v>19437.084553525776</v>
      </c>
      <c r="Q733">
        <v>5596.7169360423559</v>
      </c>
      <c r="R733">
        <v>25096.678056534027</v>
      </c>
    </row>
    <row r="734" spans="1:18" x14ac:dyDescent="0.25">
      <c r="A734">
        <v>7</v>
      </c>
      <c r="B734">
        <v>7201</v>
      </c>
      <c r="C734" t="s">
        <v>786</v>
      </c>
      <c r="D734" t="s">
        <v>1419</v>
      </c>
      <c r="E734">
        <v>2</v>
      </c>
      <c r="F734" t="s">
        <v>13804</v>
      </c>
      <c r="G734">
        <v>3</v>
      </c>
      <c r="H734" t="s">
        <v>13770</v>
      </c>
      <c r="I734">
        <v>1</v>
      </c>
      <c r="J734" t="s">
        <v>13801</v>
      </c>
      <c r="K734" t="s">
        <v>13806</v>
      </c>
      <c r="L734">
        <v>270107</v>
      </c>
      <c r="M734" t="s">
        <v>13588</v>
      </c>
      <c r="N734">
        <v>270107006</v>
      </c>
      <c r="O734" t="s">
        <v>13613</v>
      </c>
      <c r="P734">
        <v>4613.4895179658815</v>
      </c>
      <c r="Q734">
        <v>0</v>
      </c>
      <c r="R734">
        <v>10541.847984295766</v>
      </c>
    </row>
    <row r="735" spans="1:18" x14ac:dyDescent="0.25">
      <c r="A735">
        <v>7</v>
      </c>
      <c r="B735">
        <v>7201</v>
      </c>
      <c r="C735" t="s">
        <v>786</v>
      </c>
      <c r="D735" t="s">
        <v>1419</v>
      </c>
      <c r="E735">
        <v>3</v>
      </c>
      <c r="F735" t="s">
        <v>13807</v>
      </c>
      <c r="G735">
        <v>1</v>
      </c>
      <c r="H735" t="s">
        <v>8278</v>
      </c>
      <c r="I735">
        <v>1</v>
      </c>
      <c r="J735" t="s">
        <v>13801</v>
      </c>
      <c r="K735" t="s">
        <v>13808</v>
      </c>
      <c r="L735">
        <v>270107</v>
      </c>
      <c r="M735" t="s">
        <v>13588</v>
      </c>
      <c r="N735">
        <v>270107006</v>
      </c>
      <c r="O735" t="s">
        <v>13613</v>
      </c>
      <c r="P735">
        <v>20847.859433830708</v>
      </c>
      <c r="Q735">
        <v>5596.7169360423559</v>
      </c>
      <c r="R735">
        <v>32199.225713188527</v>
      </c>
    </row>
    <row r="736" spans="1:18" x14ac:dyDescent="0.25">
      <c r="A736">
        <v>7</v>
      </c>
      <c r="B736">
        <v>7201</v>
      </c>
      <c r="C736" t="s">
        <v>786</v>
      </c>
      <c r="D736" t="s">
        <v>1419</v>
      </c>
      <c r="E736">
        <v>3</v>
      </c>
      <c r="F736" t="s">
        <v>13807</v>
      </c>
      <c r="G736">
        <v>1</v>
      </c>
      <c r="H736" t="s">
        <v>8278</v>
      </c>
      <c r="I736">
        <v>1</v>
      </c>
      <c r="J736" t="s">
        <v>13801</v>
      </c>
      <c r="K736" t="s">
        <v>13809</v>
      </c>
      <c r="L736">
        <v>270107</v>
      </c>
      <c r="M736" t="s">
        <v>13588</v>
      </c>
      <c r="N736">
        <v>270107006</v>
      </c>
      <c r="O736" t="s">
        <v>13613</v>
      </c>
      <c r="P736">
        <v>2598.4288569702039</v>
      </c>
      <c r="Q736">
        <v>0</v>
      </c>
      <c r="R736">
        <v>3439.3003276412651</v>
      </c>
    </row>
    <row r="737" spans="1:18" x14ac:dyDescent="0.25">
      <c r="A737">
        <v>7</v>
      </c>
      <c r="B737">
        <v>7201</v>
      </c>
      <c r="C737" t="s">
        <v>786</v>
      </c>
      <c r="D737" t="s">
        <v>1419</v>
      </c>
      <c r="E737">
        <v>3</v>
      </c>
      <c r="F737" t="s">
        <v>13807</v>
      </c>
      <c r="G737">
        <v>2</v>
      </c>
      <c r="H737" t="s">
        <v>13771</v>
      </c>
      <c r="I737">
        <v>1</v>
      </c>
      <c r="J737" t="s">
        <v>13801</v>
      </c>
      <c r="K737" t="s">
        <v>13771</v>
      </c>
      <c r="L737">
        <v>270107</v>
      </c>
      <c r="M737" t="s">
        <v>13588</v>
      </c>
      <c r="N737">
        <v>270107006</v>
      </c>
      <c r="O737" t="s">
        <v>13613</v>
      </c>
      <c r="P737">
        <v>604.28578069074513</v>
      </c>
      <c r="Q737">
        <v>0</v>
      </c>
      <c r="R737">
        <v>0</v>
      </c>
    </row>
    <row r="738" spans="1:18" x14ac:dyDescent="0.25">
      <c r="A738">
        <v>7</v>
      </c>
      <c r="B738">
        <v>7201</v>
      </c>
      <c r="C738" t="s">
        <v>786</v>
      </c>
      <c r="D738" t="s">
        <v>1419</v>
      </c>
      <c r="E738">
        <v>4</v>
      </c>
      <c r="F738" t="s">
        <v>13810</v>
      </c>
      <c r="G738">
        <v>1</v>
      </c>
      <c r="H738" t="s">
        <v>8278</v>
      </c>
      <c r="I738">
        <v>1</v>
      </c>
      <c r="J738" t="s">
        <v>13801</v>
      </c>
      <c r="K738" t="s">
        <v>13811</v>
      </c>
      <c r="L738">
        <v>270107</v>
      </c>
      <c r="M738" t="s">
        <v>13588</v>
      </c>
      <c r="N738">
        <v>270107006</v>
      </c>
      <c r="O738" t="s">
        <v>13613</v>
      </c>
      <c r="P738">
        <v>20847.859433830708</v>
      </c>
      <c r="Q738">
        <v>5596.7169360423559</v>
      </c>
      <c r="R738">
        <v>28275.821566023798</v>
      </c>
    </row>
    <row r="739" spans="1:18" x14ac:dyDescent="0.25">
      <c r="A739">
        <v>7</v>
      </c>
      <c r="B739">
        <v>7201</v>
      </c>
      <c r="C739" t="s">
        <v>786</v>
      </c>
      <c r="D739" t="s">
        <v>1419</v>
      </c>
      <c r="E739">
        <v>4</v>
      </c>
      <c r="F739" t="s">
        <v>13810</v>
      </c>
      <c r="G739">
        <v>1</v>
      </c>
      <c r="H739" t="s">
        <v>8278</v>
      </c>
      <c r="I739">
        <v>1</v>
      </c>
      <c r="J739" t="s">
        <v>13801</v>
      </c>
      <c r="K739" t="s">
        <v>13812</v>
      </c>
      <c r="L739">
        <v>270107</v>
      </c>
      <c r="M739" t="s">
        <v>13588</v>
      </c>
      <c r="N739">
        <v>270107006</v>
      </c>
      <c r="O739" t="s">
        <v>13613</v>
      </c>
      <c r="P739">
        <v>2598.4288569702039</v>
      </c>
      <c r="Q739">
        <v>0</v>
      </c>
      <c r="R739">
        <v>7362.7044748059943</v>
      </c>
    </row>
    <row r="740" spans="1:18" x14ac:dyDescent="0.25">
      <c r="A740">
        <v>7</v>
      </c>
      <c r="B740">
        <v>7201</v>
      </c>
      <c r="C740" t="s">
        <v>786</v>
      </c>
      <c r="D740" t="s">
        <v>1419</v>
      </c>
      <c r="E740">
        <v>4</v>
      </c>
      <c r="F740" t="s">
        <v>13810</v>
      </c>
      <c r="G740">
        <v>2</v>
      </c>
      <c r="H740" t="s">
        <v>13771</v>
      </c>
      <c r="I740">
        <v>1</v>
      </c>
      <c r="J740" t="s">
        <v>13801</v>
      </c>
      <c r="K740" t="s">
        <v>13771</v>
      </c>
      <c r="L740">
        <v>270107</v>
      </c>
      <c r="M740" t="s">
        <v>13588</v>
      </c>
      <c r="N740">
        <v>270107006</v>
      </c>
      <c r="O740" t="s">
        <v>13613</v>
      </c>
      <c r="P740">
        <v>604.28578069074513</v>
      </c>
      <c r="Q740">
        <v>0</v>
      </c>
      <c r="R740">
        <v>0</v>
      </c>
    </row>
    <row r="741" spans="1:18" x14ac:dyDescent="0.25">
      <c r="A741">
        <v>7</v>
      </c>
      <c r="B741">
        <v>7201</v>
      </c>
      <c r="C741" t="s">
        <v>786</v>
      </c>
      <c r="D741" t="s">
        <v>1419</v>
      </c>
      <c r="E741">
        <v>7</v>
      </c>
      <c r="F741" t="s">
        <v>13813</v>
      </c>
      <c r="G741">
        <v>2</v>
      </c>
      <c r="H741" t="s">
        <v>13771</v>
      </c>
      <c r="I741">
        <v>3</v>
      </c>
      <c r="J741" t="s">
        <v>13814</v>
      </c>
      <c r="K741" t="s">
        <v>13771</v>
      </c>
      <c r="L741">
        <v>270107</v>
      </c>
      <c r="M741" t="s">
        <v>13588</v>
      </c>
      <c r="N741">
        <v>270107005</v>
      </c>
      <c r="O741" t="s">
        <v>13608</v>
      </c>
      <c r="P741">
        <v>7504.7645609631381</v>
      </c>
      <c r="Q741">
        <v>1847.8531008641135</v>
      </c>
      <c r="R741">
        <v>0</v>
      </c>
    </row>
    <row r="742" spans="1:18" x14ac:dyDescent="0.25">
      <c r="A742">
        <v>7</v>
      </c>
      <c r="B742">
        <v>7201</v>
      </c>
      <c r="C742" t="s">
        <v>786</v>
      </c>
      <c r="D742" t="s">
        <v>1419</v>
      </c>
      <c r="E742">
        <v>7</v>
      </c>
      <c r="F742" t="s">
        <v>13813</v>
      </c>
      <c r="G742">
        <v>3</v>
      </c>
      <c r="H742" t="s">
        <v>13770</v>
      </c>
      <c r="I742">
        <v>3</v>
      </c>
      <c r="J742" t="s">
        <v>13814</v>
      </c>
      <c r="K742" t="s">
        <v>13815</v>
      </c>
      <c r="L742">
        <v>270107</v>
      </c>
      <c r="M742" t="s">
        <v>13588</v>
      </c>
      <c r="N742">
        <v>270107005</v>
      </c>
      <c r="O742" t="s">
        <v>13608</v>
      </c>
      <c r="P742">
        <v>16545.809510528517</v>
      </c>
      <c r="Q742">
        <v>3748.8638351782429</v>
      </c>
      <c r="R742">
        <v>29915.130176675542</v>
      </c>
    </row>
    <row r="743" spans="1:18" x14ac:dyDescent="0.25">
      <c r="A743">
        <v>7</v>
      </c>
      <c r="B743">
        <v>7201</v>
      </c>
      <c r="C743" t="s">
        <v>786</v>
      </c>
      <c r="D743" t="s">
        <v>1419</v>
      </c>
      <c r="E743">
        <v>7</v>
      </c>
      <c r="F743" t="s">
        <v>13813</v>
      </c>
      <c r="G743">
        <v>3</v>
      </c>
      <c r="H743" t="s">
        <v>13770</v>
      </c>
      <c r="I743">
        <v>3</v>
      </c>
      <c r="J743" t="s">
        <v>13814</v>
      </c>
      <c r="K743" t="s">
        <v>13816</v>
      </c>
      <c r="L743">
        <v>270107</v>
      </c>
      <c r="M743" t="s">
        <v>13588</v>
      </c>
      <c r="N743">
        <v>270107005</v>
      </c>
      <c r="O743" t="s">
        <v>13608</v>
      </c>
      <c r="P743">
        <v>0</v>
      </c>
      <c r="Q743">
        <v>0</v>
      </c>
      <c r="R743">
        <v>5723.3958641542513</v>
      </c>
    </row>
    <row r="744" spans="1:18" x14ac:dyDescent="0.25">
      <c r="A744">
        <v>7</v>
      </c>
      <c r="B744">
        <v>7301</v>
      </c>
      <c r="C744" t="s">
        <v>786</v>
      </c>
      <c r="D744" t="s">
        <v>1428</v>
      </c>
      <c r="E744">
        <v>1</v>
      </c>
      <c r="F744" t="s">
        <v>13800</v>
      </c>
      <c r="G744">
        <v>1</v>
      </c>
      <c r="H744" t="s">
        <v>8278</v>
      </c>
      <c r="I744">
        <v>1</v>
      </c>
      <c r="J744" t="s">
        <v>13801</v>
      </c>
      <c r="K744" t="s">
        <v>13802</v>
      </c>
      <c r="L744">
        <v>270107</v>
      </c>
      <c r="M744" t="s">
        <v>13588</v>
      </c>
      <c r="N744">
        <v>270107006</v>
      </c>
      <c r="O744" t="s">
        <v>13613</v>
      </c>
      <c r="P744">
        <v>22163.381521574669</v>
      </c>
      <c r="Q744">
        <v>19676.186573123057</v>
      </c>
      <c r="R744">
        <v>31638.325675389311</v>
      </c>
    </row>
    <row r="745" spans="1:18" x14ac:dyDescent="0.25">
      <c r="A745">
        <v>7</v>
      </c>
      <c r="B745">
        <v>7301</v>
      </c>
      <c r="C745" t="s">
        <v>786</v>
      </c>
      <c r="D745" t="s">
        <v>1428</v>
      </c>
      <c r="E745">
        <v>1</v>
      </c>
      <c r="F745" t="s">
        <v>13800</v>
      </c>
      <c r="G745">
        <v>1</v>
      </c>
      <c r="H745" t="s">
        <v>8278</v>
      </c>
      <c r="I745">
        <v>1</v>
      </c>
      <c r="J745" t="s">
        <v>13801</v>
      </c>
      <c r="K745" t="s">
        <v>13803</v>
      </c>
      <c r="L745">
        <v>270107</v>
      </c>
      <c r="M745" t="s">
        <v>13588</v>
      </c>
      <c r="N745">
        <v>270107006</v>
      </c>
      <c r="O745" t="s">
        <v>13613</v>
      </c>
      <c r="P745">
        <v>755.14779714171743</v>
      </c>
      <c r="Q745">
        <v>882.40455935193677</v>
      </c>
      <c r="R745">
        <v>1766.0104895937</v>
      </c>
    </row>
    <row r="746" spans="1:18" x14ac:dyDescent="0.25">
      <c r="A746">
        <v>7</v>
      </c>
      <c r="B746">
        <v>7301</v>
      </c>
      <c r="C746" t="s">
        <v>786</v>
      </c>
      <c r="D746" t="s">
        <v>1428</v>
      </c>
      <c r="E746">
        <v>1</v>
      </c>
      <c r="F746" t="s">
        <v>13800</v>
      </c>
      <c r="G746">
        <v>2</v>
      </c>
      <c r="H746" t="s">
        <v>13771</v>
      </c>
      <c r="I746">
        <v>1</v>
      </c>
      <c r="J746" t="s">
        <v>13801</v>
      </c>
      <c r="K746" t="s">
        <v>13771</v>
      </c>
      <c r="L746">
        <v>270107</v>
      </c>
      <c r="M746" t="s">
        <v>13588</v>
      </c>
      <c r="N746">
        <v>270107006</v>
      </c>
      <c r="O746" t="s">
        <v>13613</v>
      </c>
      <c r="P746">
        <v>1132.7216957125761</v>
      </c>
      <c r="Q746">
        <v>0</v>
      </c>
      <c r="R746">
        <v>0</v>
      </c>
    </row>
    <row r="747" spans="1:18" x14ac:dyDescent="0.25">
      <c r="A747">
        <v>7</v>
      </c>
      <c r="B747">
        <v>7301</v>
      </c>
      <c r="C747" t="s">
        <v>786</v>
      </c>
      <c r="D747" t="s">
        <v>1428</v>
      </c>
      <c r="E747">
        <v>2</v>
      </c>
      <c r="F747" t="s">
        <v>13804</v>
      </c>
      <c r="G747">
        <v>3</v>
      </c>
      <c r="H747" t="s">
        <v>13770</v>
      </c>
      <c r="I747">
        <v>1</v>
      </c>
      <c r="J747" t="s">
        <v>13801</v>
      </c>
      <c r="K747" t="s">
        <v>13805</v>
      </c>
      <c r="L747">
        <v>270107</v>
      </c>
      <c r="M747" t="s">
        <v>13588</v>
      </c>
      <c r="N747">
        <v>270107006</v>
      </c>
      <c r="O747" t="s">
        <v>13613</v>
      </c>
      <c r="P747">
        <v>20371.796811598189</v>
      </c>
      <c r="Q747">
        <v>17485.023811653493</v>
      </c>
      <c r="R747">
        <v>23182.85613756426</v>
      </c>
    </row>
    <row r="748" spans="1:18" x14ac:dyDescent="0.25">
      <c r="A748">
        <v>7</v>
      </c>
      <c r="B748">
        <v>7301</v>
      </c>
      <c r="C748" t="s">
        <v>786</v>
      </c>
      <c r="D748" t="s">
        <v>1428</v>
      </c>
      <c r="E748">
        <v>2</v>
      </c>
      <c r="F748" t="s">
        <v>13804</v>
      </c>
      <c r="G748">
        <v>3</v>
      </c>
      <c r="H748" t="s">
        <v>13770</v>
      </c>
      <c r="I748">
        <v>1</v>
      </c>
      <c r="J748" t="s">
        <v>13801</v>
      </c>
      <c r="K748" t="s">
        <v>13806</v>
      </c>
      <c r="L748">
        <v>270107</v>
      </c>
      <c r="M748" t="s">
        <v>13588</v>
      </c>
      <c r="N748">
        <v>270107006</v>
      </c>
      <c r="O748" t="s">
        <v>13613</v>
      </c>
      <c r="P748">
        <v>3679.4542028307728</v>
      </c>
      <c r="Q748">
        <v>3073.5673208215039</v>
      </c>
      <c r="R748">
        <v>10221.480027418724</v>
      </c>
    </row>
    <row r="749" spans="1:18" x14ac:dyDescent="0.25">
      <c r="A749">
        <v>7</v>
      </c>
      <c r="B749">
        <v>7301</v>
      </c>
      <c r="C749" t="s">
        <v>786</v>
      </c>
      <c r="D749" t="s">
        <v>1428</v>
      </c>
      <c r="E749">
        <v>3</v>
      </c>
      <c r="F749" t="s">
        <v>13807</v>
      </c>
      <c r="G749">
        <v>1</v>
      </c>
      <c r="H749" t="s">
        <v>8278</v>
      </c>
      <c r="I749">
        <v>1</v>
      </c>
      <c r="J749" t="s">
        <v>13801</v>
      </c>
      <c r="K749" t="s">
        <v>13808</v>
      </c>
      <c r="L749">
        <v>270107</v>
      </c>
      <c r="M749" t="s">
        <v>13588</v>
      </c>
      <c r="N749">
        <v>270107006</v>
      </c>
      <c r="O749" t="s">
        <v>13613</v>
      </c>
      <c r="P749">
        <v>22846.315731558025</v>
      </c>
      <c r="Q749">
        <v>20146.26849054058</v>
      </c>
      <c r="R749">
        <v>32860.795936456758</v>
      </c>
    </row>
    <row r="750" spans="1:18" x14ac:dyDescent="0.25">
      <c r="A750">
        <v>7</v>
      </c>
      <c r="B750">
        <v>7301</v>
      </c>
      <c r="C750" t="s">
        <v>786</v>
      </c>
      <c r="D750" t="s">
        <v>1428</v>
      </c>
      <c r="E750">
        <v>3</v>
      </c>
      <c r="F750" t="s">
        <v>13807</v>
      </c>
      <c r="G750">
        <v>1</v>
      </c>
      <c r="H750" t="s">
        <v>8278</v>
      </c>
      <c r="I750">
        <v>1</v>
      </c>
      <c r="J750" t="s">
        <v>13801</v>
      </c>
      <c r="K750" t="s">
        <v>13809</v>
      </c>
      <c r="L750">
        <v>270107</v>
      </c>
      <c r="M750" t="s">
        <v>13588</v>
      </c>
      <c r="N750">
        <v>270107006</v>
      </c>
      <c r="O750" t="s">
        <v>13613</v>
      </c>
      <c r="P750">
        <v>72.213587158360951</v>
      </c>
      <c r="Q750">
        <v>412.32264193441364</v>
      </c>
      <c r="R750">
        <v>543.5402285262478</v>
      </c>
    </row>
    <row r="751" spans="1:18" x14ac:dyDescent="0.25">
      <c r="A751">
        <v>7</v>
      </c>
      <c r="B751">
        <v>7301</v>
      </c>
      <c r="C751" t="s">
        <v>786</v>
      </c>
      <c r="D751" t="s">
        <v>1428</v>
      </c>
      <c r="E751">
        <v>3</v>
      </c>
      <c r="F751" t="s">
        <v>13807</v>
      </c>
      <c r="G751">
        <v>2</v>
      </c>
      <c r="H751" t="s">
        <v>13771</v>
      </c>
      <c r="I751">
        <v>1</v>
      </c>
      <c r="J751" t="s">
        <v>13801</v>
      </c>
      <c r="K751" t="s">
        <v>13771</v>
      </c>
      <c r="L751">
        <v>270107</v>
      </c>
      <c r="M751" t="s">
        <v>13588</v>
      </c>
      <c r="N751">
        <v>270107006</v>
      </c>
      <c r="O751" t="s">
        <v>13613</v>
      </c>
      <c r="P751">
        <v>1132.7216957125761</v>
      </c>
      <c r="Q751">
        <v>0</v>
      </c>
      <c r="R751">
        <v>0</v>
      </c>
    </row>
    <row r="752" spans="1:18" x14ac:dyDescent="0.25">
      <c r="A752">
        <v>7</v>
      </c>
      <c r="B752">
        <v>7301</v>
      </c>
      <c r="C752" t="s">
        <v>786</v>
      </c>
      <c r="D752" t="s">
        <v>1428</v>
      </c>
      <c r="E752">
        <v>4</v>
      </c>
      <c r="F752" t="s">
        <v>13810</v>
      </c>
      <c r="G752">
        <v>1</v>
      </c>
      <c r="H752" t="s">
        <v>8278</v>
      </c>
      <c r="I752">
        <v>1</v>
      </c>
      <c r="J752" t="s">
        <v>13801</v>
      </c>
      <c r="K752" t="s">
        <v>13811</v>
      </c>
      <c r="L752">
        <v>270107</v>
      </c>
      <c r="M752" t="s">
        <v>13588</v>
      </c>
      <c r="N752">
        <v>270107006</v>
      </c>
      <c r="O752" t="s">
        <v>13613</v>
      </c>
      <c r="P752">
        <v>22163.381521574669</v>
      </c>
      <c r="Q752">
        <v>20088.509215057471</v>
      </c>
      <c r="R752">
        <v>31638.325675389311</v>
      </c>
    </row>
    <row r="753" spans="1:18" x14ac:dyDescent="0.25">
      <c r="A753">
        <v>7</v>
      </c>
      <c r="B753">
        <v>7301</v>
      </c>
      <c r="C753" t="s">
        <v>786</v>
      </c>
      <c r="D753" t="s">
        <v>1428</v>
      </c>
      <c r="E753">
        <v>4</v>
      </c>
      <c r="F753" t="s">
        <v>13810</v>
      </c>
      <c r="G753">
        <v>1</v>
      </c>
      <c r="H753" t="s">
        <v>8278</v>
      </c>
      <c r="I753">
        <v>1</v>
      </c>
      <c r="J753" t="s">
        <v>13801</v>
      </c>
      <c r="K753" t="s">
        <v>13812</v>
      </c>
      <c r="L753">
        <v>270107</v>
      </c>
      <c r="M753" t="s">
        <v>13588</v>
      </c>
      <c r="N753">
        <v>270107006</v>
      </c>
      <c r="O753" t="s">
        <v>13613</v>
      </c>
      <c r="P753">
        <v>755.14779714171743</v>
      </c>
      <c r="Q753">
        <v>470.08191741752302</v>
      </c>
      <c r="R753">
        <v>1766.0104895937</v>
      </c>
    </row>
    <row r="754" spans="1:18" x14ac:dyDescent="0.25">
      <c r="A754">
        <v>7</v>
      </c>
      <c r="B754">
        <v>7301</v>
      </c>
      <c r="C754" t="s">
        <v>786</v>
      </c>
      <c r="D754" t="s">
        <v>1428</v>
      </c>
      <c r="E754">
        <v>4</v>
      </c>
      <c r="F754" t="s">
        <v>13810</v>
      </c>
      <c r="G754">
        <v>2</v>
      </c>
      <c r="H754" t="s">
        <v>13771</v>
      </c>
      <c r="I754">
        <v>1</v>
      </c>
      <c r="J754" t="s">
        <v>13801</v>
      </c>
      <c r="K754" t="s">
        <v>13771</v>
      </c>
      <c r="L754">
        <v>270107</v>
      </c>
      <c r="M754" t="s">
        <v>13588</v>
      </c>
      <c r="N754">
        <v>270107006</v>
      </c>
      <c r="O754" t="s">
        <v>13613</v>
      </c>
      <c r="P754">
        <v>1132.7216957125761</v>
      </c>
      <c r="Q754">
        <v>0</v>
      </c>
      <c r="R754">
        <v>0</v>
      </c>
    </row>
    <row r="755" spans="1:18" x14ac:dyDescent="0.25">
      <c r="A755">
        <v>7</v>
      </c>
      <c r="B755">
        <v>7301</v>
      </c>
      <c r="C755" t="s">
        <v>786</v>
      </c>
      <c r="D755" t="s">
        <v>1428</v>
      </c>
      <c r="E755">
        <v>7</v>
      </c>
      <c r="F755" t="s">
        <v>13813</v>
      </c>
      <c r="G755">
        <v>2</v>
      </c>
      <c r="H755" t="s">
        <v>13771</v>
      </c>
      <c r="I755">
        <v>3</v>
      </c>
      <c r="J755" t="s">
        <v>13814</v>
      </c>
      <c r="K755" t="s">
        <v>13771</v>
      </c>
      <c r="L755">
        <v>270107</v>
      </c>
      <c r="M755" t="s">
        <v>13588</v>
      </c>
      <c r="N755">
        <v>270107005</v>
      </c>
      <c r="O755" t="s">
        <v>13608</v>
      </c>
      <c r="P755">
        <v>4913.2749205650543</v>
      </c>
      <c r="Q755">
        <v>9213.4672555802572</v>
      </c>
      <c r="R755">
        <v>0</v>
      </c>
    </row>
    <row r="756" spans="1:18" x14ac:dyDescent="0.25">
      <c r="A756">
        <v>7</v>
      </c>
      <c r="B756">
        <v>7301</v>
      </c>
      <c r="C756" t="s">
        <v>786</v>
      </c>
      <c r="D756" t="s">
        <v>1428</v>
      </c>
      <c r="E756">
        <v>7</v>
      </c>
      <c r="F756" t="s">
        <v>13813</v>
      </c>
      <c r="G756">
        <v>3</v>
      </c>
      <c r="H756" t="s">
        <v>13770</v>
      </c>
      <c r="I756">
        <v>3</v>
      </c>
      <c r="J756" t="s">
        <v>13814</v>
      </c>
      <c r="K756" t="s">
        <v>13815</v>
      </c>
      <c r="L756">
        <v>270107</v>
      </c>
      <c r="M756" t="s">
        <v>13588</v>
      </c>
      <c r="N756">
        <v>270107005</v>
      </c>
      <c r="O756" t="s">
        <v>13608</v>
      </c>
      <c r="P756">
        <v>17278.304287423831</v>
      </c>
      <c r="Q756">
        <v>11345.123876894751</v>
      </c>
      <c r="R756">
        <v>28953.573844579012</v>
      </c>
    </row>
    <row r="757" spans="1:18" x14ac:dyDescent="0.25">
      <c r="A757">
        <v>7</v>
      </c>
      <c r="B757">
        <v>7301</v>
      </c>
      <c r="C757" t="s">
        <v>786</v>
      </c>
      <c r="D757" t="s">
        <v>1428</v>
      </c>
      <c r="E757">
        <v>7</v>
      </c>
      <c r="F757" t="s">
        <v>13813</v>
      </c>
      <c r="G757">
        <v>3</v>
      </c>
      <c r="H757" t="s">
        <v>13770</v>
      </c>
      <c r="I757">
        <v>3</v>
      </c>
      <c r="J757" t="s">
        <v>13814</v>
      </c>
      <c r="K757" t="s">
        <v>13816</v>
      </c>
      <c r="L757">
        <v>270107</v>
      </c>
      <c r="M757" t="s">
        <v>13588</v>
      </c>
      <c r="N757">
        <v>270107005</v>
      </c>
      <c r="O757" t="s">
        <v>13608</v>
      </c>
      <c r="P757">
        <v>1859.6718064400766</v>
      </c>
      <c r="Q757">
        <v>0</v>
      </c>
      <c r="R757">
        <v>4450.762320403991</v>
      </c>
    </row>
    <row r="758" spans="1:18" x14ac:dyDescent="0.25">
      <c r="A758">
        <v>7</v>
      </c>
      <c r="B758">
        <v>7304</v>
      </c>
      <c r="C758" t="s">
        <v>786</v>
      </c>
      <c r="D758" t="s">
        <v>1437</v>
      </c>
      <c r="E758">
        <v>1</v>
      </c>
      <c r="F758" t="s">
        <v>13800</v>
      </c>
      <c r="G758">
        <v>1</v>
      </c>
      <c r="H758" t="s">
        <v>8278</v>
      </c>
      <c r="I758">
        <v>1</v>
      </c>
      <c r="J758" t="s">
        <v>13801</v>
      </c>
      <c r="K758" t="s">
        <v>13802</v>
      </c>
      <c r="L758">
        <v>270107</v>
      </c>
      <c r="M758" t="s">
        <v>13588</v>
      </c>
      <c r="N758">
        <v>270107006</v>
      </c>
      <c r="O758" t="s">
        <v>13613</v>
      </c>
      <c r="P758">
        <v>19478.630566122174</v>
      </c>
      <c r="Q758">
        <v>30021.125182200085</v>
      </c>
      <c r="R758">
        <v>62147.830222375793</v>
      </c>
    </row>
    <row r="759" spans="1:18" x14ac:dyDescent="0.25">
      <c r="A759">
        <v>7</v>
      </c>
      <c r="B759">
        <v>7304</v>
      </c>
      <c r="C759" t="s">
        <v>786</v>
      </c>
      <c r="D759" t="s">
        <v>1437</v>
      </c>
      <c r="E759">
        <v>1</v>
      </c>
      <c r="F759" t="s">
        <v>13800</v>
      </c>
      <c r="G759">
        <v>1</v>
      </c>
      <c r="H759" t="s">
        <v>8278</v>
      </c>
      <c r="I759">
        <v>1</v>
      </c>
      <c r="J759" t="s">
        <v>13801</v>
      </c>
      <c r="K759" t="s">
        <v>13803</v>
      </c>
      <c r="L759">
        <v>270107</v>
      </c>
      <c r="M759" t="s">
        <v>13588</v>
      </c>
      <c r="N759">
        <v>270107006</v>
      </c>
      <c r="O759" t="s">
        <v>13613</v>
      </c>
      <c r="P759">
        <v>2320.4296263146116</v>
      </c>
      <c r="Q759">
        <v>6788.9636637821213</v>
      </c>
      <c r="R759">
        <v>0</v>
      </c>
    </row>
    <row r="760" spans="1:18" x14ac:dyDescent="0.25">
      <c r="A760">
        <v>7</v>
      </c>
      <c r="B760">
        <v>7304</v>
      </c>
      <c r="C760" t="s">
        <v>786</v>
      </c>
      <c r="D760" t="s">
        <v>1437</v>
      </c>
      <c r="E760">
        <v>2</v>
      </c>
      <c r="F760" t="s">
        <v>13804</v>
      </c>
      <c r="G760">
        <v>3</v>
      </c>
      <c r="H760" t="s">
        <v>13770</v>
      </c>
      <c r="I760">
        <v>1</v>
      </c>
      <c r="J760" t="s">
        <v>13801</v>
      </c>
      <c r="K760" t="s">
        <v>13805</v>
      </c>
      <c r="L760">
        <v>270107</v>
      </c>
      <c r="M760" t="s">
        <v>13588</v>
      </c>
      <c r="N760">
        <v>270107006</v>
      </c>
      <c r="O760" t="s">
        <v>13613</v>
      </c>
      <c r="P760">
        <v>18017.453569031102</v>
      </c>
      <c r="Q760">
        <v>28670.041265057866</v>
      </c>
      <c r="R760">
        <v>55415.387654752194</v>
      </c>
    </row>
    <row r="761" spans="1:18" x14ac:dyDescent="0.25">
      <c r="A761">
        <v>7</v>
      </c>
      <c r="B761">
        <v>7304</v>
      </c>
      <c r="C761" t="s">
        <v>786</v>
      </c>
      <c r="D761" t="s">
        <v>1437</v>
      </c>
      <c r="E761">
        <v>2</v>
      </c>
      <c r="F761" t="s">
        <v>13804</v>
      </c>
      <c r="G761">
        <v>3</v>
      </c>
      <c r="H761" t="s">
        <v>13770</v>
      </c>
      <c r="I761">
        <v>1</v>
      </c>
      <c r="J761" t="s">
        <v>13801</v>
      </c>
      <c r="K761" t="s">
        <v>13806</v>
      </c>
      <c r="L761">
        <v>270107</v>
      </c>
      <c r="M761" t="s">
        <v>13588</v>
      </c>
      <c r="N761">
        <v>270107006</v>
      </c>
      <c r="O761" t="s">
        <v>13613</v>
      </c>
      <c r="P761">
        <v>3781.6066234056834</v>
      </c>
      <c r="Q761">
        <v>8140.0475809243353</v>
      </c>
      <c r="R761">
        <v>6732.4425676236051</v>
      </c>
    </row>
    <row r="762" spans="1:18" x14ac:dyDescent="0.25">
      <c r="A762">
        <v>7</v>
      </c>
      <c r="B762">
        <v>7304</v>
      </c>
      <c r="C762" t="s">
        <v>786</v>
      </c>
      <c r="D762" t="s">
        <v>1437</v>
      </c>
      <c r="E762">
        <v>3</v>
      </c>
      <c r="F762" t="s">
        <v>13807</v>
      </c>
      <c r="G762">
        <v>1</v>
      </c>
      <c r="H762" t="s">
        <v>8278</v>
      </c>
      <c r="I762">
        <v>1</v>
      </c>
      <c r="J762" t="s">
        <v>13801</v>
      </c>
      <c r="K762" t="s">
        <v>13808</v>
      </c>
      <c r="L762">
        <v>270107</v>
      </c>
      <c r="M762" t="s">
        <v>13588</v>
      </c>
      <c r="N762">
        <v>270107006</v>
      </c>
      <c r="O762" t="s">
        <v>13613</v>
      </c>
      <c r="P762">
        <v>19478.630566122174</v>
      </c>
      <c r="Q762">
        <v>33256.059120829203</v>
      </c>
      <c r="R762">
        <v>62147.830222375793</v>
      </c>
    </row>
    <row r="763" spans="1:18" x14ac:dyDescent="0.25">
      <c r="A763">
        <v>7</v>
      </c>
      <c r="B763">
        <v>7304</v>
      </c>
      <c r="C763" t="s">
        <v>786</v>
      </c>
      <c r="D763" t="s">
        <v>1437</v>
      </c>
      <c r="E763">
        <v>3</v>
      </c>
      <c r="F763" t="s">
        <v>13807</v>
      </c>
      <c r="G763">
        <v>1</v>
      </c>
      <c r="H763" t="s">
        <v>8278</v>
      </c>
      <c r="I763">
        <v>1</v>
      </c>
      <c r="J763" t="s">
        <v>13801</v>
      </c>
      <c r="K763" t="s">
        <v>13809</v>
      </c>
      <c r="L763">
        <v>270107</v>
      </c>
      <c r="M763" t="s">
        <v>13588</v>
      </c>
      <c r="N763">
        <v>270107006</v>
      </c>
      <c r="O763" t="s">
        <v>13613</v>
      </c>
      <c r="P763">
        <v>2320.4296263146116</v>
      </c>
      <c r="Q763">
        <v>3554.0297251530042</v>
      </c>
      <c r="R763">
        <v>0</v>
      </c>
    </row>
    <row r="764" spans="1:18" x14ac:dyDescent="0.25">
      <c r="A764">
        <v>7</v>
      </c>
      <c r="B764">
        <v>7304</v>
      </c>
      <c r="C764" t="s">
        <v>786</v>
      </c>
      <c r="D764" t="s">
        <v>1437</v>
      </c>
      <c r="E764">
        <v>4</v>
      </c>
      <c r="F764" t="s">
        <v>13810</v>
      </c>
      <c r="G764">
        <v>1</v>
      </c>
      <c r="H764" t="s">
        <v>8278</v>
      </c>
      <c r="I764">
        <v>1</v>
      </c>
      <c r="J764" t="s">
        <v>13801</v>
      </c>
      <c r="K764" t="s">
        <v>13811</v>
      </c>
      <c r="L764">
        <v>270107</v>
      </c>
      <c r="M764" t="s">
        <v>13588</v>
      </c>
      <c r="N764">
        <v>270107006</v>
      </c>
      <c r="O764" t="s">
        <v>13613</v>
      </c>
      <c r="P764">
        <v>19478.630566122174</v>
      </c>
      <c r="Q764">
        <v>30021.125182200085</v>
      </c>
      <c r="R764">
        <v>62147.830222375793</v>
      </c>
    </row>
    <row r="765" spans="1:18" x14ac:dyDescent="0.25">
      <c r="A765">
        <v>7</v>
      </c>
      <c r="B765">
        <v>7304</v>
      </c>
      <c r="C765" t="s">
        <v>786</v>
      </c>
      <c r="D765" t="s">
        <v>1437</v>
      </c>
      <c r="E765">
        <v>4</v>
      </c>
      <c r="F765" t="s">
        <v>13810</v>
      </c>
      <c r="G765">
        <v>1</v>
      </c>
      <c r="H765" t="s">
        <v>8278</v>
      </c>
      <c r="I765">
        <v>1</v>
      </c>
      <c r="J765" t="s">
        <v>13801</v>
      </c>
      <c r="K765" t="s">
        <v>13812</v>
      </c>
      <c r="L765">
        <v>270107</v>
      </c>
      <c r="M765" t="s">
        <v>13588</v>
      </c>
      <c r="N765">
        <v>270107006</v>
      </c>
      <c r="O765" t="s">
        <v>13613</v>
      </c>
      <c r="P765">
        <v>2320.4296263146116</v>
      </c>
      <c r="Q765">
        <v>6788.9636637821213</v>
      </c>
      <c r="R765">
        <v>0</v>
      </c>
    </row>
    <row r="766" spans="1:18" x14ac:dyDescent="0.25">
      <c r="A766">
        <v>7</v>
      </c>
      <c r="B766">
        <v>7304</v>
      </c>
      <c r="C766" t="s">
        <v>786</v>
      </c>
      <c r="D766" t="s">
        <v>1437</v>
      </c>
      <c r="E766">
        <v>7</v>
      </c>
      <c r="F766" t="s">
        <v>13813</v>
      </c>
      <c r="G766">
        <v>2</v>
      </c>
      <c r="H766" t="s">
        <v>13771</v>
      </c>
      <c r="I766">
        <v>3</v>
      </c>
      <c r="J766" t="s">
        <v>13814</v>
      </c>
      <c r="K766" t="s">
        <v>13771</v>
      </c>
      <c r="L766">
        <v>270107</v>
      </c>
      <c r="M766" t="s">
        <v>13588</v>
      </c>
      <c r="N766">
        <v>270107005</v>
      </c>
      <c r="O766" t="s">
        <v>13608</v>
      </c>
      <c r="P766">
        <v>1060.6399641978071</v>
      </c>
      <c r="Q766">
        <v>12891.82044369154</v>
      </c>
      <c r="R766">
        <v>3008.377731107918</v>
      </c>
    </row>
    <row r="767" spans="1:18" x14ac:dyDescent="0.25">
      <c r="A767">
        <v>7</v>
      </c>
      <c r="B767">
        <v>7304</v>
      </c>
      <c r="C767" t="s">
        <v>786</v>
      </c>
      <c r="D767" t="s">
        <v>1437</v>
      </c>
      <c r="E767">
        <v>7</v>
      </c>
      <c r="F767" t="s">
        <v>13813</v>
      </c>
      <c r="G767">
        <v>3</v>
      </c>
      <c r="H767" t="s">
        <v>13770</v>
      </c>
      <c r="I767">
        <v>3</v>
      </c>
      <c r="J767" t="s">
        <v>13814</v>
      </c>
      <c r="K767" t="s">
        <v>13815</v>
      </c>
      <c r="L767">
        <v>270107</v>
      </c>
      <c r="M767" t="s">
        <v>13588</v>
      </c>
      <c r="N767">
        <v>270107005</v>
      </c>
      <c r="O767" t="s">
        <v>13608</v>
      </c>
      <c r="P767">
        <v>18160.66234056836</v>
      </c>
      <c r="Q767">
        <v>22816.795498285264</v>
      </c>
      <c r="R767">
        <v>54551.284856614962</v>
      </c>
    </row>
    <row r="768" spans="1:18" x14ac:dyDescent="0.25">
      <c r="A768">
        <v>7</v>
      </c>
      <c r="B768">
        <v>7304</v>
      </c>
      <c r="C768" t="s">
        <v>786</v>
      </c>
      <c r="D768" t="s">
        <v>1437</v>
      </c>
      <c r="E768">
        <v>7</v>
      </c>
      <c r="F768" t="s">
        <v>13813</v>
      </c>
      <c r="G768">
        <v>3</v>
      </c>
      <c r="H768" t="s">
        <v>13770</v>
      </c>
      <c r="I768">
        <v>3</v>
      </c>
      <c r="J768" t="s">
        <v>13814</v>
      </c>
      <c r="K768" t="s">
        <v>13816</v>
      </c>
      <c r="L768">
        <v>270107</v>
      </c>
      <c r="M768" t="s">
        <v>13588</v>
      </c>
      <c r="N768">
        <v>270107005</v>
      </c>
      <c r="O768" t="s">
        <v>13608</v>
      </c>
      <c r="P768">
        <v>2577.7578876706198</v>
      </c>
      <c r="Q768">
        <v>1101.4729040053958</v>
      </c>
      <c r="R768">
        <v>4588.1676346529257</v>
      </c>
    </row>
    <row r="769" spans="1:18" x14ac:dyDescent="0.25">
      <c r="A769">
        <v>7</v>
      </c>
      <c r="B769">
        <v>7306</v>
      </c>
      <c r="C769" t="s">
        <v>786</v>
      </c>
      <c r="D769" t="s">
        <v>1443</v>
      </c>
      <c r="E769">
        <v>1</v>
      </c>
      <c r="F769" t="s">
        <v>13800</v>
      </c>
      <c r="G769">
        <v>1</v>
      </c>
      <c r="H769" t="s">
        <v>8278</v>
      </c>
      <c r="I769">
        <v>1</v>
      </c>
      <c r="J769" t="s">
        <v>13801</v>
      </c>
      <c r="K769" t="s">
        <v>13802</v>
      </c>
      <c r="L769">
        <v>270107</v>
      </c>
      <c r="M769" t="s">
        <v>13588</v>
      </c>
      <c r="N769">
        <v>270107006</v>
      </c>
      <c r="O769" t="s">
        <v>13613</v>
      </c>
      <c r="P769">
        <v>0</v>
      </c>
      <c r="Q769">
        <v>29278.559871898535</v>
      </c>
      <c r="R769">
        <v>0</v>
      </c>
    </row>
    <row r="770" spans="1:18" x14ac:dyDescent="0.25">
      <c r="A770">
        <v>7</v>
      </c>
      <c r="B770">
        <v>7306</v>
      </c>
      <c r="C770" t="s">
        <v>786</v>
      </c>
      <c r="D770" t="s">
        <v>1443</v>
      </c>
      <c r="E770">
        <v>1</v>
      </c>
      <c r="F770" t="s">
        <v>13800</v>
      </c>
      <c r="G770">
        <v>1</v>
      </c>
      <c r="H770" t="s">
        <v>8278</v>
      </c>
      <c r="I770">
        <v>1</v>
      </c>
      <c r="J770" t="s">
        <v>13801</v>
      </c>
      <c r="K770" t="s">
        <v>13803</v>
      </c>
      <c r="L770">
        <v>270107</v>
      </c>
      <c r="M770" t="s">
        <v>13588</v>
      </c>
      <c r="N770">
        <v>270107006</v>
      </c>
      <c r="O770" t="s">
        <v>13613</v>
      </c>
      <c r="P770">
        <v>0</v>
      </c>
      <c r="Q770">
        <v>4159.8566308243744</v>
      </c>
      <c r="R770">
        <v>0</v>
      </c>
    </row>
    <row r="771" spans="1:18" x14ac:dyDescent="0.25">
      <c r="A771">
        <v>7</v>
      </c>
      <c r="B771">
        <v>7306</v>
      </c>
      <c r="C771" t="s">
        <v>786</v>
      </c>
      <c r="D771" t="s">
        <v>1443</v>
      </c>
      <c r="E771">
        <v>2</v>
      </c>
      <c r="F771" t="s">
        <v>13804</v>
      </c>
      <c r="G771">
        <v>3</v>
      </c>
      <c r="H771" t="s">
        <v>13770</v>
      </c>
      <c r="I771">
        <v>1</v>
      </c>
      <c r="J771" t="s">
        <v>13801</v>
      </c>
      <c r="K771" t="s">
        <v>13805</v>
      </c>
      <c r="L771">
        <v>270107</v>
      </c>
      <c r="M771" t="s">
        <v>13588</v>
      </c>
      <c r="N771">
        <v>270107006</v>
      </c>
      <c r="O771" t="s">
        <v>13613</v>
      </c>
      <c r="P771">
        <v>0</v>
      </c>
      <c r="Q771">
        <v>29278.559871898535</v>
      </c>
      <c r="R771">
        <v>0</v>
      </c>
    </row>
    <row r="772" spans="1:18" x14ac:dyDescent="0.25">
      <c r="A772">
        <v>7</v>
      </c>
      <c r="B772">
        <v>7306</v>
      </c>
      <c r="C772" t="s">
        <v>786</v>
      </c>
      <c r="D772" t="s">
        <v>1443</v>
      </c>
      <c r="E772">
        <v>2</v>
      </c>
      <c r="F772" t="s">
        <v>13804</v>
      </c>
      <c r="G772">
        <v>3</v>
      </c>
      <c r="H772" t="s">
        <v>13770</v>
      </c>
      <c r="I772">
        <v>1</v>
      </c>
      <c r="J772" t="s">
        <v>13801</v>
      </c>
      <c r="K772" t="s">
        <v>13806</v>
      </c>
      <c r="L772">
        <v>270107</v>
      </c>
      <c r="M772" t="s">
        <v>13588</v>
      </c>
      <c r="N772">
        <v>270107006</v>
      </c>
      <c r="O772" t="s">
        <v>13613</v>
      </c>
      <c r="P772">
        <v>0</v>
      </c>
      <c r="Q772">
        <v>4159.8566308243744</v>
      </c>
      <c r="R772">
        <v>0</v>
      </c>
    </row>
    <row r="773" spans="1:18" x14ac:dyDescent="0.25">
      <c r="A773">
        <v>7</v>
      </c>
      <c r="B773">
        <v>7306</v>
      </c>
      <c r="C773" t="s">
        <v>786</v>
      </c>
      <c r="D773" t="s">
        <v>1443</v>
      </c>
      <c r="E773">
        <v>3</v>
      </c>
      <c r="F773" t="s">
        <v>13807</v>
      </c>
      <c r="G773">
        <v>1</v>
      </c>
      <c r="H773" t="s">
        <v>8278</v>
      </c>
      <c r="I773">
        <v>1</v>
      </c>
      <c r="J773" t="s">
        <v>13801</v>
      </c>
      <c r="K773" t="s">
        <v>13808</v>
      </c>
      <c r="L773">
        <v>270107</v>
      </c>
      <c r="M773" t="s">
        <v>13588</v>
      </c>
      <c r="N773">
        <v>270107006</v>
      </c>
      <c r="O773" t="s">
        <v>13613</v>
      </c>
      <c r="P773">
        <v>0</v>
      </c>
      <c r="Q773">
        <v>29278.559871898535</v>
      </c>
      <c r="R773">
        <v>0</v>
      </c>
    </row>
    <row r="774" spans="1:18" x14ac:dyDescent="0.25">
      <c r="A774">
        <v>7</v>
      </c>
      <c r="B774">
        <v>7306</v>
      </c>
      <c r="C774" t="s">
        <v>786</v>
      </c>
      <c r="D774" t="s">
        <v>1443</v>
      </c>
      <c r="E774">
        <v>3</v>
      </c>
      <c r="F774" t="s">
        <v>13807</v>
      </c>
      <c r="G774">
        <v>1</v>
      </c>
      <c r="H774" t="s">
        <v>8278</v>
      </c>
      <c r="I774">
        <v>1</v>
      </c>
      <c r="J774" t="s">
        <v>13801</v>
      </c>
      <c r="K774" t="s">
        <v>13809</v>
      </c>
      <c r="L774">
        <v>270107</v>
      </c>
      <c r="M774" t="s">
        <v>13588</v>
      </c>
      <c r="N774">
        <v>270107006</v>
      </c>
      <c r="O774" t="s">
        <v>13613</v>
      </c>
      <c r="P774">
        <v>0</v>
      </c>
      <c r="Q774">
        <v>4159.8566308243744</v>
      </c>
      <c r="R774">
        <v>0</v>
      </c>
    </row>
    <row r="775" spans="1:18" x14ac:dyDescent="0.25">
      <c r="A775">
        <v>7</v>
      </c>
      <c r="B775">
        <v>7306</v>
      </c>
      <c r="C775" t="s">
        <v>786</v>
      </c>
      <c r="D775" t="s">
        <v>1443</v>
      </c>
      <c r="E775">
        <v>4</v>
      </c>
      <c r="F775" t="s">
        <v>13810</v>
      </c>
      <c r="G775">
        <v>1</v>
      </c>
      <c r="H775" t="s">
        <v>8278</v>
      </c>
      <c r="I775">
        <v>1</v>
      </c>
      <c r="J775" t="s">
        <v>13801</v>
      </c>
      <c r="K775" t="s">
        <v>13811</v>
      </c>
      <c r="L775">
        <v>270107</v>
      </c>
      <c r="M775" t="s">
        <v>13588</v>
      </c>
      <c r="N775">
        <v>270107006</v>
      </c>
      <c r="O775" t="s">
        <v>13613</v>
      </c>
      <c r="P775">
        <v>0</v>
      </c>
      <c r="Q775">
        <v>29278.559871898535</v>
      </c>
      <c r="R775">
        <v>0</v>
      </c>
    </row>
    <row r="776" spans="1:18" x14ac:dyDescent="0.25">
      <c r="A776">
        <v>7</v>
      </c>
      <c r="B776">
        <v>7306</v>
      </c>
      <c r="C776" t="s">
        <v>786</v>
      </c>
      <c r="D776" t="s">
        <v>1443</v>
      </c>
      <c r="E776">
        <v>4</v>
      </c>
      <c r="F776" t="s">
        <v>13810</v>
      </c>
      <c r="G776">
        <v>1</v>
      </c>
      <c r="H776" t="s">
        <v>8278</v>
      </c>
      <c r="I776">
        <v>1</v>
      </c>
      <c r="J776" t="s">
        <v>13801</v>
      </c>
      <c r="K776" t="s">
        <v>13812</v>
      </c>
      <c r="L776">
        <v>270107</v>
      </c>
      <c r="M776" t="s">
        <v>13588</v>
      </c>
      <c r="N776">
        <v>270107006</v>
      </c>
      <c r="O776" t="s">
        <v>13613</v>
      </c>
      <c r="P776">
        <v>0</v>
      </c>
      <c r="Q776">
        <v>4159.8566308243744</v>
      </c>
      <c r="R776">
        <v>0</v>
      </c>
    </row>
    <row r="777" spans="1:18" x14ac:dyDescent="0.25">
      <c r="A777">
        <v>7</v>
      </c>
      <c r="B777">
        <v>7306</v>
      </c>
      <c r="C777" t="s">
        <v>786</v>
      </c>
      <c r="D777" t="s">
        <v>1443</v>
      </c>
      <c r="E777">
        <v>7</v>
      </c>
      <c r="F777" t="s">
        <v>13813</v>
      </c>
      <c r="G777">
        <v>2</v>
      </c>
      <c r="H777" t="s">
        <v>13771</v>
      </c>
      <c r="I777">
        <v>3</v>
      </c>
      <c r="J777" t="s">
        <v>13814</v>
      </c>
      <c r="K777" t="s">
        <v>13771</v>
      </c>
      <c r="L777">
        <v>270107</v>
      </c>
      <c r="M777" t="s">
        <v>13588</v>
      </c>
      <c r="N777">
        <v>270107005</v>
      </c>
      <c r="O777" t="s">
        <v>13608</v>
      </c>
      <c r="P777">
        <v>0</v>
      </c>
      <c r="Q777">
        <v>12167.067257010311</v>
      </c>
      <c r="R777">
        <v>0</v>
      </c>
    </row>
    <row r="778" spans="1:18" x14ac:dyDescent="0.25">
      <c r="A778">
        <v>7</v>
      </c>
      <c r="B778">
        <v>7306</v>
      </c>
      <c r="C778" t="s">
        <v>786</v>
      </c>
      <c r="D778" t="s">
        <v>1443</v>
      </c>
      <c r="E778">
        <v>7</v>
      </c>
      <c r="F778" t="s">
        <v>13813</v>
      </c>
      <c r="G778">
        <v>3</v>
      </c>
      <c r="H778" t="s">
        <v>13770</v>
      </c>
      <c r="I778">
        <v>3</v>
      </c>
      <c r="J778" t="s">
        <v>13814</v>
      </c>
      <c r="K778" t="s">
        <v>13815</v>
      </c>
      <c r="L778">
        <v>270107</v>
      </c>
      <c r="M778" t="s">
        <v>13588</v>
      </c>
      <c r="N778">
        <v>270107005</v>
      </c>
      <c r="O778" t="s">
        <v>13608</v>
      </c>
      <c r="P778">
        <v>0</v>
      </c>
      <c r="Q778">
        <v>18862.485814901625</v>
      </c>
      <c r="R778">
        <v>0</v>
      </c>
    </row>
    <row r="779" spans="1:18" x14ac:dyDescent="0.25">
      <c r="A779">
        <v>7</v>
      </c>
      <c r="B779">
        <v>7306</v>
      </c>
      <c r="C779" t="s">
        <v>786</v>
      </c>
      <c r="D779" t="s">
        <v>1443</v>
      </c>
      <c r="E779">
        <v>7</v>
      </c>
      <c r="F779" t="s">
        <v>13813</v>
      </c>
      <c r="G779">
        <v>3</v>
      </c>
      <c r="H779" t="s">
        <v>13770</v>
      </c>
      <c r="I779">
        <v>3</v>
      </c>
      <c r="J779" t="s">
        <v>13814</v>
      </c>
      <c r="K779" t="s">
        <v>13816</v>
      </c>
      <c r="L779">
        <v>270107</v>
      </c>
      <c r="M779" t="s">
        <v>13588</v>
      </c>
      <c r="N779">
        <v>270107005</v>
      </c>
      <c r="O779" t="s">
        <v>13608</v>
      </c>
      <c r="P779">
        <v>0</v>
      </c>
      <c r="Q779">
        <v>2408.863430810974</v>
      </c>
      <c r="R779">
        <v>0</v>
      </c>
    </row>
    <row r="780" spans="1:18" x14ac:dyDescent="0.25">
      <c r="A780">
        <v>7</v>
      </c>
      <c r="B780">
        <v>7308</v>
      </c>
      <c r="C780" t="s">
        <v>786</v>
      </c>
      <c r="D780" t="s">
        <v>1449</v>
      </c>
      <c r="E780">
        <v>1</v>
      </c>
      <c r="F780" t="s">
        <v>13800</v>
      </c>
      <c r="G780">
        <v>1</v>
      </c>
      <c r="H780" t="s">
        <v>8278</v>
      </c>
      <c r="I780">
        <v>1</v>
      </c>
      <c r="J780" t="s">
        <v>13801</v>
      </c>
      <c r="K780" t="s">
        <v>13802</v>
      </c>
      <c r="L780">
        <v>270107</v>
      </c>
      <c r="M780" t="s">
        <v>13588</v>
      </c>
      <c r="N780">
        <v>270107006</v>
      </c>
      <c r="O780" t="s">
        <v>13613</v>
      </c>
      <c r="P780">
        <v>0</v>
      </c>
      <c r="Q780">
        <v>8334.7901844028784</v>
      </c>
      <c r="R780">
        <v>0</v>
      </c>
    </row>
    <row r="781" spans="1:18" x14ac:dyDescent="0.25">
      <c r="A781">
        <v>7</v>
      </c>
      <c r="B781">
        <v>7308</v>
      </c>
      <c r="C781" t="s">
        <v>786</v>
      </c>
      <c r="D781" t="s">
        <v>1449</v>
      </c>
      <c r="E781">
        <v>2</v>
      </c>
      <c r="F781" t="s">
        <v>13804</v>
      </c>
      <c r="G781">
        <v>3</v>
      </c>
      <c r="H781" t="s">
        <v>13770</v>
      </c>
      <c r="I781">
        <v>1</v>
      </c>
      <c r="J781" t="s">
        <v>13801</v>
      </c>
      <c r="K781" t="s">
        <v>13805</v>
      </c>
      <c r="L781">
        <v>270107</v>
      </c>
      <c r="M781" t="s">
        <v>13588</v>
      </c>
      <c r="N781">
        <v>270107006</v>
      </c>
      <c r="O781" t="s">
        <v>13613</v>
      </c>
      <c r="P781">
        <v>0</v>
      </c>
      <c r="Q781">
        <v>8334.7901844028784</v>
      </c>
      <c r="R781">
        <v>0</v>
      </c>
    </row>
    <row r="782" spans="1:18" x14ac:dyDescent="0.25">
      <c r="A782">
        <v>7</v>
      </c>
      <c r="B782">
        <v>7308</v>
      </c>
      <c r="C782" t="s">
        <v>786</v>
      </c>
      <c r="D782" t="s">
        <v>1449</v>
      </c>
      <c r="E782">
        <v>3</v>
      </c>
      <c r="F782" t="s">
        <v>13807</v>
      </c>
      <c r="G782">
        <v>1</v>
      </c>
      <c r="H782" t="s">
        <v>8278</v>
      </c>
      <c r="I782">
        <v>1</v>
      </c>
      <c r="J782" t="s">
        <v>13801</v>
      </c>
      <c r="K782" t="s">
        <v>13808</v>
      </c>
      <c r="L782">
        <v>270107</v>
      </c>
      <c r="M782" t="s">
        <v>13588</v>
      </c>
      <c r="N782">
        <v>270107006</v>
      </c>
      <c r="O782" t="s">
        <v>13613</v>
      </c>
      <c r="P782">
        <v>0</v>
      </c>
      <c r="Q782">
        <v>8334.7901844028784</v>
      </c>
      <c r="R782">
        <v>0</v>
      </c>
    </row>
    <row r="783" spans="1:18" x14ac:dyDescent="0.25">
      <c r="A783">
        <v>7</v>
      </c>
      <c r="B783">
        <v>7308</v>
      </c>
      <c r="C783" t="s">
        <v>786</v>
      </c>
      <c r="D783" t="s">
        <v>1449</v>
      </c>
      <c r="E783">
        <v>4</v>
      </c>
      <c r="F783" t="s">
        <v>13810</v>
      </c>
      <c r="G783">
        <v>1</v>
      </c>
      <c r="H783" t="s">
        <v>8278</v>
      </c>
      <c r="I783">
        <v>1</v>
      </c>
      <c r="J783" t="s">
        <v>13801</v>
      </c>
      <c r="K783" t="s">
        <v>13811</v>
      </c>
      <c r="L783">
        <v>270107</v>
      </c>
      <c r="M783" t="s">
        <v>13588</v>
      </c>
      <c r="N783">
        <v>270107006</v>
      </c>
      <c r="O783" t="s">
        <v>13613</v>
      </c>
      <c r="P783">
        <v>0</v>
      </c>
      <c r="Q783">
        <v>8334.7901844028784</v>
      </c>
      <c r="R783">
        <v>0</v>
      </c>
    </row>
    <row r="784" spans="1:18" x14ac:dyDescent="0.25">
      <c r="A784">
        <v>7</v>
      </c>
      <c r="B784">
        <v>7308</v>
      </c>
      <c r="C784" t="s">
        <v>786</v>
      </c>
      <c r="D784" t="s">
        <v>1449</v>
      </c>
      <c r="E784">
        <v>7</v>
      </c>
      <c r="F784" t="s">
        <v>13813</v>
      </c>
      <c r="G784">
        <v>2</v>
      </c>
      <c r="H784" t="s">
        <v>13771</v>
      </c>
      <c r="I784">
        <v>3</v>
      </c>
      <c r="J784" t="s">
        <v>13814</v>
      </c>
      <c r="K784" t="s">
        <v>13771</v>
      </c>
      <c r="L784">
        <v>270107</v>
      </c>
      <c r="M784" t="s">
        <v>13588</v>
      </c>
      <c r="N784">
        <v>270107005</v>
      </c>
      <c r="O784" t="s">
        <v>13608</v>
      </c>
      <c r="P784">
        <v>0</v>
      </c>
      <c r="Q784">
        <v>1250.6241225111405</v>
      </c>
      <c r="R784">
        <v>0</v>
      </c>
    </row>
    <row r="785" spans="1:18" x14ac:dyDescent="0.25">
      <c r="A785">
        <v>7</v>
      </c>
      <c r="B785">
        <v>7308</v>
      </c>
      <c r="C785" t="s">
        <v>786</v>
      </c>
      <c r="D785" t="s">
        <v>1449</v>
      </c>
      <c r="E785">
        <v>7</v>
      </c>
      <c r="F785" t="s">
        <v>13813</v>
      </c>
      <c r="G785">
        <v>3</v>
      </c>
      <c r="H785" t="s">
        <v>13770</v>
      </c>
      <c r="I785">
        <v>3</v>
      </c>
      <c r="J785" t="s">
        <v>13814</v>
      </c>
      <c r="K785" t="s">
        <v>13815</v>
      </c>
      <c r="L785">
        <v>270107</v>
      </c>
      <c r="M785" t="s">
        <v>13588</v>
      </c>
      <c r="N785">
        <v>270107005</v>
      </c>
      <c r="O785" t="s">
        <v>13608</v>
      </c>
      <c r="P785">
        <v>0</v>
      </c>
      <c r="Q785">
        <v>7084.1660618917376</v>
      </c>
      <c r="R785">
        <v>0</v>
      </c>
    </row>
    <row r="786" spans="1:18" x14ac:dyDescent="0.25">
      <c r="A786">
        <v>7</v>
      </c>
      <c r="B786">
        <v>7309</v>
      </c>
      <c r="C786" t="s">
        <v>786</v>
      </c>
      <c r="D786" t="s">
        <v>1452</v>
      </c>
      <c r="E786">
        <v>1</v>
      </c>
      <c r="F786" t="s">
        <v>13800</v>
      </c>
      <c r="G786">
        <v>1</v>
      </c>
      <c r="H786" t="s">
        <v>8278</v>
      </c>
      <c r="I786">
        <v>1</v>
      </c>
      <c r="J786" t="s">
        <v>13801</v>
      </c>
      <c r="K786" t="s">
        <v>13802</v>
      </c>
      <c r="L786">
        <v>270107</v>
      </c>
      <c r="M786" t="s">
        <v>13588</v>
      </c>
      <c r="N786">
        <v>270107006</v>
      </c>
      <c r="O786" t="s">
        <v>13613</v>
      </c>
      <c r="P786">
        <v>0</v>
      </c>
      <c r="Q786">
        <v>122889.09639238776</v>
      </c>
      <c r="R786">
        <v>0</v>
      </c>
    </row>
    <row r="787" spans="1:18" x14ac:dyDescent="0.25">
      <c r="A787">
        <v>7</v>
      </c>
      <c r="B787">
        <v>7309</v>
      </c>
      <c r="C787" t="s">
        <v>786</v>
      </c>
      <c r="D787" t="s">
        <v>1452</v>
      </c>
      <c r="E787">
        <v>2</v>
      </c>
      <c r="F787" t="s">
        <v>13804</v>
      </c>
      <c r="G787">
        <v>3</v>
      </c>
      <c r="H787" t="s">
        <v>13770</v>
      </c>
      <c r="I787">
        <v>1</v>
      </c>
      <c r="J787" t="s">
        <v>13801</v>
      </c>
      <c r="K787" t="s">
        <v>13805</v>
      </c>
      <c r="L787">
        <v>270107</v>
      </c>
      <c r="M787" t="s">
        <v>13588</v>
      </c>
      <c r="N787">
        <v>270107006</v>
      </c>
      <c r="O787" t="s">
        <v>13613</v>
      </c>
      <c r="P787">
        <v>0</v>
      </c>
      <c r="Q787">
        <v>122889.09639238776</v>
      </c>
      <c r="R787">
        <v>0</v>
      </c>
    </row>
    <row r="788" spans="1:18" x14ac:dyDescent="0.25">
      <c r="A788">
        <v>7</v>
      </c>
      <c r="B788">
        <v>7309</v>
      </c>
      <c r="C788" t="s">
        <v>786</v>
      </c>
      <c r="D788" t="s">
        <v>1452</v>
      </c>
      <c r="E788">
        <v>3</v>
      </c>
      <c r="F788" t="s">
        <v>13807</v>
      </c>
      <c r="G788">
        <v>1</v>
      </c>
      <c r="H788" t="s">
        <v>8278</v>
      </c>
      <c r="I788">
        <v>1</v>
      </c>
      <c r="J788" t="s">
        <v>13801</v>
      </c>
      <c r="K788" t="s">
        <v>13808</v>
      </c>
      <c r="L788">
        <v>270107</v>
      </c>
      <c r="M788" t="s">
        <v>13588</v>
      </c>
      <c r="N788">
        <v>270107006</v>
      </c>
      <c r="O788" t="s">
        <v>13613</v>
      </c>
      <c r="P788">
        <v>0</v>
      </c>
      <c r="Q788">
        <v>122889.09639238776</v>
      </c>
      <c r="R788">
        <v>0</v>
      </c>
    </row>
    <row r="789" spans="1:18" x14ac:dyDescent="0.25">
      <c r="A789">
        <v>7</v>
      </c>
      <c r="B789">
        <v>7309</v>
      </c>
      <c r="C789" t="s">
        <v>786</v>
      </c>
      <c r="D789" t="s">
        <v>1452</v>
      </c>
      <c r="E789">
        <v>4</v>
      </c>
      <c r="F789" t="s">
        <v>13810</v>
      </c>
      <c r="G789">
        <v>1</v>
      </c>
      <c r="H789" t="s">
        <v>8278</v>
      </c>
      <c r="I789">
        <v>1</v>
      </c>
      <c r="J789" t="s">
        <v>13801</v>
      </c>
      <c r="K789" t="s">
        <v>13811</v>
      </c>
      <c r="L789">
        <v>270107</v>
      </c>
      <c r="M789" t="s">
        <v>13588</v>
      </c>
      <c r="N789">
        <v>270107006</v>
      </c>
      <c r="O789" t="s">
        <v>13613</v>
      </c>
      <c r="P789">
        <v>0</v>
      </c>
      <c r="Q789">
        <v>122889.09639238776</v>
      </c>
      <c r="R789">
        <v>0</v>
      </c>
    </row>
    <row r="790" spans="1:18" x14ac:dyDescent="0.25">
      <c r="A790">
        <v>7</v>
      </c>
      <c r="B790">
        <v>7309</v>
      </c>
      <c r="C790" t="s">
        <v>786</v>
      </c>
      <c r="D790" t="s">
        <v>1452</v>
      </c>
      <c r="E790">
        <v>7</v>
      </c>
      <c r="F790" t="s">
        <v>13813</v>
      </c>
      <c r="G790">
        <v>2</v>
      </c>
      <c r="H790" t="s">
        <v>13771</v>
      </c>
      <c r="I790">
        <v>3</v>
      </c>
      <c r="J790" t="s">
        <v>13814</v>
      </c>
      <c r="K790" t="s">
        <v>13771</v>
      </c>
      <c r="L790">
        <v>270107</v>
      </c>
      <c r="M790" t="s">
        <v>13588</v>
      </c>
      <c r="N790">
        <v>270107005</v>
      </c>
      <c r="O790" t="s">
        <v>13608</v>
      </c>
      <c r="P790">
        <v>0</v>
      </c>
      <c r="Q790">
        <v>35014.913212337808</v>
      </c>
      <c r="R790">
        <v>0</v>
      </c>
    </row>
    <row r="791" spans="1:18" x14ac:dyDescent="0.25">
      <c r="A791">
        <v>7</v>
      </c>
      <c r="B791">
        <v>7309</v>
      </c>
      <c r="C791" t="s">
        <v>786</v>
      </c>
      <c r="D791" t="s">
        <v>1452</v>
      </c>
      <c r="E791">
        <v>7</v>
      </c>
      <c r="F791" t="s">
        <v>13813</v>
      </c>
      <c r="G791">
        <v>3</v>
      </c>
      <c r="H791" t="s">
        <v>13770</v>
      </c>
      <c r="I791">
        <v>3</v>
      </c>
      <c r="J791" t="s">
        <v>13814</v>
      </c>
      <c r="K791" t="s">
        <v>13815</v>
      </c>
      <c r="L791">
        <v>270107</v>
      </c>
      <c r="M791" t="s">
        <v>13588</v>
      </c>
      <c r="N791">
        <v>270107005</v>
      </c>
      <c r="O791" t="s">
        <v>13608</v>
      </c>
      <c r="P791">
        <v>0</v>
      </c>
      <c r="Q791">
        <v>87874.183180049949</v>
      </c>
      <c r="R791">
        <v>0</v>
      </c>
    </row>
    <row r="792" spans="1:18" x14ac:dyDescent="0.25">
      <c r="A792">
        <v>7</v>
      </c>
      <c r="B792">
        <v>7401</v>
      </c>
      <c r="C792" t="s">
        <v>786</v>
      </c>
      <c r="D792" t="s">
        <v>1455</v>
      </c>
      <c r="E792">
        <v>1</v>
      </c>
      <c r="F792" t="s">
        <v>13800</v>
      </c>
      <c r="G792">
        <v>1</v>
      </c>
      <c r="H792" t="s">
        <v>8278</v>
      </c>
      <c r="I792">
        <v>1</v>
      </c>
      <c r="J792" t="s">
        <v>13801</v>
      </c>
      <c r="K792" t="s">
        <v>13802</v>
      </c>
      <c r="L792">
        <v>270107</v>
      </c>
      <c r="M792" t="s">
        <v>13588</v>
      </c>
      <c r="N792">
        <v>270107006</v>
      </c>
      <c r="O792" t="s">
        <v>13613</v>
      </c>
      <c r="P792">
        <v>22978.846092240008</v>
      </c>
      <c r="Q792">
        <v>19062.875127778607</v>
      </c>
      <c r="R792">
        <v>31624.257663504159</v>
      </c>
    </row>
    <row r="793" spans="1:18" x14ac:dyDescent="0.25">
      <c r="A793">
        <v>7</v>
      </c>
      <c r="B793">
        <v>7401</v>
      </c>
      <c r="C793" t="s">
        <v>786</v>
      </c>
      <c r="D793" t="s">
        <v>1455</v>
      </c>
      <c r="E793">
        <v>1</v>
      </c>
      <c r="F793" t="s">
        <v>13800</v>
      </c>
      <c r="G793">
        <v>1</v>
      </c>
      <c r="H793" t="s">
        <v>8278</v>
      </c>
      <c r="I793">
        <v>1</v>
      </c>
      <c r="J793" t="s">
        <v>13801</v>
      </c>
      <c r="K793" t="s">
        <v>13803</v>
      </c>
      <c r="L793">
        <v>270107</v>
      </c>
      <c r="M793" t="s">
        <v>13588</v>
      </c>
      <c r="N793">
        <v>270107006</v>
      </c>
      <c r="O793" t="s">
        <v>13613</v>
      </c>
      <c r="P793">
        <v>2323.6195500122803</v>
      </c>
      <c r="Q793">
        <v>0</v>
      </c>
      <c r="R793">
        <v>715.95777309469395</v>
      </c>
    </row>
    <row r="794" spans="1:18" x14ac:dyDescent="0.25">
      <c r="A794">
        <v>7</v>
      </c>
      <c r="B794">
        <v>7401</v>
      </c>
      <c r="C794" t="s">
        <v>786</v>
      </c>
      <c r="D794" t="s">
        <v>1455</v>
      </c>
      <c r="E794">
        <v>2</v>
      </c>
      <c r="F794" t="s">
        <v>13804</v>
      </c>
      <c r="G794">
        <v>3</v>
      </c>
      <c r="H794" t="s">
        <v>13770</v>
      </c>
      <c r="I794">
        <v>1</v>
      </c>
      <c r="J794" t="s">
        <v>13801</v>
      </c>
      <c r="K794" t="s">
        <v>13805</v>
      </c>
      <c r="L794">
        <v>270107</v>
      </c>
      <c r="M794" t="s">
        <v>13588</v>
      </c>
      <c r="N794">
        <v>270107006</v>
      </c>
      <c r="O794" t="s">
        <v>13613</v>
      </c>
      <c r="P794">
        <v>20955.289544779866</v>
      </c>
      <c r="Q794">
        <v>19062.875127778607</v>
      </c>
      <c r="R794">
        <v>31624.257663504159</v>
      </c>
    </row>
    <row r="795" spans="1:18" x14ac:dyDescent="0.25">
      <c r="A795">
        <v>7</v>
      </c>
      <c r="B795">
        <v>7401</v>
      </c>
      <c r="C795" t="s">
        <v>786</v>
      </c>
      <c r="D795" t="s">
        <v>1455</v>
      </c>
      <c r="E795">
        <v>2</v>
      </c>
      <c r="F795" t="s">
        <v>13804</v>
      </c>
      <c r="G795">
        <v>3</v>
      </c>
      <c r="H795" t="s">
        <v>13770</v>
      </c>
      <c r="I795">
        <v>1</v>
      </c>
      <c r="J795" t="s">
        <v>13801</v>
      </c>
      <c r="K795" t="s">
        <v>13806</v>
      </c>
      <c r="L795">
        <v>270107</v>
      </c>
      <c r="M795" t="s">
        <v>13588</v>
      </c>
      <c r="N795">
        <v>270107006</v>
      </c>
      <c r="O795" t="s">
        <v>13613</v>
      </c>
      <c r="P795">
        <v>4347.176097472423</v>
      </c>
      <c r="Q795">
        <v>0</v>
      </c>
      <c r="R795">
        <v>715.95777309469395</v>
      </c>
    </row>
    <row r="796" spans="1:18" x14ac:dyDescent="0.25">
      <c r="A796">
        <v>7</v>
      </c>
      <c r="B796">
        <v>7401</v>
      </c>
      <c r="C796" t="s">
        <v>786</v>
      </c>
      <c r="D796" t="s">
        <v>1455</v>
      </c>
      <c r="E796">
        <v>3</v>
      </c>
      <c r="F796" t="s">
        <v>13807</v>
      </c>
      <c r="G796">
        <v>1</v>
      </c>
      <c r="H796" t="s">
        <v>8278</v>
      </c>
      <c r="I796">
        <v>1</v>
      </c>
      <c r="J796" t="s">
        <v>13801</v>
      </c>
      <c r="K796" t="s">
        <v>13808</v>
      </c>
      <c r="L796">
        <v>270107</v>
      </c>
      <c r="M796" t="s">
        <v>13588</v>
      </c>
      <c r="N796">
        <v>270107006</v>
      </c>
      <c r="O796" t="s">
        <v>13613</v>
      </c>
      <c r="P796">
        <v>25302.465642252289</v>
      </c>
      <c r="Q796">
        <v>19062.875127778607</v>
      </c>
      <c r="R796">
        <v>31624.257663504159</v>
      </c>
    </row>
    <row r="797" spans="1:18" x14ac:dyDescent="0.25">
      <c r="A797">
        <v>7</v>
      </c>
      <c r="B797">
        <v>7401</v>
      </c>
      <c r="C797" t="s">
        <v>786</v>
      </c>
      <c r="D797" t="s">
        <v>1455</v>
      </c>
      <c r="E797">
        <v>3</v>
      </c>
      <c r="F797" t="s">
        <v>13807</v>
      </c>
      <c r="G797">
        <v>1</v>
      </c>
      <c r="H797" t="s">
        <v>8278</v>
      </c>
      <c r="I797">
        <v>1</v>
      </c>
      <c r="J797" t="s">
        <v>13801</v>
      </c>
      <c r="K797" t="s">
        <v>13809</v>
      </c>
      <c r="L797">
        <v>270107</v>
      </c>
      <c r="M797" t="s">
        <v>13588</v>
      </c>
      <c r="N797">
        <v>270107006</v>
      </c>
      <c r="O797" t="s">
        <v>13613</v>
      </c>
      <c r="P797">
        <v>0</v>
      </c>
      <c r="Q797">
        <v>0</v>
      </c>
      <c r="R797">
        <v>715.95777309469395</v>
      </c>
    </row>
    <row r="798" spans="1:18" x14ac:dyDescent="0.25">
      <c r="A798">
        <v>7</v>
      </c>
      <c r="B798">
        <v>7401</v>
      </c>
      <c r="C798" t="s">
        <v>786</v>
      </c>
      <c r="D798" t="s">
        <v>1455</v>
      </c>
      <c r="E798">
        <v>4</v>
      </c>
      <c r="F798" t="s">
        <v>13810</v>
      </c>
      <c r="G798">
        <v>1</v>
      </c>
      <c r="H798" t="s">
        <v>8278</v>
      </c>
      <c r="I798">
        <v>1</v>
      </c>
      <c r="J798" t="s">
        <v>13801</v>
      </c>
      <c r="K798" t="s">
        <v>13811</v>
      </c>
      <c r="L798">
        <v>270107</v>
      </c>
      <c r="M798" t="s">
        <v>13588</v>
      </c>
      <c r="N798">
        <v>270107006</v>
      </c>
      <c r="O798" t="s">
        <v>13613</v>
      </c>
      <c r="P798">
        <v>22978.846092240008</v>
      </c>
      <c r="Q798">
        <v>19062.875127778607</v>
      </c>
      <c r="R798">
        <v>31624.257663504159</v>
      </c>
    </row>
    <row r="799" spans="1:18" x14ac:dyDescent="0.25">
      <c r="A799">
        <v>7</v>
      </c>
      <c r="B799">
        <v>7401</v>
      </c>
      <c r="C799" t="s">
        <v>786</v>
      </c>
      <c r="D799" t="s">
        <v>1455</v>
      </c>
      <c r="E799">
        <v>4</v>
      </c>
      <c r="F799" t="s">
        <v>13810</v>
      </c>
      <c r="G799">
        <v>1</v>
      </c>
      <c r="H799" t="s">
        <v>8278</v>
      </c>
      <c r="I799">
        <v>1</v>
      </c>
      <c r="J799" t="s">
        <v>13801</v>
      </c>
      <c r="K799" t="s">
        <v>13812</v>
      </c>
      <c r="L799">
        <v>270107</v>
      </c>
      <c r="M799" t="s">
        <v>13588</v>
      </c>
      <c r="N799">
        <v>270107006</v>
      </c>
      <c r="O799" t="s">
        <v>13613</v>
      </c>
      <c r="P799">
        <v>2323.6195500122803</v>
      </c>
      <c r="Q799">
        <v>0</v>
      </c>
      <c r="R799">
        <v>715.95777309469395</v>
      </c>
    </row>
    <row r="800" spans="1:18" x14ac:dyDescent="0.25">
      <c r="A800">
        <v>7</v>
      </c>
      <c r="B800">
        <v>7401</v>
      </c>
      <c r="C800" t="s">
        <v>786</v>
      </c>
      <c r="D800" t="s">
        <v>1455</v>
      </c>
      <c r="E800">
        <v>7</v>
      </c>
      <c r="F800" t="s">
        <v>13813</v>
      </c>
      <c r="G800">
        <v>2</v>
      </c>
      <c r="H800" t="s">
        <v>13771</v>
      </c>
      <c r="I800">
        <v>3</v>
      </c>
      <c r="J800" t="s">
        <v>13814</v>
      </c>
      <c r="K800" t="s">
        <v>13771</v>
      </c>
      <c r="L800">
        <v>270107</v>
      </c>
      <c r="M800" t="s">
        <v>13588</v>
      </c>
      <c r="N800">
        <v>270107005</v>
      </c>
      <c r="O800" t="s">
        <v>13608</v>
      </c>
      <c r="P800">
        <v>7292.2784499236495</v>
      </c>
      <c r="Q800">
        <v>8946.6143499970512</v>
      </c>
      <c r="R800">
        <v>4104.9366085870734</v>
      </c>
    </row>
    <row r="801" spans="1:18" x14ac:dyDescent="0.25">
      <c r="A801">
        <v>7</v>
      </c>
      <c r="B801">
        <v>7401</v>
      </c>
      <c r="C801" t="s">
        <v>786</v>
      </c>
      <c r="D801" t="s">
        <v>1455</v>
      </c>
      <c r="E801">
        <v>7</v>
      </c>
      <c r="F801" t="s">
        <v>13813</v>
      </c>
      <c r="G801">
        <v>3</v>
      </c>
      <c r="H801" t="s">
        <v>13770</v>
      </c>
      <c r="I801">
        <v>3</v>
      </c>
      <c r="J801" t="s">
        <v>13814</v>
      </c>
      <c r="K801" t="s">
        <v>13815</v>
      </c>
      <c r="L801">
        <v>270107</v>
      </c>
      <c r="M801" t="s">
        <v>13588</v>
      </c>
      <c r="N801">
        <v>270107005</v>
      </c>
      <c r="O801" t="s">
        <v>13608</v>
      </c>
      <c r="P801">
        <v>16680.726558245326</v>
      </c>
      <c r="Q801">
        <v>9580.0905659490236</v>
      </c>
      <c r="R801">
        <v>27519.321054917084</v>
      </c>
    </row>
    <row r="802" spans="1:18" x14ac:dyDescent="0.25">
      <c r="A802">
        <v>7</v>
      </c>
      <c r="B802">
        <v>7401</v>
      </c>
      <c r="C802" t="s">
        <v>786</v>
      </c>
      <c r="D802" t="s">
        <v>1455</v>
      </c>
      <c r="E802">
        <v>7</v>
      </c>
      <c r="F802" t="s">
        <v>13813</v>
      </c>
      <c r="G802">
        <v>3</v>
      </c>
      <c r="H802" t="s">
        <v>13770</v>
      </c>
      <c r="I802">
        <v>3</v>
      </c>
      <c r="J802" t="s">
        <v>13814</v>
      </c>
      <c r="K802" t="s">
        <v>13816</v>
      </c>
      <c r="L802">
        <v>270107</v>
      </c>
      <c r="M802" t="s">
        <v>13588</v>
      </c>
      <c r="N802">
        <v>270107005</v>
      </c>
      <c r="O802" t="s">
        <v>13608</v>
      </c>
      <c r="P802">
        <v>1329.4606340833129</v>
      </c>
      <c r="Q802">
        <v>536.17021183253098</v>
      </c>
      <c r="R802">
        <v>715.95777309469395</v>
      </c>
    </row>
    <row r="803" spans="1:18" x14ac:dyDescent="0.25">
      <c r="A803">
        <v>7</v>
      </c>
      <c r="B803">
        <v>7402</v>
      </c>
      <c r="C803" t="s">
        <v>786</v>
      </c>
      <c r="D803" t="s">
        <v>1458</v>
      </c>
      <c r="E803">
        <v>1</v>
      </c>
      <c r="F803" t="s">
        <v>13800</v>
      </c>
      <c r="G803">
        <v>1</v>
      </c>
      <c r="H803" t="s">
        <v>8278</v>
      </c>
      <c r="I803">
        <v>1</v>
      </c>
      <c r="J803" t="s">
        <v>13801</v>
      </c>
      <c r="K803" t="s">
        <v>13802</v>
      </c>
      <c r="L803">
        <v>270107</v>
      </c>
      <c r="M803" t="s">
        <v>13588</v>
      </c>
      <c r="N803">
        <v>270107006</v>
      </c>
      <c r="O803" t="s">
        <v>13613</v>
      </c>
      <c r="P803">
        <v>0</v>
      </c>
      <c r="Q803">
        <v>52086.361589846383</v>
      </c>
      <c r="R803">
        <v>0</v>
      </c>
    </row>
    <row r="804" spans="1:18" x14ac:dyDescent="0.25">
      <c r="A804">
        <v>7</v>
      </c>
      <c r="B804">
        <v>7402</v>
      </c>
      <c r="C804" t="s">
        <v>786</v>
      </c>
      <c r="D804" t="s">
        <v>1458</v>
      </c>
      <c r="E804">
        <v>1</v>
      </c>
      <c r="F804" t="s">
        <v>13800</v>
      </c>
      <c r="G804">
        <v>1</v>
      </c>
      <c r="H804" t="s">
        <v>8278</v>
      </c>
      <c r="I804">
        <v>1</v>
      </c>
      <c r="J804" t="s">
        <v>13801</v>
      </c>
      <c r="K804" t="s">
        <v>13803</v>
      </c>
      <c r="L804">
        <v>270107</v>
      </c>
      <c r="M804" t="s">
        <v>13588</v>
      </c>
      <c r="N804">
        <v>270107006</v>
      </c>
      <c r="O804" t="s">
        <v>13613</v>
      </c>
      <c r="P804">
        <v>0</v>
      </c>
      <c r="Q804">
        <v>2421.9310448695865</v>
      </c>
      <c r="R804">
        <v>0</v>
      </c>
    </row>
    <row r="805" spans="1:18" x14ac:dyDescent="0.25">
      <c r="A805">
        <v>7</v>
      </c>
      <c r="B805">
        <v>7402</v>
      </c>
      <c r="C805" t="s">
        <v>786</v>
      </c>
      <c r="D805" t="s">
        <v>1458</v>
      </c>
      <c r="E805">
        <v>2</v>
      </c>
      <c r="F805" t="s">
        <v>13804</v>
      </c>
      <c r="G805">
        <v>3</v>
      </c>
      <c r="H805" t="s">
        <v>13770</v>
      </c>
      <c r="I805">
        <v>1</v>
      </c>
      <c r="J805" t="s">
        <v>13801</v>
      </c>
      <c r="K805" t="s">
        <v>13805</v>
      </c>
      <c r="L805">
        <v>270107</v>
      </c>
      <c r="M805" t="s">
        <v>13588</v>
      </c>
      <c r="N805">
        <v>270107006</v>
      </c>
      <c r="O805" t="s">
        <v>13613</v>
      </c>
      <c r="P805">
        <v>0</v>
      </c>
      <c r="Q805">
        <v>44988.226837419781</v>
      </c>
      <c r="R805">
        <v>0</v>
      </c>
    </row>
    <row r="806" spans="1:18" x14ac:dyDescent="0.25">
      <c r="A806">
        <v>7</v>
      </c>
      <c r="B806">
        <v>7402</v>
      </c>
      <c r="C806" t="s">
        <v>786</v>
      </c>
      <c r="D806" t="s">
        <v>1458</v>
      </c>
      <c r="E806">
        <v>2</v>
      </c>
      <c r="F806" t="s">
        <v>13804</v>
      </c>
      <c r="G806">
        <v>3</v>
      </c>
      <c r="H806" t="s">
        <v>13770</v>
      </c>
      <c r="I806">
        <v>1</v>
      </c>
      <c r="J806" t="s">
        <v>13801</v>
      </c>
      <c r="K806" t="s">
        <v>13806</v>
      </c>
      <c r="L806">
        <v>270107</v>
      </c>
      <c r="M806" t="s">
        <v>13588</v>
      </c>
      <c r="N806">
        <v>270107006</v>
      </c>
      <c r="O806" t="s">
        <v>13613</v>
      </c>
      <c r="P806">
        <v>0</v>
      </c>
      <c r="Q806">
        <v>9520.0657972961762</v>
      </c>
      <c r="R806">
        <v>0</v>
      </c>
    </row>
    <row r="807" spans="1:18" x14ac:dyDescent="0.25">
      <c r="A807">
        <v>7</v>
      </c>
      <c r="B807">
        <v>7402</v>
      </c>
      <c r="C807" t="s">
        <v>786</v>
      </c>
      <c r="D807" t="s">
        <v>1458</v>
      </c>
      <c r="E807">
        <v>3</v>
      </c>
      <c r="F807" t="s">
        <v>13807</v>
      </c>
      <c r="G807">
        <v>1</v>
      </c>
      <c r="H807" t="s">
        <v>8278</v>
      </c>
      <c r="I807">
        <v>1</v>
      </c>
      <c r="J807" t="s">
        <v>13801</v>
      </c>
      <c r="K807" t="s">
        <v>13808</v>
      </c>
      <c r="L807">
        <v>270107</v>
      </c>
      <c r="M807" t="s">
        <v>13588</v>
      </c>
      <c r="N807">
        <v>270107006</v>
      </c>
      <c r="O807" t="s">
        <v>13613</v>
      </c>
      <c r="P807">
        <v>0</v>
      </c>
      <c r="Q807">
        <v>52086.361589846383</v>
      </c>
      <c r="R807">
        <v>0</v>
      </c>
    </row>
    <row r="808" spans="1:18" x14ac:dyDescent="0.25">
      <c r="A808">
        <v>7</v>
      </c>
      <c r="B808">
        <v>7402</v>
      </c>
      <c r="C808" t="s">
        <v>786</v>
      </c>
      <c r="D808" t="s">
        <v>1458</v>
      </c>
      <c r="E808">
        <v>3</v>
      </c>
      <c r="F808" t="s">
        <v>13807</v>
      </c>
      <c r="G808">
        <v>1</v>
      </c>
      <c r="H808" t="s">
        <v>8278</v>
      </c>
      <c r="I808">
        <v>1</v>
      </c>
      <c r="J808" t="s">
        <v>13801</v>
      </c>
      <c r="K808" t="s">
        <v>13809</v>
      </c>
      <c r="L808">
        <v>270107</v>
      </c>
      <c r="M808" t="s">
        <v>13588</v>
      </c>
      <c r="N808">
        <v>270107006</v>
      </c>
      <c r="O808" t="s">
        <v>13613</v>
      </c>
      <c r="P808">
        <v>0</v>
      </c>
      <c r="Q808">
        <v>2421.9310448695865</v>
      </c>
      <c r="R808">
        <v>0</v>
      </c>
    </row>
    <row r="809" spans="1:18" x14ac:dyDescent="0.25">
      <c r="A809">
        <v>7</v>
      </c>
      <c r="B809">
        <v>7402</v>
      </c>
      <c r="C809" t="s">
        <v>786</v>
      </c>
      <c r="D809" t="s">
        <v>1458</v>
      </c>
      <c r="E809">
        <v>4</v>
      </c>
      <c r="F809" t="s">
        <v>13810</v>
      </c>
      <c r="G809">
        <v>1</v>
      </c>
      <c r="H809" t="s">
        <v>8278</v>
      </c>
      <c r="I809">
        <v>1</v>
      </c>
      <c r="J809" t="s">
        <v>13801</v>
      </c>
      <c r="K809" t="s">
        <v>13811</v>
      </c>
      <c r="L809">
        <v>270107</v>
      </c>
      <c r="M809" t="s">
        <v>13588</v>
      </c>
      <c r="N809">
        <v>270107006</v>
      </c>
      <c r="O809" t="s">
        <v>13613</v>
      </c>
      <c r="P809">
        <v>0</v>
      </c>
      <c r="Q809">
        <v>52086.361589846383</v>
      </c>
      <c r="R809">
        <v>0</v>
      </c>
    </row>
    <row r="810" spans="1:18" x14ac:dyDescent="0.25">
      <c r="A810">
        <v>7</v>
      </c>
      <c r="B810">
        <v>7402</v>
      </c>
      <c r="C810" t="s">
        <v>786</v>
      </c>
      <c r="D810" t="s">
        <v>1458</v>
      </c>
      <c r="E810">
        <v>4</v>
      </c>
      <c r="F810" t="s">
        <v>13810</v>
      </c>
      <c r="G810">
        <v>1</v>
      </c>
      <c r="H810" t="s">
        <v>8278</v>
      </c>
      <c r="I810">
        <v>1</v>
      </c>
      <c r="J810" t="s">
        <v>13801</v>
      </c>
      <c r="K810" t="s">
        <v>13812</v>
      </c>
      <c r="L810">
        <v>270107</v>
      </c>
      <c r="M810" t="s">
        <v>13588</v>
      </c>
      <c r="N810">
        <v>270107006</v>
      </c>
      <c r="O810" t="s">
        <v>13613</v>
      </c>
      <c r="P810">
        <v>0</v>
      </c>
      <c r="Q810">
        <v>2421.9310448695865</v>
      </c>
      <c r="R810">
        <v>0</v>
      </c>
    </row>
    <row r="811" spans="1:18" x14ac:dyDescent="0.25">
      <c r="A811">
        <v>7</v>
      </c>
      <c r="B811">
        <v>7402</v>
      </c>
      <c r="C811" t="s">
        <v>786</v>
      </c>
      <c r="D811" t="s">
        <v>1458</v>
      </c>
      <c r="E811">
        <v>7</v>
      </c>
      <c r="F811" t="s">
        <v>13813</v>
      </c>
      <c r="G811">
        <v>2</v>
      </c>
      <c r="H811" t="s">
        <v>13771</v>
      </c>
      <c r="I811">
        <v>3</v>
      </c>
      <c r="J811" t="s">
        <v>13814</v>
      </c>
      <c r="K811" t="s">
        <v>13771</v>
      </c>
      <c r="L811">
        <v>270107</v>
      </c>
      <c r="M811" t="s">
        <v>13588</v>
      </c>
      <c r="N811">
        <v>270107005</v>
      </c>
      <c r="O811" t="s">
        <v>13608</v>
      </c>
      <c r="P811">
        <v>0</v>
      </c>
      <c r="Q811">
        <v>13455.846592537988</v>
      </c>
      <c r="R811">
        <v>0</v>
      </c>
    </row>
    <row r="812" spans="1:18" x14ac:dyDescent="0.25">
      <c r="A812">
        <v>7</v>
      </c>
      <c r="B812">
        <v>7402</v>
      </c>
      <c r="C812" t="s">
        <v>786</v>
      </c>
      <c r="D812" t="s">
        <v>1458</v>
      </c>
      <c r="E812">
        <v>7</v>
      </c>
      <c r="F812" t="s">
        <v>13813</v>
      </c>
      <c r="G812">
        <v>3</v>
      </c>
      <c r="H812" t="s">
        <v>13770</v>
      </c>
      <c r="I812">
        <v>3</v>
      </c>
      <c r="J812" t="s">
        <v>13814</v>
      </c>
      <c r="K812" t="s">
        <v>13815</v>
      </c>
      <c r="L812">
        <v>270107</v>
      </c>
      <c r="M812" t="s">
        <v>13588</v>
      </c>
      <c r="N812">
        <v>270107005</v>
      </c>
      <c r="O812" t="s">
        <v>13608</v>
      </c>
      <c r="P812">
        <v>0</v>
      </c>
      <c r="Q812">
        <v>41052.446042177966</v>
      </c>
      <c r="R812">
        <v>0</v>
      </c>
    </row>
    <row r="813" spans="1:18" x14ac:dyDescent="0.25">
      <c r="A813">
        <v>7</v>
      </c>
      <c r="B813">
        <v>7403</v>
      </c>
      <c r="C813" t="s">
        <v>786</v>
      </c>
      <c r="D813" t="s">
        <v>1461</v>
      </c>
      <c r="E813">
        <v>1</v>
      </c>
      <c r="F813" t="s">
        <v>13800</v>
      </c>
      <c r="G813">
        <v>1</v>
      </c>
      <c r="H813" t="s">
        <v>8278</v>
      </c>
      <c r="I813">
        <v>1</v>
      </c>
      <c r="J813" t="s">
        <v>13801</v>
      </c>
      <c r="K813" t="s">
        <v>13802</v>
      </c>
      <c r="L813">
        <v>270107</v>
      </c>
      <c r="M813" t="s">
        <v>13588</v>
      </c>
      <c r="N813">
        <v>270107006</v>
      </c>
      <c r="O813" t="s">
        <v>13613</v>
      </c>
      <c r="P813">
        <v>0</v>
      </c>
      <c r="Q813">
        <v>5528.4402741037484</v>
      </c>
      <c r="R813">
        <v>0</v>
      </c>
    </row>
    <row r="814" spans="1:18" x14ac:dyDescent="0.25">
      <c r="A814">
        <v>7</v>
      </c>
      <c r="B814">
        <v>7403</v>
      </c>
      <c r="C814" t="s">
        <v>786</v>
      </c>
      <c r="D814" t="s">
        <v>1461</v>
      </c>
      <c r="E814">
        <v>2</v>
      </c>
      <c r="F814" t="s">
        <v>13804</v>
      </c>
      <c r="G814">
        <v>3</v>
      </c>
      <c r="H814" t="s">
        <v>13770</v>
      </c>
      <c r="I814">
        <v>1</v>
      </c>
      <c r="J814" t="s">
        <v>13801</v>
      </c>
      <c r="K814" t="s">
        <v>13805</v>
      </c>
      <c r="L814">
        <v>270107</v>
      </c>
      <c r="M814" t="s">
        <v>13588</v>
      </c>
      <c r="N814">
        <v>270107006</v>
      </c>
      <c r="O814" t="s">
        <v>13613</v>
      </c>
      <c r="P814">
        <v>0</v>
      </c>
      <c r="Q814">
        <v>5528.4402741037484</v>
      </c>
      <c r="R814">
        <v>0</v>
      </c>
    </row>
    <row r="815" spans="1:18" x14ac:dyDescent="0.25">
      <c r="A815">
        <v>7</v>
      </c>
      <c r="B815">
        <v>7403</v>
      </c>
      <c r="C815" t="s">
        <v>786</v>
      </c>
      <c r="D815" t="s">
        <v>1461</v>
      </c>
      <c r="E815">
        <v>3</v>
      </c>
      <c r="F815" t="s">
        <v>13807</v>
      </c>
      <c r="G815">
        <v>1</v>
      </c>
      <c r="H815" t="s">
        <v>8278</v>
      </c>
      <c r="I815">
        <v>1</v>
      </c>
      <c r="J815" t="s">
        <v>13801</v>
      </c>
      <c r="K815" t="s">
        <v>13808</v>
      </c>
      <c r="L815">
        <v>270107</v>
      </c>
      <c r="M815" t="s">
        <v>13588</v>
      </c>
      <c r="N815">
        <v>270107006</v>
      </c>
      <c r="O815" t="s">
        <v>13613</v>
      </c>
      <c r="P815">
        <v>0</v>
      </c>
      <c r="Q815">
        <v>5528.4402741037484</v>
      </c>
      <c r="R815">
        <v>0</v>
      </c>
    </row>
    <row r="816" spans="1:18" x14ac:dyDescent="0.25">
      <c r="A816">
        <v>7</v>
      </c>
      <c r="B816">
        <v>7403</v>
      </c>
      <c r="C816" t="s">
        <v>786</v>
      </c>
      <c r="D816" t="s">
        <v>1461</v>
      </c>
      <c r="E816">
        <v>4</v>
      </c>
      <c r="F816" t="s">
        <v>13810</v>
      </c>
      <c r="G816">
        <v>1</v>
      </c>
      <c r="H816" t="s">
        <v>8278</v>
      </c>
      <c r="I816">
        <v>1</v>
      </c>
      <c r="J816" t="s">
        <v>13801</v>
      </c>
      <c r="K816" t="s">
        <v>13811</v>
      </c>
      <c r="L816">
        <v>270107</v>
      </c>
      <c r="M816" t="s">
        <v>13588</v>
      </c>
      <c r="N816">
        <v>270107006</v>
      </c>
      <c r="O816" t="s">
        <v>13613</v>
      </c>
      <c r="P816">
        <v>0</v>
      </c>
      <c r="Q816">
        <v>5528.4402741037484</v>
      </c>
      <c r="R816">
        <v>0</v>
      </c>
    </row>
    <row r="817" spans="1:18" x14ac:dyDescent="0.25">
      <c r="A817">
        <v>7</v>
      </c>
      <c r="B817">
        <v>7403</v>
      </c>
      <c r="C817" t="s">
        <v>786</v>
      </c>
      <c r="D817" t="s">
        <v>1461</v>
      </c>
      <c r="E817">
        <v>7</v>
      </c>
      <c r="F817" t="s">
        <v>13813</v>
      </c>
      <c r="G817">
        <v>2</v>
      </c>
      <c r="H817" t="s">
        <v>13771</v>
      </c>
      <c r="I817">
        <v>3</v>
      </c>
      <c r="J817" t="s">
        <v>13814</v>
      </c>
      <c r="K817" t="s">
        <v>13771</v>
      </c>
      <c r="L817">
        <v>270107</v>
      </c>
      <c r="M817" t="s">
        <v>13588</v>
      </c>
      <c r="N817">
        <v>270107005</v>
      </c>
      <c r="O817" t="s">
        <v>13608</v>
      </c>
      <c r="P817">
        <v>0</v>
      </c>
      <c r="Q817">
        <v>2339.1419106358912</v>
      </c>
      <c r="R817">
        <v>0</v>
      </c>
    </row>
    <row r="818" spans="1:18" x14ac:dyDescent="0.25">
      <c r="A818">
        <v>7</v>
      </c>
      <c r="B818">
        <v>7403</v>
      </c>
      <c r="C818" t="s">
        <v>786</v>
      </c>
      <c r="D818" t="s">
        <v>1461</v>
      </c>
      <c r="E818">
        <v>7</v>
      </c>
      <c r="F818" t="s">
        <v>13813</v>
      </c>
      <c r="G818">
        <v>3</v>
      </c>
      <c r="H818" t="s">
        <v>13770</v>
      </c>
      <c r="I818">
        <v>3</v>
      </c>
      <c r="J818" t="s">
        <v>13814</v>
      </c>
      <c r="K818" t="s">
        <v>13815</v>
      </c>
      <c r="L818">
        <v>270107</v>
      </c>
      <c r="M818" t="s">
        <v>13588</v>
      </c>
      <c r="N818">
        <v>270107005</v>
      </c>
      <c r="O818" t="s">
        <v>13608</v>
      </c>
      <c r="P818">
        <v>0</v>
      </c>
      <c r="Q818">
        <v>3189.2983634678585</v>
      </c>
      <c r="R818">
        <v>0</v>
      </c>
    </row>
    <row r="819" spans="1:18" x14ac:dyDescent="0.25">
      <c r="A819">
        <v>7</v>
      </c>
      <c r="B819">
        <v>7404</v>
      </c>
      <c r="C819" t="s">
        <v>786</v>
      </c>
      <c r="D819" t="s">
        <v>1464</v>
      </c>
      <c r="E819">
        <v>1</v>
      </c>
      <c r="F819" t="s">
        <v>13800</v>
      </c>
      <c r="G819">
        <v>1</v>
      </c>
      <c r="H819" t="s">
        <v>8278</v>
      </c>
      <c r="I819">
        <v>1</v>
      </c>
      <c r="J819" t="s">
        <v>13801</v>
      </c>
      <c r="K819" t="s">
        <v>13802</v>
      </c>
      <c r="L819">
        <v>270107</v>
      </c>
      <c r="M819" t="s">
        <v>13588</v>
      </c>
      <c r="N819">
        <v>270107006</v>
      </c>
      <c r="O819" t="s">
        <v>13613</v>
      </c>
      <c r="P819">
        <v>20993.125254509305</v>
      </c>
      <c r="Q819">
        <v>32947.992509471595</v>
      </c>
      <c r="R819">
        <v>14821.348538098749</v>
      </c>
    </row>
    <row r="820" spans="1:18" x14ac:dyDescent="0.25">
      <c r="A820">
        <v>7</v>
      </c>
      <c r="B820">
        <v>7404</v>
      </c>
      <c r="C820" t="s">
        <v>786</v>
      </c>
      <c r="D820" t="s">
        <v>1464</v>
      </c>
      <c r="E820">
        <v>2</v>
      </c>
      <c r="F820" t="s">
        <v>13804</v>
      </c>
      <c r="G820">
        <v>3</v>
      </c>
      <c r="H820" t="s">
        <v>13770</v>
      </c>
      <c r="I820">
        <v>1</v>
      </c>
      <c r="J820" t="s">
        <v>13801</v>
      </c>
      <c r="K820" t="s">
        <v>13805</v>
      </c>
      <c r="L820">
        <v>270107</v>
      </c>
      <c r="M820" t="s">
        <v>13588</v>
      </c>
      <c r="N820">
        <v>270107006</v>
      </c>
      <c r="O820" t="s">
        <v>13613</v>
      </c>
      <c r="P820">
        <v>20993.125254509305</v>
      </c>
      <c r="Q820">
        <v>32947.992509471595</v>
      </c>
      <c r="R820">
        <v>13951.947372855682</v>
      </c>
    </row>
    <row r="821" spans="1:18" x14ac:dyDescent="0.25">
      <c r="A821">
        <v>7</v>
      </c>
      <c r="B821">
        <v>7404</v>
      </c>
      <c r="C821" t="s">
        <v>786</v>
      </c>
      <c r="D821" t="s">
        <v>1464</v>
      </c>
      <c r="E821">
        <v>2</v>
      </c>
      <c r="F821" t="s">
        <v>13804</v>
      </c>
      <c r="G821">
        <v>3</v>
      </c>
      <c r="H821" t="s">
        <v>13770</v>
      </c>
      <c r="I821">
        <v>1</v>
      </c>
      <c r="J821" t="s">
        <v>13801</v>
      </c>
      <c r="K821" t="s">
        <v>13806</v>
      </c>
      <c r="L821">
        <v>270107</v>
      </c>
      <c r="M821" t="s">
        <v>13588</v>
      </c>
      <c r="N821">
        <v>270107006</v>
      </c>
      <c r="O821" t="s">
        <v>13613</v>
      </c>
      <c r="P821">
        <v>0</v>
      </c>
      <c r="Q821">
        <v>0</v>
      </c>
      <c r="R821">
        <v>869.40116524306654</v>
      </c>
    </row>
    <row r="822" spans="1:18" x14ac:dyDescent="0.25">
      <c r="A822">
        <v>7</v>
      </c>
      <c r="B822">
        <v>7404</v>
      </c>
      <c r="C822" t="s">
        <v>786</v>
      </c>
      <c r="D822" t="s">
        <v>1464</v>
      </c>
      <c r="E822">
        <v>3</v>
      </c>
      <c r="F822" t="s">
        <v>13807</v>
      </c>
      <c r="G822">
        <v>1</v>
      </c>
      <c r="H822" t="s">
        <v>8278</v>
      </c>
      <c r="I822">
        <v>1</v>
      </c>
      <c r="J822" t="s">
        <v>13801</v>
      </c>
      <c r="K822" t="s">
        <v>13808</v>
      </c>
      <c r="L822">
        <v>270107</v>
      </c>
      <c r="M822" t="s">
        <v>13588</v>
      </c>
      <c r="N822">
        <v>270107006</v>
      </c>
      <c r="O822" t="s">
        <v>13613</v>
      </c>
      <c r="P822">
        <v>20993.125254509305</v>
      </c>
      <c r="Q822">
        <v>32947.992509471595</v>
      </c>
      <c r="R822">
        <v>14821.348538098749</v>
      </c>
    </row>
    <row r="823" spans="1:18" x14ac:dyDescent="0.25">
      <c r="A823">
        <v>7</v>
      </c>
      <c r="B823">
        <v>7404</v>
      </c>
      <c r="C823" t="s">
        <v>786</v>
      </c>
      <c r="D823" t="s">
        <v>1464</v>
      </c>
      <c r="E823">
        <v>4</v>
      </c>
      <c r="F823" t="s">
        <v>13810</v>
      </c>
      <c r="G823">
        <v>1</v>
      </c>
      <c r="H823" t="s">
        <v>8278</v>
      </c>
      <c r="I823">
        <v>1</v>
      </c>
      <c r="J823" t="s">
        <v>13801</v>
      </c>
      <c r="K823" t="s">
        <v>13811</v>
      </c>
      <c r="L823">
        <v>270107</v>
      </c>
      <c r="M823" t="s">
        <v>13588</v>
      </c>
      <c r="N823">
        <v>270107006</v>
      </c>
      <c r="O823" t="s">
        <v>13613</v>
      </c>
      <c r="P823">
        <v>20993.125254509305</v>
      </c>
      <c r="Q823">
        <v>32947.992509471595</v>
      </c>
      <c r="R823">
        <v>14821.348538098749</v>
      </c>
    </row>
    <row r="824" spans="1:18" x14ac:dyDescent="0.25">
      <c r="A824">
        <v>7</v>
      </c>
      <c r="B824">
        <v>7404</v>
      </c>
      <c r="C824" t="s">
        <v>786</v>
      </c>
      <c r="D824" t="s">
        <v>1464</v>
      </c>
      <c r="E824">
        <v>7</v>
      </c>
      <c r="F824" t="s">
        <v>13813</v>
      </c>
      <c r="G824">
        <v>2</v>
      </c>
      <c r="H824" t="s">
        <v>13771</v>
      </c>
      <c r="I824">
        <v>3</v>
      </c>
      <c r="J824" t="s">
        <v>13814</v>
      </c>
      <c r="K824" t="s">
        <v>13771</v>
      </c>
      <c r="L824">
        <v>270107</v>
      </c>
      <c r="M824" t="s">
        <v>13588</v>
      </c>
      <c r="N824">
        <v>270107005</v>
      </c>
      <c r="O824" t="s">
        <v>13608</v>
      </c>
      <c r="P824">
        <v>8604.2110810357626</v>
      </c>
      <c r="Q824">
        <v>11012.579665920226</v>
      </c>
      <c r="R824">
        <v>0</v>
      </c>
    </row>
    <row r="825" spans="1:18" x14ac:dyDescent="0.25">
      <c r="A825">
        <v>7</v>
      </c>
      <c r="B825">
        <v>7404</v>
      </c>
      <c r="C825" t="s">
        <v>786</v>
      </c>
      <c r="D825" t="s">
        <v>1464</v>
      </c>
      <c r="E825">
        <v>7</v>
      </c>
      <c r="F825" t="s">
        <v>13813</v>
      </c>
      <c r="G825">
        <v>3</v>
      </c>
      <c r="H825" t="s">
        <v>13770</v>
      </c>
      <c r="I825">
        <v>3</v>
      </c>
      <c r="J825" t="s">
        <v>13814</v>
      </c>
      <c r="K825" t="s">
        <v>13815</v>
      </c>
      <c r="L825">
        <v>270107</v>
      </c>
      <c r="M825" t="s">
        <v>13588</v>
      </c>
      <c r="N825">
        <v>270107005</v>
      </c>
      <c r="O825" t="s">
        <v>13608</v>
      </c>
      <c r="P825">
        <v>11694.253479291925</v>
      </c>
      <c r="Q825">
        <v>21935.412843551367</v>
      </c>
      <c r="R825">
        <v>13951.947372855682</v>
      </c>
    </row>
    <row r="826" spans="1:18" x14ac:dyDescent="0.25">
      <c r="A826">
        <v>7</v>
      </c>
      <c r="B826">
        <v>7404</v>
      </c>
      <c r="C826" t="s">
        <v>786</v>
      </c>
      <c r="D826" t="s">
        <v>1464</v>
      </c>
      <c r="E826">
        <v>7</v>
      </c>
      <c r="F826" t="s">
        <v>13813</v>
      </c>
      <c r="G826">
        <v>3</v>
      </c>
      <c r="H826" t="s">
        <v>13770</v>
      </c>
      <c r="I826">
        <v>3</v>
      </c>
      <c r="J826" t="s">
        <v>13814</v>
      </c>
      <c r="K826" t="s">
        <v>13816</v>
      </c>
      <c r="L826">
        <v>270107</v>
      </c>
      <c r="M826" t="s">
        <v>13588</v>
      </c>
      <c r="N826">
        <v>270107005</v>
      </c>
      <c r="O826" t="s">
        <v>13608</v>
      </c>
      <c r="P826">
        <v>694.66069418161783</v>
      </c>
      <c r="Q826">
        <v>0</v>
      </c>
      <c r="R826">
        <v>869.40116524306654</v>
      </c>
    </row>
    <row r="827" spans="1:18" x14ac:dyDescent="0.25">
      <c r="A827">
        <v>7</v>
      </c>
      <c r="B827">
        <v>7405</v>
      </c>
      <c r="C827" t="s">
        <v>786</v>
      </c>
      <c r="D827" t="s">
        <v>1467</v>
      </c>
      <c r="E827">
        <v>1</v>
      </c>
      <c r="F827" t="s">
        <v>13800</v>
      </c>
      <c r="G827">
        <v>1</v>
      </c>
      <c r="H827" t="s">
        <v>8278</v>
      </c>
      <c r="I827">
        <v>1</v>
      </c>
      <c r="J827" t="s">
        <v>13801</v>
      </c>
      <c r="K827" t="s">
        <v>13802</v>
      </c>
      <c r="L827">
        <v>270107</v>
      </c>
      <c r="M827" t="s">
        <v>13588</v>
      </c>
      <c r="N827">
        <v>270107006</v>
      </c>
      <c r="O827" t="s">
        <v>13613</v>
      </c>
      <c r="P827">
        <v>0</v>
      </c>
      <c r="Q827">
        <v>10669.214296794129</v>
      </c>
      <c r="R827">
        <v>0</v>
      </c>
    </row>
    <row r="828" spans="1:18" x14ac:dyDescent="0.25">
      <c r="A828">
        <v>7</v>
      </c>
      <c r="B828">
        <v>7405</v>
      </c>
      <c r="C828" t="s">
        <v>786</v>
      </c>
      <c r="D828" t="s">
        <v>1467</v>
      </c>
      <c r="E828">
        <v>2</v>
      </c>
      <c r="F828" t="s">
        <v>13804</v>
      </c>
      <c r="G828">
        <v>3</v>
      </c>
      <c r="H828" t="s">
        <v>13770</v>
      </c>
      <c r="I828">
        <v>1</v>
      </c>
      <c r="J828" t="s">
        <v>13801</v>
      </c>
      <c r="K828" t="s">
        <v>13805</v>
      </c>
      <c r="L828">
        <v>270107</v>
      </c>
      <c r="M828" t="s">
        <v>13588</v>
      </c>
      <c r="N828">
        <v>270107006</v>
      </c>
      <c r="O828" t="s">
        <v>13613</v>
      </c>
      <c r="P828">
        <v>0</v>
      </c>
      <c r="Q828">
        <v>10669.214296794129</v>
      </c>
      <c r="R828">
        <v>0</v>
      </c>
    </row>
    <row r="829" spans="1:18" x14ac:dyDescent="0.25">
      <c r="A829">
        <v>7</v>
      </c>
      <c r="B829">
        <v>7405</v>
      </c>
      <c r="C829" t="s">
        <v>786</v>
      </c>
      <c r="D829" t="s">
        <v>1467</v>
      </c>
      <c r="E829">
        <v>3</v>
      </c>
      <c r="F829" t="s">
        <v>13807</v>
      </c>
      <c r="G829">
        <v>1</v>
      </c>
      <c r="H829" t="s">
        <v>8278</v>
      </c>
      <c r="I829">
        <v>1</v>
      </c>
      <c r="J829" t="s">
        <v>13801</v>
      </c>
      <c r="K829" t="s">
        <v>13808</v>
      </c>
      <c r="L829">
        <v>270107</v>
      </c>
      <c r="M829" t="s">
        <v>13588</v>
      </c>
      <c r="N829">
        <v>270107006</v>
      </c>
      <c r="O829" t="s">
        <v>13613</v>
      </c>
      <c r="P829">
        <v>0</v>
      </c>
      <c r="Q829">
        <v>10669.214296794129</v>
      </c>
      <c r="R829">
        <v>0</v>
      </c>
    </row>
    <row r="830" spans="1:18" x14ac:dyDescent="0.25">
      <c r="A830">
        <v>7</v>
      </c>
      <c r="B830">
        <v>7405</v>
      </c>
      <c r="C830" t="s">
        <v>786</v>
      </c>
      <c r="D830" t="s">
        <v>1467</v>
      </c>
      <c r="E830">
        <v>4</v>
      </c>
      <c r="F830" t="s">
        <v>13810</v>
      </c>
      <c r="G830">
        <v>1</v>
      </c>
      <c r="H830" t="s">
        <v>8278</v>
      </c>
      <c r="I830">
        <v>1</v>
      </c>
      <c r="J830" t="s">
        <v>13801</v>
      </c>
      <c r="K830" t="s">
        <v>13811</v>
      </c>
      <c r="L830">
        <v>270107</v>
      </c>
      <c r="M830" t="s">
        <v>13588</v>
      </c>
      <c r="N830">
        <v>270107006</v>
      </c>
      <c r="O830" t="s">
        <v>13613</v>
      </c>
      <c r="P830">
        <v>0</v>
      </c>
      <c r="Q830">
        <v>10669.214296794129</v>
      </c>
      <c r="R830">
        <v>0</v>
      </c>
    </row>
    <row r="831" spans="1:18" x14ac:dyDescent="0.25">
      <c r="A831">
        <v>7</v>
      </c>
      <c r="B831">
        <v>7405</v>
      </c>
      <c r="C831" t="s">
        <v>786</v>
      </c>
      <c r="D831" t="s">
        <v>1467</v>
      </c>
      <c r="E831">
        <v>7</v>
      </c>
      <c r="F831" t="s">
        <v>13813</v>
      </c>
      <c r="G831">
        <v>2</v>
      </c>
      <c r="H831" t="s">
        <v>13771</v>
      </c>
      <c r="I831">
        <v>3</v>
      </c>
      <c r="J831" t="s">
        <v>13814</v>
      </c>
      <c r="K831" t="s">
        <v>13771</v>
      </c>
      <c r="L831">
        <v>270107</v>
      </c>
      <c r="M831" t="s">
        <v>13588</v>
      </c>
      <c r="N831">
        <v>270107005</v>
      </c>
      <c r="O831" t="s">
        <v>13608</v>
      </c>
      <c r="P831">
        <v>0</v>
      </c>
      <c r="Q831">
        <v>7538.0090822555794</v>
      </c>
      <c r="R831">
        <v>0</v>
      </c>
    </row>
    <row r="832" spans="1:18" x14ac:dyDescent="0.25">
      <c r="A832">
        <v>7</v>
      </c>
      <c r="B832">
        <v>7405</v>
      </c>
      <c r="C832" t="s">
        <v>786</v>
      </c>
      <c r="D832" t="s">
        <v>1467</v>
      </c>
      <c r="E832">
        <v>7</v>
      </c>
      <c r="F832" t="s">
        <v>13813</v>
      </c>
      <c r="G832">
        <v>3</v>
      </c>
      <c r="H832" t="s">
        <v>13770</v>
      </c>
      <c r="I832">
        <v>3</v>
      </c>
      <c r="J832" t="s">
        <v>13814</v>
      </c>
      <c r="K832" t="s">
        <v>13815</v>
      </c>
      <c r="L832">
        <v>270107</v>
      </c>
      <c r="M832" t="s">
        <v>13588</v>
      </c>
      <c r="N832">
        <v>270107005</v>
      </c>
      <c r="O832" t="s">
        <v>13608</v>
      </c>
      <c r="P832">
        <v>0</v>
      </c>
      <c r="Q832">
        <v>3131.2052145385492</v>
      </c>
      <c r="R832">
        <v>0</v>
      </c>
    </row>
    <row r="833" spans="1:18" x14ac:dyDescent="0.25">
      <c r="A833">
        <v>7</v>
      </c>
      <c r="B833">
        <v>7406</v>
      </c>
      <c r="C833" t="s">
        <v>786</v>
      </c>
      <c r="D833" t="s">
        <v>1470</v>
      </c>
      <c r="E833">
        <v>1</v>
      </c>
      <c r="F833" t="s">
        <v>13800</v>
      </c>
      <c r="G833">
        <v>1</v>
      </c>
      <c r="H833" t="s">
        <v>8278</v>
      </c>
      <c r="I833">
        <v>1</v>
      </c>
      <c r="J833" t="s">
        <v>13801</v>
      </c>
      <c r="K833" t="s">
        <v>13802</v>
      </c>
      <c r="L833">
        <v>270107</v>
      </c>
      <c r="M833" t="s">
        <v>13588</v>
      </c>
      <c r="N833">
        <v>270107006</v>
      </c>
      <c r="O833" t="s">
        <v>13613</v>
      </c>
      <c r="P833">
        <v>16743.221548341062</v>
      </c>
      <c r="Q833">
        <v>32429.644924889057</v>
      </c>
      <c r="R833">
        <v>10695.611158330292</v>
      </c>
    </row>
    <row r="834" spans="1:18" x14ac:dyDescent="0.25">
      <c r="A834">
        <v>7</v>
      </c>
      <c r="B834">
        <v>7406</v>
      </c>
      <c r="C834" t="s">
        <v>786</v>
      </c>
      <c r="D834" t="s">
        <v>1470</v>
      </c>
      <c r="E834">
        <v>2</v>
      </c>
      <c r="F834" t="s">
        <v>13804</v>
      </c>
      <c r="G834">
        <v>3</v>
      </c>
      <c r="H834" t="s">
        <v>13770</v>
      </c>
      <c r="I834">
        <v>1</v>
      </c>
      <c r="J834" t="s">
        <v>13801</v>
      </c>
      <c r="K834" t="s">
        <v>13805</v>
      </c>
      <c r="L834">
        <v>270107</v>
      </c>
      <c r="M834" t="s">
        <v>13588</v>
      </c>
      <c r="N834">
        <v>270107006</v>
      </c>
      <c r="O834" t="s">
        <v>13613</v>
      </c>
      <c r="P834">
        <v>14063.057438458794</v>
      </c>
      <c r="Q834">
        <v>32429.644924889057</v>
      </c>
      <c r="R834">
        <v>10695.611158330292</v>
      </c>
    </row>
    <row r="835" spans="1:18" x14ac:dyDescent="0.25">
      <c r="A835">
        <v>7</v>
      </c>
      <c r="B835">
        <v>7406</v>
      </c>
      <c r="C835" t="s">
        <v>786</v>
      </c>
      <c r="D835" t="s">
        <v>1470</v>
      </c>
      <c r="E835">
        <v>2</v>
      </c>
      <c r="F835" t="s">
        <v>13804</v>
      </c>
      <c r="G835">
        <v>3</v>
      </c>
      <c r="H835" t="s">
        <v>13770</v>
      </c>
      <c r="I835">
        <v>1</v>
      </c>
      <c r="J835" t="s">
        <v>13801</v>
      </c>
      <c r="K835" t="s">
        <v>13806</v>
      </c>
      <c r="L835">
        <v>270107</v>
      </c>
      <c r="M835" t="s">
        <v>13588</v>
      </c>
      <c r="N835">
        <v>270107006</v>
      </c>
      <c r="O835" t="s">
        <v>13613</v>
      </c>
      <c r="P835">
        <v>2680.1641098822688</v>
      </c>
      <c r="Q835">
        <v>0</v>
      </c>
      <c r="R835">
        <v>0</v>
      </c>
    </row>
    <row r="836" spans="1:18" x14ac:dyDescent="0.25">
      <c r="A836">
        <v>7</v>
      </c>
      <c r="B836">
        <v>7406</v>
      </c>
      <c r="C836" t="s">
        <v>786</v>
      </c>
      <c r="D836" t="s">
        <v>1470</v>
      </c>
      <c r="E836">
        <v>3</v>
      </c>
      <c r="F836" t="s">
        <v>13807</v>
      </c>
      <c r="G836">
        <v>1</v>
      </c>
      <c r="H836" t="s">
        <v>8278</v>
      </c>
      <c r="I836">
        <v>1</v>
      </c>
      <c r="J836" t="s">
        <v>13801</v>
      </c>
      <c r="K836" t="s">
        <v>13808</v>
      </c>
      <c r="L836">
        <v>270107</v>
      </c>
      <c r="M836" t="s">
        <v>13588</v>
      </c>
      <c r="N836">
        <v>270107006</v>
      </c>
      <c r="O836" t="s">
        <v>13613</v>
      </c>
      <c r="P836">
        <v>16743.221548341062</v>
      </c>
      <c r="Q836">
        <v>32429.644924889057</v>
      </c>
      <c r="R836">
        <v>10695.611158330292</v>
      </c>
    </row>
    <row r="837" spans="1:18" x14ac:dyDescent="0.25">
      <c r="A837">
        <v>7</v>
      </c>
      <c r="B837">
        <v>7406</v>
      </c>
      <c r="C837" t="s">
        <v>786</v>
      </c>
      <c r="D837" t="s">
        <v>1470</v>
      </c>
      <c r="E837">
        <v>4</v>
      </c>
      <c r="F837" t="s">
        <v>13810</v>
      </c>
      <c r="G837">
        <v>1</v>
      </c>
      <c r="H837" t="s">
        <v>8278</v>
      </c>
      <c r="I837">
        <v>1</v>
      </c>
      <c r="J837" t="s">
        <v>13801</v>
      </c>
      <c r="K837" t="s">
        <v>13811</v>
      </c>
      <c r="L837">
        <v>270107</v>
      </c>
      <c r="M837" t="s">
        <v>13588</v>
      </c>
      <c r="N837">
        <v>270107006</v>
      </c>
      <c r="O837" t="s">
        <v>13613</v>
      </c>
      <c r="P837">
        <v>16743.221548341062</v>
      </c>
      <c r="Q837">
        <v>32429.644924889057</v>
      </c>
      <c r="R837">
        <v>10695.611158330292</v>
      </c>
    </row>
    <row r="838" spans="1:18" x14ac:dyDescent="0.25">
      <c r="A838">
        <v>7</v>
      </c>
      <c r="B838">
        <v>7406</v>
      </c>
      <c r="C838" t="s">
        <v>786</v>
      </c>
      <c r="D838" t="s">
        <v>1470</v>
      </c>
      <c r="E838">
        <v>7</v>
      </c>
      <c r="F838" t="s">
        <v>13813</v>
      </c>
      <c r="G838">
        <v>2</v>
      </c>
      <c r="H838" t="s">
        <v>13771</v>
      </c>
      <c r="I838">
        <v>3</v>
      </c>
      <c r="J838" t="s">
        <v>13814</v>
      </c>
      <c r="K838" t="s">
        <v>13771</v>
      </c>
      <c r="L838">
        <v>270107</v>
      </c>
      <c r="M838" t="s">
        <v>13588</v>
      </c>
      <c r="N838">
        <v>270107005</v>
      </c>
      <c r="O838" t="s">
        <v>13608</v>
      </c>
      <c r="P838">
        <v>6577.7738137709594</v>
      </c>
      <c r="Q838">
        <v>17322.370290571507</v>
      </c>
      <c r="R838">
        <v>0</v>
      </c>
    </row>
    <row r="839" spans="1:18" x14ac:dyDescent="0.25">
      <c r="A839">
        <v>7</v>
      </c>
      <c r="B839">
        <v>7406</v>
      </c>
      <c r="C839" t="s">
        <v>786</v>
      </c>
      <c r="D839" t="s">
        <v>1470</v>
      </c>
      <c r="E839">
        <v>7</v>
      </c>
      <c r="F839" t="s">
        <v>13813</v>
      </c>
      <c r="G839">
        <v>3</v>
      </c>
      <c r="H839" t="s">
        <v>13770</v>
      </c>
      <c r="I839">
        <v>3</v>
      </c>
      <c r="J839" t="s">
        <v>13814</v>
      </c>
      <c r="K839" t="s">
        <v>13815</v>
      </c>
      <c r="L839">
        <v>270107</v>
      </c>
      <c r="M839" t="s">
        <v>13588</v>
      </c>
      <c r="N839">
        <v>270107005</v>
      </c>
      <c r="O839" t="s">
        <v>13608</v>
      </c>
      <c r="P839">
        <v>8085.0874063503388</v>
      </c>
      <c r="Q839">
        <v>15107.274634317542</v>
      </c>
      <c r="R839">
        <v>9912.4802710967251</v>
      </c>
    </row>
    <row r="840" spans="1:18" x14ac:dyDescent="0.25">
      <c r="A840">
        <v>7</v>
      </c>
      <c r="B840">
        <v>7406</v>
      </c>
      <c r="C840" t="s">
        <v>786</v>
      </c>
      <c r="D840" t="s">
        <v>1470</v>
      </c>
      <c r="E840">
        <v>7</v>
      </c>
      <c r="F840" t="s">
        <v>13813</v>
      </c>
      <c r="G840">
        <v>3</v>
      </c>
      <c r="H840" t="s">
        <v>13770</v>
      </c>
      <c r="I840">
        <v>3</v>
      </c>
      <c r="J840" t="s">
        <v>13814</v>
      </c>
      <c r="K840" t="s">
        <v>13816</v>
      </c>
      <c r="L840">
        <v>270107</v>
      </c>
      <c r="M840" t="s">
        <v>13588</v>
      </c>
      <c r="N840">
        <v>270107005</v>
      </c>
      <c r="O840" t="s">
        <v>13608</v>
      </c>
      <c r="P840">
        <v>2080.3603282197646</v>
      </c>
      <c r="Q840">
        <v>0</v>
      </c>
      <c r="R840">
        <v>783.13088723356771</v>
      </c>
    </row>
    <row r="841" spans="1:18" x14ac:dyDescent="0.25">
      <c r="A841">
        <v>8</v>
      </c>
      <c r="B841">
        <v>8101</v>
      </c>
      <c r="C841" t="s">
        <v>768</v>
      </c>
      <c r="D841" t="s">
        <v>1479</v>
      </c>
      <c r="E841">
        <v>1</v>
      </c>
      <c r="F841" t="s">
        <v>13800</v>
      </c>
      <c r="G841">
        <v>1</v>
      </c>
      <c r="H841" t="s">
        <v>8278</v>
      </c>
      <c r="I841">
        <v>1</v>
      </c>
      <c r="J841" t="s">
        <v>13801</v>
      </c>
      <c r="K841" t="s">
        <v>13802</v>
      </c>
      <c r="L841">
        <v>270107</v>
      </c>
      <c r="M841" t="s">
        <v>13588</v>
      </c>
      <c r="N841">
        <v>270107006</v>
      </c>
      <c r="O841" t="s">
        <v>13613</v>
      </c>
      <c r="P841">
        <v>31032.91900249635</v>
      </c>
      <c r="Q841">
        <v>37283.048460856902</v>
      </c>
      <c r="R841">
        <v>27127.969280607438</v>
      </c>
    </row>
    <row r="842" spans="1:18" x14ac:dyDescent="0.25">
      <c r="A842">
        <v>8</v>
      </c>
      <c r="B842">
        <v>8101</v>
      </c>
      <c r="C842" t="s">
        <v>768</v>
      </c>
      <c r="D842" t="s">
        <v>1479</v>
      </c>
      <c r="E842">
        <v>1</v>
      </c>
      <c r="F842" t="s">
        <v>13800</v>
      </c>
      <c r="G842">
        <v>1</v>
      </c>
      <c r="H842" t="s">
        <v>8278</v>
      </c>
      <c r="I842">
        <v>1</v>
      </c>
      <c r="J842" t="s">
        <v>13801</v>
      </c>
      <c r="K842" t="s">
        <v>13803</v>
      </c>
      <c r="L842">
        <v>270107</v>
      </c>
      <c r="M842" t="s">
        <v>13588</v>
      </c>
      <c r="N842">
        <v>270107006</v>
      </c>
      <c r="O842" t="s">
        <v>13613</v>
      </c>
      <c r="P842">
        <v>2162.4960049754254</v>
      </c>
      <c r="Q842">
        <v>0</v>
      </c>
      <c r="R842">
        <v>1013.019399593479</v>
      </c>
    </row>
    <row r="843" spans="1:18" x14ac:dyDescent="0.25">
      <c r="A843">
        <v>8</v>
      </c>
      <c r="B843">
        <v>8101</v>
      </c>
      <c r="C843" t="s">
        <v>768</v>
      </c>
      <c r="D843" t="s">
        <v>1479</v>
      </c>
      <c r="E843">
        <v>2</v>
      </c>
      <c r="F843" t="s">
        <v>13804</v>
      </c>
      <c r="G843">
        <v>3</v>
      </c>
      <c r="H843" t="s">
        <v>13770</v>
      </c>
      <c r="I843">
        <v>1</v>
      </c>
      <c r="J843" t="s">
        <v>13801</v>
      </c>
      <c r="K843" t="s">
        <v>13805</v>
      </c>
      <c r="L843">
        <v>270107</v>
      </c>
      <c r="M843" t="s">
        <v>13588</v>
      </c>
      <c r="N843">
        <v>270107006</v>
      </c>
      <c r="O843" t="s">
        <v>13613</v>
      </c>
      <c r="P843">
        <v>28507.631576674241</v>
      </c>
      <c r="Q843">
        <v>32744.14566875227</v>
      </c>
      <c r="R843">
        <v>23462.807662561219</v>
      </c>
    </row>
    <row r="844" spans="1:18" x14ac:dyDescent="0.25">
      <c r="A844">
        <v>8</v>
      </c>
      <c r="B844">
        <v>8101</v>
      </c>
      <c r="C844" t="s">
        <v>768</v>
      </c>
      <c r="D844" t="s">
        <v>1479</v>
      </c>
      <c r="E844">
        <v>2</v>
      </c>
      <c r="F844" t="s">
        <v>13804</v>
      </c>
      <c r="G844">
        <v>3</v>
      </c>
      <c r="H844" t="s">
        <v>13770</v>
      </c>
      <c r="I844">
        <v>1</v>
      </c>
      <c r="J844" t="s">
        <v>13801</v>
      </c>
      <c r="K844" t="s">
        <v>13806</v>
      </c>
      <c r="L844">
        <v>270107</v>
      </c>
      <c r="M844" t="s">
        <v>13588</v>
      </c>
      <c r="N844">
        <v>270107006</v>
      </c>
      <c r="O844" t="s">
        <v>13613</v>
      </c>
      <c r="P844">
        <v>4687.7834307975363</v>
      </c>
      <c r="Q844">
        <v>4538.9027921046245</v>
      </c>
      <c r="R844">
        <v>4678.1810176397003</v>
      </c>
    </row>
    <row r="845" spans="1:18" x14ac:dyDescent="0.25">
      <c r="A845">
        <v>8</v>
      </c>
      <c r="B845">
        <v>8101</v>
      </c>
      <c r="C845" t="s">
        <v>768</v>
      </c>
      <c r="D845" t="s">
        <v>1479</v>
      </c>
      <c r="E845">
        <v>3</v>
      </c>
      <c r="F845" t="s">
        <v>13807</v>
      </c>
      <c r="G845">
        <v>1</v>
      </c>
      <c r="H845" t="s">
        <v>8278</v>
      </c>
      <c r="I845">
        <v>1</v>
      </c>
      <c r="J845" t="s">
        <v>13801</v>
      </c>
      <c r="K845" t="s">
        <v>13808</v>
      </c>
      <c r="L845">
        <v>270107</v>
      </c>
      <c r="M845" t="s">
        <v>13588</v>
      </c>
      <c r="N845">
        <v>270107006</v>
      </c>
      <c r="O845" t="s">
        <v>13613</v>
      </c>
      <c r="P845">
        <v>31972.289645760091</v>
      </c>
      <c r="Q845">
        <v>37283.048460856902</v>
      </c>
      <c r="R845">
        <v>27500.528665596892</v>
      </c>
    </row>
    <row r="846" spans="1:18" x14ac:dyDescent="0.25">
      <c r="A846">
        <v>8</v>
      </c>
      <c r="B846">
        <v>8101</v>
      </c>
      <c r="C846" t="s">
        <v>768</v>
      </c>
      <c r="D846" t="s">
        <v>1479</v>
      </c>
      <c r="E846">
        <v>3</v>
      </c>
      <c r="F846" t="s">
        <v>13807</v>
      </c>
      <c r="G846">
        <v>1</v>
      </c>
      <c r="H846" t="s">
        <v>8278</v>
      </c>
      <c r="I846">
        <v>1</v>
      </c>
      <c r="J846" t="s">
        <v>13801</v>
      </c>
      <c r="K846" t="s">
        <v>13809</v>
      </c>
      <c r="L846">
        <v>270107</v>
      </c>
      <c r="M846" t="s">
        <v>13588</v>
      </c>
      <c r="N846">
        <v>270107006</v>
      </c>
      <c r="O846" t="s">
        <v>13613</v>
      </c>
      <c r="P846">
        <v>1223.1253617116845</v>
      </c>
      <c r="Q846">
        <v>0</v>
      </c>
      <c r="R846">
        <v>640.46001460402488</v>
      </c>
    </row>
    <row r="847" spans="1:18" x14ac:dyDescent="0.25">
      <c r="A847">
        <v>8</v>
      </c>
      <c r="B847">
        <v>8101</v>
      </c>
      <c r="C847" t="s">
        <v>768</v>
      </c>
      <c r="D847" t="s">
        <v>1479</v>
      </c>
      <c r="E847">
        <v>4</v>
      </c>
      <c r="F847" t="s">
        <v>13810</v>
      </c>
      <c r="G847">
        <v>1</v>
      </c>
      <c r="H847" t="s">
        <v>8278</v>
      </c>
      <c r="I847">
        <v>1</v>
      </c>
      <c r="J847" t="s">
        <v>13801</v>
      </c>
      <c r="K847" t="s">
        <v>13811</v>
      </c>
      <c r="L847">
        <v>270107</v>
      </c>
      <c r="M847" t="s">
        <v>13588</v>
      </c>
      <c r="N847">
        <v>270107006</v>
      </c>
      <c r="O847" t="s">
        <v>13613</v>
      </c>
      <c r="P847">
        <v>31689.398716409403</v>
      </c>
      <c r="Q847">
        <v>37283.048460856902</v>
      </c>
      <c r="R847">
        <v>27127.969280607438</v>
      </c>
    </row>
    <row r="848" spans="1:18" x14ac:dyDescent="0.25">
      <c r="A848">
        <v>8</v>
      </c>
      <c r="B848">
        <v>8101</v>
      </c>
      <c r="C848" t="s">
        <v>768</v>
      </c>
      <c r="D848" t="s">
        <v>1479</v>
      </c>
      <c r="E848">
        <v>4</v>
      </c>
      <c r="F848" t="s">
        <v>13810</v>
      </c>
      <c r="G848">
        <v>1</v>
      </c>
      <c r="H848" t="s">
        <v>8278</v>
      </c>
      <c r="I848">
        <v>1</v>
      </c>
      <c r="J848" t="s">
        <v>13801</v>
      </c>
      <c r="K848" t="s">
        <v>13812</v>
      </c>
      <c r="L848">
        <v>270107</v>
      </c>
      <c r="M848" t="s">
        <v>13588</v>
      </c>
      <c r="N848">
        <v>270107006</v>
      </c>
      <c r="O848" t="s">
        <v>13613</v>
      </c>
      <c r="P848">
        <v>1506.0162910623742</v>
      </c>
      <c r="Q848">
        <v>0</v>
      </c>
      <c r="R848">
        <v>1013.019399593479</v>
      </c>
    </row>
    <row r="849" spans="1:18" x14ac:dyDescent="0.25">
      <c r="A849">
        <v>8</v>
      </c>
      <c r="B849">
        <v>8101</v>
      </c>
      <c r="C849" t="s">
        <v>768</v>
      </c>
      <c r="D849" t="s">
        <v>1479</v>
      </c>
      <c r="E849">
        <v>7</v>
      </c>
      <c r="F849" t="s">
        <v>13813</v>
      </c>
      <c r="G849">
        <v>2</v>
      </c>
      <c r="H849" t="s">
        <v>13771</v>
      </c>
      <c r="I849">
        <v>3</v>
      </c>
      <c r="J849" t="s">
        <v>13814</v>
      </c>
      <c r="K849" t="s">
        <v>13771</v>
      </c>
      <c r="L849">
        <v>270107</v>
      </c>
      <c r="M849" t="s">
        <v>13588</v>
      </c>
      <c r="N849">
        <v>270107005</v>
      </c>
      <c r="O849" t="s">
        <v>13608</v>
      </c>
      <c r="P849">
        <v>5250.1101331098998</v>
      </c>
      <c r="Q849">
        <v>13566.443901862602</v>
      </c>
      <c r="R849">
        <v>372.55938498945403</v>
      </c>
    </row>
    <row r="850" spans="1:18" x14ac:dyDescent="0.25">
      <c r="A850">
        <v>8</v>
      </c>
      <c r="B850">
        <v>8101</v>
      </c>
      <c r="C850" t="s">
        <v>768</v>
      </c>
      <c r="D850" t="s">
        <v>1479</v>
      </c>
      <c r="E850">
        <v>7</v>
      </c>
      <c r="F850" t="s">
        <v>13813</v>
      </c>
      <c r="G850">
        <v>3</v>
      </c>
      <c r="H850" t="s">
        <v>13770</v>
      </c>
      <c r="I850">
        <v>3</v>
      </c>
      <c r="J850" t="s">
        <v>13814</v>
      </c>
      <c r="K850" t="s">
        <v>13815</v>
      </c>
      <c r="L850">
        <v>270107</v>
      </c>
      <c r="M850" t="s">
        <v>13588</v>
      </c>
      <c r="N850">
        <v>270107005</v>
      </c>
      <c r="O850" t="s">
        <v>13608</v>
      </c>
      <c r="P850">
        <v>23525.727958261712</v>
      </c>
      <c r="Q850">
        <v>21239.777103586632</v>
      </c>
      <c r="R850">
        <v>24134.667710278511</v>
      </c>
    </row>
    <row r="851" spans="1:18" x14ac:dyDescent="0.25">
      <c r="A851">
        <v>8</v>
      </c>
      <c r="B851">
        <v>8101</v>
      </c>
      <c r="C851" t="s">
        <v>768</v>
      </c>
      <c r="D851" t="s">
        <v>1479</v>
      </c>
      <c r="E851">
        <v>7</v>
      </c>
      <c r="F851" t="s">
        <v>13813</v>
      </c>
      <c r="G851">
        <v>3</v>
      </c>
      <c r="H851" t="s">
        <v>13770</v>
      </c>
      <c r="I851">
        <v>3</v>
      </c>
      <c r="J851" t="s">
        <v>13814</v>
      </c>
      <c r="K851" t="s">
        <v>13816</v>
      </c>
      <c r="L851">
        <v>270107</v>
      </c>
      <c r="M851" t="s">
        <v>13588</v>
      </c>
      <c r="N851">
        <v>270107005</v>
      </c>
      <c r="O851" t="s">
        <v>13608</v>
      </c>
      <c r="P851">
        <v>4419.5769161001654</v>
      </c>
      <c r="Q851">
        <v>2476.827455407667</v>
      </c>
      <c r="R851">
        <v>3633.7615849329563</v>
      </c>
    </row>
    <row r="852" spans="1:18" x14ac:dyDescent="0.25">
      <c r="A852">
        <v>8</v>
      </c>
      <c r="B852">
        <v>8102</v>
      </c>
      <c r="C852" t="s">
        <v>768</v>
      </c>
      <c r="D852" t="s">
        <v>1482</v>
      </c>
      <c r="E852">
        <v>1</v>
      </c>
      <c r="F852" t="s">
        <v>13800</v>
      </c>
      <c r="G852">
        <v>1</v>
      </c>
      <c r="H852" t="s">
        <v>8278</v>
      </c>
      <c r="I852">
        <v>1</v>
      </c>
      <c r="J852" t="s">
        <v>13801</v>
      </c>
      <c r="K852" t="s">
        <v>13802</v>
      </c>
      <c r="L852">
        <v>270107</v>
      </c>
      <c r="M852" t="s">
        <v>13588</v>
      </c>
      <c r="N852">
        <v>270107006</v>
      </c>
      <c r="O852" t="s">
        <v>13613</v>
      </c>
      <c r="P852">
        <v>27080.555101478953</v>
      </c>
      <c r="Q852">
        <v>13882.664436749432</v>
      </c>
      <c r="R852">
        <v>43872.801220458539</v>
      </c>
    </row>
    <row r="853" spans="1:18" x14ac:dyDescent="0.25">
      <c r="A853">
        <v>8</v>
      </c>
      <c r="B853">
        <v>8102</v>
      </c>
      <c r="C853" t="s">
        <v>768</v>
      </c>
      <c r="D853" t="s">
        <v>1482</v>
      </c>
      <c r="E853">
        <v>1</v>
      </c>
      <c r="F853" t="s">
        <v>13800</v>
      </c>
      <c r="G853">
        <v>1</v>
      </c>
      <c r="H853" t="s">
        <v>8278</v>
      </c>
      <c r="I853">
        <v>1</v>
      </c>
      <c r="J853" t="s">
        <v>13801</v>
      </c>
      <c r="K853" t="s">
        <v>13803</v>
      </c>
      <c r="L853">
        <v>270107</v>
      </c>
      <c r="M853" t="s">
        <v>13588</v>
      </c>
      <c r="N853">
        <v>270107006</v>
      </c>
      <c r="O853" t="s">
        <v>13613</v>
      </c>
      <c r="P853">
        <v>0</v>
      </c>
      <c r="Q853">
        <v>4013.6055703327884</v>
      </c>
      <c r="R853">
        <v>3503.4993116690957</v>
      </c>
    </row>
    <row r="854" spans="1:18" x14ac:dyDescent="0.25">
      <c r="A854">
        <v>8</v>
      </c>
      <c r="B854">
        <v>8102</v>
      </c>
      <c r="C854" t="s">
        <v>768</v>
      </c>
      <c r="D854" t="s">
        <v>1482</v>
      </c>
      <c r="E854">
        <v>2</v>
      </c>
      <c r="F854" t="s">
        <v>13804</v>
      </c>
      <c r="G854">
        <v>3</v>
      </c>
      <c r="H854" t="s">
        <v>13770</v>
      </c>
      <c r="I854">
        <v>1</v>
      </c>
      <c r="J854" t="s">
        <v>13801</v>
      </c>
      <c r="K854" t="s">
        <v>13805</v>
      </c>
      <c r="L854">
        <v>270107</v>
      </c>
      <c r="M854" t="s">
        <v>13588</v>
      </c>
      <c r="N854">
        <v>270107006</v>
      </c>
      <c r="O854" t="s">
        <v>13613</v>
      </c>
      <c r="P854">
        <v>14662.18134576834</v>
      </c>
      <c r="Q854">
        <v>8610.4886313625975</v>
      </c>
      <c r="R854">
        <v>39256.125893242905</v>
      </c>
    </row>
    <row r="855" spans="1:18" x14ac:dyDescent="0.25">
      <c r="A855">
        <v>8</v>
      </c>
      <c r="B855">
        <v>8102</v>
      </c>
      <c r="C855" t="s">
        <v>768</v>
      </c>
      <c r="D855" t="s">
        <v>1482</v>
      </c>
      <c r="E855">
        <v>2</v>
      </c>
      <c r="F855" t="s">
        <v>13804</v>
      </c>
      <c r="G855">
        <v>3</v>
      </c>
      <c r="H855" t="s">
        <v>13770</v>
      </c>
      <c r="I855">
        <v>1</v>
      </c>
      <c r="J855" t="s">
        <v>13801</v>
      </c>
      <c r="K855" t="s">
        <v>13806</v>
      </c>
      <c r="L855">
        <v>270107</v>
      </c>
      <c r="M855" t="s">
        <v>13588</v>
      </c>
      <c r="N855">
        <v>270107006</v>
      </c>
      <c r="O855" t="s">
        <v>13613</v>
      </c>
      <c r="P855">
        <v>12418.373755710611</v>
      </c>
      <c r="Q855">
        <v>9285.7813757196254</v>
      </c>
      <c r="R855">
        <v>8120.1746388847314</v>
      </c>
    </row>
    <row r="856" spans="1:18" x14ac:dyDescent="0.25">
      <c r="A856">
        <v>8</v>
      </c>
      <c r="B856">
        <v>8102</v>
      </c>
      <c r="C856" t="s">
        <v>768</v>
      </c>
      <c r="D856" t="s">
        <v>1482</v>
      </c>
      <c r="E856">
        <v>3</v>
      </c>
      <c r="F856" t="s">
        <v>13807</v>
      </c>
      <c r="G856">
        <v>1</v>
      </c>
      <c r="H856" t="s">
        <v>8278</v>
      </c>
      <c r="I856">
        <v>1</v>
      </c>
      <c r="J856" t="s">
        <v>13801</v>
      </c>
      <c r="K856" t="s">
        <v>13808</v>
      </c>
      <c r="L856">
        <v>270107</v>
      </c>
      <c r="M856" t="s">
        <v>13588</v>
      </c>
      <c r="N856">
        <v>270107006</v>
      </c>
      <c r="O856" t="s">
        <v>13613</v>
      </c>
      <c r="P856">
        <v>27080.555101478953</v>
      </c>
      <c r="Q856">
        <v>14689.446299180925</v>
      </c>
      <c r="R856">
        <v>45789.62337503348</v>
      </c>
    </row>
    <row r="857" spans="1:18" x14ac:dyDescent="0.25">
      <c r="A857">
        <v>8</v>
      </c>
      <c r="B857">
        <v>8102</v>
      </c>
      <c r="C857" t="s">
        <v>768</v>
      </c>
      <c r="D857" t="s">
        <v>1482</v>
      </c>
      <c r="E857">
        <v>3</v>
      </c>
      <c r="F857" t="s">
        <v>13807</v>
      </c>
      <c r="G857">
        <v>1</v>
      </c>
      <c r="H857" t="s">
        <v>8278</v>
      </c>
      <c r="I857">
        <v>1</v>
      </c>
      <c r="J857" t="s">
        <v>13801</v>
      </c>
      <c r="K857" t="s">
        <v>13809</v>
      </c>
      <c r="L857">
        <v>270107</v>
      </c>
      <c r="M857" t="s">
        <v>13588</v>
      </c>
      <c r="N857">
        <v>270107006</v>
      </c>
      <c r="O857" t="s">
        <v>13613</v>
      </c>
      <c r="P857">
        <v>0</v>
      </c>
      <c r="Q857">
        <v>3206.8237079012947</v>
      </c>
      <c r="R857">
        <v>1586.6771570941517</v>
      </c>
    </row>
    <row r="858" spans="1:18" x14ac:dyDescent="0.25">
      <c r="A858">
        <v>8</v>
      </c>
      <c r="B858">
        <v>8102</v>
      </c>
      <c r="C858" t="s">
        <v>768</v>
      </c>
      <c r="D858" t="s">
        <v>1482</v>
      </c>
      <c r="E858">
        <v>4</v>
      </c>
      <c r="F858" t="s">
        <v>13810</v>
      </c>
      <c r="G858">
        <v>1</v>
      </c>
      <c r="H858" t="s">
        <v>8278</v>
      </c>
      <c r="I858">
        <v>1</v>
      </c>
      <c r="J858" t="s">
        <v>13801</v>
      </c>
      <c r="K858" t="s">
        <v>13811</v>
      </c>
      <c r="L858">
        <v>270107</v>
      </c>
      <c r="M858" t="s">
        <v>13588</v>
      </c>
      <c r="N858">
        <v>270107006</v>
      </c>
      <c r="O858" t="s">
        <v>13613</v>
      </c>
      <c r="P858">
        <v>27080.555101478953</v>
      </c>
      <c r="Q858">
        <v>17089.488144650728</v>
      </c>
      <c r="R858">
        <v>43872.801220458539</v>
      </c>
    </row>
    <row r="859" spans="1:18" x14ac:dyDescent="0.25">
      <c r="A859">
        <v>8</v>
      </c>
      <c r="B859">
        <v>8102</v>
      </c>
      <c r="C859" t="s">
        <v>768</v>
      </c>
      <c r="D859" t="s">
        <v>1482</v>
      </c>
      <c r="E859">
        <v>4</v>
      </c>
      <c r="F859" t="s">
        <v>13810</v>
      </c>
      <c r="G859">
        <v>1</v>
      </c>
      <c r="H859" t="s">
        <v>8278</v>
      </c>
      <c r="I859">
        <v>1</v>
      </c>
      <c r="J859" t="s">
        <v>13801</v>
      </c>
      <c r="K859" t="s">
        <v>13812</v>
      </c>
      <c r="L859">
        <v>270107</v>
      </c>
      <c r="M859" t="s">
        <v>13588</v>
      </c>
      <c r="N859">
        <v>270107006</v>
      </c>
      <c r="O859" t="s">
        <v>13613</v>
      </c>
      <c r="P859">
        <v>0</v>
      </c>
      <c r="Q859">
        <v>806.78186243149321</v>
      </c>
      <c r="R859">
        <v>3503.4993116690957</v>
      </c>
    </row>
    <row r="860" spans="1:18" x14ac:dyDescent="0.25">
      <c r="A860">
        <v>8</v>
      </c>
      <c r="B860">
        <v>8102</v>
      </c>
      <c r="C860" t="s">
        <v>768</v>
      </c>
      <c r="D860" t="s">
        <v>1482</v>
      </c>
      <c r="E860">
        <v>7</v>
      </c>
      <c r="F860" t="s">
        <v>13813</v>
      </c>
      <c r="G860">
        <v>2</v>
      </c>
      <c r="H860" t="s">
        <v>13771</v>
      </c>
      <c r="I860">
        <v>3</v>
      </c>
      <c r="J860" t="s">
        <v>13814</v>
      </c>
      <c r="K860" t="s">
        <v>13771</v>
      </c>
      <c r="L860">
        <v>270107</v>
      </c>
      <c r="M860" t="s">
        <v>13588</v>
      </c>
      <c r="N860">
        <v>270107005</v>
      </c>
      <c r="O860" t="s">
        <v>13608</v>
      </c>
      <c r="P860">
        <v>5434.006418253306</v>
      </c>
      <c r="Q860">
        <v>7273.4111557015403</v>
      </c>
      <c r="R860">
        <v>0</v>
      </c>
    </row>
    <row r="861" spans="1:18" x14ac:dyDescent="0.25">
      <c r="A861">
        <v>8</v>
      </c>
      <c r="B861">
        <v>8102</v>
      </c>
      <c r="C861" t="s">
        <v>768</v>
      </c>
      <c r="D861" t="s">
        <v>1482</v>
      </c>
      <c r="E861">
        <v>7</v>
      </c>
      <c r="F861" t="s">
        <v>13813</v>
      </c>
      <c r="G861">
        <v>3</v>
      </c>
      <c r="H861" t="s">
        <v>13770</v>
      </c>
      <c r="I861">
        <v>3</v>
      </c>
      <c r="J861" t="s">
        <v>13814</v>
      </c>
      <c r="K861" t="s">
        <v>13815</v>
      </c>
      <c r="L861">
        <v>270107</v>
      </c>
      <c r="M861" t="s">
        <v>13588</v>
      </c>
      <c r="N861">
        <v>270107005</v>
      </c>
      <c r="O861" t="s">
        <v>13608</v>
      </c>
      <c r="P861">
        <v>16268.465383589575</v>
      </c>
      <c r="Q861">
        <v>9307.1071180642939</v>
      </c>
      <c r="R861">
        <v>39088.362063163964</v>
      </c>
    </row>
    <row r="862" spans="1:18" x14ac:dyDescent="0.25">
      <c r="A862">
        <v>8</v>
      </c>
      <c r="B862">
        <v>8102</v>
      </c>
      <c r="C862" t="s">
        <v>768</v>
      </c>
      <c r="D862" t="s">
        <v>1482</v>
      </c>
      <c r="E862">
        <v>7</v>
      </c>
      <c r="F862" t="s">
        <v>13813</v>
      </c>
      <c r="G862">
        <v>3</v>
      </c>
      <c r="H862" t="s">
        <v>13770</v>
      </c>
      <c r="I862">
        <v>3</v>
      </c>
      <c r="J862" t="s">
        <v>13814</v>
      </c>
      <c r="K862" t="s">
        <v>13816</v>
      </c>
      <c r="L862">
        <v>270107</v>
      </c>
      <c r="M862" t="s">
        <v>13588</v>
      </c>
      <c r="N862">
        <v>270107005</v>
      </c>
      <c r="O862" t="s">
        <v>13608</v>
      </c>
      <c r="P862">
        <v>5378.0832996360696</v>
      </c>
      <c r="Q862">
        <v>1315.7517333163858</v>
      </c>
      <c r="R862">
        <v>8287.9384689636718</v>
      </c>
    </row>
    <row r="863" spans="1:18" x14ac:dyDescent="0.25">
      <c r="A863">
        <v>8</v>
      </c>
      <c r="B863">
        <v>8103</v>
      </c>
      <c r="C863" t="s">
        <v>768</v>
      </c>
      <c r="D863" t="s">
        <v>1485</v>
      </c>
      <c r="E863">
        <v>1</v>
      </c>
      <c r="F863" t="s">
        <v>13800</v>
      </c>
      <c r="G863">
        <v>1</v>
      </c>
      <c r="H863" t="s">
        <v>8278</v>
      </c>
      <c r="I863">
        <v>1</v>
      </c>
      <c r="J863" t="s">
        <v>13801</v>
      </c>
      <c r="K863" t="s">
        <v>13802</v>
      </c>
      <c r="L863">
        <v>270107</v>
      </c>
      <c r="M863" t="s">
        <v>13588</v>
      </c>
      <c r="N863">
        <v>270107006</v>
      </c>
      <c r="O863" t="s">
        <v>13613</v>
      </c>
      <c r="P863">
        <v>29007.919399124101</v>
      </c>
      <c r="Q863">
        <v>64935.235406474356</v>
      </c>
      <c r="R863">
        <v>29769.43335912898</v>
      </c>
    </row>
    <row r="864" spans="1:18" x14ac:dyDescent="0.25">
      <c r="A864">
        <v>8</v>
      </c>
      <c r="B864">
        <v>8103</v>
      </c>
      <c r="C864" t="s">
        <v>768</v>
      </c>
      <c r="D864" t="s">
        <v>1485</v>
      </c>
      <c r="E864">
        <v>1</v>
      </c>
      <c r="F864" t="s">
        <v>13800</v>
      </c>
      <c r="G864">
        <v>1</v>
      </c>
      <c r="H864" t="s">
        <v>8278</v>
      </c>
      <c r="I864">
        <v>1</v>
      </c>
      <c r="J864" t="s">
        <v>13801</v>
      </c>
      <c r="K864" t="s">
        <v>13803</v>
      </c>
      <c r="L864">
        <v>270107</v>
      </c>
      <c r="M864" t="s">
        <v>13588</v>
      </c>
      <c r="N864">
        <v>270107006</v>
      </c>
      <c r="O864" t="s">
        <v>13613</v>
      </c>
      <c r="P864">
        <v>3685.1301368308787</v>
      </c>
      <c r="Q864">
        <v>0</v>
      </c>
      <c r="R864">
        <v>0</v>
      </c>
    </row>
    <row r="865" spans="1:18" x14ac:dyDescent="0.25">
      <c r="A865">
        <v>8</v>
      </c>
      <c r="B865">
        <v>8103</v>
      </c>
      <c r="C865" t="s">
        <v>768</v>
      </c>
      <c r="D865" t="s">
        <v>1485</v>
      </c>
      <c r="E865">
        <v>2</v>
      </c>
      <c r="F865" t="s">
        <v>13804</v>
      </c>
      <c r="G865">
        <v>3</v>
      </c>
      <c r="H865" t="s">
        <v>13770</v>
      </c>
      <c r="I865">
        <v>1</v>
      </c>
      <c r="J865" t="s">
        <v>13801</v>
      </c>
      <c r="K865" t="s">
        <v>13805</v>
      </c>
      <c r="L865">
        <v>270107</v>
      </c>
      <c r="M865" t="s">
        <v>13588</v>
      </c>
      <c r="N865">
        <v>270107006</v>
      </c>
      <c r="O865" t="s">
        <v>13613</v>
      </c>
      <c r="P865">
        <v>22452.2907259071</v>
      </c>
      <c r="Q865">
        <v>64935.235406474356</v>
      </c>
      <c r="R865">
        <v>25584.62247790796</v>
      </c>
    </row>
    <row r="866" spans="1:18" x14ac:dyDescent="0.25">
      <c r="A866">
        <v>8</v>
      </c>
      <c r="B866">
        <v>8103</v>
      </c>
      <c r="C866" t="s">
        <v>768</v>
      </c>
      <c r="D866" t="s">
        <v>1485</v>
      </c>
      <c r="E866">
        <v>2</v>
      </c>
      <c r="F866" t="s">
        <v>13804</v>
      </c>
      <c r="G866">
        <v>3</v>
      </c>
      <c r="H866" t="s">
        <v>13770</v>
      </c>
      <c r="I866">
        <v>1</v>
      </c>
      <c r="J866" t="s">
        <v>13801</v>
      </c>
      <c r="K866" t="s">
        <v>13806</v>
      </c>
      <c r="L866">
        <v>270107</v>
      </c>
      <c r="M866" t="s">
        <v>13588</v>
      </c>
      <c r="N866">
        <v>270107006</v>
      </c>
      <c r="O866" t="s">
        <v>13613</v>
      </c>
      <c r="P866">
        <v>10240.758810047879</v>
      </c>
      <c r="Q866">
        <v>0</v>
      </c>
      <c r="R866">
        <v>4184.8108812210203</v>
      </c>
    </row>
    <row r="867" spans="1:18" x14ac:dyDescent="0.25">
      <c r="A867">
        <v>8</v>
      </c>
      <c r="B867">
        <v>8103</v>
      </c>
      <c r="C867" t="s">
        <v>768</v>
      </c>
      <c r="D867" t="s">
        <v>1485</v>
      </c>
      <c r="E867">
        <v>3</v>
      </c>
      <c r="F867" t="s">
        <v>13807</v>
      </c>
      <c r="G867">
        <v>1</v>
      </c>
      <c r="H867" t="s">
        <v>8278</v>
      </c>
      <c r="I867">
        <v>1</v>
      </c>
      <c r="J867" t="s">
        <v>13801</v>
      </c>
      <c r="K867" t="s">
        <v>13808</v>
      </c>
      <c r="L867">
        <v>270107</v>
      </c>
      <c r="M867" t="s">
        <v>13588</v>
      </c>
      <c r="N867">
        <v>270107006</v>
      </c>
      <c r="O867" t="s">
        <v>13613</v>
      </c>
      <c r="P867">
        <v>31606.117679094146</v>
      </c>
      <c r="Q867">
        <v>64935.235406474356</v>
      </c>
      <c r="R867">
        <v>29769.43335912898</v>
      </c>
    </row>
    <row r="868" spans="1:18" x14ac:dyDescent="0.25">
      <c r="A868">
        <v>8</v>
      </c>
      <c r="B868">
        <v>8103</v>
      </c>
      <c r="C868" t="s">
        <v>768</v>
      </c>
      <c r="D868" t="s">
        <v>1485</v>
      </c>
      <c r="E868">
        <v>3</v>
      </c>
      <c r="F868" t="s">
        <v>13807</v>
      </c>
      <c r="G868">
        <v>1</v>
      </c>
      <c r="H868" t="s">
        <v>8278</v>
      </c>
      <c r="I868">
        <v>1</v>
      </c>
      <c r="J868" t="s">
        <v>13801</v>
      </c>
      <c r="K868" t="s">
        <v>13809</v>
      </c>
      <c r="L868">
        <v>270107</v>
      </c>
      <c r="M868" t="s">
        <v>13588</v>
      </c>
      <c r="N868">
        <v>270107006</v>
      </c>
      <c r="O868" t="s">
        <v>13613</v>
      </c>
      <c r="P868">
        <v>1086.9318568608319</v>
      </c>
      <c r="Q868">
        <v>0</v>
      </c>
      <c r="R868">
        <v>0</v>
      </c>
    </row>
    <row r="869" spans="1:18" x14ac:dyDescent="0.25">
      <c r="A869">
        <v>8</v>
      </c>
      <c r="B869">
        <v>8103</v>
      </c>
      <c r="C869" t="s">
        <v>768</v>
      </c>
      <c r="D869" t="s">
        <v>1485</v>
      </c>
      <c r="E869">
        <v>4</v>
      </c>
      <c r="F869" t="s">
        <v>13810</v>
      </c>
      <c r="G869">
        <v>1</v>
      </c>
      <c r="H869" t="s">
        <v>8278</v>
      </c>
      <c r="I869">
        <v>1</v>
      </c>
      <c r="J869" t="s">
        <v>13801</v>
      </c>
      <c r="K869" t="s">
        <v>13811</v>
      </c>
      <c r="L869">
        <v>270107</v>
      </c>
      <c r="M869" t="s">
        <v>13588</v>
      </c>
      <c r="N869">
        <v>270107006</v>
      </c>
      <c r="O869" t="s">
        <v>13613</v>
      </c>
      <c r="P869">
        <v>29007.919399124101</v>
      </c>
      <c r="Q869">
        <v>64935.235406474356</v>
      </c>
      <c r="R869">
        <v>29769.43335912898</v>
      </c>
    </row>
    <row r="870" spans="1:18" x14ac:dyDescent="0.25">
      <c r="A870">
        <v>8</v>
      </c>
      <c r="B870">
        <v>8103</v>
      </c>
      <c r="C870" t="s">
        <v>768</v>
      </c>
      <c r="D870" t="s">
        <v>1485</v>
      </c>
      <c r="E870">
        <v>4</v>
      </c>
      <c r="F870" t="s">
        <v>13810</v>
      </c>
      <c r="G870">
        <v>1</v>
      </c>
      <c r="H870" t="s">
        <v>8278</v>
      </c>
      <c r="I870">
        <v>1</v>
      </c>
      <c r="J870" t="s">
        <v>13801</v>
      </c>
      <c r="K870" t="s">
        <v>13812</v>
      </c>
      <c r="L870">
        <v>270107</v>
      </c>
      <c r="M870" t="s">
        <v>13588</v>
      </c>
      <c r="N870">
        <v>270107006</v>
      </c>
      <c r="O870" t="s">
        <v>13613</v>
      </c>
      <c r="P870">
        <v>3685.1301368308787</v>
      </c>
      <c r="Q870">
        <v>0</v>
      </c>
      <c r="R870">
        <v>0</v>
      </c>
    </row>
    <row r="871" spans="1:18" x14ac:dyDescent="0.25">
      <c r="A871">
        <v>8</v>
      </c>
      <c r="B871">
        <v>8103</v>
      </c>
      <c r="C871" t="s">
        <v>768</v>
      </c>
      <c r="D871" t="s">
        <v>1485</v>
      </c>
      <c r="E871">
        <v>7</v>
      </c>
      <c r="F871" t="s">
        <v>13813</v>
      </c>
      <c r="G871">
        <v>2</v>
      </c>
      <c r="H871" t="s">
        <v>13771</v>
      </c>
      <c r="I871">
        <v>3</v>
      </c>
      <c r="J871" t="s">
        <v>13814</v>
      </c>
      <c r="K871" t="s">
        <v>13771</v>
      </c>
      <c r="L871">
        <v>270107</v>
      </c>
      <c r="M871" t="s">
        <v>13588</v>
      </c>
      <c r="N871">
        <v>270107005</v>
      </c>
      <c r="O871" t="s">
        <v>13608</v>
      </c>
      <c r="P871">
        <v>8424.2891828723132</v>
      </c>
      <c r="Q871">
        <v>42702.831887304506</v>
      </c>
      <c r="R871">
        <v>0</v>
      </c>
    </row>
    <row r="872" spans="1:18" x14ac:dyDescent="0.25">
      <c r="A872">
        <v>8</v>
      </c>
      <c r="B872">
        <v>8103</v>
      </c>
      <c r="C872" t="s">
        <v>768</v>
      </c>
      <c r="D872" t="s">
        <v>1485</v>
      </c>
      <c r="E872">
        <v>7</v>
      </c>
      <c r="F872" t="s">
        <v>13813</v>
      </c>
      <c r="G872">
        <v>3</v>
      </c>
      <c r="H872" t="s">
        <v>13770</v>
      </c>
      <c r="I872">
        <v>3</v>
      </c>
      <c r="J872" t="s">
        <v>13814</v>
      </c>
      <c r="K872" t="s">
        <v>13815</v>
      </c>
      <c r="L872">
        <v>270107</v>
      </c>
      <c r="M872" t="s">
        <v>13588</v>
      </c>
      <c r="N872">
        <v>270107005</v>
      </c>
      <c r="O872" t="s">
        <v>13608</v>
      </c>
      <c r="P872">
        <v>23266.922326351858</v>
      </c>
      <c r="Q872">
        <v>22232.403519169868</v>
      </c>
      <c r="R872">
        <v>27725.937437758981</v>
      </c>
    </row>
    <row r="873" spans="1:18" x14ac:dyDescent="0.25">
      <c r="A873">
        <v>8</v>
      </c>
      <c r="B873">
        <v>8103</v>
      </c>
      <c r="C873" t="s">
        <v>768</v>
      </c>
      <c r="D873" t="s">
        <v>1485</v>
      </c>
      <c r="E873">
        <v>7</v>
      </c>
      <c r="F873" t="s">
        <v>13813</v>
      </c>
      <c r="G873">
        <v>3</v>
      </c>
      <c r="H873" t="s">
        <v>13770</v>
      </c>
      <c r="I873">
        <v>3</v>
      </c>
      <c r="J873" t="s">
        <v>13814</v>
      </c>
      <c r="K873" t="s">
        <v>13816</v>
      </c>
      <c r="L873">
        <v>270107</v>
      </c>
      <c r="M873" t="s">
        <v>13588</v>
      </c>
      <c r="N873">
        <v>270107005</v>
      </c>
      <c r="O873" t="s">
        <v>13608</v>
      </c>
      <c r="P873">
        <v>1001.8380267308085</v>
      </c>
      <c r="Q873">
        <v>0</v>
      </c>
      <c r="R873">
        <v>2043.4959213700038</v>
      </c>
    </row>
    <row r="874" spans="1:18" x14ac:dyDescent="0.25">
      <c r="A874">
        <v>8</v>
      </c>
      <c r="B874">
        <v>8105</v>
      </c>
      <c r="C874" t="s">
        <v>768</v>
      </c>
      <c r="D874" t="s">
        <v>1491</v>
      </c>
      <c r="E874">
        <v>1</v>
      </c>
      <c r="F874" t="s">
        <v>13800</v>
      </c>
      <c r="G874">
        <v>1</v>
      </c>
      <c r="H874" t="s">
        <v>8278</v>
      </c>
      <c r="I874">
        <v>1</v>
      </c>
      <c r="J874" t="s">
        <v>13801</v>
      </c>
      <c r="K874" t="s">
        <v>13802</v>
      </c>
      <c r="L874">
        <v>270107</v>
      </c>
      <c r="M874" t="s">
        <v>13588</v>
      </c>
      <c r="N874">
        <v>270107006</v>
      </c>
      <c r="O874" t="s">
        <v>13613</v>
      </c>
      <c r="P874">
        <v>0</v>
      </c>
      <c r="Q874">
        <v>20878.926250894692</v>
      </c>
      <c r="R874">
        <v>17776.429421500223</v>
      </c>
    </row>
    <row r="875" spans="1:18" x14ac:dyDescent="0.25">
      <c r="A875">
        <v>8</v>
      </c>
      <c r="B875">
        <v>8105</v>
      </c>
      <c r="C875" t="s">
        <v>768</v>
      </c>
      <c r="D875" t="s">
        <v>1491</v>
      </c>
      <c r="E875">
        <v>1</v>
      </c>
      <c r="F875" t="s">
        <v>13800</v>
      </c>
      <c r="G875">
        <v>1</v>
      </c>
      <c r="H875" t="s">
        <v>8278</v>
      </c>
      <c r="I875">
        <v>1</v>
      </c>
      <c r="J875" t="s">
        <v>13801</v>
      </c>
      <c r="K875" t="s">
        <v>13803</v>
      </c>
      <c r="L875">
        <v>270107</v>
      </c>
      <c r="M875" t="s">
        <v>13588</v>
      </c>
      <c r="N875">
        <v>270107006</v>
      </c>
      <c r="O875" t="s">
        <v>13613</v>
      </c>
      <c r="P875">
        <v>0</v>
      </c>
      <c r="Q875">
        <v>0</v>
      </c>
      <c r="R875">
        <v>5819.9460248502537</v>
      </c>
    </row>
    <row r="876" spans="1:18" x14ac:dyDescent="0.25">
      <c r="A876">
        <v>8</v>
      </c>
      <c r="B876">
        <v>8105</v>
      </c>
      <c r="C876" t="s">
        <v>768</v>
      </c>
      <c r="D876" t="s">
        <v>1491</v>
      </c>
      <c r="E876">
        <v>2</v>
      </c>
      <c r="F876" t="s">
        <v>13804</v>
      </c>
      <c r="G876">
        <v>3</v>
      </c>
      <c r="H876" t="s">
        <v>13770</v>
      </c>
      <c r="I876">
        <v>1</v>
      </c>
      <c r="J876" t="s">
        <v>13801</v>
      </c>
      <c r="K876" t="s">
        <v>13805</v>
      </c>
      <c r="L876">
        <v>270107</v>
      </c>
      <c r="M876" t="s">
        <v>13588</v>
      </c>
      <c r="N876">
        <v>270107006</v>
      </c>
      <c r="O876" t="s">
        <v>13613</v>
      </c>
      <c r="P876">
        <v>0</v>
      </c>
      <c r="Q876">
        <v>20878.926250894692</v>
      </c>
      <c r="R876">
        <v>17776.429421500223</v>
      </c>
    </row>
    <row r="877" spans="1:18" x14ac:dyDescent="0.25">
      <c r="A877">
        <v>8</v>
      </c>
      <c r="B877">
        <v>8105</v>
      </c>
      <c r="C877" t="s">
        <v>768</v>
      </c>
      <c r="D877" t="s">
        <v>1491</v>
      </c>
      <c r="E877">
        <v>2</v>
      </c>
      <c r="F877" t="s">
        <v>13804</v>
      </c>
      <c r="G877">
        <v>3</v>
      </c>
      <c r="H877" t="s">
        <v>13770</v>
      </c>
      <c r="I877">
        <v>1</v>
      </c>
      <c r="J877" t="s">
        <v>13801</v>
      </c>
      <c r="K877" t="s">
        <v>13806</v>
      </c>
      <c r="L877">
        <v>270107</v>
      </c>
      <c r="M877" t="s">
        <v>13588</v>
      </c>
      <c r="N877">
        <v>270107006</v>
      </c>
      <c r="O877" t="s">
        <v>13613</v>
      </c>
      <c r="P877">
        <v>0</v>
      </c>
      <c r="Q877">
        <v>0</v>
      </c>
      <c r="R877">
        <v>5819.9460248502537</v>
      </c>
    </row>
    <row r="878" spans="1:18" x14ac:dyDescent="0.25">
      <c r="A878">
        <v>8</v>
      </c>
      <c r="B878">
        <v>8105</v>
      </c>
      <c r="C878" t="s">
        <v>768</v>
      </c>
      <c r="D878" t="s">
        <v>1491</v>
      </c>
      <c r="E878">
        <v>3</v>
      </c>
      <c r="F878" t="s">
        <v>13807</v>
      </c>
      <c r="G878">
        <v>1</v>
      </c>
      <c r="H878" t="s">
        <v>8278</v>
      </c>
      <c r="I878">
        <v>1</v>
      </c>
      <c r="J878" t="s">
        <v>13801</v>
      </c>
      <c r="K878" t="s">
        <v>13808</v>
      </c>
      <c r="L878">
        <v>270107</v>
      </c>
      <c r="M878" t="s">
        <v>13588</v>
      </c>
      <c r="N878">
        <v>270107006</v>
      </c>
      <c r="O878" t="s">
        <v>13613</v>
      </c>
      <c r="P878">
        <v>0</v>
      </c>
      <c r="Q878">
        <v>20878.926250894692</v>
      </c>
      <c r="R878">
        <v>17776.429421500223</v>
      </c>
    </row>
    <row r="879" spans="1:18" x14ac:dyDescent="0.25">
      <c r="A879">
        <v>8</v>
      </c>
      <c r="B879">
        <v>8105</v>
      </c>
      <c r="C879" t="s">
        <v>768</v>
      </c>
      <c r="D879" t="s">
        <v>1491</v>
      </c>
      <c r="E879">
        <v>3</v>
      </c>
      <c r="F879" t="s">
        <v>13807</v>
      </c>
      <c r="G879">
        <v>1</v>
      </c>
      <c r="H879" t="s">
        <v>8278</v>
      </c>
      <c r="I879">
        <v>1</v>
      </c>
      <c r="J879" t="s">
        <v>13801</v>
      </c>
      <c r="K879" t="s">
        <v>13809</v>
      </c>
      <c r="L879">
        <v>270107</v>
      </c>
      <c r="M879" t="s">
        <v>13588</v>
      </c>
      <c r="N879">
        <v>270107006</v>
      </c>
      <c r="O879" t="s">
        <v>13613</v>
      </c>
      <c r="P879">
        <v>0</v>
      </c>
      <c r="Q879">
        <v>0</v>
      </c>
      <c r="R879">
        <v>5819.9460248502537</v>
      </c>
    </row>
    <row r="880" spans="1:18" x14ac:dyDescent="0.25">
      <c r="A880">
        <v>8</v>
      </c>
      <c r="B880">
        <v>8105</v>
      </c>
      <c r="C880" t="s">
        <v>768</v>
      </c>
      <c r="D880" t="s">
        <v>1491</v>
      </c>
      <c r="E880">
        <v>4</v>
      </c>
      <c r="F880" t="s">
        <v>13810</v>
      </c>
      <c r="G880">
        <v>1</v>
      </c>
      <c r="H880" t="s">
        <v>8278</v>
      </c>
      <c r="I880">
        <v>1</v>
      </c>
      <c r="J880" t="s">
        <v>13801</v>
      </c>
      <c r="K880" t="s">
        <v>13811</v>
      </c>
      <c r="L880">
        <v>270107</v>
      </c>
      <c r="M880" t="s">
        <v>13588</v>
      </c>
      <c r="N880">
        <v>270107006</v>
      </c>
      <c r="O880" t="s">
        <v>13613</v>
      </c>
      <c r="P880">
        <v>0</v>
      </c>
      <c r="Q880">
        <v>20878.926250894692</v>
      </c>
      <c r="R880">
        <v>17776.429421500223</v>
      </c>
    </row>
    <row r="881" spans="1:18" x14ac:dyDescent="0.25">
      <c r="A881">
        <v>8</v>
      </c>
      <c r="B881">
        <v>8105</v>
      </c>
      <c r="C881" t="s">
        <v>768</v>
      </c>
      <c r="D881" t="s">
        <v>1491</v>
      </c>
      <c r="E881">
        <v>4</v>
      </c>
      <c r="F881" t="s">
        <v>13810</v>
      </c>
      <c r="G881">
        <v>1</v>
      </c>
      <c r="H881" t="s">
        <v>8278</v>
      </c>
      <c r="I881">
        <v>1</v>
      </c>
      <c r="J881" t="s">
        <v>13801</v>
      </c>
      <c r="K881" t="s">
        <v>13812</v>
      </c>
      <c r="L881">
        <v>270107</v>
      </c>
      <c r="M881" t="s">
        <v>13588</v>
      </c>
      <c r="N881">
        <v>270107006</v>
      </c>
      <c r="O881" t="s">
        <v>13613</v>
      </c>
      <c r="P881">
        <v>0</v>
      </c>
      <c r="Q881">
        <v>0</v>
      </c>
      <c r="R881">
        <v>5819.9460248502537</v>
      </c>
    </row>
    <row r="882" spans="1:18" x14ac:dyDescent="0.25">
      <c r="A882">
        <v>8</v>
      </c>
      <c r="B882">
        <v>8105</v>
      </c>
      <c r="C882" t="s">
        <v>768</v>
      </c>
      <c r="D882" t="s">
        <v>1491</v>
      </c>
      <c r="E882">
        <v>7</v>
      </c>
      <c r="F882" t="s">
        <v>13813</v>
      </c>
      <c r="G882">
        <v>2</v>
      </c>
      <c r="H882" t="s">
        <v>13771</v>
      </c>
      <c r="I882">
        <v>3</v>
      </c>
      <c r="J882" t="s">
        <v>13814</v>
      </c>
      <c r="K882" t="s">
        <v>13771</v>
      </c>
      <c r="L882">
        <v>270107</v>
      </c>
      <c r="M882" t="s">
        <v>13588</v>
      </c>
      <c r="N882">
        <v>270107005</v>
      </c>
      <c r="O882" t="s">
        <v>13608</v>
      </c>
      <c r="P882">
        <v>0</v>
      </c>
      <c r="Q882">
        <v>10175.402134656082</v>
      </c>
      <c r="R882">
        <v>0</v>
      </c>
    </row>
    <row r="883" spans="1:18" x14ac:dyDescent="0.25">
      <c r="A883">
        <v>8</v>
      </c>
      <c r="B883">
        <v>8105</v>
      </c>
      <c r="C883" t="s">
        <v>768</v>
      </c>
      <c r="D883" t="s">
        <v>1491</v>
      </c>
      <c r="E883">
        <v>7</v>
      </c>
      <c r="F883" t="s">
        <v>13813</v>
      </c>
      <c r="G883">
        <v>3</v>
      </c>
      <c r="H883" t="s">
        <v>13770</v>
      </c>
      <c r="I883">
        <v>3</v>
      </c>
      <c r="J883" t="s">
        <v>13814</v>
      </c>
      <c r="K883" t="s">
        <v>13815</v>
      </c>
      <c r="L883">
        <v>270107</v>
      </c>
      <c r="M883" t="s">
        <v>13588</v>
      </c>
      <c r="N883">
        <v>270107005</v>
      </c>
      <c r="O883" t="s">
        <v>13608</v>
      </c>
      <c r="P883">
        <v>0</v>
      </c>
      <c r="Q883">
        <v>10703.52411623861</v>
      </c>
      <c r="R883">
        <v>17776.429421500223</v>
      </c>
    </row>
    <row r="884" spans="1:18" x14ac:dyDescent="0.25">
      <c r="A884">
        <v>8</v>
      </c>
      <c r="B884">
        <v>8105</v>
      </c>
      <c r="C884" t="s">
        <v>768</v>
      </c>
      <c r="D884" t="s">
        <v>1491</v>
      </c>
      <c r="E884">
        <v>7</v>
      </c>
      <c r="F884" t="s">
        <v>13813</v>
      </c>
      <c r="G884">
        <v>3</v>
      </c>
      <c r="H884" t="s">
        <v>13770</v>
      </c>
      <c r="I884">
        <v>3</v>
      </c>
      <c r="J884" t="s">
        <v>13814</v>
      </c>
      <c r="K884" t="s">
        <v>13816</v>
      </c>
      <c r="L884">
        <v>270107</v>
      </c>
      <c r="M884" t="s">
        <v>13588</v>
      </c>
      <c r="N884">
        <v>270107005</v>
      </c>
      <c r="O884" t="s">
        <v>13608</v>
      </c>
      <c r="P884">
        <v>0</v>
      </c>
      <c r="Q884">
        <v>0</v>
      </c>
      <c r="R884">
        <v>5819.9460248502537</v>
      </c>
    </row>
    <row r="885" spans="1:18" x14ac:dyDescent="0.25">
      <c r="A885">
        <v>8</v>
      </c>
      <c r="B885">
        <v>8106</v>
      </c>
      <c r="C885" t="s">
        <v>768</v>
      </c>
      <c r="D885" t="s">
        <v>1494</v>
      </c>
      <c r="E885">
        <v>1</v>
      </c>
      <c r="F885" t="s">
        <v>13800</v>
      </c>
      <c r="G885">
        <v>1</v>
      </c>
      <c r="H885" t="s">
        <v>8278</v>
      </c>
      <c r="I885">
        <v>1</v>
      </c>
      <c r="J885" t="s">
        <v>13801</v>
      </c>
      <c r="K885" t="s">
        <v>13802</v>
      </c>
      <c r="L885">
        <v>270107</v>
      </c>
      <c r="M885" t="s">
        <v>13588</v>
      </c>
      <c r="N885">
        <v>270107006</v>
      </c>
      <c r="O885" t="s">
        <v>13613</v>
      </c>
      <c r="P885">
        <v>31449.520828420129</v>
      </c>
      <c r="Q885">
        <v>9397.241531379419</v>
      </c>
      <c r="R885">
        <v>39448.96709413315</v>
      </c>
    </row>
    <row r="886" spans="1:18" x14ac:dyDescent="0.25">
      <c r="A886">
        <v>8</v>
      </c>
      <c r="B886">
        <v>8106</v>
      </c>
      <c r="C886" t="s">
        <v>768</v>
      </c>
      <c r="D886" t="s">
        <v>1494</v>
      </c>
      <c r="E886">
        <v>1</v>
      </c>
      <c r="F886" t="s">
        <v>13800</v>
      </c>
      <c r="G886">
        <v>1</v>
      </c>
      <c r="H886" t="s">
        <v>8278</v>
      </c>
      <c r="I886">
        <v>1</v>
      </c>
      <c r="J886" t="s">
        <v>13801</v>
      </c>
      <c r="K886" t="s">
        <v>13803</v>
      </c>
      <c r="L886">
        <v>270107</v>
      </c>
      <c r="M886" t="s">
        <v>13588</v>
      </c>
      <c r="N886">
        <v>270107006</v>
      </c>
      <c r="O886" t="s">
        <v>13613</v>
      </c>
      <c r="P886">
        <v>4682.3746328495163</v>
      </c>
      <c r="Q886">
        <v>8554.5095148753699</v>
      </c>
      <c r="R886">
        <v>0</v>
      </c>
    </row>
    <row r="887" spans="1:18" x14ac:dyDescent="0.25">
      <c r="A887">
        <v>8</v>
      </c>
      <c r="B887">
        <v>8106</v>
      </c>
      <c r="C887" t="s">
        <v>768</v>
      </c>
      <c r="D887" t="s">
        <v>1494</v>
      </c>
      <c r="E887">
        <v>2</v>
      </c>
      <c r="F887" t="s">
        <v>13804</v>
      </c>
      <c r="G887">
        <v>3</v>
      </c>
      <c r="H887" t="s">
        <v>13770</v>
      </c>
      <c r="I887">
        <v>1</v>
      </c>
      <c r="J887" t="s">
        <v>13801</v>
      </c>
      <c r="K887" t="s">
        <v>13805</v>
      </c>
      <c r="L887">
        <v>270107</v>
      </c>
      <c r="M887" t="s">
        <v>13588</v>
      </c>
      <c r="N887">
        <v>270107006</v>
      </c>
      <c r="O887" t="s">
        <v>13613</v>
      </c>
      <c r="P887">
        <v>14563.814505928007</v>
      </c>
      <c r="Q887">
        <v>6951.2022479777434</v>
      </c>
      <c r="R887">
        <v>33715.60381843886</v>
      </c>
    </row>
    <row r="888" spans="1:18" x14ac:dyDescent="0.25">
      <c r="A888">
        <v>8</v>
      </c>
      <c r="B888">
        <v>8106</v>
      </c>
      <c r="C888" t="s">
        <v>768</v>
      </c>
      <c r="D888" t="s">
        <v>1494</v>
      </c>
      <c r="E888">
        <v>2</v>
      </c>
      <c r="F888" t="s">
        <v>13804</v>
      </c>
      <c r="G888">
        <v>3</v>
      </c>
      <c r="H888" t="s">
        <v>13770</v>
      </c>
      <c r="I888">
        <v>1</v>
      </c>
      <c r="J888" t="s">
        <v>13801</v>
      </c>
      <c r="K888" t="s">
        <v>13806</v>
      </c>
      <c r="L888">
        <v>270107</v>
      </c>
      <c r="M888" t="s">
        <v>13588</v>
      </c>
      <c r="N888">
        <v>270107006</v>
      </c>
      <c r="O888" t="s">
        <v>13613</v>
      </c>
      <c r="P888">
        <v>21568.080955341637</v>
      </c>
      <c r="Q888">
        <v>11000.548798277046</v>
      </c>
      <c r="R888">
        <v>5733.3632756942861</v>
      </c>
    </row>
    <row r="889" spans="1:18" x14ac:dyDescent="0.25">
      <c r="A889">
        <v>8</v>
      </c>
      <c r="B889">
        <v>8106</v>
      </c>
      <c r="C889" t="s">
        <v>768</v>
      </c>
      <c r="D889" t="s">
        <v>1494</v>
      </c>
      <c r="E889">
        <v>3</v>
      </c>
      <c r="F889" t="s">
        <v>13807</v>
      </c>
      <c r="G889">
        <v>1</v>
      </c>
      <c r="H889" t="s">
        <v>8278</v>
      </c>
      <c r="I889">
        <v>1</v>
      </c>
      <c r="J889" t="s">
        <v>13801</v>
      </c>
      <c r="K889" t="s">
        <v>13808</v>
      </c>
      <c r="L889">
        <v>270107</v>
      </c>
      <c r="M889" t="s">
        <v>13588</v>
      </c>
      <c r="N889">
        <v>270107006</v>
      </c>
      <c r="O889" t="s">
        <v>13613</v>
      </c>
      <c r="P889">
        <v>36131.895461269647</v>
      </c>
      <c r="Q889">
        <v>9397.241531379419</v>
      </c>
      <c r="R889">
        <v>39448.96709413315</v>
      </c>
    </row>
    <row r="890" spans="1:18" x14ac:dyDescent="0.25">
      <c r="A890">
        <v>8</v>
      </c>
      <c r="B890">
        <v>8106</v>
      </c>
      <c r="C890" t="s">
        <v>768</v>
      </c>
      <c r="D890" t="s">
        <v>1494</v>
      </c>
      <c r="E890">
        <v>3</v>
      </c>
      <c r="F890" t="s">
        <v>13807</v>
      </c>
      <c r="G890">
        <v>1</v>
      </c>
      <c r="H890" t="s">
        <v>8278</v>
      </c>
      <c r="I890">
        <v>1</v>
      </c>
      <c r="J890" t="s">
        <v>13801</v>
      </c>
      <c r="K890" t="s">
        <v>13809</v>
      </c>
      <c r="L890">
        <v>270107</v>
      </c>
      <c r="M890" t="s">
        <v>13588</v>
      </c>
      <c r="N890">
        <v>270107006</v>
      </c>
      <c r="O890" t="s">
        <v>13613</v>
      </c>
      <c r="P890">
        <v>0</v>
      </c>
      <c r="Q890">
        <v>8554.5095148753699</v>
      </c>
      <c r="R890">
        <v>0</v>
      </c>
    </row>
    <row r="891" spans="1:18" x14ac:dyDescent="0.25">
      <c r="A891">
        <v>8</v>
      </c>
      <c r="B891">
        <v>8106</v>
      </c>
      <c r="C891" t="s">
        <v>768</v>
      </c>
      <c r="D891" t="s">
        <v>1494</v>
      </c>
      <c r="E891">
        <v>4</v>
      </c>
      <c r="F891" t="s">
        <v>13810</v>
      </c>
      <c r="G891">
        <v>1</v>
      </c>
      <c r="H891" t="s">
        <v>8278</v>
      </c>
      <c r="I891">
        <v>1</v>
      </c>
      <c r="J891" t="s">
        <v>13801</v>
      </c>
      <c r="K891" t="s">
        <v>13811</v>
      </c>
      <c r="L891">
        <v>270107</v>
      </c>
      <c r="M891" t="s">
        <v>13588</v>
      </c>
      <c r="N891">
        <v>270107006</v>
      </c>
      <c r="O891" t="s">
        <v>13613</v>
      </c>
      <c r="P891">
        <v>31449.520828420129</v>
      </c>
      <c r="Q891">
        <v>17951.751046254791</v>
      </c>
      <c r="R891">
        <v>39448.96709413315</v>
      </c>
    </row>
    <row r="892" spans="1:18" x14ac:dyDescent="0.25">
      <c r="A892">
        <v>8</v>
      </c>
      <c r="B892">
        <v>8106</v>
      </c>
      <c r="C892" t="s">
        <v>768</v>
      </c>
      <c r="D892" t="s">
        <v>1494</v>
      </c>
      <c r="E892">
        <v>4</v>
      </c>
      <c r="F892" t="s">
        <v>13810</v>
      </c>
      <c r="G892">
        <v>1</v>
      </c>
      <c r="H892" t="s">
        <v>8278</v>
      </c>
      <c r="I892">
        <v>1</v>
      </c>
      <c r="J892" t="s">
        <v>13801</v>
      </c>
      <c r="K892" t="s">
        <v>13812</v>
      </c>
      <c r="L892">
        <v>270107</v>
      </c>
      <c r="M892" t="s">
        <v>13588</v>
      </c>
      <c r="N892">
        <v>270107006</v>
      </c>
      <c r="O892" t="s">
        <v>13613</v>
      </c>
      <c r="P892">
        <v>4682.3746328495163</v>
      </c>
      <c r="Q892">
        <v>0</v>
      </c>
      <c r="R892">
        <v>0</v>
      </c>
    </row>
    <row r="893" spans="1:18" x14ac:dyDescent="0.25">
      <c r="A893">
        <v>8</v>
      </c>
      <c r="B893">
        <v>8106</v>
      </c>
      <c r="C893" t="s">
        <v>768</v>
      </c>
      <c r="D893" t="s">
        <v>1494</v>
      </c>
      <c r="E893">
        <v>7</v>
      </c>
      <c r="F893" t="s">
        <v>13813</v>
      </c>
      <c r="G893">
        <v>2</v>
      </c>
      <c r="H893" t="s">
        <v>13771</v>
      </c>
      <c r="I893">
        <v>3</v>
      </c>
      <c r="J893" t="s">
        <v>13814</v>
      </c>
      <c r="K893" t="s">
        <v>13771</v>
      </c>
      <c r="L893">
        <v>270107</v>
      </c>
      <c r="M893" t="s">
        <v>13588</v>
      </c>
      <c r="N893">
        <v>270107005</v>
      </c>
      <c r="O893" t="s">
        <v>13608</v>
      </c>
      <c r="P893">
        <v>14911.133503419591</v>
      </c>
      <c r="Q893">
        <v>15505.711762853112</v>
      </c>
      <c r="R893">
        <v>0</v>
      </c>
    </row>
    <row r="894" spans="1:18" x14ac:dyDescent="0.25">
      <c r="A894">
        <v>8</v>
      </c>
      <c r="B894">
        <v>8106</v>
      </c>
      <c r="C894" t="s">
        <v>768</v>
      </c>
      <c r="D894" t="s">
        <v>1494</v>
      </c>
      <c r="E894">
        <v>7</v>
      </c>
      <c r="F894" t="s">
        <v>13813</v>
      </c>
      <c r="G894">
        <v>3</v>
      </c>
      <c r="H894" t="s">
        <v>13770</v>
      </c>
      <c r="I894">
        <v>3</v>
      </c>
      <c r="J894" t="s">
        <v>13814</v>
      </c>
      <c r="K894" t="s">
        <v>13815</v>
      </c>
      <c r="L894">
        <v>270107</v>
      </c>
      <c r="M894" t="s">
        <v>13588</v>
      </c>
      <c r="N894">
        <v>270107005</v>
      </c>
      <c r="O894" t="s">
        <v>13608</v>
      </c>
      <c r="P894">
        <v>18585.854254657719</v>
      </c>
      <c r="Q894">
        <v>2446.0392834016766</v>
      </c>
      <c r="R894">
        <v>32951.206459824774</v>
      </c>
    </row>
    <row r="895" spans="1:18" x14ac:dyDescent="0.25">
      <c r="A895">
        <v>8</v>
      </c>
      <c r="B895">
        <v>8106</v>
      </c>
      <c r="C895" t="s">
        <v>768</v>
      </c>
      <c r="D895" t="s">
        <v>1494</v>
      </c>
      <c r="E895">
        <v>7</v>
      </c>
      <c r="F895" t="s">
        <v>13813</v>
      </c>
      <c r="G895">
        <v>3</v>
      </c>
      <c r="H895" t="s">
        <v>13770</v>
      </c>
      <c r="I895">
        <v>3</v>
      </c>
      <c r="J895" t="s">
        <v>13814</v>
      </c>
      <c r="K895" t="s">
        <v>13816</v>
      </c>
      <c r="L895">
        <v>270107</v>
      </c>
      <c r="M895" t="s">
        <v>13588</v>
      </c>
      <c r="N895">
        <v>270107005</v>
      </c>
      <c r="O895" t="s">
        <v>13608</v>
      </c>
      <c r="P895">
        <v>2634.9077031923334</v>
      </c>
      <c r="Q895">
        <v>0</v>
      </c>
      <c r="R895">
        <v>6497.760634308368</v>
      </c>
    </row>
    <row r="896" spans="1:18" x14ac:dyDescent="0.25">
      <c r="A896">
        <v>8</v>
      </c>
      <c r="B896">
        <v>8107</v>
      </c>
      <c r="C896" t="s">
        <v>768</v>
      </c>
      <c r="D896" t="s">
        <v>1497</v>
      </c>
      <c r="E896">
        <v>1</v>
      </c>
      <c r="F896" t="s">
        <v>13800</v>
      </c>
      <c r="G896">
        <v>1</v>
      </c>
      <c r="H896" t="s">
        <v>8278</v>
      </c>
      <c r="I896">
        <v>1</v>
      </c>
      <c r="J896" t="s">
        <v>13801</v>
      </c>
      <c r="K896" t="s">
        <v>13802</v>
      </c>
      <c r="L896">
        <v>270107</v>
      </c>
      <c r="M896" t="s">
        <v>13588</v>
      </c>
      <c r="N896">
        <v>270107006</v>
      </c>
      <c r="O896" t="s">
        <v>13613</v>
      </c>
      <c r="P896">
        <v>31576.565457088785</v>
      </c>
      <c r="Q896">
        <v>21993.38582089961</v>
      </c>
      <c r="R896">
        <v>45439.409474922657</v>
      </c>
    </row>
    <row r="897" spans="1:18" x14ac:dyDescent="0.25">
      <c r="A897">
        <v>8</v>
      </c>
      <c r="B897">
        <v>8107</v>
      </c>
      <c r="C897" t="s">
        <v>768</v>
      </c>
      <c r="D897" t="s">
        <v>1497</v>
      </c>
      <c r="E897">
        <v>1</v>
      </c>
      <c r="F897" t="s">
        <v>13800</v>
      </c>
      <c r="G897">
        <v>1</v>
      </c>
      <c r="H897" t="s">
        <v>8278</v>
      </c>
      <c r="I897">
        <v>1</v>
      </c>
      <c r="J897" t="s">
        <v>13801</v>
      </c>
      <c r="K897" t="s">
        <v>13803</v>
      </c>
      <c r="L897">
        <v>270107</v>
      </c>
      <c r="M897" t="s">
        <v>13588</v>
      </c>
      <c r="N897">
        <v>270107006</v>
      </c>
      <c r="O897" t="s">
        <v>13613</v>
      </c>
      <c r="P897">
        <v>1454.3734057434378</v>
      </c>
      <c r="Q897">
        <v>0</v>
      </c>
      <c r="R897">
        <v>1957.7368699409976</v>
      </c>
    </row>
    <row r="898" spans="1:18" x14ac:dyDescent="0.25">
      <c r="A898">
        <v>8</v>
      </c>
      <c r="B898">
        <v>8107</v>
      </c>
      <c r="C898" t="s">
        <v>768</v>
      </c>
      <c r="D898" t="s">
        <v>1497</v>
      </c>
      <c r="E898">
        <v>2</v>
      </c>
      <c r="F898" t="s">
        <v>13804</v>
      </c>
      <c r="G898">
        <v>3</v>
      </c>
      <c r="H898" t="s">
        <v>13770</v>
      </c>
      <c r="I898">
        <v>1</v>
      </c>
      <c r="J898" t="s">
        <v>13801</v>
      </c>
      <c r="K898" t="s">
        <v>13805</v>
      </c>
      <c r="L898">
        <v>270107</v>
      </c>
      <c r="M898" t="s">
        <v>13588</v>
      </c>
      <c r="N898">
        <v>270107006</v>
      </c>
      <c r="O898" t="s">
        <v>13613</v>
      </c>
      <c r="P898">
        <v>25034.97078910557</v>
      </c>
      <c r="Q898">
        <v>21993.38582089961</v>
      </c>
      <c r="R898">
        <v>34056.924809150398</v>
      </c>
    </row>
    <row r="899" spans="1:18" x14ac:dyDescent="0.25">
      <c r="A899">
        <v>8</v>
      </c>
      <c r="B899">
        <v>8107</v>
      </c>
      <c r="C899" t="s">
        <v>768</v>
      </c>
      <c r="D899" t="s">
        <v>1497</v>
      </c>
      <c r="E899">
        <v>2</v>
      </c>
      <c r="F899" t="s">
        <v>13804</v>
      </c>
      <c r="G899">
        <v>3</v>
      </c>
      <c r="H899" t="s">
        <v>13770</v>
      </c>
      <c r="I899">
        <v>1</v>
      </c>
      <c r="J899" t="s">
        <v>13801</v>
      </c>
      <c r="K899" t="s">
        <v>13806</v>
      </c>
      <c r="L899">
        <v>270107</v>
      </c>
      <c r="M899" t="s">
        <v>13588</v>
      </c>
      <c r="N899">
        <v>270107006</v>
      </c>
      <c r="O899" t="s">
        <v>13613</v>
      </c>
      <c r="P899">
        <v>7995.9680737266517</v>
      </c>
      <c r="Q899">
        <v>0</v>
      </c>
      <c r="R899">
        <v>13340.221535713245</v>
      </c>
    </row>
    <row r="900" spans="1:18" x14ac:dyDescent="0.25">
      <c r="A900">
        <v>8</v>
      </c>
      <c r="B900">
        <v>8107</v>
      </c>
      <c r="C900" t="s">
        <v>768</v>
      </c>
      <c r="D900" t="s">
        <v>1497</v>
      </c>
      <c r="E900">
        <v>3</v>
      </c>
      <c r="F900" t="s">
        <v>13807</v>
      </c>
      <c r="G900">
        <v>1</v>
      </c>
      <c r="H900" t="s">
        <v>8278</v>
      </c>
      <c r="I900">
        <v>1</v>
      </c>
      <c r="J900" t="s">
        <v>13801</v>
      </c>
      <c r="K900" t="s">
        <v>13808</v>
      </c>
      <c r="L900">
        <v>270107</v>
      </c>
      <c r="M900" t="s">
        <v>13588</v>
      </c>
      <c r="N900">
        <v>270107006</v>
      </c>
      <c r="O900" t="s">
        <v>13613</v>
      </c>
      <c r="P900">
        <v>31576.565457088785</v>
      </c>
      <c r="Q900">
        <v>21993.38582089961</v>
      </c>
      <c r="R900">
        <v>47397.146344863642</v>
      </c>
    </row>
    <row r="901" spans="1:18" x14ac:dyDescent="0.25">
      <c r="A901">
        <v>8</v>
      </c>
      <c r="B901">
        <v>8107</v>
      </c>
      <c r="C901" t="s">
        <v>768</v>
      </c>
      <c r="D901" t="s">
        <v>1497</v>
      </c>
      <c r="E901">
        <v>3</v>
      </c>
      <c r="F901" t="s">
        <v>13807</v>
      </c>
      <c r="G901">
        <v>1</v>
      </c>
      <c r="H901" t="s">
        <v>8278</v>
      </c>
      <c r="I901">
        <v>1</v>
      </c>
      <c r="J901" t="s">
        <v>13801</v>
      </c>
      <c r="K901" t="s">
        <v>13809</v>
      </c>
      <c r="L901">
        <v>270107</v>
      </c>
      <c r="M901" t="s">
        <v>13588</v>
      </c>
      <c r="N901">
        <v>270107006</v>
      </c>
      <c r="O901" t="s">
        <v>13613</v>
      </c>
      <c r="P901">
        <v>1454.3734057434378</v>
      </c>
      <c r="Q901">
        <v>0</v>
      </c>
      <c r="R901">
        <v>0</v>
      </c>
    </row>
    <row r="902" spans="1:18" x14ac:dyDescent="0.25">
      <c r="A902">
        <v>8</v>
      </c>
      <c r="B902">
        <v>8107</v>
      </c>
      <c r="C902" t="s">
        <v>768</v>
      </c>
      <c r="D902" t="s">
        <v>1497</v>
      </c>
      <c r="E902">
        <v>4</v>
      </c>
      <c r="F902" t="s">
        <v>13810</v>
      </c>
      <c r="G902">
        <v>1</v>
      </c>
      <c r="H902" t="s">
        <v>8278</v>
      </c>
      <c r="I902">
        <v>1</v>
      </c>
      <c r="J902" t="s">
        <v>13801</v>
      </c>
      <c r="K902" t="s">
        <v>13811</v>
      </c>
      <c r="L902">
        <v>270107</v>
      </c>
      <c r="M902" t="s">
        <v>13588</v>
      </c>
      <c r="N902">
        <v>270107006</v>
      </c>
      <c r="O902" t="s">
        <v>13613</v>
      </c>
      <c r="P902">
        <v>31576.565457088785</v>
      </c>
      <c r="Q902">
        <v>21993.38582089961</v>
      </c>
      <c r="R902">
        <v>45439.409474922657</v>
      </c>
    </row>
    <row r="903" spans="1:18" x14ac:dyDescent="0.25">
      <c r="A903">
        <v>8</v>
      </c>
      <c r="B903">
        <v>8107</v>
      </c>
      <c r="C903" t="s">
        <v>768</v>
      </c>
      <c r="D903" t="s">
        <v>1497</v>
      </c>
      <c r="E903">
        <v>4</v>
      </c>
      <c r="F903" t="s">
        <v>13810</v>
      </c>
      <c r="G903">
        <v>1</v>
      </c>
      <c r="H903" t="s">
        <v>8278</v>
      </c>
      <c r="I903">
        <v>1</v>
      </c>
      <c r="J903" t="s">
        <v>13801</v>
      </c>
      <c r="K903" t="s">
        <v>13812</v>
      </c>
      <c r="L903">
        <v>270107</v>
      </c>
      <c r="M903" t="s">
        <v>13588</v>
      </c>
      <c r="N903">
        <v>270107006</v>
      </c>
      <c r="O903" t="s">
        <v>13613</v>
      </c>
      <c r="P903">
        <v>1454.3734057434378</v>
      </c>
      <c r="Q903">
        <v>0</v>
      </c>
      <c r="R903">
        <v>1957.7368699409976</v>
      </c>
    </row>
    <row r="904" spans="1:18" x14ac:dyDescent="0.25">
      <c r="A904">
        <v>8</v>
      </c>
      <c r="B904">
        <v>8107</v>
      </c>
      <c r="C904" t="s">
        <v>768</v>
      </c>
      <c r="D904" t="s">
        <v>1497</v>
      </c>
      <c r="E904">
        <v>7</v>
      </c>
      <c r="F904" t="s">
        <v>13813</v>
      </c>
      <c r="G904">
        <v>2</v>
      </c>
      <c r="H904" t="s">
        <v>13771</v>
      </c>
      <c r="I904">
        <v>3</v>
      </c>
      <c r="J904" t="s">
        <v>13814</v>
      </c>
      <c r="K904" t="s">
        <v>13771</v>
      </c>
      <c r="L904">
        <v>270107</v>
      </c>
      <c r="M904" t="s">
        <v>13588</v>
      </c>
      <c r="N904">
        <v>270107005</v>
      </c>
      <c r="O904" t="s">
        <v>13608</v>
      </c>
      <c r="P904">
        <v>4266.436270879618</v>
      </c>
      <c r="Q904">
        <v>13733.338064699486</v>
      </c>
      <c r="R904">
        <v>0</v>
      </c>
    </row>
    <row r="905" spans="1:18" x14ac:dyDescent="0.25">
      <c r="A905">
        <v>8</v>
      </c>
      <c r="B905">
        <v>8107</v>
      </c>
      <c r="C905" t="s">
        <v>768</v>
      </c>
      <c r="D905" t="s">
        <v>1497</v>
      </c>
      <c r="E905">
        <v>7</v>
      </c>
      <c r="F905" t="s">
        <v>13813</v>
      </c>
      <c r="G905">
        <v>3</v>
      </c>
      <c r="H905" t="s">
        <v>13770</v>
      </c>
      <c r="I905">
        <v>3</v>
      </c>
      <c r="J905" t="s">
        <v>13814</v>
      </c>
      <c r="K905" t="s">
        <v>13815</v>
      </c>
      <c r="L905">
        <v>270107</v>
      </c>
      <c r="M905" t="s">
        <v>13588</v>
      </c>
      <c r="N905">
        <v>270107005</v>
      </c>
      <c r="O905" t="s">
        <v>13608</v>
      </c>
      <c r="P905">
        <v>27310.129186209168</v>
      </c>
      <c r="Q905">
        <v>6258.3149369254825</v>
      </c>
      <c r="R905">
        <v>39072.686461947145</v>
      </c>
    </row>
    <row r="906" spans="1:18" x14ac:dyDescent="0.25">
      <c r="A906">
        <v>8</v>
      </c>
      <c r="B906">
        <v>8107</v>
      </c>
      <c r="C906" t="s">
        <v>768</v>
      </c>
      <c r="D906" t="s">
        <v>1497</v>
      </c>
      <c r="E906">
        <v>7</v>
      </c>
      <c r="F906" t="s">
        <v>13813</v>
      </c>
      <c r="G906">
        <v>3</v>
      </c>
      <c r="H906" t="s">
        <v>13770</v>
      </c>
      <c r="I906">
        <v>3</v>
      </c>
      <c r="J906" t="s">
        <v>13814</v>
      </c>
      <c r="K906" t="s">
        <v>13816</v>
      </c>
      <c r="L906">
        <v>270107</v>
      </c>
      <c r="M906" t="s">
        <v>13588</v>
      </c>
      <c r="N906">
        <v>270107005</v>
      </c>
      <c r="O906" t="s">
        <v>13608</v>
      </c>
      <c r="P906">
        <v>1454.3734057434378</v>
      </c>
      <c r="Q906">
        <v>2001.7328192746388</v>
      </c>
      <c r="R906">
        <v>8324.4598829165061</v>
      </c>
    </row>
    <row r="907" spans="1:18" x14ac:dyDescent="0.25">
      <c r="A907">
        <v>8</v>
      </c>
      <c r="B907">
        <v>8108</v>
      </c>
      <c r="C907" t="s">
        <v>768</v>
      </c>
      <c r="D907" t="s">
        <v>1500</v>
      </c>
      <c r="E907">
        <v>1</v>
      </c>
      <c r="F907" t="s">
        <v>13800</v>
      </c>
      <c r="G907">
        <v>1</v>
      </c>
      <c r="H907" t="s">
        <v>8278</v>
      </c>
      <c r="I907">
        <v>1</v>
      </c>
      <c r="J907" t="s">
        <v>13801</v>
      </c>
      <c r="K907" t="s">
        <v>13802</v>
      </c>
      <c r="L907">
        <v>270107</v>
      </c>
      <c r="M907" t="s">
        <v>13588</v>
      </c>
      <c r="N907">
        <v>270107006</v>
      </c>
      <c r="O907" t="s">
        <v>13613</v>
      </c>
      <c r="P907">
        <v>23145.985104391355</v>
      </c>
      <c r="Q907">
        <v>20200.878213712826</v>
      </c>
      <c r="R907">
        <v>37143.432752869827</v>
      </c>
    </row>
    <row r="908" spans="1:18" x14ac:dyDescent="0.25">
      <c r="A908">
        <v>8</v>
      </c>
      <c r="B908">
        <v>8108</v>
      </c>
      <c r="C908" t="s">
        <v>768</v>
      </c>
      <c r="D908" t="s">
        <v>1500</v>
      </c>
      <c r="E908">
        <v>1</v>
      </c>
      <c r="F908" t="s">
        <v>13800</v>
      </c>
      <c r="G908">
        <v>1</v>
      </c>
      <c r="H908" t="s">
        <v>8278</v>
      </c>
      <c r="I908">
        <v>1</v>
      </c>
      <c r="J908" t="s">
        <v>13801</v>
      </c>
      <c r="K908" t="s">
        <v>13803</v>
      </c>
      <c r="L908">
        <v>270107</v>
      </c>
      <c r="M908" t="s">
        <v>13588</v>
      </c>
      <c r="N908">
        <v>270107006</v>
      </c>
      <c r="O908" t="s">
        <v>13613</v>
      </c>
      <c r="P908">
        <v>89.536445403117497</v>
      </c>
      <c r="Q908">
        <v>0</v>
      </c>
      <c r="R908">
        <v>669.07837251112255</v>
      </c>
    </row>
    <row r="909" spans="1:18" x14ac:dyDescent="0.25">
      <c r="A909">
        <v>8</v>
      </c>
      <c r="B909">
        <v>8108</v>
      </c>
      <c r="C909" t="s">
        <v>768</v>
      </c>
      <c r="D909" t="s">
        <v>1500</v>
      </c>
      <c r="E909">
        <v>2</v>
      </c>
      <c r="F909" t="s">
        <v>13804</v>
      </c>
      <c r="G909">
        <v>3</v>
      </c>
      <c r="H909" t="s">
        <v>13770</v>
      </c>
      <c r="I909">
        <v>1</v>
      </c>
      <c r="J909" t="s">
        <v>13801</v>
      </c>
      <c r="K909" t="s">
        <v>13805</v>
      </c>
      <c r="L909">
        <v>270107</v>
      </c>
      <c r="M909" t="s">
        <v>13588</v>
      </c>
      <c r="N909">
        <v>270107006</v>
      </c>
      <c r="O909" t="s">
        <v>13613</v>
      </c>
      <c r="P909">
        <v>19641.854218387529</v>
      </c>
      <c r="Q909">
        <v>19485.721176152885</v>
      </c>
      <c r="R909">
        <v>32346.701229605409</v>
      </c>
    </row>
    <row r="910" spans="1:18" x14ac:dyDescent="0.25">
      <c r="A910">
        <v>8</v>
      </c>
      <c r="B910">
        <v>8108</v>
      </c>
      <c r="C910" t="s">
        <v>768</v>
      </c>
      <c r="D910" t="s">
        <v>1500</v>
      </c>
      <c r="E910">
        <v>2</v>
      </c>
      <c r="F910" t="s">
        <v>13804</v>
      </c>
      <c r="G910">
        <v>3</v>
      </c>
      <c r="H910" t="s">
        <v>13770</v>
      </c>
      <c r="I910">
        <v>1</v>
      </c>
      <c r="J910" t="s">
        <v>13801</v>
      </c>
      <c r="K910" t="s">
        <v>13806</v>
      </c>
      <c r="L910">
        <v>270107</v>
      </c>
      <c r="M910" t="s">
        <v>13588</v>
      </c>
      <c r="N910">
        <v>270107006</v>
      </c>
      <c r="O910" t="s">
        <v>13613</v>
      </c>
      <c r="P910">
        <v>3593.667331406943</v>
      </c>
      <c r="Q910">
        <v>715.1570375599407</v>
      </c>
      <c r="R910">
        <v>5465.8098957755437</v>
      </c>
    </row>
    <row r="911" spans="1:18" x14ac:dyDescent="0.25">
      <c r="A911">
        <v>8</v>
      </c>
      <c r="B911">
        <v>8108</v>
      </c>
      <c r="C911" t="s">
        <v>768</v>
      </c>
      <c r="D911" t="s">
        <v>1500</v>
      </c>
      <c r="E911">
        <v>3</v>
      </c>
      <c r="F911" t="s">
        <v>13807</v>
      </c>
      <c r="G911">
        <v>1</v>
      </c>
      <c r="H911" t="s">
        <v>8278</v>
      </c>
      <c r="I911">
        <v>1</v>
      </c>
      <c r="J911" t="s">
        <v>13801</v>
      </c>
      <c r="K911" t="s">
        <v>13808</v>
      </c>
      <c r="L911">
        <v>270107</v>
      </c>
      <c r="M911" t="s">
        <v>13588</v>
      </c>
      <c r="N911">
        <v>270107006</v>
      </c>
      <c r="O911" t="s">
        <v>13613</v>
      </c>
      <c r="P911">
        <v>23235.521549794474</v>
      </c>
      <c r="Q911">
        <v>20200.878213712826</v>
      </c>
      <c r="R911">
        <v>37143.432752869827</v>
      </c>
    </row>
    <row r="912" spans="1:18" x14ac:dyDescent="0.25">
      <c r="A912">
        <v>8</v>
      </c>
      <c r="B912">
        <v>8108</v>
      </c>
      <c r="C912" t="s">
        <v>768</v>
      </c>
      <c r="D912" t="s">
        <v>1500</v>
      </c>
      <c r="E912">
        <v>3</v>
      </c>
      <c r="F912" t="s">
        <v>13807</v>
      </c>
      <c r="G912">
        <v>1</v>
      </c>
      <c r="H912" t="s">
        <v>8278</v>
      </c>
      <c r="I912">
        <v>1</v>
      </c>
      <c r="J912" t="s">
        <v>13801</v>
      </c>
      <c r="K912" t="s">
        <v>13809</v>
      </c>
      <c r="L912">
        <v>270107</v>
      </c>
      <c r="M912" t="s">
        <v>13588</v>
      </c>
      <c r="N912">
        <v>270107006</v>
      </c>
      <c r="O912" t="s">
        <v>13613</v>
      </c>
      <c r="P912">
        <v>0</v>
      </c>
      <c r="Q912">
        <v>0</v>
      </c>
      <c r="R912">
        <v>669.07837251112255</v>
      </c>
    </row>
    <row r="913" spans="1:18" x14ac:dyDescent="0.25">
      <c r="A913">
        <v>8</v>
      </c>
      <c r="B913">
        <v>8108</v>
      </c>
      <c r="C913" t="s">
        <v>768</v>
      </c>
      <c r="D913" t="s">
        <v>1500</v>
      </c>
      <c r="E913">
        <v>4</v>
      </c>
      <c r="F913" t="s">
        <v>13810</v>
      </c>
      <c r="G913">
        <v>1</v>
      </c>
      <c r="H913" t="s">
        <v>8278</v>
      </c>
      <c r="I913">
        <v>1</v>
      </c>
      <c r="J913" t="s">
        <v>13801</v>
      </c>
      <c r="K913" t="s">
        <v>13811</v>
      </c>
      <c r="L913">
        <v>270107</v>
      </c>
      <c r="M913" t="s">
        <v>13588</v>
      </c>
      <c r="N913">
        <v>270107006</v>
      </c>
      <c r="O913" t="s">
        <v>13613</v>
      </c>
      <c r="P913">
        <v>23145.985104391355</v>
      </c>
      <c r="Q913">
        <v>20200.878213712826</v>
      </c>
      <c r="R913">
        <v>37143.432752869827</v>
      </c>
    </row>
    <row r="914" spans="1:18" x14ac:dyDescent="0.25">
      <c r="A914">
        <v>8</v>
      </c>
      <c r="B914">
        <v>8108</v>
      </c>
      <c r="C914" t="s">
        <v>768</v>
      </c>
      <c r="D914" t="s">
        <v>1500</v>
      </c>
      <c r="E914">
        <v>4</v>
      </c>
      <c r="F914" t="s">
        <v>13810</v>
      </c>
      <c r="G914">
        <v>1</v>
      </c>
      <c r="H914" t="s">
        <v>8278</v>
      </c>
      <c r="I914">
        <v>1</v>
      </c>
      <c r="J914" t="s">
        <v>13801</v>
      </c>
      <c r="K914" t="s">
        <v>13812</v>
      </c>
      <c r="L914">
        <v>270107</v>
      </c>
      <c r="M914" t="s">
        <v>13588</v>
      </c>
      <c r="N914">
        <v>270107006</v>
      </c>
      <c r="O914" t="s">
        <v>13613</v>
      </c>
      <c r="P914">
        <v>89.536445403117497</v>
      </c>
      <c r="Q914">
        <v>0</v>
      </c>
      <c r="R914">
        <v>669.07837251112255</v>
      </c>
    </row>
    <row r="915" spans="1:18" x14ac:dyDescent="0.25">
      <c r="A915">
        <v>8</v>
      </c>
      <c r="B915">
        <v>8108</v>
      </c>
      <c r="C915" t="s">
        <v>768</v>
      </c>
      <c r="D915" t="s">
        <v>1500</v>
      </c>
      <c r="E915">
        <v>7</v>
      </c>
      <c r="F915" t="s">
        <v>13813</v>
      </c>
      <c r="G915">
        <v>2</v>
      </c>
      <c r="H915" t="s">
        <v>13771</v>
      </c>
      <c r="I915">
        <v>3</v>
      </c>
      <c r="J915" t="s">
        <v>13814</v>
      </c>
      <c r="K915" t="s">
        <v>13771</v>
      </c>
      <c r="L915">
        <v>270107</v>
      </c>
      <c r="M915" t="s">
        <v>13588</v>
      </c>
      <c r="N915">
        <v>270107005</v>
      </c>
      <c r="O915" t="s">
        <v>13608</v>
      </c>
      <c r="P915">
        <v>5827.1946603719834</v>
      </c>
      <c r="Q915">
        <v>6252.077771054508</v>
      </c>
      <c r="R915">
        <v>0</v>
      </c>
    </row>
    <row r="916" spans="1:18" x14ac:dyDescent="0.25">
      <c r="A916">
        <v>8</v>
      </c>
      <c r="B916">
        <v>8108</v>
      </c>
      <c r="C916" t="s">
        <v>768</v>
      </c>
      <c r="D916" t="s">
        <v>1500</v>
      </c>
      <c r="E916">
        <v>7</v>
      </c>
      <c r="F916" t="s">
        <v>13813</v>
      </c>
      <c r="G916">
        <v>3</v>
      </c>
      <c r="H916" t="s">
        <v>13770</v>
      </c>
      <c r="I916">
        <v>3</v>
      </c>
      <c r="J916" t="s">
        <v>13814</v>
      </c>
      <c r="K916" t="s">
        <v>13815</v>
      </c>
      <c r="L916">
        <v>270107</v>
      </c>
      <c r="M916" t="s">
        <v>13588</v>
      </c>
      <c r="N916">
        <v>270107005</v>
      </c>
      <c r="O916" t="s">
        <v>13608</v>
      </c>
      <c r="P916">
        <v>17408.326889422489</v>
      </c>
      <c r="Q916">
        <v>13948.800442658316</v>
      </c>
      <c r="R916">
        <v>34821.291347392209</v>
      </c>
    </row>
    <row r="917" spans="1:18" x14ac:dyDescent="0.25">
      <c r="A917">
        <v>8</v>
      </c>
      <c r="B917">
        <v>8108</v>
      </c>
      <c r="C917" t="s">
        <v>768</v>
      </c>
      <c r="D917" t="s">
        <v>1500</v>
      </c>
      <c r="E917">
        <v>7</v>
      </c>
      <c r="F917" t="s">
        <v>13813</v>
      </c>
      <c r="G917">
        <v>3</v>
      </c>
      <c r="H917" t="s">
        <v>13770</v>
      </c>
      <c r="I917">
        <v>3</v>
      </c>
      <c r="J917" t="s">
        <v>13814</v>
      </c>
      <c r="K917" t="s">
        <v>13816</v>
      </c>
      <c r="L917">
        <v>270107</v>
      </c>
      <c r="M917" t="s">
        <v>13588</v>
      </c>
      <c r="N917">
        <v>270107005</v>
      </c>
      <c r="O917" t="s">
        <v>13608</v>
      </c>
      <c r="P917">
        <v>0</v>
      </c>
      <c r="Q917">
        <v>0</v>
      </c>
      <c r="R917">
        <v>2991.2197779887479</v>
      </c>
    </row>
    <row r="918" spans="1:18" x14ac:dyDescent="0.25">
      <c r="A918">
        <v>8</v>
      </c>
      <c r="B918">
        <v>8110</v>
      </c>
      <c r="C918" t="s">
        <v>768</v>
      </c>
      <c r="D918" t="s">
        <v>1506</v>
      </c>
      <c r="E918">
        <v>1</v>
      </c>
      <c r="F918" t="s">
        <v>13800</v>
      </c>
      <c r="G918">
        <v>1</v>
      </c>
      <c r="H918" t="s">
        <v>8278</v>
      </c>
      <c r="I918">
        <v>1</v>
      </c>
      <c r="J918" t="s">
        <v>13801</v>
      </c>
      <c r="K918" t="s">
        <v>13802</v>
      </c>
      <c r="L918">
        <v>270107</v>
      </c>
      <c r="M918" t="s">
        <v>13588</v>
      </c>
      <c r="N918">
        <v>270107006</v>
      </c>
      <c r="O918" t="s">
        <v>13613</v>
      </c>
      <c r="P918">
        <v>51822.688646857619</v>
      </c>
      <c r="Q918">
        <v>15772.50771571857</v>
      </c>
      <c r="R918">
        <v>56415.052235845367</v>
      </c>
    </row>
    <row r="919" spans="1:18" x14ac:dyDescent="0.25">
      <c r="A919">
        <v>8</v>
      </c>
      <c r="B919">
        <v>8110</v>
      </c>
      <c r="C919" t="s">
        <v>768</v>
      </c>
      <c r="D919" t="s">
        <v>1506</v>
      </c>
      <c r="E919">
        <v>1</v>
      </c>
      <c r="F919" t="s">
        <v>13800</v>
      </c>
      <c r="G919">
        <v>1</v>
      </c>
      <c r="H919" t="s">
        <v>8278</v>
      </c>
      <c r="I919">
        <v>1</v>
      </c>
      <c r="J919" t="s">
        <v>13801</v>
      </c>
      <c r="K919" t="s">
        <v>13803</v>
      </c>
      <c r="L919">
        <v>270107</v>
      </c>
      <c r="M919" t="s">
        <v>13588</v>
      </c>
      <c r="N919">
        <v>270107006</v>
      </c>
      <c r="O919" t="s">
        <v>13613</v>
      </c>
      <c r="P919">
        <v>3203.1697837466691</v>
      </c>
      <c r="Q919">
        <v>0</v>
      </c>
      <c r="R919">
        <v>3484.7226359979886</v>
      </c>
    </row>
    <row r="920" spans="1:18" x14ac:dyDescent="0.25">
      <c r="A920">
        <v>8</v>
      </c>
      <c r="B920">
        <v>8110</v>
      </c>
      <c r="C920" t="s">
        <v>768</v>
      </c>
      <c r="D920" t="s">
        <v>1506</v>
      </c>
      <c r="E920">
        <v>2</v>
      </c>
      <c r="F920" t="s">
        <v>13804</v>
      </c>
      <c r="G920">
        <v>3</v>
      </c>
      <c r="H920" t="s">
        <v>13770</v>
      </c>
      <c r="I920">
        <v>1</v>
      </c>
      <c r="J920" t="s">
        <v>13801</v>
      </c>
      <c r="K920" t="s">
        <v>13805</v>
      </c>
      <c r="L920">
        <v>270107</v>
      </c>
      <c r="M920" t="s">
        <v>13588</v>
      </c>
      <c r="N920">
        <v>270107006</v>
      </c>
      <c r="O920" t="s">
        <v>13613</v>
      </c>
      <c r="P920">
        <v>45503.908686038965</v>
      </c>
      <c r="Q920">
        <v>13100.369686710192</v>
      </c>
      <c r="R920">
        <v>45591.084938519642</v>
      </c>
    </row>
    <row r="921" spans="1:18" x14ac:dyDescent="0.25">
      <c r="A921">
        <v>8</v>
      </c>
      <c r="B921">
        <v>8110</v>
      </c>
      <c r="C921" t="s">
        <v>768</v>
      </c>
      <c r="D921" t="s">
        <v>1506</v>
      </c>
      <c r="E921">
        <v>2</v>
      </c>
      <c r="F921" t="s">
        <v>13804</v>
      </c>
      <c r="G921">
        <v>3</v>
      </c>
      <c r="H921" t="s">
        <v>13770</v>
      </c>
      <c r="I921">
        <v>1</v>
      </c>
      <c r="J921" t="s">
        <v>13801</v>
      </c>
      <c r="K921" t="s">
        <v>13806</v>
      </c>
      <c r="L921">
        <v>270107</v>
      </c>
      <c r="M921" t="s">
        <v>13588</v>
      </c>
      <c r="N921">
        <v>270107006</v>
      </c>
      <c r="O921" t="s">
        <v>13613</v>
      </c>
      <c r="P921">
        <v>9521.9497445653196</v>
      </c>
      <c r="Q921">
        <v>2672.1380290083803</v>
      </c>
      <c r="R921">
        <v>14308.689933323765</v>
      </c>
    </row>
    <row r="922" spans="1:18" x14ac:dyDescent="0.25">
      <c r="A922">
        <v>8</v>
      </c>
      <c r="B922">
        <v>8110</v>
      </c>
      <c r="C922" t="s">
        <v>768</v>
      </c>
      <c r="D922" t="s">
        <v>1506</v>
      </c>
      <c r="E922">
        <v>3</v>
      </c>
      <c r="F922" t="s">
        <v>13807</v>
      </c>
      <c r="G922">
        <v>1</v>
      </c>
      <c r="H922" t="s">
        <v>8278</v>
      </c>
      <c r="I922">
        <v>1</v>
      </c>
      <c r="J922" t="s">
        <v>13801</v>
      </c>
      <c r="K922" t="s">
        <v>13808</v>
      </c>
      <c r="L922">
        <v>270107</v>
      </c>
      <c r="M922" t="s">
        <v>13588</v>
      </c>
      <c r="N922">
        <v>270107006</v>
      </c>
      <c r="O922" t="s">
        <v>13613</v>
      </c>
      <c r="P922">
        <v>54784.597068327988</v>
      </c>
      <c r="Q922">
        <v>15772.50771571857</v>
      </c>
      <c r="R922">
        <v>58638.920408488026</v>
      </c>
    </row>
    <row r="923" spans="1:18" x14ac:dyDescent="0.25">
      <c r="A923">
        <v>8</v>
      </c>
      <c r="B923">
        <v>8110</v>
      </c>
      <c r="C923" t="s">
        <v>768</v>
      </c>
      <c r="D923" t="s">
        <v>1506</v>
      </c>
      <c r="E923">
        <v>3</v>
      </c>
      <c r="F923" t="s">
        <v>13807</v>
      </c>
      <c r="G923">
        <v>1</v>
      </c>
      <c r="H923" t="s">
        <v>8278</v>
      </c>
      <c r="I923">
        <v>1</v>
      </c>
      <c r="J923" t="s">
        <v>13801</v>
      </c>
      <c r="K923" t="s">
        <v>13809</v>
      </c>
      <c r="L923">
        <v>270107</v>
      </c>
      <c r="M923" t="s">
        <v>13588</v>
      </c>
      <c r="N923">
        <v>270107006</v>
      </c>
      <c r="O923" t="s">
        <v>13613</v>
      </c>
      <c r="P923">
        <v>241.2613622762978</v>
      </c>
      <c r="Q923">
        <v>0</v>
      </c>
      <c r="R923">
        <v>1260.8544633553317</v>
      </c>
    </row>
    <row r="924" spans="1:18" x14ac:dyDescent="0.25">
      <c r="A924">
        <v>8</v>
      </c>
      <c r="B924">
        <v>8110</v>
      </c>
      <c r="C924" t="s">
        <v>768</v>
      </c>
      <c r="D924" t="s">
        <v>1506</v>
      </c>
      <c r="E924">
        <v>4</v>
      </c>
      <c r="F924" t="s">
        <v>13810</v>
      </c>
      <c r="G924">
        <v>1</v>
      </c>
      <c r="H924" t="s">
        <v>8278</v>
      </c>
      <c r="I924">
        <v>1</v>
      </c>
      <c r="J924" t="s">
        <v>13801</v>
      </c>
      <c r="K924" t="s">
        <v>13811</v>
      </c>
      <c r="L924">
        <v>270107</v>
      </c>
      <c r="M924" t="s">
        <v>13588</v>
      </c>
      <c r="N924">
        <v>270107006</v>
      </c>
      <c r="O924" t="s">
        <v>13613</v>
      </c>
      <c r="P924">
        <v>51822.688646857619</v>
      </c>
      <c r="Q924">
        <v>15772.50771571857</v>
      </c>
      <c r="R924">
        <v>56415.052235845367</v>
      </c>
    </row>
    <row r="925" spans="1:18" x14ac:dyDescent="0.25">
      <c r="A925">
        <v>8</v>
      </c>
      <c r="B925">
        <v>8110</v>
      </c>
      <c r="C925" t="s">
        <v>768</v>
      </c>
      <c r="D925" t="s">
        <v>1506</v>
      </c>
      <c r="E925">
        <v>4</v>
      </c>
      <c r="F925" t="s">
        <v>13810</v>
      </c>
      <c r="G925">
        <v>1</v>
      </c>
      <c r="H925" t="s">
        <v>8278</v>
      </c>
      <c r="I925">
        <v>1</v>
      </c>
      <c r="J925" t="s">
        <v>13801</v>
      </c>
      <c r="K925" t="s">
        <v>13812</v>
      </c>
      <c r="L925">
        <v>270107</v>
      </c>
      <c r="M925" t="s">
        <v>13588</v>
      </c>
      <c r="N925">
        <v>270107006</v>
      </c>
      <c r="O925" t="s">
        <v>13613</v>
      </c>
      <c r="P925">
        <v>3203.1697837466691</v>
      </c>
      <c r="Q925">
        <v>0</v>
      </c>
      <c r="R925">
        <v>3484.7226359979886</v>
      </c>
    </row>
    <row r="926" spans="1:18" x14ac:dyDescent="0.25">
      <c r="A926">
        <v>8</v>
      </c>
      <c r="B926">
        <v>8110</v>
      </c>
      <c r="C926" t="s">
        <v>768</v>
      </c>
      <c r="D926" t="s">
        <v>1506</v>
      </c>
      <c r="E926">
        <v>7</v>
      </c>
      <c r="F926" t="s">
        <v>13813</v>
      </c>
      <c r="G926">
        <v>2</v>
      </c>
      <c r="H926" t="s">
        <v>13771</v>
      </c>
      <c r="I926">
        <v>3</v>
      </c>
      <c r="J926" t="s">
        <v>13814</v>
      </c>
      <c r="K926" t="s">
        <v>13771</v>
      </c>
      <c r="L926">
        <v>270107</v>
      </c>
      <c r="M926" t="s">
        <v>13588</v>
      </c>
      <c r="N926">
        <v>270107005</v>
      </c>
      <c r="O926" t="s">
        <v>13608</v>
      </c>
      <c r="P926">
        <v>12904.018293028617</v>
      </c>
      <c r="Q926">
        <v>5691.3998260851276</v>
      </c>
      <c r="R926">
        <v>0</v>
      </c>
    </row>
    <row r="927" spans="1:18" x14ac:dyDescent="0.25">
      <c r="A927">
        <v>8</v>
      </c>
      <c r="B927">
        <v>8110</v>
      </c>
      <c r="C927" t="s">
        <v>768</v>
      </c>
      <c r="D927" t="s">
        <v>1506</v>
      </c>
      <c r="E927">
        <v>7</v>
      </c>
      <c r="F927" t="s">
        <v>13813</v>
      </c>
      <c r="G927">
        <v>3</v>
      </c>
      <c r="H927" t="s">
        <v>13770</v>
      </c>
      <c r="I927">
        <v>3</v>
      </c>
      <c r="J927" t="s">
        <v>13814</v>
      </c>
      <c r="K927" t="s">
        <v>13815</v>
      </c>
      <c r="L927">
        <v>270107</v>
      </c>
      <c r="M927" t="s">
        <v>13588</v>
      </c>
      <c r="N927">
        <v>270107005</v>
      </c>
      <c r="O927" t="s">
        <v>13608</v>
      </c>
      <c r="P927">
        <v>40515.530806493269</v>
      </c>
      <c r="Q927">
        <v>10081.107889633444</v>
      </c>
      <c r="R927">
        <v>54219.002446863626</v>
      </c>
    </row>
    <row r="928" spans="1:18" x14ac:dyDescent="0.25">
      <c r="A928">
        <v>8</v>
      </c>
      <c r="B928">
        <v>8110</v>
      </c>
      <c r="C928" t="s">
        <v>768</v>
      </c>
      <c r="D928" t="s">
        <v>1506</v>
      </c>
      <c r="E928">
        <v>7</v>
      </c>
      <c r="F928" t="s">
        <v>13813</v>
      </c>
      <c r="G928">
        <v>3</v>
      </c>
      <c r="H928" t="s">
        <v>13770</v>
      </c>
      <c r="I928">
        <v>3</v>
      </c>
      <c r="J928" t="s">
        <v>13814</v>
      </c>
      <c r="K928" t="s">
        <v>13816</v>
      </c>
      <c r="L928">
        <v>270107</v>
      </c>
      <c r="M928" t="s">
        <v>13588</v>
      </c>
      <c r="N928">
        <v>270107005</v>
      </c>
      <c r="O928" t="s">
        <v>13608</v>
      </c>
      <c r="P928">
        <v>1606.3093310824006</v>
      </c>
      <c r="Q928">
        <v>0</v>
      </c>
      <c r="R928">
        <v>5680.7724249797511</v>
      </c>
    </row>
    <row r="929" spans="1:18" x14ac:dyDescent="0.25">
      <c r="A929">
        <v>8</v>
      </c>
      <c r="B929">
        <v>8111</v>
      </c>
      <c r="C929" t="s">
        <v>768</v>
      </c>
      <c r="D929" t="s">
        <v>1509</v>
      </c>
      <c r="E929">
        <v>1</v>
      </c>
      <c r="F929" t="s">
        <v>13800</v>
      </c>
      <c r="G929">
        <v>1</v>
      </c>
      <c r="H929" t="s">
        <v>8278</v>
      </c>
      <c r="I929">
        <v>1</v>
      </c>
      <c r="J929" t="s">
        <v>13801</v>
      </c>
      <c r="K929" t="s">
        <v>13802</v>
      </c>
      <c r="L929">
        <v>270107</v>
      </c>
      <c r="M929" t="s">
        <v>13588</v>
      </c>
      <c r="N929">
        <v>270107006</v>
      </c>
      <c r="O929" t="s">
        <v>13613</v>
      </c>
      <c r="P929">
        <v>24926.665612759305</v>
      </c>
      <c r="Q929">
        <v>28956.549146470337</v>
      </c>
      <c r="R929">
        <v>35123.747669838158</v>
      </c>
    </row>
    <row r="930" spans="1:18" x14ac:dyDescent="0.25">
      <c r="A930">
        <v>8</v>
      </c>
      <c r="B930">
        <v>8111</v>
      </c>
      <c r="C930" t="s">
        <v>768</v>
      </c>
      <c r="D930" t="s">
        <v>1509</v>
      </c>
      <c r="E930">
        <v>1</v>
      </c>
      <c r="F930" t="s">
        <v>13800</v>
      </c>
      <c r="G930">
        <v>1</v>
      </c>
      <c r="H930" t="s">
        <v>8278</v>
      </c>
      <c r="I930">
        <v>1</v>
      </c>
      <c r="J930" t="s">
        <v>13801</v>
      </c>
      <c r="K930" t="s">
        <v>13803</v>
      </c>
      <c r="L930">
        <v>270107</v>
      </c>
      <c r="M930" t="s">
        <v>13588</v>
      </c>
      <c r="N930">
        <v>270107006</v>
      </c>
      <c r="O930" t="s">
        <v>13613</v>
      </c>
      <c r="P930">
        <v>3302.2430661678172</v>
      </c>
      <c r="Q930">
        <v>0</v>
      </c>
      <c r="R930">
        <v>0</v>
      </c>
    </row>
    <row r="931" spans="1:18" x14ac:dyDescent="0.25">
      <c r="A931">
        <v>8</v>
      </c>
      <c r="B931">
        <v>8111</v>
      </c>
      <c r="C931" t="s">
        <v>768</v>
      </c>
      <c r="D931" t="s">
        <v>1509</v>
      </c>
      <c r="E931">
        <v>2</v>
      </c>
      <c r="F931" t="s">
        <v>13804</v>
      </c>
      <c r="G931">
        <v>3</v>
      </c>
      <c r="H931" t="s">
        <v>13770</v>
      </c>
      <c r="I931">
        <v>1</v>
      </c>
      <c r="J931" t="s">
        <v>13801</v>
      </c>
      <c r="K931" t="s">
        <v>13805</v>
      </c>
      <c r="L931">
        <v>270107</v>
      </c>
      <c r="M931" t="s">
        <v>13588</v>
      </c>
      <c r="N931">
        <v>270107006</v>
      </c>
      <c r="O931" t="s">
        <v>13613</v>
      </c>
      <c r="P931">
        <v>23524.96882190722</v>
      </c>
      <c r="Q931">
        <v>24479.624507295259</v>
      </c>
      <c r="R931">
        <v>31016.887091793062</v>
      </c>
    </row>
    <row r="932" spans="1:18" x14ac:dyDescent="0.25">
      <c r="A932">
        <v>8</v>
      </c>
      <c r="B932">
        <v>8111</v>
      </c>
      <c r="C932" t="s">
        <v>768</v>
      </c>
      <c r="D932" t="s">
        <v>1509</v>
      </c>
      <c r="E932">
        <v>2</v>
      </c>
      <c r="F932" t="s">
        <v>13804</v>
      </c>
      <c r="G932">
        <v>3</v>
      </c>
      <c r="H932" t="s">
        <v>13770</v>
      </c>
      <c r="I932">
        <v>1</v>
      </c>
      <c r="J932" t="s">
        <v>13801</v>
      </c>
      <c r="K932" t="s">
        <v>13806</v>
      </c>
      <c r="L932">
        <v>270107</v>
      </c>
      <c r="M932" t="s">
        <v>13588</v>
      </c>
      <c r="N932">
        <v>270107006</v>
      </c>
      <c r="O932" t="s">
        <v>13613</v>
      </c>
      <c r="P932">
        <v>4703.939857019901</v>
      </c>
      <c r="Q932">
        <v>4476.9246391750839</v>
      </c>
      <c r="R932">
        <v>4106.8605780450989</v>
      </c>
    </row>
    <row r="933" spans="1:18" x14ac:dyDescent="0.25">
      <c r="A933">
        <v>8</v>
      </c>
      <c r="B933">
        <v>8111</v>
      </c>
      <c r="C933" t="s">
        <v>768</v>
      </c>
      <c r="D933" t="s">
        <v>1509</v>
      </c>
      <c r="E933">
        <v>3</v>
      </c>
      <c r="F933" t="s">
        <v>13807</v>
      </c>
      <c r="G933">
        <v>1</v>
      </c>
      <c r="H933" t="s">
        <v>8278</v>
      </c>
      <c r="I933">
        <v>1</v>
      </c>
      <c r="J933" t="s">
        <v>13801</v>
      </c>
      <c r="K933" t="s">
        <v>13808</v>
      </c>
      <c r="L933">
        <v>270107</v>
      </c>
      <c r="M933" t="s">
        <v>13588</v>
      </c>
      <c r="N933">
        <v>270107006</v>
      </c>
      <c r="O933" t="s">
        <v>13613</v>
      </c>
      <c r="P933">
        <v>28228.90867892712</v>
      </c>
      <c r="Q933">
        <v>28956.549146470337</v>
      </c>
      <c r="R933">
        <v>35123.747669838158</v>
      </c>
    </row>
    <row r="934" spans="1:18" x14ac:dyDescent="0.25">
      <c r="A934">
        <v>8</v>
      </c>
      <c r="B934">
        <v>8111</v>
      </c>
      <c r="C934" t="s">
        <v>768</v>
      </c>
      <c r="D934" t="s">
        <v>1509</v>
      </c>
      <c r="E934">
        <v>4</v>
      </c>
      <c r="F934" t="s">
        <v>13810</v>
      </c>
      <c r="G934">
        <v>1</v>
      </c>
      <c r="H934" t="s">
        <v>8278</v>
      </c>
      <c r="I934">
        <v>1</v>
      </c>
      <c r="J934" t="s">
        <v>13801</v>
      </c>
      <c r="K934" t="s">
        <v>13811</v>
      </c>
      <c r="L934">
        <v>270107</v>
      </c>
      <c r="M934" t="s">
        <v>13588</v>
      </c>
      <c r="N934">
        <v>270107006</v>
      </c>
      <c r="O934" t="s">
        <v>13613</v>
      </c>
      <c r="P934">
        <v>24926.665612759305</v>
      </c>
      <c r="Q934">
        <v>28956.549146470337</v>
      </c>
      <c r="R934">
        <v>35123.747669838158</v>
      </c>
    </row>
    <row r="935" spans="1:18" x14ac:dyDescent="0.25">
      <c r="A935">
        <v>8</v>
      </c>
      <c r="B935">
        <v>8111</v>
      </c>
      <c r="C935" t="s">
        <v>768</v>
      </c>
      <c r="D935" t="s">
        <v>1509</v>
      </c>
      <c r="E935">
        <v>4</v>
      </c>
      <c r="F935" t="s">
        <v>13810</v>
      </c>
      <c r="G935">
        <v>1</v>
      </c>
      <c r="H935" t="s">
        <v>8278</v>
      </c>
      <c r="I935">
        <v>1</v>
      </c>
      <c r="J935" t="s">
        <v>13801</v>
      </c>
      <c r="K935" t="s">
        <v>13812</v>
      </c>
      <c r="L935">
        <v>270107</v>
      </c>
      <c r="M935" t="s">
        <v>13588</v>
      </c>
      <c r="N935">
        <v>270107006</v>
      </c>
      <c r="O935" t="s">
        <v>13613</v>
      </c>
      <c r="P935">
        <v>3302.2430661678172</v>
      </c>
      <c r="Q935">
        <v>0</v>
      </c>
      <c r="R935">
        <v>0</v>
      </c>
    </row>
    <row r="936" spans="1:18" x14ac:dyDescent="0.25">
      <c r="A936">
        <v>8</v>
      </c>
      <c r="B936">
        <v>8111</v>
      </c>
      <c r="C936" t="s">
        <v>768</v>
      </c>
      <c r="D936" t="s">
        <v>1509</v>
      </c>
      <c r="E936">
        <v>7</v>
      </c>
      <c r="F936" t="s">
        <v>13813</v>
      </c>
      <c r="G936">
        <v>2</v>
      </c>
      <c r="H936" t="s">
        <v>13771</v>
      </c>
      <c r="I936">
        <v>3</v>
      </c>
      <c r="J936" t="s">
        <v>13814</v>
      </c>
      <c r="K936" t="s">
        <v>13771</v>
      </c>
      <c r="L936">
        <v>270107</v>
      </c>
      <c r="M936" t="s">
        <v>13588</v>
      </c>
      <c r="N936">
        <v>270107005</v>
      </c>
      <c r="O936" t="s">
        <v>13608</v>
      </c>
      <c r="P936">
        <v>15044.527586025188</v>
      </c>
      <c r="Q936">
        <v>10870.719667325504</v>
      </c>
      <c r="R936">
        <v>0</v>
      </c>
    </row>
    <row r="937" spans="1:18" x14ac:dyDescent="0.25">
      <c r="A937">
        <v>8</v>
      </c>
      <c r="B937">
        <v>8111</v>
      </c>
      <c r="C937" t="s">
        <v>768</v>
      </c>
      <c r="D937" t="s">
        <v>1509</v>
      </c>
      <c r="E937">
        <v>7</v>
      </c>
      <c r="F937" t="s">
        <v>13813</v>
      </c>
      <c r="G937">
        <v>3</v>
      </c>
      <c r="H937" t="s">
        <v>13770</v>
      </c>
      <c r="I937">
        <v>3</v>
      </c>
      <c r="J937" t="s">
        <v>13814</v>
      </c>
      <c r="K937" t="s">
        <v>13815</v>
      </c>
      <c r="L937">
        <v>270107</v>
      </c>
      <c r="M937" t="s">
        <v>13588</v>
      </c>
      <c r="N937">
        <v>270107005</v>
      </c>
      <c r="O937" t="s">
        <v>13608</v>
      </c>
      <c r="P937">
        <v>9511.5139379248558</v>
      </c>
      <c r="Q937">
        <v>16384.135990949919</v>
      </c>
      <c r="R937">
        <v>35123.747669838158</v>
      </c>
    </row>
    <row r="938" spans="1:18" x14ac:dyDescent="0.25">
      <c r="A938">
        <v>8</v>
      </c>
      <c r="B938">
        <v>8111</v>
      </c>
      <c r="C938" t="s">
        <v>768</v>
      </c>
      <c r="D938" t="s">
        <v>1509</v>
      </c>
      <c r="E938">
        <v>7</v>
      </c>
      <c r="F938" t="s">
        <v>13813</v>
      </c>
      <c r="G938">
        <v>3</v>
      </c>
      <c r="H938" t="s">
        <v>13770</v>
      </c>
      <c r="I938">
        <v>3</v>
      </c>
      <c r="J938" t="s">
        <v>13814</v>
      </c>
      <c r="K938" t="s">
        <v>13816</v>
      </c>
      <c r="L938">
        <v>270107</v>
      </c>
      <c r="M938" t="s">
        <v>13588</v>
      </c>
      <c r="N938">
        <v>270107005</v>
      </c>
      <c r="O938" t="s">
        <v>13608</v>
      </c>
      <c r="P938">
        <v>3672.8671549770775</v>
      </c>
      <c r="Q938">
        <v>1701.6934881949205</v>
      </c>
      <c r="R938">
        <v>0</v>
      </c>
    </row>
    <row r="939" spans="1:18" x14ac:dyDescent="0.25">
      <c r="A939">
        <v>8</v>
      </c>
      <c r="B939">
        <v>8112</v>
      </c>
      <c r="C939" t="s">
        <v>768</v>
      </c>
      <c r="D939" t="s">
        <v>1512</v>
      </c>
      <c r="E939">
        <v>1</v>
      </c>
      <c r="F939" t="s">
        <v>13800</v>
      </c>
      <c r="G939">
        <v>1</v>
      </c>
      <c r="H939" t="s">
        <v>8278</v>
      </c>
      <c r="I939">
        <v>1</v>
      </c>
      <c r="J939" t="s">
        <v>13801</v>
      </c>
      <c r="K939" t="s">
        <v>13802</v>
      </c>
      <c r="L939">
        <v>270107</v>
      </c>
      <c r="M939" t="s">
        <v>13588</v>
      </c>
      <c r="N939">
        <v>270107006</v>
      </c>
      <c r="O939" t="s">
        <v>13613</v>
      </c>
      <c r="P939">
        <v>0</v>
      </c>
      <c r="Q939">
        <v>58074.381723459985</v>
      </c>
      <c r="R939">
        <v>43980.99056889458</v>
      </c>
    </row>
    <row r="940" spans="1:18" x14ac:dyDescent="0.25">
      <c r="A940">
        <v>8</v>
      </c>
      <c r="B940">
        <v>8112</v>
      </c>
      <c r="C940" t="s">
        <v>768</v>
      </c>
      <c r="D940" t="s">
        <v>1512</v>
      </c>
      <c r="E940">
        <v>1</v>
      </c>
      <c r="F940" t="s">
        <v>13800</v>
      </c>
      <c r="G940">
        <v>1</v>
      </c>
      <c r="H940" t="s">
        <v>8278</v>
      </c>
      <c r="I940">
        <v>1</v>
      </c>
      <c r="J940" t="s">
        <v>13801</v>
      </c>
      <c r="K940" t="s">
        <v>13803</v>
      </c>
      <c r="L940">
        <v>270107</v>
      </c>
      <c r="M940" t="s">
        <v>13588</v>
      </c>
      <c r="N940">
        <v>270107006</v>
      </c>
      <c r="O940" t="s">
        <v>13613</v>
      </c>
      <c r="P940">
        <v>0</v>
      </c>
      <c r="Q940">
        <v>1168.6951679218907</v>
      </c>
      <c r="R940">
        <v>2571.2269058907341</v>
      </c>
    </row>
    <row r="941" spans="1:18" x14ac:dyDescent="0.25">
      <c r="A941">
        <v>8</v>
      </c>
      <c r="B941">
        <v>8112</v>
      </c>
      <c r="C941" t="s">
        <v>768</v>
      </c>
      <c r="D941" t="s">
        <v>1512</v>
      </c>
      <c r="E941">
        <v>2</v>
      </c>
      <c r="F941" t="s">
        <v>13804</v>
      </c>
      <c r="G941">
        <v>3</v>
      </c>
      <c r="H941" t="s">
        <v>13770</v>
      </c>
      <c r="I941">
        <v>1</v>
      </c>
      <c r="J941" t="s">
        <v>13801</v>
      </c>
      <c r="K941" t="s">
        <v>13805</v>
      </c>
      <c r="L941">
        <v>270107</v>
      </c>
      <c r="M941" t="s">
        <v>13588</v>
      </c>
      <c r="N941">
        <v>270107006</v>
      </c>
      <c r="O941" t="s">
        <v>13613</v>
      </c>
      <c r="P941">
        <v>0</v>
      </c>
      <c r="Q941">
        <v>58074.381723459985</v>
      </c>
      <c r="R941">
        <v>38930.22859275814</v>
      </c>
    </row>
    <row r="942" spans="1:18" x14ac:dyDescent="0.25">
      <c r="A942">
        <v>8</v>
      </c>
      <c r="B942">
        <v>8112</v>
      </c>
      <c r="C942" t="s">
        <v>768</v>
      </c>
      <c r="D942" t="s">
        <v>1512</v>
      </c>
      <c r="E942">
        <v>2</v>
      </c>
      <c r="F942" t="s">
        <v>13804</v>
      </c>
      <c r="G942">
        <v>3</v>
      </c>
      <c r="H942" t="s">
        <v>13770</v>
      </c>
      <c r="I942">
        <v>1</v>
      </c>
      <c r="J942" t="s">
        <v>13801</v>
      </c>
      <c r="K942" t="s">
        <v>13806</v>
      </c>
      <c r="L942">
        <v>270107</v>
      </c>
      <c r="M942" t="s">
        <v>13588</v>
      </c>
      <c r="N942">
        <v>270107006</v>
      </c>
      <c r="O942" t="s">
        <v>13613</v>
      </c>
      <c r="P942">
        <v>0</v>
      </c>
      <c r="Q942">
        <v>1168.6951679218907</v>
      </c>
      <c r="R942">
        <v>7621.9888820271744</v>
      </c>
    </row>
    <row r="943" spans="1:18" x14ac:dyDescent="0.25">
      <c r="A943">
        <v>8</v>
      </c>
      <c r="B943">
        <v>8112</v>
      </c>
      <c r="C943" t="s">
        <v>768</v>
      </c>
      <c r="D943" t="s">
        <v>1512</v>
      </c>
      <c r="E943">
        <v>3</v>
      </c>
      <c r="F943" t="s">
        <v>13807</v>
      </c>
      <c r="G943">
        <v>1</v>
      </c>
      <c r="H943" t="s">
        <v>8278</v>
      </c>
      <c r="I943">
        <v>1</v>
      </c>
      <c r="J943" t="s">
        <v>13801</v>
      </c>
      <c r="K943" t="s">
        <v>13808</v>
      </c>
      <c r="L943">
        <v>270107</v>
      </c>
      <c r="M943" t="s">
        <v>13588</v>
      </c>
      <c r="N943">
        <v>270107006</v>
      </c>
      <c r="O943" t="s">
        <v>13613</v>
      </c>
      <c r="P943">
        <v>0</v>
      </c>
      <c r="Q943">
        <v>58074.381723459985</v>
      </c>
      <c r="R943">
        <v>46552.217474785321</v>
      </c>
    </row>
    <row r="944" spans="1:18" x14ac:dyDescent="0.25">
      <c r="A944">
        <v>8</v>
      </c>
      <c r="B944">
        <v>8112</v>
      </c>
      <c r="C944" t="s">
        <v>768</v>
      </c>
      <c r="D944" t="s">
        <v>1512</v>
      </c>
      <c r="E944">
        <v>3</v>
      </c>
      <c r="F944" t="s">
        <v>13807</v>
      </c>
      <c r="G944">
        <v>1</v>
      </c>
      <c r="H944" t="s">
        <v>8278</v>
      </c>
      <c r="I944">
        <v>1</v>
      </c>
      <c r="J944" t="s">
        <v>13801</v>
      </c>
      <c r="K944" t="s">
        <v>13809</v>
      </c>
      <c r="L944">
        <v>270107</v>
      </c>
      <c r="M944" t="s">
        <v>13588</v>
      </c>
      <c r="N944">
        <v>270107006</v>
      </c>
      <c r="O944" t="s">
        <v>13613</v>
      </c>
      <c r="P944">
        <v>0</v>
      </c>
      <c r="Q944">
        <v>1168.6951679218907</v>
      </c>
      <c r="R944">
        <v>0</v>
      </c>
    </row>
    <row r="945" spans="1:18" x14ac:dyDescent="0.25">
      <c r="A945">
        <v>8</v>
      </c>
      <c r="B945">
        <v>8112</v>
      </c>
      <c r="C945" t="s">
        <v>768</v>
      </c>
      <c r="D945" t="s">
        <v>1512</v>
      </c>
      <c r="E945">
        <v>4</v>
      </c>
      <c r="F945" t="s">
        <v>13810</v>
      </c>
      <c r="G945">
        <v>1</v>
      </c>
      <c r="H945" t="s">
        <v>8278</v>
      </c>
      <c r="I945">
        <v>1</v>
      </c>
      <c r="J945" t="s">
        <v>13801</v>
      </c>
      <c r="K945" t="s">
        <v>13811</v>
      </c>
      <c r="L945">
        <v>270107</v>
      </c>
      <c r="M945" t="s">
        <v>13588</v>
      </c>
      <c r="N945">
        <v>270107006</v>
      </c>
      <c r="O945" t="s">
        <v>13613</v>
      </c>
      <c r="P945">
        <v>0</v>
      </c>
      <c r="Q945">
        <v>58074.381723459985</v>
      </c>
      <c r="R945">
        <v>43980.99056889458</v>
      </c>
    </row>
    <row r="946" spans="1:18" x14ac:dyDescent="0.25">
      <c r="A946">
        <v>8</v>
      </c>
      <c r="B946">
        <v>8112</v>
      </c>
      <c r="C946" t="s">
        <v>768</v>
      </c>
      <c r="D946" t="s">
        <v>1512</v>
      </c>
      <c r="E946">
        <v>4</v>
      </c>
      <c r="F946" t="s">
        <v>13810</v>
      </c>
      <c r="G946">
        <v>1</v>
      </c>
      <c r="H946" t="s">
        <v>8278</v>
      </c>
      <c r="I946">
        <v>1</v>
      </c>
      <c r="J946" t="s">
        <v>13801</v>
      </c>
      <c r="K946" t="s">
        <v>13812</v>
      </c>
      <c r="L946">
        <v>270107</v>
      </c>
      <c r="M946" t="s">
        <v>13588</v>
      </c>
      <c r="N946">
        <v>270107006</v>
      </c>
      <c r="O946" t="s">
        <v>13613</v>
      </c>
      <c r="P946">
        <v>0</v>
      </c>
      <c r="Q946">
        <v>1168.6951679218907</v>
      </c>
      <c r="R946">
        <v>2571.2269058907341</v>
      </c>
    </row>
    <row r="947" spans="1:18" x14ac:dyDescent="0.25">
      <c r="A947">
        <v>8</v>
      </c>
      <c r="B947">
        <v>8112</v>
      </c>
      <c r="C947" t="s">
        <v>768</v>
      </c>
      <c r="D947" t="s">
        <v>1512</v>
      </c>
      <c r="E947">
        <v>7</v>
      </c>
      <c r="F947" t="s">
        <v>13813</v>
      </c>
      <c r="G947">
        <v>2</v>
      </c>
      <c r="H947" t="s">
        <v>13771</v>
      </c>
      <c r="I947">
        <v>3</v>
      </c>
      <c r="J947" t="s">
        <v>13814</v>
      </c>
      <c r="K947" t="s">
        <v>13771</v>
      </c>
      <c r="L947">
        <v>270107</v>
      </c>
      <c r="M947" t="s">
        <v>13588</v>
      </c>
      <c r="N947">
        <v>270107005</v>
      </c>
      <c r="O947" t="s">
        <v>13608</v>
      </c>
      <c r="P947">
        <v>0</v>
      </c>
      <c r="Q947">
        <v>23921.759279207603</v>
      </c>
      <c r="R947">
        <v>0</v>
      </c>
    </row>
    <row r="948" spans="1:18" x14ac:dyDescent="0.25">
      <c r="A948">
        <v>8</v>
      </c>
      <c r="B948">
        <v>8112</v>
      </c>
      <c r="C948" t="s">
        <v>768</v>
      </c>
      <c r="D948" t="s">
        <v>1512</v>
      </c>
      <c r="E948">
        <v>7</v>
      </c>
      <c r="F948" t="s">
        <v>13813</v>
      </c>
      <c r="G948">
        <v>3</v>
      </c>
      <c r="H948" t="s">
        <v>13770</v>
      </c>
      <c r="I948">
        <v>3</v>
      </c>
      <c r="J948" t="s">
        <v>13814</v>
      </c>
      <c r="K948" t="s">
        <v>13815</v>
      </c>
      <c r="L948">
        <v>270107</v>
      </c>
      <c r="M948" t="s">
        <v>13588</v>
      </c>
      <c r="N948">
        <v>270107005</v>
      </c>
      <c r="O948" t="s">
        <v>13608</v>
      </c>
      <c r="P948">
        <v>0</v>
      </c>
      <c r="Q948">
        <v>34152.622444252396</v>
      </c>
      <c r="R948">
        <v>43160.780755665728</v>
      </c>
    </row>
    <row r="949" spans="1:18" x14ac:dyDescent="0.25">
      <c r="A949">
        <v>8</v>
      </c>
      <c r="B949">
        <v>8112</v>
      </c>
      <c r="C949" t="s">
        <v>768</v>
      </c>
      <c r="D949" t="s">
        <v>1512</v>
      </c>
      <c r="E949">
        <v>7</v>
      </c>
      <c r="F949" t="s">
        <v>13813</v>
      </c>
      <c r="G949">
        <v>3</v>
      </c>
      <c r="H949" t="s">
        <v>13770</v>
      </c>
      <c r="I949">
        <v>3</v>
      </c>
      <c r="J949" t="s">
        <v>13814</v>
      </c>
      <c r="K949" t="s">
        <v>13816</v>
      </c>
      <c r="L949">
        <v>270107</v>
      </c>
      <c r="M949" t="s">
        <v>13588</v>
      </c>
      <c r="N949">
        <v>270107005</v>
      </c>
      <c r="O949" t="s">
        <v>13608</v>
      </c>
      <c r="P949">
        <v>0</v>
      </c>
      <c r="Q949">
        <v>1168.6951679218907</v>
      </c>
      <c r="R949">
        <v>3391.4367191195879</v>
      </c>
    </row>
    <row r="950" spans="1:18" x14ac:dyDescent="0.25">
      <c r="A950">
        <v>8</v>
      </c>
      <c r="B950">
        <v>8201</v>
      </c>
      <c r="C950" t="s">
        <v>768</v>
      </c>
      <c r="D950" t="s">
        <v>1515</v>
      </c>
      <c r="E950">
        <v>1</v>
      </c>
      <c r="F950" t="s">
        <v>13800</v>
      </c>
      <c r="G950">
        <v>1</v>
      </c>
      <c r="H950" t="s">
        <v>8278</v>
      </c>
      <c r="I950">
        <v>1</v>
      </c>
      <c r="J950" t="s">
        <v>13801</v>
      </c>
      <c r="K950" t="s">
        <v>13802</v>
      </c>
      <c r="L950">
        <v>270107</v>
      </c>
      <c r="M950" t="s">
        <v>13588</v>
      </c>
      <c r="N950">
        <v>270107006</v>
      </c>
      <c r="O950" t="s">
        <v>13613</v>
      </c>
      <c r="P950">
        <v>0</v>
      </c>
      <c r="Q950">
        <v>42247.419555681969</v>
      </c>
      <c r="R950">
        <v>0</v>
      </c>
    </row>
    <row r="951" spans="1:18" x14ac:dyDescent="0.25">
      <c r="A951">
        <v>8</v>
      </c>
      <c r="B951">
        <v>8201</v>
      </c>
      <c r="C951" t="s">
        <v>768</v>
      </c>
      <c r="D951" t="s">
        <v>1515</v>
      </c>
      <c r="E951">
        <v>1</v>
      </c>
      <c r="F951" t="s">
        <v>13800</v>
      </c>
      <c r="G951">
        <v>1</v>
      </c>
      <c r="H951" t="s">
        <v>8278</v>
      </c>
      <c r="I951">
        <v>1</v>
      </c>
      <c r="J951" t="s">
        <v>13801</v>
      </c>
      <c r="K951" t="s">
        <v>13803</v>
      </c>
      <c r="L951">
        <v>270107</v>
      </c>
      <c r="M951" t="s">
        <v>13588</v>
      </c>
      <c r="N951">
        <v>270107006</v>
      </c>
      <c r="O951" t="s">
        <v>13613</v>
      </c>
      <c r="P951">
        <v>0</v>
      </c>
      <c r="Q951">
        <v>3670.2028083488021</v>
      </c>
      <c r="R951">
        <v>0</v>
      </c>
    </row>
    <row r="952" spans="1:18" x14ac:dyDescent="0.25">
      <c r="A952">
        <v>8</v>
      </c>
      <c r="B952">
        <v>8201</v>
      </c>
      <c r="C952" t="s">
        <v>768</v>
      </c>
      <c r="D952" t="s">
        <v>1515</v>
      </c>
      <c r="E952">
        <v>2</v>
      </c>
      <c r="F952" t="s">
        <v>13804</v>
      </c>
      <c r="G952">
        <v>3</v>
      </c>
      <c r="H952" t="s">
        <v>13770</v>
      </c>
      <c r="I952">
        <v>1</v>
      </c>
      <c r="J952" t="s">
        <v>13801</v>
      </c>
      <c r="K952" t="s">
        <v>13805</v>
      </c>
      <c r="L952">
        <v>270107</v>
      </c>
      <c r="M952" t="s">
        <v>13588</v>
      </c>
      <c r="N952">
        <v>270107006</v>
      </c>
      <c r="O952" t="s">
        <v>13613</v>
      </c>
      <c r="P952">
        <v>0</v>
      </c>
      <c r="Q952">
        <v>42247.419555681969</v>
      </c>
      <c r="R952">
        <v>0</v>
      </c>
    </row>
    <row r="953" spans="1:18" x14ac:dyDescent="0.25">
      <c r="A953">
        <v>8</v>
      </c>
      <c r="B953">
        <v>8201</v>
      </c>
      <c r="C953" t="s">
        <v>768</v>
      </c>
      <c r="D953" t="s">
        <v>1515</v>
      </c>
      <c r="E953">
        <v>2</v>
      </c>
      <c r="F953" t="s">
        <v>13804</v>
      </c>
      <c r="G953">
        <v>3</v>
      </c>
      <c r="H953" t="s">
        <v>13770</v>
      </c>
      <c r="I953">
        <v>1</v>
      </c>
      <c r="J953" t="s">
        <v>13801</v>
      </c>
      <c r="K953" t="s">
        <v>13806</v>
      </c>
      <c r="L953">
        <v>270107</v>
      </c>
      <c r="M953" t="s">
        <v>13588</v>
      </c>
      <c r="N953">
        <v>270107006</v>
      </c>
      <c r="O953" t="s">
        <v>13613</v>
      </c>
      <c r="P953">
        <v>0</v>
      </c>
      <c r="Q953">
        <v>3670.2028083488021</v>
      </c>
      <c r="R953">
        <v>0</v>
      </c>
    </row>
    <row r="954" spans="1:18" x14ac:dyDescent="0.25">
      <c r="A954">
        <v>8</v>
      </c>
      <c r="B954">
        <v>8201</v>
      </c>
      <c r="C954" t="s">
        <v>768</v>
      </c>
      <c r="D954" t="s">
        <v>1515</v>
      </c>
      <c r="E954">
        <v>3</v>
      </c>
      <c r="F954" t="s">
        <v>13807</v>
      </c>
      <c r="G954">
        <v>1</v>
      </c>
      <c r="H954" t="s">
        <v>8278</v>
      </c>
      <c r="I954">
        <v>1</v>
      </c>
      <c r="J954" t="s">
        <v>13801</v>
      </c>
      <c r="K954" t="s">
        <v>13808</v>
      </c>
      <c r="L954">
        <v>270107</v>
      </c>
      <c r="M954" t="s">
        <v>13588</v>
      </c>
      <c r="N954">
        <v>270107006</v>
      </c>
      <c r="O954" t="s">
        <v>13613</v>
      </c>
      <c r="P954">
        <v>0</v>
      </c>
      <c r="Q954">
        <v>42247.419555681969</v>
      </c>
      <c r="R954">
        <v>0</v>
      </c>
    </row>
    <row r="955" spans="1:18" x14ac:dyDescent="0.25">
      <c r="A955">
        <v>8</v>
      </c>
      <c r="B955">
        <v>8201</v>
      </c>
      <c r="C955" t="s">
        <v>768</v>
      </c>
      <c r="D955" t="s">
        <v>1515</v>
      </c>
      <c r="E955">
        <v>3</v>
      </c>
      <c r="F955" t="s">
        <v>13807</v>
      </c>
      <c r="G955">
        <v>1</v>
      </c>
      <c r="H955" t="s">
        <v>8278</v>
      </c>
      <c r="I955">
        <v>1</v>
      </c>
      <c r="J955" t="s">
        <v>13801</v>
      </c>
      <c r="K955" t="s">
        <v>13809</v>
      </c>
      <c r="L955">
        <v>270107</v>
      </c>
      <c r="M955" t="s">
        <v>13588</v>
      </c>
      <c r="N955">
        <v>270107006</v>
      </c>
      <c r="O955" t="s">
        <v>13613</v>
      </c>
      <c r="P955">
        <v>0</v>
      </c>
      <c r="Q955">
        <v>3670.2028083488021</v>
      </c>
      <c r="R955">
        <v>0</v>
      </c>
    </row>
    <row r="956" spans="1:18" x14ac:dyDescent="0.25">
      <c r="A956">
        <v>8</v>
      </c>
      <c r="B956">
        <v>8201</v>
      </c>
      <c r="C956" t="s">
        <v>768</v>
      </c>
      <c r="D956" t="s">
        <v>1515</v>
      </c>
      <c r="E956">
        <v>4</v>
      </c>
      <c r="F956" t="s">
        <v>13810</v>
      </c>
      <c r="G956">
        <v>1</v>
      </c>
      <c r="H956" t="s">
        <v>8278</v>
      </c>
      <c r="I956">
        <v>1</v>
      </c>
      <c r="J956" t="s">
        <v>13801</v>
      </c>
      <c r="K956" t="s">
        <v>13811</v>
      </c>
      <c r="L956">
        <v>270107</v>
      </c>
      <c r="M956" t="s">
        <v>13588</v>
      </c>
      <c r="N956">
        <v>270107006</v>
      </c>
      <c r="O956" t="s">
        <v>13613</v>
      </c>
      <c r="P956">
        <v>0</v>
      </c>
      <c r="Q956">
        <v>42247.419555681969</v>
      </c>
      <c r="R956">
        <v>0</v>
      </c>
    </row>
    <row r="957" spans="1:18" x14ac:dyDescent="0.25">
      <c r="A957">
        <v>8</v>
      </c>
      <c r="B957">
        <v>8201</v>
      </c>
      <c r="C957" t="s">
        <v>768</v>
      </c>
      <c r="D957" t="s">
        <v>1515</v>
      </c>
      <c r="E957">
        <v>4</v>
      </c>
      <c r="F957" t="s">
        <v>13810</v>
      </c>
      <c r="G957">
        <v>1</v>
      </c>
      <c r="H957" t="s">
        <v>8278</v>
      </c>
      <c r="I957">
        <v>1</v>
      </c>
      <c r="J957" t="s">
        <v>13801</v>
      </c>
      <c r="K957" t="s">
        <v>13812</v>
      </c>
      <c r="L957">
        <v>270107</v>
      </c>
      <c r="M957" t="s">
        <v>13588</v>
      </c>
      <c r="N957">
        <v>270107006</v>
      </c>
      <c r="O957" t="s">
        <v>13613</v>
      </c>
      <c r="P957">
        <v>0</v>
      </c>
      <c r="Q957">
        <v>3670.2028083488021</v>
      </c>
      <c r="R957">
        <v>0</v>
      </c>
    </row>
    <row r="958" spans="1:18" x14ac:dyDescent="0.25">
      <c r="A958">
        <v>8</v>
      </c>
      <c r="B958">
        <v>8201</v>
      </c>
      <c r="C958" t="s">
        <v>768</v>
      </c>
      <c r="D958" t="s">
        <v>1515</v>
      </c>
      <c r="E958">
        <v>7</v>
      </c>
      <c r="F958" t="s">
        <v>13813</v>
      </c>
      <c r="G958">
        <v>2</v>
      </c>
      <c r="H958" t="s">
        <v>13771</v>
      </c>
      <c r="I958">
        <v>3</v>
      </c>
      <c r="J958" t="s">
        <v>13814</v>
      </c>
      <c r="K958" t="s">
        <v>13771</v>
      </c>
      <c r="L958">
        <v>270107</v>
      </c>
      <c r="M958" t="s">
        <v>13588</v>
      </c>
      <c r="N958">
        <v>270107005</v>
      </c>
      <c r="O958" t="s">
        <v>13608</v>
      </c>
      <c r="P958">
        <v>0</v>
      </c>
      <c r="Q958">
        <v>15144.903545562307</v>
      </c>
      <c r="R958">
        <v>0</v>
      </c>
    </row>
    <row r="959" spans="1:18" x14ac:dyDescent="0.25">
      <c r="A959">
        <v>8</v>
      </c>
      <c r="B959">
        <v>8201</v>
      </c>
      <c r="C959" t="s">
        <v>768</v>
      </c>
      <c r="D959" t="s">
        <v>1515</v>
      </c>
      <c r="E959">
        <v>7</v>
      </c>
      <c r="F959" t="s">
        <v>13813</v>
      </c>
      <c r="G959">
        <v>3</v>
      </c>
      <c r="H959" t="s">
        <v>13770</v>
      </c>
      <c r="I959">
        <v>3</v>
      </c>
      <c r="J959" t="s">
        <v>13814</v>
      </c>
      <c r="K959" t="s">
        <v>13815</v>
      </c>
      <c r="L959">
        <v>270107</v>
      </c>
      <c r="M959" t="s">
        <v>13588</v>
      </c>
      <c r="N959">
        <v>270107005</v>
      </c>
      <c r="O959" t="s">
        <v>13608</v>
      </c>
      <c r="P959">
        <v>0</v>
      </c>
      <c r="Q959">
        <v>30772.71881846846</v>
      </c>
      <c r="R959">
        <v>0</v>
      </c>
    </row>
    <row r="960" spans="1:18" x14ac:dyDescent="0.25">
      <c r="A960">
        <v>8</v>
      </c>
      <c r="B960">
        <v>8202</v>
      </c>
      <c r="C960" t="s">
        <v>768</v>
      </c>
      <c r="D960" t="s">
        <v>1518</v>
      </c>
      <c r="E960">
        <v>1</v>
      </c>
      <c r="F960" t="s">
        <v>13800</v>
      </c>
      <c r="G960">
        <v>1</v>
      </c>
      <c r="H960" t="s">
        <v>8278</v>
      </c>
      <c r="I960">
        <v>1</v>
      </c>
      <c r="J960" t="s">
        <v>13801</v>
      </c>
      <c r="K960" t="s">
        <v>13802</v>
      </c>
      <c r="L960">
        <v>270107</v>
      </c>
      <c r="M960" t="s">
        <v>13588</v>
      </c>
      <c r="N960">
        <v>270107006</v>
      </c>
      <c r="O960" t="s">
        <v>13613</v>
      </c>
      <c r="P960">
        <v>21221.309077369078</v>
      </c>
      <c r="Q960">
        <v>62780.825189355914</v>
      </c>
      <c r="R960">
        <v>0</v>
      </c>
    </row>
    <row r="961" spans="1:18" x14ac:dyDescent="0.25">
      <c r="A961">
        <v>8</v>
      </c>
      <c r="B961">
        <v>8202</v>
      </c>
      <c r="C961" t="s">
        <v>768</v>
      </c>
      <c r="D961" t="s">
        <v>1518</v>
      </c>
      <c r="E961">
        <v>2</v>
      </c>
      <c r="F961" t="s">
        <v>13804</v>
      </c>
      <c r="G961">
        <v>3</v>
      </c>
      <c r="H961" t="s">
        <v>13770</v>
      </c>
      <c r="I961">
        <v>1</v>
      </c>
      <c r="J961" t="s">
        <v>13801</v>
      </c>
      <c r="K961" t="s">
        <v>13805</v>
      </c>
      <c r="L961">
        <v>270107</v>
      </c>
      <c r="M961" t="s">
        <v>13588</v>
      </c>
      <c r="N961">
        <v>270107006</v>
      </c>
      <c r="O961" t="s">
        <v>13613</v>
      </c>
      <c r="P961">
        <v>16136.067448602356</v>
      </c>
      <c r="Q961">
        <v>62780.825189355914</v>
      </c>
      <c r="R961">
        <v>0</v>
      </c>
    </row>
    <row r="962" spans="1:18" x14ac:dyDescent="0.25">
      <c r="A962">
        <v>8</v>
      </c>
      <c r="B962">
        <v>8202</v>
      </c>
      <c r="C962" t="s">
        <v>768</v>
      </c>
      <c r="D962" t="s">
        <v>1518</v>
      </c>
      <c r="E962">
        <v>2</v>
      </c>
      <c r="F962" t="s">
        <v>13804</v>
      </c>
      <c r="G962">
        <v>3</v>
      </c>
      <c r="H962" t="s">
        <v>13770</v>
      </c>
      <c r="I962">
        <v>1</v>
      </c>
      <c r="J962" t="s">
        <v>13801</v>
      </c>
      <c r="K962" t="s">
        <v>13806</v>
      </c>
      <c r="L962">
        <v>270107</v>
      </c>
      <c r="M962" t="s">
        <v>13588</v>
      </c>
      <c r="N962">
        <v>270107006</v>
      </c>
      <c r="O962" t="s">
        <v>13613</v>
      </c>
      <c r="P962">
        <v>5085.2416287667229</v>
      </c>
      <c r="Q962">
        <v>0</v>
      </c>
      <c r="R962">
        <v>0</v>
      </c>
    </row>
    <row r="963" spans="1:18" x14ac:dyDescent="0.25">
      <c r="A963">
        <v>8</v>
      </c>
      <c r="B963">
        <v>8202</v>
      </c>
      <c r="C963" t="s">
        <v>768</v>
      </c>
      <c r="D963" t="s">
        <v>1518</v>
      </c>
      <c r="E963">
        <v>3</v>
      </c>
      <c r="F963" t="s">
        <v>13807</v>
      </c>
      <c r="G963">
        <v>1</v>
      </c>
      <c r="H963" t="s">
        <v>8278</v>
      </c>
      <c r="I963">
        <v>1</v>
      </c>
      <c r="J963" t="s">
        <v>13801</v>
      </c>
      <c r="K963" t="s">
        <v>13808</v>
      </c>
      <c r="L963">
        <v>270107</v>
      </c>
      <c r="M963" t="s">
        <v>13588</v>
      </c>
      <c r="N963">
        <v>270107006</v>
      </c>
      <c r="O963" t="s">
        <v>13613</v>
      </c>
      <c r="P963">
        <v>21221.309077369078</v>
      </c>
      <c r="Q963">
        <v>62780.825189355914</v>
      </c>
      <c r="R963">
        <v>0</v>
      </c>
    </row>
    <row r="964" spans="1:18" x14ac:dyDescent="0.25">
      <c r="A964">
        <v>8</v>
      </c>
      <c r="B964">
        <v>8202</v>
      </c>
      <c r="C964" t="s">
        <v>768</v>
      </c>
      <c r="D964" t="s">
        <v>1518</v>
      </c>
      <c r="E964">
        <v>4</v>
      </c>
      <c r="F964" t="s">
        <v>13810</v>
      </c>
      <c r="G964">
        <v>1</v>
      </c>
      <c r="H964" t="s">
        <v>8278</v>
      </c>
      <c r="I964">
        <v>1</v>
      </c>
      <c r="J964" t="s">
        <v>13801</v>
      </c>
      <c r="K964" t="s">
        <v>13811</v>
      </c>
      <c r="L964">
        <v>270107</v>
      </c>
      <c r="M964" t="s">
        <v>13588</v>
      </c>
      <c r="N964">
        <v>270107006</v>
      </c>
      <c r="O964" t="s">
        <v>13613</v>
      </c>
      <c r="P964">
        <v>21221.309077369078</v>
      </c>
      <c r="Q964">
        <v>62780.825189355914</v>
      </c>
      <c r="R964">
        <v>0</v>
      </c>
    </row>
    <row r="965" spans="1:18" x14ac:dyDescent="0.25">
      <c r="A965">
        <v>8</v>
      </c>
      <c r="B965">
        <v>8202</v>
      </c>
      <c r="C965" t="s">
        <v>768</v>
      </c>
      <c r="D965" t="s">
        <v>1518</v>
      </c>
      <c r="E965">
        <v>7</v>
      </c>
      <c r="F965" t="s">
        <v>13813</v>
      </c>
      <c r="G965">
        <v>2</v>
      </c>
      <c r="H965" t="s">
        <v>13771</v>
      </c>
      <c r="I965">
        <v>3</v>
      </c>
      <c r="J965" t="s">
        <v>13814</v>
      </c>
      <c r="K965" t="s">
        <v>13771</v>
      </c>
      <c r="L965">
        <v>270107</v>
      </c>
      <c r="M965" t="s">
        <v>13588</v>
      </c>
      <c r="N965">
        <v>270107005</v>
      </c>
      <c r="O965" t="s">
        <v>13608</v>
      </c>
      <c r="P965">
        <v>10888.587462432512</v>
      </c>
      <c r="Q965">
        <v>31884.083457605917</v>
      </c>
      <c r="R965">
        <v>0</v>
      </c>
    </row>
    <row r="966" spans="1:18" x14ac:dyDescent="0.25">
      <c r="A966">
        <v>8</v>
      </c>
      <c r="B966">
        <v>8202</v>
      </c>
      <c r="C966" t="s">
        <v>768</v>
      </c>
      <c r="D966" t="s">
        <v>1518</v>
      </c>
      <c r="E966">
        <v>7</v>
      </c>
      <c r="F966" t="s">
        <v>13813</v>
      </c>
      <c r="G966">
        <v>3</v>
      </c>
      <c r="H966" t="s">
        <v>13770</v>
      </c>
      <c r="I966">
        <v>3</v>
      </c>
      <c r="J966" t="s">
        <v>13814</v>
      </c>
      <c r="K966" t="s">
        <v>13815</v>
      </c>
      <c r="L966">
        <v>270107</v>
      </c>
      <c r="M966" t="s">
        <v>13588</v>
      </c>
      <c r="N966">
        <v>270107005</v>
      </c>
      <c r="O966" t="s">
        <v>13608</v>
      </c>
      <c r="P966">
        <v>10332.721614936567</v>
      </c>
      <c r="Q966">
        <v>30896.741731749993</v>
      </c>
      <c r="R966">
        <v>0</v>
      </c>
    </row>
    <row r="967" spans="1:18" x14ac:dyDescent="0.25">
      <c r="A967">
        <v>8</v>
      </c>
      <c r="B967">
        <v>8203</v>
      </c>
      <c r="C967" t="s">
        <v>768</v>
      </c>
      <c r="D967" t="s">
        <v>1521</v>
      </c>
      <c r="E967">
        <v>1</v>
      </c>
      <c r="F967" t="s">
        <v>13800</v>
      </c>
      <c r="G967">
        <v>1</v>
      </c>
      <c r="H967" t="s">
        <v>8278</v>
      </c>
      <c r="I967">
        <v>1</v>
      </c>
      <c r="J967" t="s">
        <v>13801</v>
      </c>
      <c r="K967" t="s">
        <v>13802</v>
      </c>
      <c r="L967">
        <v>270107</v>
      </c>
      <c r="M967" t="s">
        <v>13588</v>
      </c>
      <c r="N967">
        <v>270107006</v>
      </c>
      <c r="O967" t="s">
        <v>13613</v>
      </c>
      <c r="P967">
        <v>0</v>
      </c>
      <c r="Q967">
        <v>31221.52886828798</v>
      </c>
      <c r="R967">
        <v>0</v>
      </c>
    </row>
    <row r="968" spans="1:18" x14ac:dyDescent="0.25">
      <c r="A968">
        <v>8</v>
      </c>
      <c r="B968">
        <v>8203</v>
      </c>
      <c r="C968" t="s">
        <v>768</v>
      </c>
      <c r="D968" t="s">
        <v>1521</v>
      </c>
      <c r="E968">
        <v>2</v>
      </c>
      <c r="F968" t="s">
        <v>13804</v>
      </c>
      <c r="G968">
        <v>3</v>
      </c>
      <c r="H968" t="s">
        <v>13770</v>
      </c>
      <c r="I968">
        <v>1</v>
      </c>
      <c r="J968" t="s">
        <v>13801</v>
      </c>
      <c r="K968" t="s">
        <v>13805</v>
      </c>
      <c r="L968">
        <v>270107</v>
      </c>
      <c r="M968" t="s">
        <v>13588</v>
      </c>
      <c r="N968">
        <v>270107006</v>
      </c>
      <c r="O968" t="s">
        <v>13613</v>
      </c>
      <c r="P968">
        <v>0</v>
      </c>
      <c r="Q968">
        <v>23114.508074895992</v>
      </c>
      <c r="R968">
        <v>0</v>
      </c>
    </row>
    <row r="969" spans="1:18" x14ac:dyDescent="0.25">
      <c r="A969">
        <v>8</v>
      </c>
      <c r="B969">
        <v>8203</v>
      </c>
      <c r="C969" t="s">
        <v>768</v>
      </c>
      <c r="D969" t="s">
        <v>1521</v>
      </c>
      <c r="E969">
        <v>2</v>
      </c>
      <c r="F969" t="s">
        <v>13804</v>
      </c>
      <c r="G969">
        <v>3</v>
      </c>
      <c r="H969" t="s">
        <v>13770</v>
      </c>
      <c r="I969">
        <v>1</v>
      </c>
      <c r="J969" t="s">
        <v>13801</v>
      </c>
      <c r="K969" t="s">
        <v>13806</v>
      </c>
      <c r="L969">
        <v>270107</v>
      </c>
      <c r="M969" t="s">
        <v>13588</v>
      </c>
      <c r="N969">
        <v>270107006</v>
      </c>
      <c r="O969" t="s">
        <v>13613</v>
      </c>
      <c r="P969">
        <v>0</v>
      </c>
      <c r="Q969">
        <v>8107.0207933919883</v>
      </c>
      <c r="R969">
        <v>0</v>
      </c>
    </row>
    <row r="970" spans="1:18" x14ac:dyDescent="0.25">
      <c r="A970">
        <v>8</v>
      </c>
      <c r="B970">
        <v>8203</v>
      </c>
      <c r="C970" t="s">
        <v>768</v>
      </c>
      <c r="D970" t="s">
        <v>1521</v>
      </c>
      <c r="E970">
        <v>3</v>
      </c>
      <c r="F970" t="s">
        <v>13807</v>
      </c>
      <c r="G970">
        <v>1</v>
      </c>
      <c r="H970" t="s">
        <v>8278</v>
      </c>
      <c r="I970">
        <v>1</v>
      </c>
      <c r="J970" t="s">
        <v>13801</v>
      </c>
      <c r="K970" t="s">
        <v>13808</v>
      </c>
      <c r="L970">
        <v>270107</v>
      </c>
      <c r="M970" t="s">
        <v>13588</v>
      </c>
      <c r="N970">
        <v>270107006</v>
      </c>
      <c r="O970" t="s">
        <v>13613</v>
      </c>
      <c r="P970">
        <v>0</v>
      </c>
      <c r="Q970">
        <v>31221.52886828798</v>
      </c>
      <c r="R970">
        <v>0</v>
      </c>
    </row>
    <row r="971" spans="1:18" x14ac:dyDescent="0.25">
      <c r="A971">
        <v>8</v>
      </c>
      <c r="B971">
        <v>8203</v>
      </c>
      <c r="C971" t="s">
        <v>768</v>
      </c>
      <c r="D971" t="s">
        <v>1521</v>
      </c>
      <c r="E971">
        <v>4</v>
      </c>
      <c r="F971" t="s">
        <v>13810</v>
      </c>
      <c r="G971">
        <v>1</v>
      </c>
      <c r="H971" t="s">
        <v>8278</v>
      </c>
      <c r="I971">
        <v>1</v>
      </c>
      <c r="J971" t="s">
        <v>13801</v>
      </c>
      <c r="K971" t="s">
        <v>13811</v>
      </c>
      <c r="L971">
        <v>270107</v>
      </c>
      <c r="M971" t="s">
        <v>13588</v>
      </c>
      <c r="N971">
        <v>270107006</v>
      </c>
      <c r="O971" t="s">
        <v>13613</v>
      </c>
      <c r="P971">
        <v>0</v>
      </c>
      <c r="Q971">
        <v>31221.52886828798</v>
      </c>
      <c r="R971">
        <v>0</v>
      </c>
    </row>
    <row r="972" spans="1:18" x14ac:dyDescent="0.25">
      <c r="A972">
        <v>8</v>
      </c>
      <c r="B972">
        <v>8203</v>
      </c>
      <c r="C972" t="s">
        <v>768</v>
      </c>
      <c r="D972" t="s">
        <v>1521</v>
      </c>
      <c r="E972">
        <v>7</v>
      </c>
      <c r="F972" t="s">
        <v>13813</v>
      </c>
      <c r="G972">
        <v>2</v>
      </c>
      <c r="H972" t="s">
        <v>13771</v>
      </c>
      <c r="I972">
        <v>3</v>
      </c>
      <c r="J972" t="s">
        <v>13814</v>
      </c>
      <c r="K972" t="s">
        <v>13771</v>
      </c>
      <c r="L972">
        <v>270107</v>
      </c>
      <c r="M972" t="s">
        <v>13588</v>
      </c>
      <c r="N972">
        <v>270107005</v>
      </c>
      <c r="O972" t="s">
        <v>13608</v>
      </c>
      <c r="P972">
        <v>0</v>
      </c>
      <c r="Q972">
        <v>12899.297384637621</v>
      </c>
      <c r="R972">
        <v>0</v>
      </c>
    </row>
    <row r="973" spans="1:18" x14ac:dyDescent="0.25">
      <c r="A973">
        <v>8</v>
      </c>
      <c r="B973">
        <v>8203</v>
      </c>
      <c r="C973" t="s">
        <v>768</v>
      </c>
      <c r="D973" t="s">
        <v>1521</v>
      </c>
      <c r="E973">
        <v>7</v>
      </c>
      <c r="F973" t="s">
        <v>13813</v>
      </c>
      <c r="G973">
        <v>3</v>
      </c>
      <c r="H973" t="s">
        <v>13770</v>
      </c>
      <c r="I973">
        <v>3</v>
      </c>
      <c r="J973" t="s">
        <v>13814</v>
      </c>
      <c r="K973" t="s">
        <v>13815</v>
      </c>
      <c r="L973">
        <v>270107</v>
      </c>
      <c r="M973" t="s">
        <v>13588</v>
      </c>
      <c r="N973">
        <v>270107005</v>
      </c>
      <c r="O973" t="s">
        <v>13608</v>
      </c>
      <c r="P973">
        <v>0</v>
      </c>
      <c r="Q973">
        <v>18322.231483650361</v>
      </c>
      <c r="R973">
        <v>0</v>
      </c>
    </row>
    <row r="974" spans="1:18" x14ac:dyDescent="0.25">
      <c r="A974">
        <v>8</v>
      </c>
      <c r="B974">
        <v>8205</v>
      </c>
      <c r="C974" t="s">
        <v>768</v>
      </c>
      <c r="D974" t="s">
        <v>1527</v>
      </c>
      <c r="E974">
        <v>1</v>
      </c>
      <c r="F974" t="s">
        <v>13800</v>
      </c>
      <c r="G974">
        <v>1</v>
      </c>
      <c r="H974" t="s">
        <v>8278</v>
      </c>
      <c r="I974">
        <v>1</v>
      </c>
      <c r="J974" t="s">
        <v>13801</v>
      </c>
      <c r="K974" t="s">
        <v>13802</v>
      </c>
      <c r="L974">
        <v>270107</v>
      </c>
      <c r="M974" t="s">
        <v>13588</v>
      </c>
      <c r="N974">
        <v>270107006</v>
      </c>
      <c r="O974" t="s">
        <v>13613</v>
      </c>
      <c r="P974">
        <v>0</v>
      </c>
      <c r="Q974">
        <v>33020.521560500529</v>
      </c>
      <c r="R974">
        <v>0</v>
      </c>
    </row>
    <row r="975" spans="1:18" x14ac:dyDescent="0.25">
      <c r="A975">
        <v>8</v>
      </c>
      <c r="B975">
        <v>8205</v>
      </c>
      <c r="C975" t="s">
        <v>768</v>
      </c>
      <c r="D975" t="s">
        <v>1527</v>
      </c>
      <c r="E975">
        <v>2</v>
      </c>
      <c r="F975" t="s">
        <v>13804</v>
      </c>
      <c r="G975">
        <v>3</v>
      </c>
      <c r="H975" t="s">
        <v>13770</v>
      </c>
      <c r="I975">
        <v>1</v>
      </c>
      <c r="J975" t="s">
        <v>13801</v>
      </c>
      <c r="K975" t="s">
        <v>13805</v>
      </c>
      <c r="L975">
        <v>270107</v>
      </c>
      <c r="M975" t="s">
        <v>13588</v>
      </c>
      <c r="N975">
        <v>270107006</v>
      </c>
      <c r="O975" t="s">
        <v>13613</v>
      </c>
      <c r="P975">
        <v>0</v>
      </c>
      <c r="Q975">
        <v>23021.816130946059</v>
      </c>
      <c r="R975">
        <v>0</v>
      </c>
    </row>
    <row r="976" spans="1:18" x14ac:dyDescent="0.25">
      <c r="A976">
        <v>8</v>
      </c>
      <c r="B976">
        <v>8205</v>
      </c>
      <c r="C976" t="s">
        <v>768</v>
      </c>
      <c r="D976" t="s">
        <v>1527</v>
      </c>
      <c r="E976">
        <v>2</v>
      </c>
      <c r="F976" t="s">
        <v>13804</v>
      </c>
      <c r="G976">
        <v>3</v>
      </c>
      <c r="H976" t="s">
        <v>13770</v>
      </c>
      <c r="I976">
        <v>1</v>
      </c>
      <c r="J976" t="s">
        <v>13801</v>
      </c>
      <c r="K976" t="s">
        <v>13806</v>
      </c>
      <c r="L976">
        <v>270107</v>
      </c>
      <c r="M976" t="s">
        <v>13588</v>
      </c>
      <c r="N976">
        <v>270107006</v>
      </c>
      <c r="O976" t="s">
        <v>13613</v>
      </c>
      <c r="P976">
        <v>0</v>
      </c>
      <c r="Q976">
        <v>9998.705429554464</v>
      </c>
      <c r="R976">
        <v>0</v>
      </c>
    </row>
    <row r="977" spans="1:18" x14ac:dyDescent="0.25">
      <c r="A977">
        <v>8</v>
      </c>
      <c r="B977">
        <v>8205</v>
      </c>
      <c r="C977" t="s">
        <v>768</v>
      </c>
      <c r="D977" t="s">
        <v>1527</v>
      </c>
      <c r="E977">
        <v>3</v>
      </c>
      <c r="F977" t="s">
        <v>13807</v>
      </c>
      <c r="G977">
        <v>1</v>
      </c>
      <c r="H977" t="s">
        <v>8278</v>
      </c>
      <c r="I977">
        <v>1</v>
      </c>
      <c r="J977" t="s">
        <v>13801</v>
      </c>
      <c r="K977" t="s">
        <v>13808</v>
      </c>
      <c r="L977">
        <v>270107</v>
      </c>
      <c r="M977" t="s">
        <v>13588</v>
      </c>
      <c r="N977">
        <v>270107006</v>
      </c>
      <c r="O977" t="s">
        <v>13613</v>
      </c>
      <c r="P977">
        <v>0</v>
      </c>
      <c r="Q977">
        <v>33020.521560500529</v>
      </c>
      <c r="R977">
        <v>0</v>
      </c>
    </row>
    <row r="978" spans="1:18" x14ac:dyDescent="0.25">
      <c r="A978">
        <v>8</v>
      </c>
      <c r="B978">
        <v>8205</v>
      </c>
      <c r="C978" t="s">
        <v>768</v>
      </c>
      <c r="D978" t="s">
        <v>1527</v>
      </c>
      <c r="E978">
        <v>4</v>
      </c>
      <c r="F978" t="s">
        <v>13810</v>
      </c>
      <c r="G978">
        <v>1</v>
      </c>
      <c r="H978" t="s">
        <v>8278</v>
      </c>
      <c r="I978">
        <v>1</v>
      </c>
      <c r="J978" t="s">
        <v>13801</v>
      </c>
      <c r="K978" t="s">
        <v>13811</v>
      </c>
      <c r="L978">
        <v>270107</v>
      </c>
      <c r="M978" t="s">
        <v>13588</v>
      </c>
      <c r="N978">
        <v>270107006</v>
      </c>
      <c r="O978" t="s">
        <v>13613</v>
      </c>
      <c r="P978">
        <v>0</v>
      </c>
      <c r="Q978">
        <v>33020.521560500529</v>
      </c>
      <c r="R978">
        <v>0</v>
      </c>
    </row>
    <row r="979" spans="1:18" x14ac:dyDescent="0.25">
      <c r="A979">
        <v>8</v>
      </c>
      <c r="B979">
        <v>8205</v>
      </c>
      <c r="C979" t="s">
        <v>768</v>
      </c>
      <c r="D979" t="s">
        <v>1527</v>
      </c>
      <c r="E979">
        <v>7</v>
      </c>
      <c r="F979" t="s">
        <v>13813</v>
      </c>
      <c r="G979">
        <v>2</v>
      </c>
      <c r="H979" t="s">
        <v>13771</v>
      </c>
      <c r="I979">
        <v>3</v>
      </c>
      <c r="J979" t="s">
        <v>13814</v>
      </c>
      <c r="K979" t="s">
        <v>13771</v>
      </c>
      <c r="L979">
        <v>270107</v>
      </c>
      <c r="M979" t="s">
        <v>13588</v>
      </c>
      <c r="N979">
        <v>270107005</v>
      </c>
      <c r="O979" t="s">
        <v>13608</v>
      </c>
      <c r="P979">
        <v>0</v>
      </c>
      <c r="Q979">
        <v>18639.757691999821</v>
      </c>
      <c r="R979">
        <v>0</v>
      </c>
    </row>
    <row r="980" spans="1:18" x14ac:dyDescent="0.25">
      <c r="A980">
        <v>8</v>
      </c>
      <c r="B980">
        <v>8205</v>
      </c>
      <c r="C980" t="s">
        <v>768</v>
      </c>
      <c r="D980" t="s">
        <v>1527</v>
      </c>
      <c r="E980">
        <v>7</v>
      </c>
      <c r="F980" t="s">
        <v>13813</v>
      </c>
      <c r="G980">
        <v>3</v>
      </c>
      <c r="H980" t="s">
        <v>13770</v>
      </c>
      <c r="I980">
        <v>3</v>
      </c>
      <c r="J980" t="s">
        <v>13814</v>
      </c>
      <c r="K980" t="s">
        <v>13815</v>
      </c>
      <c r="L980">
        <v>270107</v>
      </c>
      <c r="M980" t="s">
        <v>13588</v>
      </c>
      <c r="N980">
        <v>270107005</v>
      </c>
      <c r="O980" t="s">
        <v>13608</v>
      </c>
      <c r="P980">
        <v>0</v>
      </c>
      <c r="Q980">
        <v>14380.763868500704</v>
      </c>
      <c r="R980">
        <v>0</v>
      </c>
    </row>
    <row r="981" spans="1:18" x14ac:dyDescent="0.25">
      <c r="A981">
        <v>8</v>
      </c>
      <c r="B981">
        <v>8206</v>
      </c>
      <c r="C981" t="s">
        <v>768</v>
      </c>
      <c r="D981" t="s">
        <v>13772</v>
      </c>
      <c r="E981">
        <v>1</v>
      </c>
      <c r="F981" t="s">
        <v>13800</v>
      </c>
      <c r="G981">
        <v>1</v>
      </c>
      <c r="H981" t="s">
        <v>8278</v>
      </c>
      <c r="I981">
        <v>1</v>
      </c>
      <c r="J981" t="s">
        <v>13801</v>
      </c>
      <c r="K981" t="s">
        <v>13802</v>
      </c>
      <c r="L981">
        <v>270107</v>
      </c>
      <c r="M981" t="s">
        <v>13588</v>
      </c>
      <c r="N981">
        <v>270107006</v>
      </c>
      <c r="O981" t="s">
        <v>13613</v>
      </c>
      <c r="P981">
        <v>0</v>
      </c>
      <c r="Q981">
        <v>56734.452594353337</v>
      </c>
      <c r="R981">
        <v>0</v>
      </c>
    </row>
    <row r="982" spans="1:18" x14ac:dyDescent="0.25">
      <c r="A982">
        <v>8</v>
      </c>
      <c r="B982">
        <v>8206</v>
      </c>
      <c r="C982" t="s">
        <v>768</v>
      </c>
      <c r="D982" t="s">
        <v>13772</v>
      </c>
      <c r="E982">
        <v>1</v>
      </c>
      <c r="F982" t="s">
        <v>13800</v>
      </c>
      <c r="G982">
        <v>1</v>
      </c>
      <c r="H982" t="s">
        <v>8278</v>
      </c>
      <c r="I982">
        <v>1</v>
      </c>
      <c r="J982" t="s">
        <v>13801</v>
      </c>
      <c r="K982" t="s">
        <v>13803</v>
      </c>
      <c r="L982">
        <v>270107</v>
      </c>
      <c r="M982" t="s">
        <v>13588</v>
      </c>
      <c r="N982">
        <v>270107006</v>
      </c>
      <c r="O982" t="s">
        <v>13613</v>
      </c>
      <c r="P982">
        <v>0</v>
      </c>
      <c r="Q982">
        <v>5090.0495714779991</v>
      </c>
      <c r="R982">
        <v>0</v>
      </c>
    </row>
    <row r="983" spans="1:18" x14ac:dyDescent="0.25">
      <c r="A983">
        <v>8</v>
      </c>
      <c r="B983">
        <v>8206</v>
      </c>
      <c r="C983" t="s">
        <v>768</v>
      </c>
      <c r="D983" t="s">
        <v>13772</v>
      </c>
      <c r="E983">
        <v>2</v>
      </c>
      <c r="F983" t="s">
        <v>13804</v>
      </c>
      <c r="G983">
        <v>3</v>
      </c>
      <c r="H983" t="s">
        <v>13770</v>
      </c>
      <c r="I983">
        <v>1</v>
      </c>
      <c r="J983" t="s">
        <v>13801</v>
      </c>
      <c r="K983" t="s">
        <v>13805</v>
      </c>
      <c r="L983">
        <v>270107</v>
      </c>
      <c r="M983" t="s">
        <v>13588</v>
      </c>
      <c r="N983">
        <v>270107006</v>
      </c>
      <c r="O983" t="s">
        <v>13613</v>
      </c>
      <c r="P983">
        <v>0</v>
      </c>
      <c r="Q983">
        <v>56734.452594353337</v>
      </c>
      <c r="R983">
        <v>0</v>
      </c>
    </row>
    <row r="984" spans="1:18" x14ac:dyDescent="0.25">
      <c r="A984">
        <v>8</v>
      </c>
      <c r="B984">
        <v>8206</v>
      </c>
      <c r="C984" t="s">
        <v>768</v>
      </c>
      <c r="D984" t="s">
        <v>13772</v>
      </c>
      <c r="E984">
        <v>2</v>
      </c>
      <c r="F984" t="s">
        <v>13804</v>
      </c>
      <c r="G984">
        <v>3</v>
      </c>
      <c r="H984" t="s">
        <v>13770</v>
      </c>
      <c r="I984">
        <v>1</v>
      </c>
      <c r="J984" t="s">
        <v>13801</v>
      </c>
      <c r="K984" t="s">
        <v>13806</v>
      </c>
      <c r="L984">
        <v>270107</v>
      </c>
      <c r="M984" t="s">
        <v>13588</v>
      </c>
      <c r="N984">
        <v>270107006</v>
      </c>
      <c r="O984" t="s">
        <v>13613</v>
      </c>
      <c r="P984">
        <v>0</v>
      </c>
      <c r="Q984">
        <v>5090.0495714779991</v>
      </c>
      <c r="R984">
        <v>0</v>
      </c>
    </row>
    <row r="985" spans="1:18" x14ac:dyDescent="0.25">
      <c r="A985">
        <v>8</v>
      </c>
      <c r="B985">
        <v>8206</v>
      </c>
      <c r="C985" t="s">
        <v>768</v>
      </c>
      <c r="D985" t="s">
        <v>13772</v>
      </c>
      <c r="E985">
        <v>3</v>
      </c>
      <c r="F985" t="s">
        <v>13807</v>
      </c>
      <c r="G985">
        <v>1</v>
      </c>
      <c r="H985" t="s">
        <v>8278</v>
      </c>
      <c r="I985">
        <v>1</v>
      </c>
      <c r="J985" t="s">
        <v>13801</v>
      </c>
      <c r="K985" t="s">
        <v>13808</v>
      </c>
      <c r="L985">
        <v>270107</v>
      </c>
      <c r="M985" t="s">
        <v>13588</v>
      </c>
      <c r="N985">
        <v>270107006</v>
      </c>
      <c r="O985" t="s">
        <v>13613</v>
      </c>
      <c r="P985">
        <v>0</v>
      </c>
      <c r="Q985">
        <v>61824.502165831334</v>
      </c>
      <c r="R985">
        <v>0</v>
      </c>
    </row>
    <row r="986" spans="1:18" x14ac:dyDescent="0.25">
      <c r="A986">
        <v>8</v>
      </c>
      <c r="B986">
        <v>8206</v>
      </c>
      <c r="C986" t="s">
        <v>768</v>
      </c>
      <c r="D986" t="s">
        <v>13772</v>
      </c>
      <c r="E986">
        <v>4</v>
      </c>
      <c r="F986" t="s">
        <v>13810</v>
      </c>
      <c r="G986">
        <v>1</v>
      </c>
      <c r="H986" t="s">
        <v>8278</v>
      </c>
      <c r="I986">
        <v>1</v>
      </c>
      <c r="J986" t="s">
        <v>13801</v>
      </c>
      <c r="K986" t="s">
        <v>13811</v>
      </c>
      <c r="L986">
        <v>270107</v>
      </c>
      <c r="M986" t="s">
        <v>13588</v>
      </c>
      <c r="N986">
        <v>270107006</v>
      </c>
      <c r="O986" t="s">
        <v>13613</v>
      </c>
      <c r="P986">
        <v>0</v>
      </c>
      <c r="Q986">
        <v>56734.452594353337</v>
      </c>
      <c r="R986">
        <v>0</v>
      </c>
    </row>
    <row r="987" spans="1:18" x14ac:dyDescent="0.25">
      <c r="A987">
        <v>8</v>
      </c>
      <c r="B987">
        <v>8206</v>
      </c>
      <c r="C987" t="s">
        <v>768</v>
      </c>
      <c r="D987" t="s">
        <v>13772</v>
      </c>
      <c r="E987">
        <v>4</v>
      </c>
      <c r="F987" t="s">
        <v>13810</v>
      </c>
      <c r="G987">
        <v>1</v>
      </c>
      <c r="H987" t="s">
        <v>8278</v>
      </c>
      <c r="I987">
        <v>1</v>
      </c>
      <c r="J987" t="s">
        <v>13801</v>
      </c>
      <c r="K987" t="s">
        <v>13812</v>
      </c>
      <c r="L987">
        <v>270107</v>
      </c>
      <c r="M987" t="s">
        <v>13588</v>
      </c>
      <c r="N987">
        <v>270107006</v>
      </c>
      <c r="O987" t="s">
        <v>13613</v>
      </c>
      <c r="P987">
        <v>0</v>
      </c>
      <c r="Q987">
        <v>5090.0495714779991</v>
      </c>
      <c r="R987">
        <v>0</v>
      </c>
    </row>
    <row r="988" spans="1:18" x14ac:dyDescent="0.25">
      <c r="A988">
        <v>8</v>
      </c>
      <c r="B988">
        <v>8206</v>
      </c>
      <c r="C988" t="s">
        <v>768</v>
      </c>
      <c r="D988" t="s">
        <v>13772</v>
      </c>
      <c r="E988">
        <v>7</v>
      </c>
      <c r="F988" t="s">
        <v>13813</v>
      </c>
      <c r="G988">
        <v>2</v>
      </c>
      <c r="H988" t="s">
        <v>13771</v>
      </c>
      <c r="I988">
        <v>3</v>
      </c>
      <c r="J988" t="s">
        <v>13814</v>
      </c>
      <c r="K988" t="s">
        <v>13771</v>
      </c>
      <c r="L988">
        <v>270107</v>
      </c>
      <c r="M988" t="s">
        <v>13588</v>
      </c>
      <c r="N988">
        <v>270107005</v>
      </c>
      <c r="O988" t="s">
        <v>13608</v>
      </c>
      <c r="P988">
        <v>0</v>
      </c>
      <c r="Q988">
        <v>9374.9527952749795</v>
      </c>
      <c r="R988">
        <v>0</v>
      </c>
    </row>
    <row r="989" spans="1:18" x14ac:dyDescent="0.25">
      <c r="A989">
        <v>8</v>
      </c>
      <c r="B989">
        <v>8206</v>
      </c>
      <c r="C989" t="s">
        <v>768</v>
      </c>
      <c r="D989" t="s">
        <v>13772</v>
      </c>
      <c r="E989">
        <v>7</v>
      </c>
      <c r="F989" t="s">
        <v>13813</v>
      </c>
      <c r="G989">
        <v>3</v>
      </c>
      <c r="H989" t="s">
        <v>13770</v>
      </c>
      <c r="I989">
        <v>3</v>
      </c>
      <c r="J989" t="s">
        <v>13814</v>
      </c>
      <c r="K989" t="s">
        <v>13815</v>
      </c>
      <c r="L989">
        <v>270107</v>
      </c>
      <c r="M989" t="s">
        <v>13588</v>
      </c>
      <c r="N989">
        <v>270107005</v>
      </c>
      <c r="O989" t="s">
        <v>13608</v>
      </c>
      <c r="P989">
        <v>0</v>
      </c>
      <c r="Q989">
        <v>43537.728875829249</v>
      </c>
      <c r="R989">
        <v>0</v>
      </c>
    </row>
    <row r="990" spans="1:18" x14ac:dyDescent="0.25">
      <c r="A990">
        <v>8</v>
      </c>
      <c r="B990">
        <v>8206</v>
      </c>
      <c r="C990" t="s">
        <v>768</v>
      </c>
      <c r="D990" t="s">
        <v>13772</v>
      </c>
      <c r="E990">
        <v>7</v>
      </c>
      <c r="F990" t="s">
        <v>13813</v>
      </c>
      <c r="G990">
        <v>3</v>
      </c>
      <c r="H990" t="s">
        <v>13770</v>
      </c>
      <c r="I990">
        <v>3</v>
      </c>
      <c r="J990" t="s">
        <v>13814</v>
      </c>
      <c r="K990" t="s">
        <v>13816</v>
      </c>
      <c r="L990">
        <v>270107</v>
      </c>
      <c r="M990" t="s">
        <v>13588</v>
      </c>
      <c r="N990">
        <v>270107005</v>
      </c>
      <c r="O990" t="s">
        <v>13608</v>
      </c>
      <c r="P990">
        <v>0</v>
      </c>
      <c r="Q990">
        <v>8911.8204947271042</v>
      </c>
      <c r="R990">
        <v>0</v>
      </c>
    </row>
    <row r="991" spans="1:18" x14ac:dyDescent="0.25">
      <c r="A991">
        <v>8</v>
      </c>
      <c r="B991">
        <v>8301</v>
      </c>
      <c r="C991" t="s">
        <v>768</v>
      </c>
      <c r="D991" t="s">
        <v>1536</v>
      </c>
      <c r="E991">
        <v>1</v>
      </c>
      <c r="F991" t="s">
        <v>13800</v>
      </c>
      <c r="G991">
        <v>1</v>
      </c>
      <c r="H991" t="s">
        <v>8278</v>
      </c>
      <c r="I991">
        <v>1</v>
      </c>
      <c r="J991" t="s">
        <v>13801</v>
      </c>
      <c r="K991" t="s">
        <v>13802</v>
      </c>
      <c r="L991">
        <v>270107</v>
      </c>
      <c r="M991" t="s">
        <v>13588</v>
      </c>
      <c r="N991">
        <v>270107006</v>
      </c>
      <c r="O991" t="s">
        <v>13613</v>
      </c>
      <c r="P991">
        <v>20106.385082359455</v>
      </c>
      <c r="Q991">
        <v>35190.825051446511</v>
      </c>
      <c r="R991">
        <v>27974.06891599104</v>
      </c>
    </row>
    <row r="992" spans="1:18" x14ac:dyDescent="0.25">
      <c r="A992">
        <v>8</v>
      </c>
      <c r="B992">
        <v>8301</v>
      </c>
      <c r="C992" t="s">
        <v>768</v>
      </c>
      <c r="D992" t="s">
        <v>1536</v>
      </c>
      <c r="E992">
        <v>1</v>
      </c>
      <c r="F992" t="s">
        <v>13800</v>
      </c>
      <c r="G992">
        <v>1</v>
      </c>
      <c r="H992" t="s">
        <v>8278</v>
      </c>
      <c r="I992">
        <v>1</v>
      </c>
      <c r="J992" t="s">
        <v>13801</v>
      </c>
      <c r="K992" t="s">
        <v>13803</v>
      </c>
      <c r="L992">
        <v>270107</v>
      </c>
      <c r="M992" t="s">
        <v>13588</v>
      </c>
      <c r="N992">
        <v>270107006</v>
      </c>
      <c r="O992" t="s">
        <v>13613</v>
      </c>
      <c r="P992">
        <v>788.98973720116271</v>
      </c>
      <c r="Q992">
        <v>923.81511618152911</v>
      </c>
      <c r="R992">
        <v>1960.612470316064</v>
      </c>
    </row>
    <row r="993" spans="1:18" x14ac:dyDescent="0.25">
      <c r="A993">
        <v>8</v>
      </c>
      <c r="B993">
        <v>8301</v>
      </c>
      <c r="C993" t="s">
        <v>768</v>
      </c>
      <c r="D993" t="s">
        <v>1536</v>
      </c>
      <c r="E993">
        <v>2</v>
      </c>
      <c r="F993" t="s">
        <v>13804</v>
      </c>
      <c r="G993">
        <v>3</v>
      </c>
      <c r="H993" t="s">
        <v>13770</v>
      </c>
      <c r="I993">
        <v>1</v>
      </c>
      <c r="J993" t="s">
        <v>13801</v>
      </c>
      <c r="K993" t="s">
        <v>13805</v>
      </c>
      <c r="L993">
        <v>270107</v>
      </c>
      <c r="M993" t="s">
        <v>13588</v>
      </c>
      <c r="N993">
        <v>270107006</v>
      </c>
      <c r="O993" t="s">
        <v>13613</v>
      </c>
      <c r="P993">
        <v>19506.238753435762</v>
      </c>
      <c r="Q993">
        <v>34135.537921498842</v>
      </c>
      <c r="R993">
        <v>22231.15083181551</v>
      </c>
    </row>
    <row r="994" spans="1:18" x14ac:dyDescent="0.25">
      <c r="A994">
        <v>8</v>
      </c>
      <c r="B994">
        <v>8301</v>
      </c>
      <c r="C994" t="s">
        <v>768</v>
      </c>
      <c r="D994" t="s">
        <v>1536</v>
      </c>
      <c r="E994">
        <v>2</v>
      </c>
      <c r="F994" t="s">
        <v>13804</v>
      </c>
      <c r="G994">
        <v>3</v>
      </c>
      <c r="H994" t="s">
        <v>13770</v>
      </c>
      <c r="I994">
        <v>1</v>
      </c>
      <c r="J994" t="s">
        <v>13801</v>
      </c>
      <c r="K994" t="s">
        <v>13806</v>
      </c>
      <c r="L994">
        <v>270107</v>
      </c>
      <c r="M994" t="s">
        <v>13588</v>
      </c>
      <c r="N994">
        <v>270107006</v>
      </c>
      <c r="O994" t="s">
        <v>13613</v>
      </c>
      <c r="P994">
        <v>1389.1360661248541</v>
      </c>
      <c r="Q994">
        <v>1979.1022461291977</v>
      </c>
      <c r="R994">
        <v>7703.5305544916</v>
      </c>
    </row>
    <row r="995" spans="1:18" x14ac:dyDescent="0.25">
      <c r="A995">
        <v>8</v>
      </c>
      <c r="B995">
        <v>8301</v>
      </c>
      <c r="C995" t="s">
        <v>768</v>
      </c>
      <c r="D995" t="s">
        <v>1536</v>
      </c>
      <c r="E995">
        <v>3</v>
      </c>
      <c r="F995" t="s">
        <v>13807</v>
      </c>
      <c r="G995">
        <v>1</v>
      </c>
      <c r="H995" t="s">
        <v>8278</v>
      </c>
      <c r="I995">
        <v>1</v>
      </c>
      <c r="J995" t="s">
        <v>13801</v>
      </c>
      <c r="K995" t="s">
        <v>13808</v>
      </c>
      <c r="L995">
        <v>270107</v>
      </c>
      <c r="M995" t="s">
        <v>13588</v>
      </c>
      <c r="N995">
        <v>270107006</v>
      </c>
      <c r="O995" t="s">
        <v>13613</v>
      </c>
      <c r="P995">
        <v>20106.385082359455</v>
      </c>
      <c r="Q995">
        <v>35190.825051446511</v>
      </c>
      <c r="R995">
        <v>27974.06891599104</v>
      </c>
    </row>
    <row r="996" spans="1:18" x14ac:dyDescent="0.25">
      <c r="A996">
        <v>8</v>
      </c>
      <c r="B996">
        <v>8301</v>
      </c>
      <c r="C996" t="s">
        <v>768</v>
      </c>
      <c r="D996" t="s">
        <v>1536</v>
      </c>
      <c r="E996">
        <v>3</v>
      </c>
      <c r="F996" t="s">
        <v>13807</v>
      </c>
      <c r="G996">
        <v>1</v>
      </c>
      <c r="H996" t="s">
        <v>8278</v>
      </c>
      <c r="I996">
        <v>1</v>
      </c>
      <c r="J996" t="s">
        <v>13801</v>
      </c>
      <c r="K996" t="s">
        <v>13809</v>
      </c>
      <c r="L996">
        <v>270107</v>
      </c>
      <c r="M996" t="s">
        <v>13588</v>
      </c>
      <c r="N996">
        <v>270107006</v>
      </c>
      <c r="O996" t="s">
        <v>13613</v>
      </c>
      <c r="P996">
        <v>788.98973720116271</v>
      </c>
      <c r="Q996">
        <v>923.81511618152911</v>
      </c>
      <c r="R996">
        <v>1960.612470316064</v>
      </c>
    </row>
    <row r="997" spans="1:18" x14ac:dyDescent="0.25">
      <c r="A997">
        <v>8</v>
      </c>
      <c r="B997">
        <v>8301</v>
      </c>
      <c r="C997" t="s">
        <v>768</v>
      </c>
      <c r="D997" t="s">
        <v>1536</v>
      </c>
      <c r="E997">
        <v>4</v>
      </c>
      <c r="F997" t="s">
        <v>13810</v>
      </c>
      <c r="G997">
        <v>1</v>
      </c>
      <c r="H997" t="s">
        <v>8278</v>
      </c>
      <c r="I997">
        <v>1</v>
      </c>
      <c r="J997" t="s">
        <v>13801</v>
      </c>
      <c r="K997" t="s">
        <v>13811</v>
      </c>
      <c r="L997">
        <v>270107</v>
      </c>
      <c r="M997" t="s">
        <v>13588</v>
      </c>
      <c r="N997">
        <v>270107006</v>
      </c>
      <c r="O997" t="s">
        <v>13613</v>
      </c>
      <c r="P997">
        <v>20106.385082359455</v>
      </c>
      <c r="Q997">
        <v>35190.825051446511</v>
      </c>
      <c r="R997">
        <v>28420.823367720252</v>
      </c>
    </row>
    <row r="998" spans="1:18" x14ac:dyDescent="0.25">
      <c r="A998">
        <v>8</v>
      </c>
      <c r="B998">
        <v>8301</v>
      </c>
      <c r="C998" t="s">
        <v>768</v>
      </c>
      <c r="D998" t="s">
        <v>1536</v>
      </c>
      <c r="E998">
        <v>4</v>
      </c>
      <c r="F998" t="s">
        <v>13810</v>
      </c>
      <c r="G998">
        <v>1</v>
      </c>
      <c r="H998" t="s">
        <v>8278</v>
      </c>
      <c r="I998">
        <v>1</v>
      </c>
      <c r="J998" t="s">
        <v>13801</v>
      </c>
      <c r="K998" t="s">
        <v>13812</v>
      </c>
      <c r="L998">
        <v>270107</v>
      </c>
      <c r="M998" t="s">
        <v>13588</v>
      </c>
      <c r="N998">
        <v>270107006</v>
      </c>
      <c r="O998" t="s">
        <v>13613</v>
      </c>
      <c r="P998">
        <v>788.98973720116271</v>
      </c>
      <c r="Q998">
        <v>923.81511618152911</v>
      </c>
      <c r="R998">
        <v>1513.8580185868559</v>
      </c>
    </row>
    <row r="999" spans="1:18" x14ac:dyDescent="0.25">
      <c r="A999">
        <v>8</v>
      </c>
      <c r="B999">
        <v>8301</v>
      </c>
      <c r="C999" t="s">
        <v>768</v>
      </c>
      <c r="D999" t="s">
        <v>1536</v>
      </c>
      <c r="E999">
        <v>7</v>
      </c>
      <c r="F999" t="s">
        <v>13813</v>
      </c>
      <c r="G999">
        <v>2</v>
      </c>
      <c r="H999" t="s">
        <v>13771</v>
      </c>
      <c r="I999">
        <v>3</v>
      </c>
      <c r="J999" t="s">
        <v>13814</v>
      </c>
      <c r="K999" t="s">
        <v>13771</v>
      </c>
      <c r="L999">
        <v>270107</v>
      </c>
      <c r="M999" t="s">
        <v>13588</v>
      </c>
      <c r="N999">
        <v>270107005</v>
      </c>
      <c r="O999" t="s">
        <v>13608</v>
      </c>
      <c r="P999">
        <v>7581.4201815269616</v>
      </c>
      <c r="Q999">
        <v>13493.960294038077</v>
      </c>
      <c r="R999">
        <v>0</v>
      </c>
    </row>
    <row r="1000" spans="1:18" x14ac:dyDescent="0.25">
      <c r="A1000">
        <v>8</v>
      </c>
      <c r="B1000">
        <v>8301</v>
      </c>
      <c r="C1000" t="s">
        <v>768</v>
      </c>
      <c r="D1000" t="s">
        <v>1536</v>
      </c>
      <c r="E1000">
        <v>7</v>
      </c>
      <c r="F1000" t="s">
        <v>13813</v>
      </c>
      <c r="G1000">
        <v>3</v>
      </c>
      <c r="H1000" t="s">
        <v>13770</v>
      </c>
      <c r="I1000">
        <v>3</v>
      </c>
      <c r="J1000" t="s">
        <v>13814</v>
      </c>
      <c r="K1000" t="s">
        <v>13815</v>
      </c>
      <c r="L1000">
        <v>270107</v>
      </c>
      <c r="M1000" t="s">
        <v>13588</v>
      </c>
      <c r="N1000">
        <v>270107005</v>
      </c>
      <c r="O1000" t="s">
        <v>13608</v>
      </c>
      <c r="P1000">
        <v>11999.466097170314</v>
      </c>
      <c r="Q1000">
        <v>22620.679873589965</v>
      </c>
      <c r="R1000">
        <v>28481.798778513479</v>
      </c>
    </row>
    <row r="1001" spans="1:18" x14ac:dyDescent="0.25">
      <c r="A1001">
        <v>8</v>
      </c>
      <c r="B1001">
        <v>8301</v>
      </c>
      <c r="C1001" t="s">
        <v>768</v>
      </c>
      <c r="D1001" t="s">
        <v>1536</v>
      </c>
      <c r="E1001">
        <v>7</v>
      </c>
      <c r="F1001" t="s">
        <v>13813</v>
      </c>
      <c r="G1001">
        <v>3</v>
      </c>
      <c r="H1001" t="s">
        <v>13770</v>
      </c>
      <c r="I1001">
        <v>3</v>
      </c>
      <c r="J1001" t="s">
        <v>13814</v>
      </c>
      <c r="K1001" t="s">
        <v>13816</v>
      </c>
      <c r="L1001">
        <v>270107</v>
      </c>
      <c r="M1001" t="s">
        <v>13588</v>
      </c>
      <c r="N1001">
        <v>270107005</v>
      </c>
      <c r="O1001" t="s">
        <v>13608</v>
      </c>
      <c r="P1001">
        <v>1314.4885408633406</v>
      </c>
      <c r="Q1001">
        <v>0</v>
      </c>
      <c r="R1001">
        <v>1452.8826077936239</v>
      </c>
    </row>
    <row r="1002" spans="1:18" x14ac:dyDescent="0.25">
      <c r="A1002">
        <v>8</v>
      </c>
      <c r="B1002">
        <v>8304</v>
      </c>
      <c r="C1002" t="s">
        <v>768</v>
      </c>
      <c r="D1002" t="s">
        <v>1545</v>
      </c>
      <c r="E1002">
        <v>1</v>
      </c>
      <c r="F1002" t="s">
        <v>13800</v>
      </c>
      <c r="G1002">
        <v>1</v>
      </c>
      <c r="H1002" t="s">
        <v>8278</v>
      </c>
      <c r="I1002">
        <v>1</v>
      </c>
      <c r="J1002" t="s">
        <v>13801</v>
      </c>
      <c r="K1002" t="s">
        <v>13802</v>
      </c>
      <c r="L1002">
        <v>270107</v>
      </c>
      <c r="M1002" t="s">
        <v>13588</v>
      </c>
      <c r="N1002">
        <v>270107006</v>
      </c>
      <c r="O1002" t="s">
        <v>13613</v>
      </c>
      <c r="P1002">
        <v>0</v>
      </c>
      <c r="Q1002">
        <v>25473.638190758113</v>
      </c>
      <c r="R1002">
        <v>0</v>
      </c>
    </row>
    <row r="1003" spans="1:18" x14ac:dyDescent="0.25">
      <c r="A1003">
        <v>8</v>
      </c>
      <c r="B1003">
        <v>8304</v>
      </c>
      <c r="C1003" t="s">
        <v>768</v>
      </c>
      <c r="D1003" t="s">
        <v>1545</v>
      </c>
      <c r="E1003">
        <v>2</v>
      </c>
      <c r="F1003" t="s">
        <v>13804</v>
      </c>
      <c r="G1003">
        <v>3</v>
      </c>
      <c r="H1003" t="s">
        <v>13770</v>
      </c>
      <c r="I1003">
        <v>1</v>
      </c>
      <c r="J1003" t="s">
        <v>13801</v>
      </c>
      <c r="K1003" t="s">
        <v>13805</v>
      </c>
      <c r="L1003">
        <v>270107</v>
      </c>
      <c r="M1003" t="s">
        <v>13588</v>
      </c>
      <c r="N1003">
        <v>270107006</v>
      </c>
      <c r="O1003" t="s">
        <v>13613</v>
      </c>
      <c r="P1003">
        <v>0</v>
      </c>
      <c r="Q1003">
        <v>13021.166789622319</v>
      </c>
      <c r="R1003">
        <v>0</v>
      </c>
    </row>
    <row r="1004" spans="1:18" x14ac:dyDescent="0.25">
      <c r="A1004">
        <v>8</v>
      </c>
      <c r="B1004">
        <v>8304</v>
      </c>
      <c r="C1004" t="s">
        <v>768</v>
      </c>
      <c r="D1004" t="s">
        <v>1545</v>
      </c>
      <c r="E1004">
        <v>2</v>
      </c>
      <c r="F1004" t="s">
        <v>13804</v>
      </c>
      <c r="G1004">
        <v>3</v>
      </c>
      <c r="H1004" t="s">
        <v>13770</v>
      </c>
      <c r="I1004">
        <v>1</v>
      </c>
      <c r="J1004" t="s">
        <v>13801</v>
      </c>
      <c r="K1004" t="s">
        <v>13806</v>
      </c>
      <c r="L1004">
        <v>270107</v>
      </c>
      <c r="M1004" t="s">
        <v>13588</v>
      </c>
      <c r="N1004">
        <v>270107006</v>
      </c>
      <c r="O1004" t="s">
        <v>13613</v>
      </c>
      <c r="P1004">
        <v>0</v>
      </c>
      <c r="Q1004">
        <v>12452.471401135792</v>
      </c>
      <c r="R1004">
        <v>0</v>
      </c>
    </row>
    <row r="1005" spans="1:18" x14ac:dyDescent="0.25">
      <c r="A1005">
        <v>8</v>
      </c>
      <c r="B1005">
        <v>8304</v>
      </c>
      <c r="C1005" t="s">
        <v>768</v>
      </c>
      <c r="D1005" t="s">
        <v>1545</v>
      </c>
      <c r="E1005">
        <v>3</v>
      </c>
      <c r="F1005" t="s">
        <v>13807</v>
      </c>
      <c r="G1005">
        <v>1</v>
      </c>
      <c r="H1005" t="s">
        <v>8278</v>
      </c>
      <c r="I1005">
        <v>1</v>
      </c>
      <c r="J1005" t="s">
        <v>13801</v>
      </c>
      <c r="K1005" t="s">
        <v>13808</v>
      </c>
      <c r="L1005">
        <v>270107</v>
      </c>
      <c r="M1005" t="s">
        <v>13588</v>
      </c>
      <c r="N1005">
        <v>270107006</v>
      </c>
      <c r="O1005" t="s">
        <v>13613</v>
      </c>
      <c r="P1005">
        <v>0</v>
      </c>
      <c r="Q1005">
        <v>25473.638190758113</v>
      </c>
      <c r="R1005">
        <v>0</v>
      </c>
    </row>
    <row r="1006" spans="1:18" x14ac:dyDescent="0.25">
      <c r="A1006">
        <v>8</v>
      </c>
      <c r="B1006">
        <v>8304</v>
      </c>
      <c r="C1006" t="s">
        <v>768</v>
      </c>
      <c r="D1006" t="s">
        <v>1545</v>
      </c>
      <c r="E1006">
        <v>4</v>
      </c>
      <c r="F1006" t="s">
        <v>13810</v>
      </c>
      <c r="G1006">
        <v>1</v>
      </c>
      <c r="H1006" t="s">
        <v>8278</v>
      </c>
      <c r="I1006">
        <v>1</v>
      </c>
      <c r="J1006" t="s">
        <v>13801</v>
      </c>
      <c r="K1006" t="s">
        <v>13811</v>
      </c>
      <c r="L1006">
        <v>270107</v>
      </c>
      <c r="M1006" t="s">
        <v>13588</v>
      </c>
      <c r="N1006">
        <v>270107006</v>
      </c>
      <c r="O1006" t="s">
        <v>13613</v>
      </c>
      <c r="P1006">
        <v>0</v>
      </c>
      <c r="Q1006">
        <v>25473.638190758113</v>
      </c>
      <c r="R1006">
        <v>0</v>
      </c>
    </row>
    <row r="1007" spans="1:18" x14ac:dyDescent="0.25">
      <c r="A1007">
        <v>8</v>
      </c>
      <c r="B1007">
        <v>8304</v>
      </c>
      <c r="C1007" t="s">
        <v>768</v>
      </c>
      <c r="D1007" t="s">
        <v>1545</v>
      </c>
      <c r="E1007">
        <v>7</v>
      </c>
      <c r="F1007" t="s">
        <v>13813</v>
      </c>
      <c r="G1007">
        <v>2</v>
      </c>
      <c r="H1007" t="s">
        <v>13771</v>
      </c>
      <c r="I1007">
        <v>3</v>
      </c>
      <c r="J1007" t="s">
        <v>13814</v>
      </c>
      <c r="K1007" t="s">
        <v>13771</v>
      </c>
      <c r="L1007">
        <v>270107</v>
      </c>
      <c r="M1007" t="s">
        <v>13588</v>
      </c>
      <c r="N1007">
        <v>270107005</v>
      </c>
      <c r="O1007" t="s">
        <v>13608</v>
      </c>
      <c r="P1007">
        <v>0</v>
      </c>
      <c r="Q1007">
        <v>8287.6287604679092</v>
      </c>
      <c r="R1007">
        <v>0</v>
      </c>
    </row>
    <row r="1008" spans="1:18" x14ac:dyDescent="0.25">
      <c r="A1008">
        <v>8</v>
      </c>
      <c r="B1008">
        <v>8304</v>
      </c>
      <c r="C1008" t="s">
        <v>768</v>
      </c>
      <c r="D1008" t="s">
        <v>1545</v>
      </c>
      <c r="E1008">
        <v>7</v>
      </c>
      <c r="F1008" t="s">
        <v>13813</v>
      </c>
      <c r="G1008">
        <v>3</v>
      </c>
      <c r="H1008" t="s">
        <v>13770</v>
      </c>
      <c r="I1008">
        <v>3</v>
      </c>
      <c r="J1008" t="s">
        <v>13814</v>
      </c>
      <c r="K1008" t="s">
        <v>13815</v>
      </c>
      <c r="L1008">
        <v>270107</v>
      </c>
      <c r="M1008" t="s">
        <v>13588</v>
      </c>
      <c r="N1008">
        <v>270107005</v>
      </c>
      <c r="O1008" t="s">
        <v>13608</v>
      </c>
      <c r="P1008">
        <v>0</v>
      </c>
      <c r="Q1008">
        <v>17186.009430290203</v>
      </c>
      <c r="R1008">
        <v>0</v>
      </c>
    </row>
    <row r="1009" spans="1:18" x14ac:dyDescent="0.25">
      <c r="A1009">
        <v>8</v>
      </c>
      <c r="B1009">
        <v>8305</v>
      </c>
      <c r="C1009" t="s">
        <v>768</v>
      </c>
      <c r="D1009" t="s">
        <v>1548</v>
      </c>
      <c r="E1009">
        <v>1</v>
      </c>
      <c r="F1009" t="s">
        <v>13800</v>
      </c>
      <c r="G1009">
        <v>1</v>
      </c>
      <c r="H1009" t="s">
        <v>8278</v>
      </c>
      <c r="I1009">
        <v>1</v>
      </c>
      <c r="J1009" t="s">
        <v>13801</v>
      </c>
      <c r="K1009" t="s">
        <v>13802</v>
      </c>
      <c r="L1009">
        <v>270107</v>
      </c>
      <c r="M1009" t="s">
        <v>13588</v>
      </c>
      <c r="N1009">
        <v>270107006</v>
      </c>
      <c r="O1009" t="s">
        <v>13613</v>
      </c>
      <c r="P1009">
        <v>0</v>
      </c>
      <c r="Q1009">
        <v>55249.344723369883</v>
      </c>
      <c r="R1009">
        <v>27574.530683600471</v>
      </c>
    </row>
    <row r="1010" spans="1:18" x14ac:dyDescent="0.25">
      <c r="A1010">
        <v>8</v>
      </c>
      <c r="B1010">
        <v>8305</v>
      </c>
      <c r="C1010" t="s">
        <v>768</v>
      </c>
      <c r="D1010" t="s">
        <v>1548</v>
      </c>
      <c r="E1010">
        <v>1</v>
      </c>
      <c r="F1010" t="s">
        <v>13800</v>
      </c>
      <c r="G1010">
        <v>1</v>
      </c>
      <c r="H1010" t="s">
        <v>8278</v>
      </c>
      <c r="I1010">
        <v>1</v>
      </c>
      <c r="J1010" t="s">
        <v>13801</v>
      </c>
      <c r="K1010" t="s">
        <v>13803</v>
      </c>
      <c r="L1010">
        <v>270107</v>
      </c>
      <c r="M1010" t="s">
        <v>13588</v>
      </c>
      <c r="N1010">
        <v>270107006</v>
      </c>
      <c r="O1010" t="s">
        <v>13613</v>
      </c>
      <c r="P1010">
        <v>0</v>
      </c>
      <c r="Q1010">
        <v>0</v>
      </c>
      <c r="R1010">
        <v>21168.527172157716</v>
      </c>
    </row>
    <row r="1011" spans="1:18" x14ac:dyDescent="0.25">
      <c r="A1011">
        <v>8</v>
      </c>
      <c r="B1011">
        <v>8305</v>
      </c>
      <c r="C1011" t="s">
        <v>768</v>
      </c>
      <c r="D1011" t="s">
        <v>1548</v>
      </c>
      <c r="E1011">
        <v>2</v>
      </c>
      <c r="F1011" t="s">
        <v>13804</v>
      </c>
      <c r="G1011">
        <v>3</v>
      </c>
      <c r="H1011" t="s">
        <v>13770</v>
      </c>
      <c r="I1011">
        <v>1</v>
      </c>
      <c r="J1011" t="s">
        <v>13801</v>
      </c>
      <c r="K1011" t="s">
        <v>13805</v>
      </c>
      <c r="L1011">
        <v>270107</v>
      </c>
      <c r="M1011" t="s">
        <v>13588</v>
      </c>
      <c r="N1011">
        <v>270107006</v>
      </c>
      <c r="O1011" t="s">
        <v>13613</v>
      </c>
      <c r="P1011">
        <v>0</v>
      </c>
      <c r="Q1011">
        <v>55249.344723369883</v>
      </c>
      <c r="R1011">
        <v>14852.804642583244</v>
      </c>
    </row>
    <row r="1012" spans="1:18" x14ac:dyDescent="0.25">
      <c r="A1012">
        <v>8</v>
      </c>
      <c r="B1012">
        <v>8305</v>
      </c>
      <c r="C1012" t="s">
        <v>768</v>
      </c>
      <c r="D1012" t="s">
        <v>1548</v>
      </c>
      <c r="E1012">
        <v>2</v>
      </c>
      <c r="F1012" t="s">
        <v>13804</v>
      </c>
      <c r="G1012">
        <v>3</v>
      </c>
      <c r="H1012" t="s">
        <v>13770</v>
      </c>
      <c r="I1012">
        <v>1</v>
      </c>
      <c r="J1012" t="s">
        <v>13801</v>
      </c>
      <c r="K1012" t="s">
        <v>13806</v>
      </c>
      <c r="L1012">
        <v>270107</v>
      </c>
      <c r="M1012" t="s">
        <v>13588</v>
      </c>
      <c r="N1012">
        <v>270107006</v>
      </c>
      <c r="O1012" t="s">
        <v>13613</v>
      </c>
      <c r="P1012">
        <v>0</v>
      </c>
      <c r="Q1012">
        <v>0</v>
      </c>
      <c r="R1012">
        <v>33890.253213174947</v>
      </c>
    </row>
    <row r="1013" spans="1:18" x14ac:dyDescent="0.25">
      <c r="A1013">
        <v>8</v>
      </c>
      <c r="B1013">
        <v>8305</v>
      </c>
      <c r="C1013" t="s">
        <v>768</v>
      </c>
      <c r="D1013" t="s">
        <v>1548</v>
      </c>
      <c r="E1013">
        <v>3</v>
      </c>
      <c r="F1013" t="s">
        <v>13807</v>
      </c>
      <c r="G1013">
        <v>1</v>
      </c>
      <c r="H1013" t="s">
        <v>8278</v>
      </c>
      <c r="I1013">
        <v>1</v>
      </c>
      <c r="J1013" t="s">
        <v>13801</v>
      </c>
      <c r="K1013" t="s">
        <v>13808</v>
      </c>
      <c r="L1013">
        <v>270107</v>
      </c>
      <c r="M1013" t="s">
        <v>13588</v>
      </c>
      <c r="N1013">
        <v>270107006</v>
      </c>
      <c r="O1013" t="s">
        <v>13613</v>
      </c>
      <c r="P1013">
        <v>0</v>
      </c>
      <c r="Q1013">
        <v>55249.344723369883</v>
      </c>
      <c r="R1013">
        <v>27574.530683600471</v>
      </c>
    </row>
    <row r="1014" spans="1:18" x14ac:dyDescent="0.25">
      <c r="A1014">
        <v>8</v>
      </c>
      <c r="B1014">
        <v>8305</v>
      </c>
      <c r="C1014" t="s">
        <v>768</v>
      </c>
      <c r="D1014" t="s">
        <v>1548</v>
      </c>
      <c r="E1014">
        <v>3</v>
      </c>
      <c r="F1014" t="s">
        <v>13807</v>
      </c>
      <c r="G1014">
        <v>1</v>
      </c>
      <c r="H1014" t="s">
        <v>8278</v>
      </c>
      <c r="I1014">
        <v>1</v>
      </c>
      <c r="J1014" t="s">
        <v>13801</v>
      </c>
      <c r="K1014" t="s">
        <v>13809</v>
      </c>
      <c r="L1014">
        <v>270107</v>
      </c>
      <c r="M1014" t="s">
        <v>13588</v>
      </c>
      <c r="N1014">
        <v>270107006</v>
      </c>
      <c r="O1014" t="s">
        <v>13613</v>
      </c>
      <c r="P1014">
        <v>0</v>
      </c>
      <c r="Q1014">
        <v>0</v>
      </c>
      <c r="R1014">
        <v>21168.527172157716</v>
      </c>
    </row>
    <row r="1015" spans="1:18" x14ac:dyDescent="0.25">
      <c r="A1015">
        <v>8</v>
      </c>
      <c r="B1015">
        <v>8305</v>
      </c>
      <c r="C1015" t="s">
        <v>768</v>
      </c>
      <c r="D1015" t="s">
        <v>1548</v>
      </c>
      <c r="E1015">
        <v>4</v>
      </c>
      <c r="F1015" t="s">
        <v>13810</v>
      </c>
      <c r="G1015">
        <v>1</v>
      </c>
      <c r="H1015" t="s">
        <v>8278</v>
      </c>
      <c r="I1015">
        <v>1</v>
      </c>
      <c r="J1015" t="s">
        <v>13801</v>
      </c>
      <c r="K1015" t="s">
        <v>13811</v>
      </c>
      <c r="L1015">
        <v>270107</v>
      </c>
      <c r="M1015" t="s">
        <v>13588</v>
      </c>
      <c r="N1015">
        <v>270107006</v>
      </c>
      <c r="O1015" t="s">
        <v>13613</v>
      </c>
      <c r="P1015">
        <v>0</v>
      </c>
      <c r="Q1015">
        <v>55249.344723369883</v>
      </c>
      <c r="R1015">
        <v>27574.530683600471</v>
      </c>
    </row>
    <row r="1016" spans="1:18" x14ac:dyDescent="0.25">
      <c r="A1016">
        <v>8</v>
      </c>
      <c r="B1016">
        <v>8305</v>
      </c>
      <c r="C1016" t="s">
        <v>768</v>
      </c>
      <c r="D1016" t="s">
        <v>1548</v>
      </c>
      <c r="E1016">
        <v>4</v>
      </c>
      <c r="F1016" t="s">
        <v>13810</v>
      </c>
      <c r="G1016">
        <v>1</v>
      </c>
      <c r="H1016" t="s">
        <v>8278</v>
      </c>
      <c r="I1016">
        <v>1</v>
      </c>
      <c r="J1016" t="s">
        <v>13801</v>
      </c>
      <c r="K1016" t="s">
        <v>13812</v>
      </c>
      <c r="L1016">
        <v>270107</v>
      </c>
      <c r="M1016" t="s">
        <v>13588</v>
      </c>
      <c r="N1016">
        <v>270107006</v>
      </c>
      <c r="O1016" t="s">
        <v>13613</v>
      </c>
      <c r="P1016">
        <v>0</v>
      </c>
      <c r="Q1016">
        <v>0</v>
      </c>
      <c r="R1016">
        <v>21168.527172157716</v>
      </c>
    </row>
    <row r="1017" spans="1:18" x14ac:dyDescent="0.25">
      <c r="A1017">
        <v>8</v>
      </c>
      <c r="B1017">
        <v>8305</v>
      </c>
      <c r="C1017" t="s">
        <v>768</v>
      </c>
      <c r="D1017" t="s">
        <v>1548</v>
      </c>
      <c r="E1017">
        <v>7</v>
      </c>
      <c r="F1017" t="s">
        <v>13813</v>
      </c>
      <c r="G1017">
        <v>2</v>
      </c>
      <c r="H1017" t="s">
        <v>13771</v>
      </c>
      <c r="I1017">
        <v>3</v>
      </c>
      <c r="J1017" t="s">
        <v>13814</v>
      </c>
      <c r="K1017" t="s">
        <v>13771</v>
      </c>
      <c r="L1017">
        <v>270107</v>
      </c>
      <c r="M1017" t="s">
        <v>13588</v>
      </c>
      <c r="N1017">
        <v>270107005</v>
      </c>
      <c r="O1017" t="s">
        <v>13608</v>
      </c>
      <c r="P1017">
        <v>0</v>
      </c>
      <c r="Q1017">
        <v>36363.934034779275</v>
      </c>
      <c r="R1017">
        <v>0</v>
      </c>
    </row>
    <row r="1018" spans="1:18" x14ac:dyDescent="0.25">
      <c r="A1018">
        <v>8</v>
      </c>
      <c r="B1018">
        <v>8305</v>
      </c>
      <c r="C1018" t="s">
        <v>768</v>
      </c>
      <c r="D1018" t="s">
        <v>1548</v>
      </c>
      <c r="E1018">
        <v>7</v>
      </c>
      <c r="F1018" t="s">
        <v>13813</v>
      </c>
      <c r="G1018">
        <v>3</v>
      </c>
      <c r="H1018" t="s">
        <v>13770</v>
      </c>
      <c r="I1018">
        <v>3</v>
      </c>
      <c r="J1018" t="s">
        <v>13814</v>
      </c>
      <c r="K1018" t="s">
        <v>13815</v>
      </c>
      <c r="L1018">
        <v>270107</v>
      </c>
      <c r="M1018" t="s">
        <v>13588</v>
      </c>
      <c r="N1018">
        <v>270107005</v>
      </c>
      <c r="O1018" t="s">
        <v>13608</v>
      </c>
      <c r="P1018">
        <v>0</v>
      </c>
      <c r="Q1018">
        <v>18885.410688590615</v>
      </c>
      <c r="R1018">
        <v>42453.147800050712</v>
      </c>
    </row>
    <row r="1019" spans="1:18" x14ac:dyDescent="0.25">
      <c r="A1019">
        <v>8</v>
      </c>
      <c r="B1019">
        <v>8305</v>
      </c>
      <c r="C1019" t="s">
        <v>768</v>
      </c>
      <c r="D1019" t="s">
        <v>1548</v>
      </c>
      <c r="E1019">
        <v>7</v>
      </c>
      <c r="F1019" t="s">
        <v>13813</v>
      </c>
      <c r="G1019">
        <v>3</v>
      </c>
      <c r="H1019" t="s">
        <v>13770</v>
      </c>
      <c r="I1019">
        <v>3</v>
      </c>
      <c r="J1019" t="s">
        <v>13814</v>
      </c>
      <c r="K1019" t="s">
        <v>13816</v>
      </c>
      <c r="L1019">
        <v>270107</v>
      </c>
      <c r="M1019" t="s">
        <v>13588</v>
      </c>
      <c r="N1019">
        <v>270107005</v>
      </c>
      <c r="O1019" t="s">
        <v>13608</v>
      </c>
      <c r="P1019">
        <v>0</v>
      </c>
      <c r="Q1019">
        <v>0</v>
      </c>
      <c r="R1019">
        <v>6289.9100557074735</v>
      </c>
    </row>
    <row r="1020" spans="1:18" x14ac:dyDescent="0.25">
      <c r="A1020">
        <v>8</v>
      </c>
      <c r="B1020">
        <v>8306</v>
      </c>
      <c r="C1020" t="s">
        <v>768</v>
      </c>
      <c r="D1020" t="s">
        <v>1551</v>
      </c>
      <c r="E1020">
        <v>1</v>
      </c>
      <c r="F1020" t="s">
        <v>13800</v>
      </c>
      <c r="G1020">
        <v>1</v>
      </c>
      <c r="H1020" t="s">
        <v>8278</v>
      </c>
      <c r="I1020">
        <v>1</v>
      </c>
      <c r="J1020" t="s">
        <v>13801</v>
      </c>
      <c r="K1020" t="s">
        <v>13802</v>
      </c>
      <c r="L1020">
        <v>270107</v>
      </c>
      <c r="M1020" t="s">
        <v>13588</v>
      </c>
      <c r="N1020">
        <v>270107006</v>
      </c>
      <c r="O1020" t="s">
        <v>13613</v>
      </c>
      <c r="P1020">
        <v>0</v>
      </c>
      <c r="Q1020">
        <v>20384.351026898003</v>
      </c>
      <c r="R1020">
        <v>0</v>
      </c>
    </row>
    <row r="1021" spans="1:18" x14ac:dyDescent="0.25">
      <c r="A1021">
        <v>8</v>
      </c>
      <c r="B1021">
        <v>8306</v>
      </c>
      <c r="C1021" t="s">
        <v>768</v>
      </c>
      <c r="D1021" t="s">
        <v>1551</v>
      </c>
      <c r="E1021">
        <v>2</v>
      </c>
      <c r="F1021" t="s">
        <v>13804</v>
      </c>
      <c r="G1021">
        <v>3</v>
      </c>
      <c r="H1021" t="s">
        <v>13770</v>
      </c>
      <c r="I1021">
        <v>1</v>
      </c>
      <c r="J1021" t="s">
        <v>13801</v>
      </c>
      <c r="K1021" t="s">
        <v>13805</v>
      </c>
      <c r="L1021">
        <v>270107</v>
      </c>
      <c r="M1021" t="s">
        <v>13588</v>
      </c>
      <c r="N1021">
        <v>270107006</v>
      </c>
      <c r="O1021" t="s">
        <v>13613</v>
      </c>
      <c r="P1021">
        <v>0</v>
      </c>
      <c r="Q1021">
        <v>20384.351026898003</v>
      </c>
      <c r="R1021">
        <v>0</v>
      </c>
    </row>
    <row r="1022" spans="1:18" x14ac:dyDescent="0.25">
      <c r="A1022">
        <v>8</v>
      </c>
      <c r="B1022">
        <v>8306</v>
      </c>
      <c r="C1022" t="s">
        <v>768</v>
      </c>
      <c r="D1022" t="s">
        <v>1551</v>
      </c>
      <c r="E1022">
        <v>3</v>
      </c>
      <c r="F1022" t="s">
        <v>13807</v>
      </c>
      <c r="G1022">
        <v>1</v>
      </c>
      <c r="H1022" t="s">
        <v>8278</v>
      </c>
      <c r="I1022">
        <v>1</v>
      </c>
      <c r="J1022" t="s">
        <v>13801</v>
      </c>
      <c r="K1022" t="s">
        <v>13808</v>
      </c>
      <c r="L1022">
        <v>270107</v>
      </c>
      <c r="M1022" t="s">
        <v>13588</v>
      </c>
      <c r="N1022">
        <v>270107006</v>
      </c>
      <c r="O1022" t="s">
        <v>13613</v>
      </c>
      <c r="P1022">
        <v>0</v>
      </c>
      <c r="Q1022">
        <v>20384.351026898003</v>
      </c>
      <c r="R1022">
        <v>0</v>
      </c>
    </row>
    <row r="1023" spans="1:18" x14ac:dyDescent="0.25">
      <c r="A1023">
        <v>8</v>
      </c>
      <c r="B1023">
        <v>8306</v>
      </c>
      <c r="C1023" t="s">
        <v>768</v>
      </c>
      <c r="D1023" t="s">
        <v>1551</v>
      </c>
      <c r="E1023">
        <v>4</v>
      </c>
      <c r="F1023" t="s">
        <v>13810</v>
      </c>
      <c r="G1023">
        <v>1</v>
      </c>
      <c r="H1023" t="s">
        <v>8278</v>
      </c>
      <c r="I1023">
        <v>1</v>
      </c>
      <c r="J1023" t="s">
        <v>13801</v>
      </c>
      <c r="K1023" t="s">
        <v>13811</v>
      </c>
      <c r="L1023">
        <v>270107</v>
      </c>
      <c r="M1023" t="s">
        <v>13588</v>
      </c>
      <c r="N1023">
        <v>270107006</v>
      </c>
      <c r="O1023" t="s">
        <v>13613</v>
      </c>
      <c r="P1023">
        <v>0</v>
      </c>
      <c r="Q1023">
        <v>20384.351026898003</v>
      </c>
      <c r="R1023">
        <v>0</v>
      </c>
    </row>
    <row r="1024" spans="1:18" x14ac:dyDescent="0.25">
      <c r="A1024">
        <v>8</v>
      </c>
      <c r="B1024">
        <v>8306</v>
      </c>
      <c r="C1024" t="s">
        <v>768</v>
      </c>
      <c r="D1024" t="s">
        <v>1551</v>
      </c>
      <c r="E1024">
        <v>7</v>
      </c>
      <c r="F1024" t="s">
        <v>13813</v>
      </c>
      <c r="G1024">
        <v>2</v>
      </c>
      <c r="H1024" t="s">
        <v>13771</v>
      </c>
      <c r="I1024">
        <v>3</v>
      </c>
      <c r="J1024" t="s">
        <v>13814</v>
      </c>
      <c r="K1024" t="s">
        <v>13771</v>
      </c>
      <c r="L1024">
        <v>270107</v>
      </c>
      <c r="M1024" t="s">
        <v>13588</v>
      </c>
      <c r="N1024">
        <v>270107005</v>
      </c>
      <c r="O1024" t="s">
        <v>13608</v>
      </c>
      <c r="P1024">
        <v>0</v>
      </c>
      <c r="Q1024">
        <v>11015.589303608431</v>
      </c>
      <c r="R1024">
        <v>0</v>
      </c>
    </row>
    <row r="1025" spans="1:18" x14ac:dyDescent="0.25">
      <c r="A1025">
        <v>8</v>
      </c>
      <c r="B1025">
        <v>8306</v>
      </c>
      <c r="C1025" t="s">
        <v>768</v>
      </c>
      <c r="D1025" t="s">
        <v>1551</v>
      </c>
      <c r="E1025">
        <v>7</v>
      </c>
      <c r="F1025" t="s">
        <v>13813</v>
      </c>
      <c r="G1025">
        <v>3</v>
      </c>
      <c r="H1025" t="s">
        <v>13770</v>
      </c>
      <c r="I1025">
        <v>3</v>
      </c>
      <c r="J1025" t="s">
        <v>13814</v>
      </c>
      <c r="K1025" t="s">
        <v>13815</v>
      </c>
      <c r="L1025">
        <v>270107</v>
      </c>
      <c r="M1025" t="s">
        <v>13588</v>
      </c>
      <c r="N1025">
        <v>270107005</v>
      </c>
      <c r="O1025" t="s">
        <v>13608</v>
      </c>
      <c r="P1025">
        <v>0</v>
      </c>
      <c r="Q1025">
        <v>9368.7617232895718</v>
      </c>
      <c r="R1025">
        <v>0</v>
      </c>
    </row>
    <row r="1026" spans="1:18" x14ac:dyDescent="0.25">
      <c r="A1026">
        <v>8</v>
      </c>
      <c r="B1026">
        <v>8307</v>
      </c>
      <c r="C1026" t="s">
        <v>768</v>
      </c>
      <c r="D1026" t="s">
        <v>1554</v>
      </c>
      <c r="E1026">
        <v>1</v>
      </c>
      <c r="F1026" t="s">
        <v>13800</v>
      </c>
      <c r="G1026">
        <v>1</v>
      </c>
      <c r="H1026" t="s">
        <v>8278</v>
      </c>
      <c r="I1026">
        <v>1</v>
      </c>
      <c r="J1026" t="s">
        <v>13801</v>
      </c>
      <c r="K1026" t="s">
        <v>13802</v>
      </c>
      <c r="L1026">
        <v>270107</v>
      </c>
      <c r="M1026" t="s">
        <v>13588</v>
      </c>
      <c r="N1026">
        <v>270107006</v>
      </c>
      <c r="O1026" t="s">
        <v>13613</v>
      </c>
      <c r="P1026">
        <v>0</v>
      </c>
      <c r="Q1026">
        <v>50717.22917092211</v>
      </c>
      <c r="R1026">
        <v>0</v>
      </c>
    </row>
    <row r="1027" spans="1:18" x14ac:dyDescent="0.25">
      <c r="A1027">
        <v>8</v>
      </c>
      <c r="B1027">
        <v>8307</v>
      </c>
      <c r="C1027" t="s">
        <v>768</v>
      </c>
      <c r="D1027" t="s">
        <v>1554</v>
      </c>
      <c r="E1027">
        <v>2</v>
      </c>
      <c r="F1027" t="s">
        <v>13804</v>
      </c>
      <c r="G1027">
        <v>3</v>
      </c>
      <c r="H1027" t="s">
        <v>13770</v>
      </c>
      <c r="I1027">
        <v>1</v>
      </c>
      <c r="J1027" t="s">
        <v>13801</v>
      </c>
      <c r="K1027" t="s">
        <v>13805</v>
      </c>
      <c r="L1027">
        <v>270107</v>
      </c>
      <c r="M1027" t="s">
        <v>13588</v>
      </c>
      <c r="N1027">
        <v>270107006</v>
      </c>
      <c r="O1027" t="s">
        <v>13613</v>
      </c>
      <c r="P1027">
        <v>0</v>
      </c>
      <c r="Q1027">
        <v>50717.22917092211</v>
      </c>
      <c r="R1027">
        <v>0</v>
      </c>
    </row>
    <row r="1028" spans="1:18" x14ac:dyDescent="0.25">
      <c r="A1028">
        <v>8</v>
      </c>
      <c r="B1028">
        <v>8307</v>
      </c>
      <c r="C1028" t="s">
        <v>768</v>
      </c>
      <c r="D1028" t="s">
        <v>1554</v>
      </c>
      <c r="E1028">
        <v>3</v>
      </c>
      <c r="F1028" t="s">
        <v>13807</v>
      </c>
      <c r="G1028">
        <v>1</v>
      </c>
      <c r="H1028" t="s">
        <v>8278</v>
      </c>
      <c r="I1028">
        <v>1</v>
      </c>
      <c r="J1028" t="s">
        <v>13801</v>
      </c>
      <c r="K1028" t="s">
        <v>13808</v>
      </c>
      <c r="L1028">
        <v>270107</v>
      </c>
      <c r="M1028" t="s">
        <v>13588</v>
      </c>
      <c r="N1028">
        <v>270107006</v>
      </c>
      <c r="O1028" t="s">
        <v>13613</v>
      </c>
      <c r="P1028">
        <v>0</v>
      </c>
      <c r="Q1028">
        <v>50717.22917092211</v>
      </c>
      <c r="R1028">
        <v>0</v>
      </c>
    </row>
    <row r="1029" spans="1:18" x14ac:dyDescent="0.25">
      <c r="A1029">
        <v>8</v>
      </c>
      <c r="B1029">
        <v>8307</v>
      </c>
      <c r="C1029" t="s">
        <v>768</v>
      </c>
      <c r="D1029" t="s">
        <v>1554</v>
      </c>
      <c r="E1029">
        <v>4</v>
      </c>
      <c r="F1029" t="s">
        <v>13810</v>
      </c>
      <c r="G1029">
        <v>1</v>
      </c>
      <c r="H1029" t="s">
        <v>8278</v>
      </c>
      <c r="I1029">
        <v>1</v>
      </c>
      <c r="J1029" t="s">
        <v>13801</v>
      </c>
      <c r="K1029" t="s">
        <v>13811</v>
      </c>
      <c r="L1029">
        <v>270107</v>
      </c>
      <c r="M1029" t="s">
        <v>13588</v>
      </c>
      <c r="N1029">
        <v>270107006</v>
      </c>
      <c r="O1029" t="s">
        <v>13613</v>
      </c>
      <c r="P1029">
        <v>0</v>
      </c>
      <c r="Q1029">
        <v>50717.22917092211</v>
      </c>
      <c r="R1029">
        <v>0</v>
      </c>
    </row>
    <row r="1030" spans="1:18" x14ac:dyDescent="0.25">
      <c r="A1030">
        <v>8</v>
      </c>
      <c r="B1030">
        <v>8307</v>
      </c>
      <c r="C1030" t="s">
        <v>768</v>
      </c>
      <c r="D1030" t="s">
        <v>1554</v>
      </c>
      <c r="E1030">
        <v>7</v>
      </c>
      <c r="F1030" t="s">
        <v>13813</v>
      </c>
      <c r="G1030">
        <v>2</v>
      </c>
      <c r="H1030" t="s">
        <v>13771</v>
      </c>
      <c r="I1030">
        <v>3</v>
      </c>
      <c r="J1030" t="s">
        <v>13814</v>
      </c>
      <c r="K1030" t="s">
        <v>13771</v>
      </c>
      <c r="L1030">
        <v>270107</v>
      </c>
      <c r="M1030" t="s">
        <v>13588</v>
      </c>
      <c r="N1030">
        <v>270107005</v>
      </c>
      <c r="O1030" t="s">
        <v>13608</v>
      </c>
      <c r="P1030">
        <v>0</v>
      </c>
      <c r="Q1030">
        <v>15719.723429661952</v>
      </c>
      <c r="R1030">
        <v>0</v>
      </c>
    </row>
    <row r="1031" spans="1:18" x14ac:dyDescent="0.25">
      <c r="A1031">
        <v>8</v>
      </c>
      <c r="B1031">
        <v>8307</v>
      </c>
      <c r="C1031" t="s">
        <v>768</v>
      </c>
      <c r="D1031" t="s">
        <v>1554</v>
      </c>
      <c r="E1031">
        <v>7</v>
      </c>
      <c r="F1031" t="s">
        <v>13813</v>
      </c>
      <c r="G1031">
        <v>3</v>
      </c>
      <c r="H1031" t="s">
        <v>13770</v>
      </c>
      <c r="I1031">
        <v>3</v>
      </c>
      <c r="J1031" t="s">
        <v>13814</v>
      </c>
      <c r="K1031" t="s">
        <v>13815</v>
      </c>
      <c r="L1031">
        <v>270107</v>
      </c>
      <c r="M1031" t="s">
        <v>13588</v>
      </c>
      <c r="N1031">
        <v>270107005</v>
      </c>
      <c r="O1031" t="s">
        <v>13608</v>
      </c>
      <c r="P1031">
        <v>0</v>
      </c>
      <c r="Q1031">
        <v>34997.505741260153</v>
      </c>
      <c r="R1031">
        <v>0</v>
      </c>
    </row>
    <row r="1032" spans="1:18" x14ac:dyDescent="0.25">
      <c r="A1032">
        <v>8</v>
      </c>
      <c r="B1032">
        <v>8312</v>
      </c>
      <c r="C1032" t="s">
        <v>768</v>
      </c>
      <c r="D1032" t="s">
        <v>1568</v>
      </c>
      <c r="E1032">
        <v>1</v>
      </c>
      <c r="F1032" t="s">
        <v>13800</v>
      </c>
      <c r="G1032">
        <v>1</v>
      </c>
      <c r="H1032" t="s">
        <v>8278</v>
      </c>
      <c r="I1032">
        <v>1</v>
      </c>
      <c r="J1032" t="s">
        <v>13801</v>
      </c>
      <c r="K1032" t="s">
        <v>13802</v>
      </c>
      <c r="L1032">
        <v>270107</v>
      </c>
      <c r="M1032" t="s">
        <v>13588</v>
      </c>
      <c r="N1032">
        <v>270107006</v>
      </c>
      <c r="O1032" t="s">
        <v>13613</v>
      </c>
      <c r="P1032">
        <v>0</v>
      </c>
      <c r="Q1032">
        <v>32428.646579614735</v>
      </c>
      <c r="R1032">
        <v>0</v>
      </c>
    </row>
    <row r="1033" spans="1:18" x14ac:dyDescent="0.25">
      <c r="A1033">
        <v>8</v>
      </c>
      <c r="B1033">
        <v>8312</v>
      </c>
      <c r="C1033" t="s">
        <v>768</v>
      </c>
      <c r="D1033" t="s">
        <v>1568</v>
      </c>
      <c r="E1033">
        <v>2</v>
      </c>
      <c r="F1033" t="s">
        <v>13804</v>
      </c>
      <c r="G1033">
        <v>3</v>
      </c>
      <c r="H1033" t="s">
        <v>13770</v>
      </c>
      <c r="I1033">
        <v>1</v>
      </c>
      <c r="J1033" t="s">
        <v>13801</v>
      </c>
      <c r="K1033" t="s">
        <v>13805</v>
      </c>
      <c r="L1033">
        <v>270107</v>
      </c>
      <c r="M1033" t="s">
        <v>13588</v>
      </c>
      <c r="N1033">
        <v>270107006</v>
      </c>
      <c r="O1033" t="s">
        <v>13613</v>
      </c>
      <c r="P1033">
        <v>0</v>
      </c>
      <c r="Q1033">
        <v>32428.646579614735</v>
      </c>
      <c r="R1033">
        <v>0</v>
      </c>
    </row>
    <row r="1034" spans="1:18" x14ac:dyDescent="0.25">
      <c r="A1034">
        <v>8</v>
      </c>
      <c r="B1034">
        <v>8312</v>
      </c>
      <c r="C1034" t="s">
        <v>768</v>
      </c>
      <c r="D1034" t="s">
        <v>1568</v>
      </c>
      <c r="E1034">
        <v>3</v>
      </c>
      <c r="F1034" t="s">
        <v>13807</v>
      </c>
      <c r="G1034">
        <v>1</v>
      </c>
      <c r="H1034" t="s">
        <v>8278</v>
      </c>
      <c r="I1034">
        <v>1</v>
      </c>
      <c r="J1034" t="s">
        <v>13801</v>
      </c>
      <c r="K1034" t="s">
        <v>13808</v>
      </c>
      <c r="L1034">
        <v>270107</v>
      </c>
      <c r="M1034" t="s">
        <v>13588</v>
      </c>
      <c r="N1034">
        <v>270107006</v>
      </c>
      <c r="O1034" t="s">
        <v>13613</v>
      </c>
      <c r="P1034">
        <v>0</v>
      </c>
      <c r="Q1034">
        <v>32428.646579614735</v>
      </c>
      <c r="R1034">
        <v>0</v>
      </c>
    </row>
    <row r="1035" spans="1:18" x14ac:dyDescent="0.25">
      <c r="A1035">
        <v>8</v>
      </c>
      <c r="B1035">
        <v>8312</v>
      </c>
      <c r="C1035" t="s">
        <v>768</v>
      </c>
      <c r="D1035" t="s">
        <v>1568</v>
      </c>
      <c r="E1035">
        <v>4</v>
      </c>
      <c r="F1035" t="s">
        <v>13810</v>
      </c>
      <c r="G1035">
        <v>1</v>
      </c>
      <c r="H1035" t="s">
        <v>8278</v>
      </c>
      <c r="I1035">
        <v>1</v>
      </c>
      <c r="J1035" t="s">
        <v>13801</v>
      </c>
      <c r="K1035" t="s">
        <v>13811</v>
      </c>
      <c r="L1035">
        <v>270107</v>
      </c>
      <c r="M1035" t="s">
        <v>13588</v>
      </c>
      <c r="N1035">
        <v>270107006</v>
      </c>
      <c r="O1035" t="s">
        <v>13613</v>
      </c>
      <c r="P1035">
        <v>0</v>
      </c>
      <c r="Q1035">
        <v>32428.646579614735</v>
      </c>
      <c r="R1035">
        <v>0</v>
      </c>
    </row>
    <row r="1036" spans="1:18" x14ac:dyDescent="0.25">
      <c r="A1036">
        <v>8</v>
      </c>
      <c r="B1036">
        <v>8312</v>
      </c>
      <c r="C1036" t="s">
        <v>768</v>
      </c>
      <c r="D1036" t="s">
        <v>1568</v>
      </c>
      <c r="E1036">
        <v>7</v>
      </c>
      <c r="F1036" t="s">
        <v>13813</v>
      </c>
      <c r="G1036">
        <v>2</v>
      </c>
      <c r="H1036" t="s">
        <v>13771</v>
      </c>
      <c r="I1036">
        <v>3</v>
      </c>
      <c r="J1036" t="s">
        <v>13814</v>
      </c>
      <c r="K1036" t="s">
        <v>13771</v>
      </c>
      <c r="L1036">
        <v>270107</v>
      </c>
      <c r="M1036" t="s">
        <v>13588</v>
      </c>
      <c r="N1036">
        <v>270107005</v>
      </c>
      <c r="O1036" t="s">
        <v>13608</v>
      </c>
      <c r="P1036">
        <v>0</v>
      </c>
      <c r="Q1036">
        <v>7515.6991564941454</v>
      </c>
      <c r="R1036">
        <v>0</v>
      </c>
    </row>
    <row r="1037" spans="1:18" x14ac:dyDescent="0.25">
      <c r="A1037">
        <v>8</v>
      </c>
      <c r="B1037">
        <v>8312</v>
      </c>
      <c r="C1037" t="s">
        <v>768</v>
      </c>
      <c r="D1037" t="s">
        <v>1568</v>
      </c>
      <c r="E1037">
        <v>7</v>
      </c>
      <c r="F1037" t="s">
        <v>13813</v>
      </c>
      <c r="G1037">
        <v>3</v>
      </c>
      <c r="H1037" t="s">
        <v>13770</v>
      </c>
      <c r="I1037">
        <v>3</v>
      </c>
      <c r="J1037" t="s">
        <v>13814</v>
      </c>
      <c r="K1037" t="s">
        <v>13815</v>
      </c>
      <c r="L1037">
        <v>270107</v>
      </c>
      <c r="M1037" t="s">
        <v>13588</v>
      </c>
      <c r="N1037">
        <v>270107005</v>
      </c>
      <c r="O1037" t="s">
        <v>13608</v>
      </c>
      <c r="P1037">
        <v>0</v>
      </c>
      <c r="Q1037">
        <v>14128.449308411724</v>
      </c>
      <c r="R1037">
        <v>0</v>
      </c>
    </row>
    <row r="1038" spans="1:18" x14ac:dyDescent="0.25">
      <c r="A1038">
        <v>8</v>
      </c>
      <c r="B1038">
        <v>8312</v>
      </c>
      <c r="C1038" t="s">
        <v>768</v>
      </c>
      <c r="D1038" t="s">
        <v>1568</v>
      </c>
      <c r="E1038">
        <v>7</v>
      </c>
      <c r="F1038" t="s">
        <v>13813</v>
      </c>
      <c r="G1038">
        <v>3</v>
      </c>
      <c r="H1038" t="s">
        <v>13770</v>
      </c>
      <c r="I1038">
        <v>3</v>
      </c>
      <c r="J1038" t="s">
        <v>13814</v>
      </c>
      <c r="K1038" t="s">
        <v>13816</v>
      </c>
      <c r="L1038">
        <v>270107</v>
      </c>
      <c r="M1038" t="s">
        <v>13588</v>
      </c>
      <c r="N1038">
        <v>270107005</v>
      </c>
      <c r="O1038" t="s">
        <v>13608</v>
      </c>
      <c r="P1038">
        <v>0</v>
      </c>
      <c r="Q1038">
        <v>10784.498114708864</v>
      </c>
      <c r="R1038">
        <v>0</v>
      </c>
    </row>
    <row r="1039" spans="1:18" x14ac:dyDescent="0.25">
      <c r="A1039">
        <v>8</v>
      </c>
      <c r="B1039">
        <v>16101</v>
      </c>
      <c r="C1039" t="s">
        <v>768</v>
      </c>
      <c r="D1039" t="s">
        <v>2024</v>
      </c>
      <c r="E1039">
        <v>1</v>
      </c>
      <c r="F1039" t="s">
        <v>13800</v>
      </c>
      <c r="G1039">
        <v>1</v>
      </c>
      <c r="H1039" t="s">
        <v>8278</v>
      </c>
      <c r="I1039">
        <v>1</v>
      </c>
      <c r="J1039" t="s">
        <v>13801</v>
      </c>
      <c r="K1039" t="s">
        <v>13802</v>
      </c>
      <c r="L1039">
        <v>270107</v>
      </c>
      <c r="M1039" t="s">
        <v>13588</v>
      </c>
      <c r="N1039">
        <v>270107006</v>
      </c>
      <c r="O1039" t="s">
        <v>13613</v>
      </c>
      <c r="P1039">
        <v>26520.113265460521</v>
      </c>
      <c r="Q1039">
        <v>35247.163981716243</v>
      </c>
      <c r="R1039">
        <v>0</v>
      </c>
    </row>
    <row r="1040" spans="1:18" x14ac:dyDescent="0.25">
      <c r="A1040">
        <v>8</v>
      </c>
      <c r="B1040">
        <v>16101</v>
      </c>
      <c r="C1040" t="s">
        <v>768</v>
      </c>
      <c r="D1040" t="s">
        <v>2024</v>
      </c>
      <c r="E1040">
        <v>1</v>
      </c>
      <c r="F1040" t="s">
        <v>13800</v>
      </c>
      <c r="G1040">
        <v>1</v>
      </c>
      <c r="H1040" t="s">
        <v>8278</v>
      </c>
      <c r="I1040">
        <v>1</v>
      </c>
      <c r="J1040" t="s">
        <v>13801</v>
      </c>
      <c r="K1040" t="s">
        <v>13803</v>
      </c>
      <c r="L1040">
        <v>270107</v>
      </c>
      <c r="M1040" t="s">
        <v>13588</v>
      </c>
      <c r="N1040">
        <v>270107006</v>
      </c>
      <c r="O1040" t="s">
        <v>13613</v>
      </c>
      <c r="P1040">
        <v>2392.300542550202</v>
      </c>
      <c r="Q1040">
        <v>1851.8805294394492</v>
      </c>
      <c r="R1040">
        <v>0</v>
      </c>
    </row>
    <row r="1041" spans="1:18" x14ac:dyDescent="0.25">
      <c r="A1041">
        <v>8</v>
      </c>
      <c r="B1041">
        <v>16101</v>
      </c>
      <c r="C1041" t="s">
        <v>768</v>
      </c>
      <c r="D1041" t="s">
        <v>2024</v>
      </c>
      <c r="E1041">
        <v>2</v>
      </c>
      <c r="F1041" t="s">
        <v>13804</v>
      </c>
      <c r="G1041">
        <v>3</v>
      </c>
      <c r="H1041" t="s">
        <v>13770</v>
      </c>
      <c r="I1041">
        <v>1</v>
      </c>
      <c r="J1041" t="s">
        <v>13801</v>
      </c>
      <c r="K1041" t="s">
        <v>13805</v>
      </c>
      <c r="L1041">
        <v>270107</v>
      </c>
      <c r="M1041" t="s">
        <v>13588</v>
      </c>
      <c r="N1041">
        <v>270107006</v>
      </c>
      <c r="O1041" t="s">
        <v>13613</v>
      </c>
      <c r="P1041">
        <v>20294.295657436829</v>
      </c>
      <c r="Q1041">
        <v>32486.157059444602</v>
      </c>
      <c r="R1041">
        <v>0</v>
      </c>
    </row>
    <row r="1042" spans="1:18" x14ac:dyDescent="0.25">
      <c r="A1042">
        <v>8</v>
      </c>
      <c r="B1042">
        <v>16101</v>
      </c>
      <c r="C1042" t="s">
        <v>768</v>
      </c>
      <c r="D1042" t="s">
        <v>2024</v>
      </c>
      <c r="E1042">
        <v>2</v>
      </c>
      <c r="F1042" t="s">
        <v>13804</v>
      </c>
      <c r="G1042">
        <v>3</v>
      </c>
      <c r="H1042" t="s">
        <v>13770</v>
      </c>
      <c r="I1042">
        <v>1</v>
      </c>
      <c r="J1042" t="s">
        <v>13801</v>
      </c>
      <c r="K1042" t="s">
        <v>13806</v>
      </c>
      <c r="L1042">
        <v>270107</v>
      </c>
      <c r="M1042" t="s">
        <v>13588</v>
      </c>
      <c r="N1042">
        <v>270107006</v>
      </c>
      <c r="O1042" t="s">
        <v>13613</v>
      </c>
      <c r="P1042">
        <v>8618.1181505738932</v>
      </c>
      <c r="Q1042">
        <v>4612.8874517110953</v>
      </c>
      <c r="R1042">
        <v>0</v>
      </c>
    </row>
    <row r="1043" spans="1:18" x14ac:dyDescent="0.25">
      <c r="A1043">
        <v>8</v>
      </c>
      <c r="B1043">
        <v>16101</v>
      </c>
      <c r="C1043" t="s">
        <v>768</v>
      </c>
      <c r="D1043" t="s">
        <v>2024</v>
      </c>
      <c r="E1043">
        <v>3</v>
      </c>
      <c r="F1043" t="s">
        <v>13807</v>
      </c>
      <c r="G1043">
        <v>1</v>
      </c>
      <c r="H1043" t="s">
        <v>8278</v>
      </c>
      <c r="I1043">
        <v>1</v>
      </c>
      <c r="J1043" t="s">
        <v>13801</v>
      </c>
      <c r="K1043" t="s">
        <v>13808</v>
      </c>
      <c r="L1043">
        <v>270107</v>
      </c>
      <c r="M1043" t="s">
        <v>13588</v>
      </c>
      <c r="N1043">
        <v>270107006</v>
      </c>
      <c r="O1043" t="s">
        <v>13613</v>
      </c>
      <c r="P1043">
        <v>27386.896656075049</v>
      </c>
      <c r="Q1043">
        <v>36264.921130635863</v>
      </c>
      <c r="R1043">
        <v>0</v>
      </c>
    </row>
    <row r="1044" spans="1:18" x14ac:dyDescent="0.25">
      <c r="A1044">
        <v>8</v>
      </c>
      <c r="B1044">
        <v>16101</v>
      </c>
      <c r="C1044" t="s">
        <v>768</v>
      </c>
      <c r="D1044" t="s">
        <v>2024</v>
      </c>
      <c r="E1044">
        <v>3</v>
      </c>
      <c r="F1044" t="s">
        <v>13807</v>
      </c>
      <c r="G1044">
        <v>1</v>
      </c>
      <c r="H1044" t="s">
        <v>8278</v>
      </c>
      <c r="I1044">
        <v>1</v>
      </c>
      <c r="J1044" t="s">
        <v>13801</v>
      </c>
      <c r="K1044" t="s">
        <v>13809</v>
      </c>
      <c r="L1044">
        <v>270107</v>
      </c>
      <c r="M1044" t="s">
        <v>13588</v>
      </c>
      <c r="N1044">
        <v>270107006</v>
      </c>
      <c r="O1044" t="s">
        <v>13613</v>
      </c>
      <c r="P1044">
        <v>1525.5171519356722</v>
      </c>
      <c r="Q1044">
        <v>834.12338051982647</v>
      </c>
      <c r="R1044">
        <v>0</v>
      </c>
    </row>
    <row r="1045" spans="1:18" x14ac:dyDescent="0.25">
      <c r="A1045">
        <v>8</v>
      </c>
      <c r="B1045">
        <v>16101</v>
      </c>
      <c r="C1045" t="s">
        <v>768</v>
      </c>
      <c r="D1045" t="s">
        <v>2024</v>
      </c>
      <c r="E1045">
        <v>4</v>
      </c>
      <c r="F1045" t="s">
        <v>13810</v>
      </c>
      <c r="G1045">
        <v>1</v>
      </c>
      <c r="H1045" t="s">
        <v>8278</v>
      </c>
      <c r="I1045">
        <v>1</v>
      </c>
      <c r="J1045" t="s">
        <v>13801</v>
      </c>
      <c r="K1045" t="s">
        <v>13811</v>
      </c>
      <c r="L1045">
        <v>270107</v>
      </c>
      <c r="M1045" t="s">
        <v>13588</v>
      </c>
      <c r="N1045">
        <v>270107006</v>
      </c>
      <c r="O1045" t="s">
        <v>13613</v>
      </c>
      <c r="P1045">
        <v>26520.113265460521</v>
      </c>
      <c r="Q1045">
        <v>35247.163981716243</v>
      </c>
      <c r="R1045">
        <v>0</v>
      </c>
    </row>
    <row r="1046" spans="1:18" x14ac:dyDescent="0.25">
      <c r="A1046">
        <v>8</v>
      </c>
      <c r="B1046">
        <v>16101</v>
      </c>
      <c r="C1046" t="s">
        <v>768</v>
      </c>
      <c r="D1046" t="s">
        <v>2024</v>
      </c>
      <c r="E1046">
        <v>4</v>
      </c>
      <c r="F1046" t="s">
        <v>13810</v>
      </c>
      <c r="G1046">
        <v>1</v>
      </c>
      <c r="H1046" t="s">
        <v>8278</v>
      </c>
      <c r="I1046">
        <v>1</v>
      </c>
      <c r="J1046" t="s">
        <v>13801</v>
      </c>
      <c r="K1046" t="s">
        <v>13812</v>
      </c>
      <c r="L1046">
        <v>270107</v>
      </c>
      <c r="M1046" t="s">
        <v>13588</v>
      </c>
      <c r="N1046">
        <v>270107006</v>
      </c>
      <c r="O1046" t="s">
        <v>13613</v>
      </c>
      <c r="P1046">
        <v>2392.300542550202</v>
      </c>
      <c r="Q1046">
        <v>1851.8805294394492</v>
      </c>
      <c r="R1046">
        <v>0</v>
      </c>
    </row>
    <row r="1047" spans="1:18" x14ac:dyDescent="0.25">
      <c r="A1047">
        <v>8</v>
      </c>
      <c r="B1047">
        <v>16101</v>
      </c>
      <c r="C1047" t="s">
        <v>768</v>
      </c>
      <c r="D1047" t="s">
        <v>2024</v>
      </c>
      <c r="E1047">
        <v>7</v>
      </c>
      <c r="F1047" t="s">
        <v>13813</v>
      </c>
      <c r="G1047">
        <v>2</v>
      </c>
      <c r="H1047" t="s">
        <v>13771</v>
      </c>
      <c r="I1047">
        <v>3</v>
      </c>
      <c r="J1047" t="s">
        <v>13814</v>
      </c>
      <c r="K1047" t="s">
        <v>13771</v>
      </c>
      <c r="L1047">
        <v>270107</v>
      </c>
      <c r="M1047" t="s">
        <v>13588</v>
      </c>
      <c r="N1047">
        <v>270107005</v>
      </c>
      <c r="O1047" t="s">
        <v>13608</v>
      </c>
      <c r="P1047">
        <v>8373.8624818969802</v>
      </c>
      <c r="Q1047">
        <v>13613.957880244883</v>
      </c>
      <c r="R1047">
        <v>0</v>
      </c>
    </row>
    <row r="1048" spans="1:18" x14ac:dyDescent="0.25">
      <c r="A1048">
        <v>8</v>
      </c>
      <c r="B1048">
        <v>16101</v>
      </c>
      <c r="C1048" t="s">
        <v>768</v>
      </c>
      <c r="D1048" t="s">
        <v>2024</v>
      </c>
      <c r="E1048">
        <v>7</v>
      </c>
      <c r="F1048" t="s">
        <v>13813</v>
      </c>
      <c r="G1048">
        <v>3</v>
      </c>
      <c r="H1048" t="s">
        <v>13770</v>
      </c>
      <c r="I1048">
        <v>3</v>
      </c>
      <c r="J1048" t="s">
        <v>13814</v>
      </c>
      <c r="K1048" t="s">
        <v>13815</v>
      </c>
      <c r="L1048">
        <v>270107</v>
      </c>
      <c r="M1048" t="s">
        <v>13588</v>
      </c>
      <c r="N1048">
        <v>270107005</v>
      </c>
      <c r="O1048" t="s">
        <v>13608</v>
      </c>
      <c r="P1048">
        <v>18984.393575859758</v>
      </c>
      <c r="Q1048">
        <v>22069.664026198559</v>
      </c>
      <c r="R1048">
        <v>0</v>
      </c>
    </row>
    <row r="1049" spans="1:18" x14ac:dyDescent="0.25">
      <c r="A1049">
        <v>8</v>
      </c>
      <c r="B1049">
        <v>16101</v>
      </c>
      <c r="C1049" t="s">
        <v>768</v>
      </c>
      <c r="D1049" t="s">
        <v>2024</v>
      </c>
      <c r="E1049">
        <v>7</v>
      </c>
      <c r="F1049" t="s">
        <v>13813</v>
      </c>
      <c r="G1049">
        <v>3</v>
      </c>
      <c r="H1049" t="s">
        <v>13770</v>
      </c>
      <c r="I1049">
        <v>3</v>
      </c>
      <c r="J1049" t="s">
        <v>13814</v>
      </c>
      <c r="K1049" t="s">
        <v>13816</v>
      </c>
      <c r="L1049">
        <v>270107</v>
      </c>
      <c r="M1049" t="s">
        <v>13588</v>
      </c>
      <c r="N1049">
        <v>270107005</v>
      </c>
      <c r="O1049" t="s">
        <v>13608</v>
      </c>
      <c r="P1049">
        <v>1554.1577502539826</v>
      </c>
      <c r="Q1049">
        <v>1415.4226047122488</v>
      </c>
      <c r="R1049">
        <v>0</v>
      </c>
    </row>
    <row r="1050" spans="1:18" x14ac:dyDescent="0.25">
      <c r="A1050">
        <v>8</v>
      </c>
      <c r="B1050">
        <v>16103</v>
      </c>
      <c r="C1050" t="s">
        <v>768</v>
      </c>
      <c r="D1050" t="s">
        <v>2030</v>
      </c>
      <c r="E1050">
        <v>1</v>
      </c>
      <c r="F1050" t="s">
        <v>13800</v>
      </c>
      <c r="G1050">
        <v>1</v>
      </c>
      <c r="H1050" t="s">
        <v>8278</v>
      </c>
      <c r="I1050">
        <v>1</v>
      </c>
      <c r="J1050" t="s">
        <v>13801</v>
      </c>
      <c r="K1050" t="s">
        <v>13802</v>
      </c>
      <c r="L1050">
        <v>270107</v>
      </c>
      <c r="M1050" t="s">
        <v>13588</v>
      </c>
      <c r="N1050">
        <v>270107006</v>
      </c>
      <c r="O1050" t="s">
        <v>13613</v>
      </c>
      <c r="P1050">
        <v>0</v>
      </c>
      <c r="Q1050">
        <v>36061.38561993355</v>
      </c>
      <c r="R1050">
        <v>0</v>
      </c>
    </row>
    <row r="1051" spans="1:18" x14ac:dyDescent="0.25">
      <c r="A1051">
        <v>8</v>
      </c>
      <c r="B1051">
        <v>16103</v>
      </c>
      <c r="C1051" t="s">
        <v>768</v>
      </c>
      <c r="D1051" t="s">
        <v>2030</v>
      </c>
      <c r="E1051">
        <v>2</v>
      </c>
      <c r="F1051" t="s">
        <v>13804</v>
      </c>
      <c r="G1051">
        <v>3</v>
      </c>
      <c r="H1051" t="s">
        <v>13770</v>
      </c>
      <c r="I1051">
        <v>1</v>
      </c>
      <c r="J1051" t="s">
        <v>13801</v>
      </c>
      <c r="K1051" t="s">
        <v>13805</v>
      </c>
      <c r="L1051">
        <v>270107</v>
      </c>
      <c r="M1051" t="s">
        <v>13588</v>
      </c>
      <c r="N1051">
        <v>270107006</v>
      </c>
      <c r="O1051" t="s">
        <v>13613</v>
      </c>
      <c r="P1051">
        <v>0</v>
      </c>
      <c r="Q1051">
        <v>36061.38561993355</v>
      </c>
      <c r="R1051">
        <v>0</v>
      </c>
    </row>
    <row r="1052" spans="1:18" x14ac:dyDescent="0.25">
      <c r="A1052">
        <v>8</v>
      </c>
      <c r="B1052">
        <v>16103</v>
      </c>
      <c r="C1052" t="s">
        <v>768</v>
      </c>
      <c r="D1052" t="s">
        <v>2030</v>
      </c>
      <c r="E1052">
        <v>3</v>
      </c>
      <c r="F1052" t="s">
        <v>13807</v>
      </c>
      <c r="G1052">
        <v>1</v>
      </c>
      <c r="H1052" t="s">
        <v>8278</v>
      </c>
      <c r="I1052">
        <v>1</v>
      </c>
      <c r="J1052" t="s">
        <v>13801</v>
      </c>
      <c r="K1052" t="s">
        <v>13808</v>
      </c>
      <c r="L1052">
        <v>270107</v>
      </c>
      <c r="M1052" t="s">
        <v>13588</v>
      </c>
      <c r="N1052">
        <v>270107006</v>
      </c>
      <c r="O1052" t="s">
        <v>13613</v>
      </c>
      <c r="P1052">
        <v>0</v>
      </c>
      <c r="Q1052">
        <v>36061.38561993355</v>
      </c>
      <c r="R1052">
        <v>0</v>
      </c>
    </row>
    <row r="1053" spans="1:18" x14ac:dyDescent="0.25">
      <c r="A1053">
        <v>8</v>
      </c>
      <c r="B1053">
        <v>16103</v>
      </c>
      <c r="C1053" t="s">
        <v>768</v>
      </c>
      <c r="D1053" t="s">
        <v>2030</v>
      </c>
      <c r="E1053">
        <v>4</v>
      </c>
      <c r="F1053" t="s">
        <v>13810</v>
      </c>
      <c r="G1053">
        <v>1</v>
      </c>
      <c r="H1053" t="s">
        <v>8278</v>
      </c>
      <c r="I1053">
        <v>1</v>
      </c>
      <c r="J1053" t="s">
        <v>13801</v>
      </c>
      <c r="K1053" t="s">
        <v>13811</v>
      </c>
      <c r="L1053">
        <v>270107</v>
      </c>
      <c r="M1053" t="s">
        <v>13588</v>
      </c>
      <c r="N1053">
        <v>270107006</v>
      </c>
      <c r="O1053" t="s">
        <v>13613</v>
      </c>
      <c r="P1053">
        <v>0</v>
      </c>
      <c r="Q1053">
        <v>36061.38561993355</v>
      </c>
      <c r="R1053">
        <v>0</v>
      </c>
    </row>
    <row r="1054" spans="1:18" x14ac:dyDescent="0.25">
      <c r="A1054">
        <v>8</v>
      </c>
      <c r="B1054">
        <v>16103</v>
      </c>
      <c r="C1054" t="s">
        <v>768</v>
      </c>
      <c r="D1054" t="s">
        <v>2030</v>
      </c>
      <c r="E1054">
        <v>7</v>
      </c>
      <c r="F1054" t="s">
        <v>13813</v>
      </c>
      <c r="G1054">
        <v>2</v>
      </c>
      <c r="H1054" t="s">
        <v>13771</v>
      </c>
      <c r="I1054">
        <v>3</v>
      </c>
      <c r="J1054" t="s">
        <v>13814</v>
      </c>
      <c r="K1054" t="s">
        <v>13771</v>
      </c>
      <c r="L1054">
        <v>270107</v>
      </c>
      <c r="M1054" t="s">
        <v>13588</v>
      </c>
      <c r="N1054">
        <v>270107005</v>
      </c>
      <c r="O1054" t="s">
        <v>13608</v>
      </c>
      <c r="P1054">
        <v>0</v>
      </c>
      <c r="Q1054">
        <v>6144.8455524720639</v>
      </c>
      <c r="R1054">
        <v>0</v>
      </c>
    </row>
    <row r="1055" spans="1:18" x14ac:dyDescent="0.25">
      <c r="A1055">
        <v>8</v>
      </c>
      <c r="B1055">
        <v>16103</v>
      </c>
      <c r="C1055" t="s">
        <v>768</v>
      </c>
      <c r="D1055" t="s">
        <v>2030</v>
      </c>
      <c r="E1055">
        <v>7</v>
      </c>
      <c r="F1055" t="s">
        <v>13813</v>
      </c>
      <c r="G1055">
        <v>3</v>
      </c>
      <c r="H1055" t="s">
        <v>13770</v>
      </c>
      <c r="I1055">
        <v>3</v>
      </c>
      <c r="J1055" t="s">
        <v>13814</v>
      </c>
      <c r="K1055" t="s">
        <v>13815</v>
      </c>
      <c r="L1055">
        <v>270107</v>
      </c>
      <c r="M1055" t="s">
        <v>13588</v>
      </c>
      <c r="N1055">
        <v>270107005</v>
      </c>
      <c r="O1055" t="s">
        <v>13608</v>
      </c>
      <c r="P1055">
        <v>0</v>
      </c>
      <c r="Q1055">
        <v>26844.117291225459</v>
      </c>
      <c r="R1055">
        <v>0</v>
      </c>
    </row>
    <row r="1056" spans="1:18" x14ac:dyDescent="0.25">
      <c r="A1056">
        <v>8</v>
      </c>
      <c r="B1056">
        <v>16103</v>
      </c>
      <c r="C1056" t="s">
        <v>768</v>
      </c>
      <c r="D1056" t="s">
        <v>2030</v>
      </c>
      <c r="E1056">
        <v>7</v>
      </c>
      <c r="F1056" t="s">
        <v>13813</v>
      </c>
      <c r="G1056">
        <v>3</v>
      </c>
      <c r="H1056" t="s">
        <v>13770</v>
      </c>
      <c r="I1056">
        <v>3</v>
      </c>
      <c r="J1056" t="s">
        <v>13814</v>
      </c>
      <c r="K1056" t="s">
        <v>13816</v>
      </c>
      <c r="L1056">
        <v>270107</v>
      </c>
      <c r="M1056" t="s">
        <v>13588</v>
      </c>
      <c r="N1056">
        <v>270107005</v>
      </c>
      <c r="O1056" t="s">
        <v>13608</v>
      </c>
      <c r="P1056">
        <v>0</v>
      </c>
      <c r="Q1056">
        <v>3072.422776236032</v>
      </c>
      <c r="R1056">
        <v>0</v>
      </c>
    </row>
    <row r="1057" spans="1:18" x14ac:dyDescent="0.25">
      <c r="A1057">
        <v>8</v>
      </c>
      <c r="B1057">
        <v>16107</v>
      </c>
      <c r="C1057" t="s">
        <v>768</v>
      </c>
      <c r="D1057" t="s">
        <v>2042</v>
      </c>
      <c r="E1057">
        <v>1</v>
      </c>
      <c r="F1057" t="s">
        <v>13800</v>
      </c>
      <c r="G1057">
        <v>1</v>
      </c>
      <c r="H1057" t="s">
        <v>8278</v>
      </c>
      <c r="I1057">
        <v>1</v>
      </c>
      <c r="J1057" t="s">
        <v>13801</v>
      </c>
      <c r="K1057" t="s">
        <v>13802</v>
      </c>
      <c r="L1057">
        <v>270107</v>
      </c>
      <c r="M1057" t="s">
        <v>13588</v>
      </c>
      <c r="N1057">
        <v>270107006</v>
      </c>
      <c r="O1057" t="s">
        <v>13613</v>
      </c>
      <c r="P1057">
        <v>0</v>
      </c>
      <c r="Q1057">
        <v>75799.068869595561</v>
      </c>
      <c r="R1057">
        <v>0</v>
      </c>
    </row>
    <row r="1058" spans="1:18" x14ac:dyDescent="0.25">
      <c r="A1058">
        <v>8</v>
      </c>
      <c r="B1058">
        <v>16107</v>
      </c>
      <c r="C1058" t="s">
        <v>768</v>
      </c>
      <c r="D1058" t="s">
        <v>2042</v>
      </c>
      <c r="E1058">
        <v>2</v>
      </c>
      <c r="F1058" t="s">
        <v>13804</v>
      </c>
      <c r="G1058">
        <v>3</v>
      </c>
      <c r="H1058" t="s">
        <v>13770</v>
      </c>
      <c r="I1058">
        <v>1</v>
      </c>
      <c r="J1058" t="s">
        <v>13801</v>
      </c>
      <c r="K1058" t="s">
        <v>13805</v>
      </c>
      <c r="L1058">
        <v>270107</v>
      </c>
      <c r="M1058" t="s">
        <v>13588</v>
      </c>
      <c r="N1058">
        <v>270107006</v>
      </c>
      <c r="O1058" t="s">
        <v>13613</v>
      </c>
      <c r="P1058">
        <v>0</v>
      </c>
      <c r="Q1058">
        <v>75799.068869595561</v>
      </c>
      <c r="R1058">
        <v>0</v>
      </c>
    </row>
    <row r="1059" spans="1:18" x14ac:dyDescent="0.25">
      <c r="A1059">
        <v>8</v>
      </c>
      <c r="B1059">
        <v>16107</v>
      </c>
      <c r="C1059" t="s">
        <v>768</v>
      </c>
      <c r="D1059" t="s">
        <v>2042</v>
      </c>
      <c r="E1059">
        <v>3</v>
      </c>
      <c r="F1059" t="s">
        <v>13807</v>
      </c>
      <c r="G1059">
        <v>1</v>
      </c>
      <c r="H1059" t="s">
        <v>8278</v>
      </c>
      <c r="I1059">
        <v>1</v>
      </c>
      <c r="J1059" t="s">
        <v>13801</v>
      </c>
      <c r="K1059" t="s">
        <v>13808</v>
      </c>
      <c r="L1059">
        <v>270107</v>
      </c>
      <c r="M1059" t="s">
        <v>13588</v>
      </c>
      <c r="N1059">
        <v>270107006</v>
      </c>
      <c r="O1059" t="s">
        <v>13613</v>
      </c>
      <c r="P1059">
        <v>0</v>
      </c>
      <c r="Q1059">
        <v>75799.068869595561</v>
      </c>
      <c r="R1059">
        <v>0</v>
      </c>
    </row>
    <row r="1060" spans="1:18" x14ac:dyDescent="0.25">
      <c r="A1060">
        <v>8</v>
      </c>
      <c r="B1060">
        <v>16107</v>
      </c>
      <c r="C1060" t="s">
        <v>768</v>
      </c>
      <c r="D1060" t="s">
        <v>2042</v>
      </c>
      <c r="E1060">
        <v>4</v>
      </c>
      <c r="F1060" t="s">
        <v>13810</v>
      </c>
      <c r="G1060">
        <v>1</v>
      </c>
      <c r="H1060" t="s">
        <v>8278</v>
      </c>
      <c r="I1060">
        <v>1</v>
      </c>
      <c r="J1060" t="s">
        <v>13801</v>
      </c>
      <c r="K1060" t="s">
        <v>13811</v>
      </c>
      <c r="L1060">
        <v>270107</v>
      </c>
      <c r="M1060" t="s">
        <v>13588</v>
      </c>
      <c r="N1060">
        <v>270107006</v>
      </c>
      <c r="O1060" t="s">
        <v>13613</v>
      </c>
      <c r="P1060">
        <v>0</v>
      </c>
      <c r="Q1060">
        <v>75799.068869595561</v>
      </c>
      <c r="R1060">
        <v>0</v>
      </c>
    </row>
    <row r="1061" spans="1:18" x14ac:dyDescent="0.25">
      <c r="A1061">
        <v>8</v>
      </c>
      <c r="B1061">
        <v>16107</v>
      </c>
      <c r="C1061" t="s">
        <v>768</v>
      </c>
      <c r="D1061" t="s">
        <v>2042</v>
      </c>
      <c r="E1061">
        <v>7</v>
      </c>
      <c r="F1061" t="s">
        <v>13813</v>
      </c>
      <c r="G1061">
        <v>2</v>
      </c>
      <c r="H1061" t="s">
        <v>13771</v>
      </c>
      <c r="I1061">
        <v>3</v>
      </c>
      <c r="J1061" t="s">
        <v>13814</v>
      </c>
      <c r="K1061" t="s">
        <v>13771</v>
      </c>
      <c r="L1061">
        <v>270107</v>
      </c>
      <c r="M1061" t="s">
        <v>13588</v>
      </c>
      <c r="N1061">
        <v>270107005</v>
      </c>
      <c r="O1061" t="s">
        <v>13608</v>
      </c>
      <c r="P1061">
        <v>0</v>
      </c>
      <c r="Q1061">
        <v>33099.838430278411</v>
      </c>
      <c r="R1061">
        <v>0</v>
      </c>
    </row>
    <row r="1062" spans="1:18" x14ac:dyDescent="0.25">
      <c r="A1062">
        <v>8</v>
      </c>
      <c r="B1062">
        <v>16107</v>
      </c>
      <c r="C1062" t="s">
        <v>768</v>
      </c>
      <c r="D1062" t="s">
        <v>2042</v>
      </c>
      <c r="E1062">
        <v>7</v>
      </c>
      <c r="F1062" t="s">
        <v>13813</v>
      </c>
      <c r="G1062">
        <v>3</v>
      </c>
      <c r="H1062" t="s">
        <v>13770</v>
      </c>
      <c r="I1062">
        <v>3</v>
      </c>
      <c r="J1062" t="s">
        <v>13814</v>
      </c>
      <c r="K1062" t="s">
        <v>13815</v>
      </c>
      <c r="L1062">
        <v>270107</v>
      </c>
      <c r="M1062" t="s">
        <v>13588</v>
      </c>
      <c r="N1062">
        <v>270107005</v>
      </c>
      <c r="O1062" t="s">
        <v>13608</v>
      </c>
      <c r="P1062">
        <v>0</v>
      </c>
      <c r="Q1062">
        <v>42699.230439317151</v>
      </c>
      <c r="R1062">
        <v>0</v>
      </c>
    </row>
    <row r="1063" spans="1:18" x14ac:dyDescent="0.25">
      <c r="A1063">
        <v>8</v>
      </c>
      <c r="B1063">
        <v>16301</v>
      </c>
      <c r="C1063" t="s">
        <v>768</v>
      </c>
      <c r="D1063" t="s">
        <v>2072</v>
      </c>
      <c r="E1063">
        <v>1</v>
      </c>
      <c r="F1063" t="s">
        <v>13800</v>
      </c>
      <c r="G1063">
        <v>1</v>
      </c>
      <c r="H1063" t="s">
        <v>8278</v>
      </c>
      <c r="I1063">
        <v>1</v>
      </c>
      <c r="J1063" t="s">
        <v>13801</v>
      </c>
      <c r="K1063" t="s">
        <v>13802</v>
      </c>
      <c r="L1063">
        <v>270107</v>
      </c>
      <c r="M1063" t="s">
        <v>13588</v>
      </c>
      <c r="N1063">
        <v>270107006</v>
      </c>
      <c r="O1063" t="s">
        <v>13613</v>
      </c>
      <c r="P1063">
        <v>18837.890987347408</v>
      </c>
      <c r="Q1063">
        <v>37024.525330126242</v>
      </c>
      <c r="R1063">
        <v>0</v>
      </c>
    </row>
    <row r="1064" spans="1:18" x14ac:dyDescent="0.25">
      <c r="A1064">
        <v>8</v>
      </c>
      <c r="B1064">
        <v>16301</v>
      </c>
      <c r="C1064" t="s">
        <v>768</v>
      </c>
      <c r="D1064" t="s">
        <v>2072</v>
      </c>
      <c r="E1064">
        <v>1</v>
      </c>
      <c r="F1064" t="s">
        <v>13800</v>
      </c>
      <c r="G1064">
        <v>1</v>
      </c>
      <c r="H1064" t="s">
        <v>8278</v>
      </c>
      <c r="I1064">
        <v>1</v>
      </c>
      <c r="J1064" t="s">
        <v>13801</v>
      </c>
      <c r="K1064" t="s">
        <v>13803</v>
      </c>
      <c r="L1064">
        <v>270107</v>
      </c>
      <c r="M1064" t="s">
        <v>13588</v>
      </c>
      <c r="N1064">
        <v>270107006</v>
      </c>
      <c r="O1064" t="s">
        <v>13613</v>
      </c>
      <c r="P1064">
        <v>936.88545879559194</v>
      </c>
      <c r="Q1064">
        <v>0</v>
      </c>
      <c r="R1064">
        <v>0</v>
      </c>
    </row>
    <row r="1065" spans="1:18" x14ac:dyDescent="0.25">
      <c r="A1065">
        <v>8</v>
      </c>
      <c r="B1065">
        <v>16301</v>
      </c>
      <c r="C1065" t="s">
        <v>768</v>
      </c>
      <c r="D1065" t="s">
        <v>2072</v>
      </c>
      <c r="E1065">
        <v>2</v>
      </c>
      <c r="F1065" t="s">
        <v>13804</v>
      </c>
      <c r="G1065">
        <v>3</v>
      </c>
      <c r="H1065" t="s">
        <v>13770</v>
      </c>
      <c r="I1065">
        <v>1</v>
      </c>
      <c r="J1065" t="s">
        <v>13801</v>
      </c>
      <c r="K1065" t="s">
        <v>13805</v>
      </c>
      <c r="L1065">
        <v>270107</v>
      </c>
      <c r="M1065" t="s">
        <v>13588</v>
      </c>
      <c r="N1065">
        <v>270107006</v>
      </c>
      <c r="O1065" t="s">
        <v>13613</v>
      </c>
      <c r="P1065">
        <v>18837.890987347408</v>
      </c>
      <c r="Q1065">
        <v>37024.525330126242</v>
      </c>
      <c r="R1065">
        <v>0</v>
      </c>
    </row>
    <row r="1066" spans="1:18" x14ac:dyDescent="0.25">
      <c r="A1066">
        <v>8</v>
      </c>
      <c r="B1066">
        <v>16301</v>
      </c>
      <c r="C1066" t="s">
        <v>768</v>
      </c>
      <c r="D1066" t="s">
        <v>2072</v>
      </c>
      <c r="E1066">
        <v>2</v>
      </c>
      <c r="F1066" t="s">
        <v>13804</v>
      </c>
      <c r="G1066">
        <v>3</v>
      </c>
      <c r="H1066" t="s">
        <v>13770</v>
      </c>
      <c r="I1066">
        <v>1</v>
      </c>
      <c r="J1066" t="s">
        <v>13801</v>
      </c>
      <c r="K1066" t="s">
        <v>13806</v>
      </c>
      <c r="L1066">
        <v>270107</v>
      </c>
      <c r="M1066" t="s">
        <v>13588</v>
      </c>
      <c r="N1066">
        <v>270107006</v>
      </c>
      <c r="O1066" t="s">
        <v>13613</v>
      </c>
      <c r="P1066">
        <v>936.88545879559194</v>
      </c>
      <c r="Q1066">
        <v>0</v>
      </c>
      <c r="R1066">
        <v>0</v>
      </c>
    </row>
    <row r="1067" spans="1:18" x14ac:dyDescent="0.25">
      <c r="A1067">
        <v>8</v>
      </c>
      <c r="B1067">
        <v>16301</v>
      </c>
      <c r="C1067" t="s">
        <v>768</v>
      </c>
      <c r="D1067" t="s">
        <v>2072</v>
      </c>
      <c r="E1067">
        <v>3</v>
      </c>
      <c r="F1067" t="s">
        <v>13807</v>
      </c>
      <c r="G1067">
        <v>1</v>
      </c>
      <c r="H1067" t="s">
        <v>8278</v>
      </c>
      <c r="I1067">
        <v>1</v>
      </c>
      <c r="J1067" t="s">
        <v>13801</v>
      </c>
      <c r="K1067" t="s">
        <v>13808</v>
      </c>
      <c r="L1067">
        <v>270107</v>
      </c>
      <c r="M1067" t="s">
        <v>13588</v>
      </c>
      <c r="N1067">
        <v>270107006</v>
      </c>
      <c r="O1067" t="s">
        <v>13613</v>
      </c>
      <c r="P1067">
        <v>18837.890987347408</v>
      </c>
      <c r="Q1067">
        <v>37024.525330126242</v>
      </c>
      <c r="R1067">
        <v>0</v>
      </c>
    </row>
    <row r="1068" spans="1:18" x14ac:dyDescent="0.25">
      <c r="A1068">
        <v>8</v>
      </c>
      <c r="B1068">
        <v>16301</v>
      </c>
      <c r="C1068" t="s">
        <v>768</v>
      </c>
      <c r="D1068" t="s">
        <v>2072</v>
      </c>
      <c r="E1068">
        <v>3</v>
      </c>
      <c r="F1068" t="s">
        <v>13807</v>
      </c>
      <c r="G1068">
        <v>1</v>
      </c>
      <c r="H1068" t="s">
        <v>8278</v>
      </c>
      <c r="I1068">
        <v>1</v>
      </c>
      <c r="J1068" t="s">
        <v>13801</v>
      </c>
      <c r="K1068" t="s">
        <v>13809</v>
      </c>
      <c r="L1068">
        <v>270107</v>
      </c>
      <c r="M1068" t="s">
        <v>13588</v>
      </c>
      <c r="N1068">
        <v>270107006</v>
      </c>
      <c r="O1068" t="s">
        <v>13613</v>
      </c>
      <c r="P1068">
        <v>936.88545879559194</v>
      </c>
      <c r="Q1068">
        <v>0</v>
      </c>
      <c r="R1068">
        <v>0</v>
      </c>
    </row>
    <row r="1069" spans="1:18" x14ac:dyDescent="0.25">
      <c r="A1069">
        <v>8</v>
      </c>
      <c r="B1069">
        <v>16301</v>
      </c>
      <c r="C1069" t="s">
        <v>768</v>
      </c>
      <c r="D1069" t="s">
        <v>2072</v>
      </c>
      <c r="E1069">
        <v>4</v>
      </c>
      <c r="F1069" t="s">
        <v>13810</v>
      </c>
      <c r="G1069">
        <v>1</v>
      </c>
      <c r="H1069" t="s">
        <v>8278</v>
      </c>
      <c r="I1069">
        <v>1</v>
      </c>
      <c r="J1069" t="s">
        <v>13801</v>
      </c>
      <c r="K1069" t="s">
        <v>13811</v>
      </c>
      <c r="L1069">
        <v>270107</v>
      </c>
      <c r="M1069" t="s">
        <v>13588</v>
      </c>
      <c r="N1069">
        <v>270107006</v>
      </c>
      <c r="O1069" t="s">
        <v>13613</v>
      </c>
      <c r="P1069">
        <v>19774.776446143002</v>
      </c>
      <c r="Q1069">
        <v>37024.525330126242</v>
      </c>
      <c r="R1069">
        <v>0</v>
      </c>
    </row>
    <row r="1070" spans="1:18" x14ac:dyDescent="0.25">
      <c r="A1070">
        <v>8</v>
      </c>
      <c r="B1070">
        <v>16301</v>
      </c>
      <c r="C1070" t="s">
        <v>768</v>
      </c>
      <c r="D1070" t="s">
        <v>2072</v>
      </c>
      <c r="E1070">
        <v>7</v>
      </c>
      <c r="F1070" t="s">
        <v>13813</v>
      </c>
      <c r="G1070">
        <v>2</v>
      </c>
      <c r="H1070" t="s">
        <v>13771</v>
      </c>
      <c r="I1070">
        <v>3</v>
      </c>
      <c r="J1070" t="s">
        <v>13814</v>
      </c>
      <c r="K1070" t="s">
        <v>13771</v>
      </c>
      <c r="L1070">
        <v>270107</v>
      </c>
      <c r="M1070" t="s">
        <v>13588</v>
      </c>
      <c r="N1070">
        <v>270107005</v>
      </c>
      <c r="O1070" t="s">
        <v>13608</v>
      </c>
      <c r="P1070">
        <v>5298.5046937033876</v>
      </c>
      <c r="Q1070">
        <v>10681.974365279015</v>
      </c>
      <c r="R1070">
        <v>0</v>
      </c>
    </row>
    <row r="1071" spans="1:18" x14ac:dyDescent="0.25">
      <c r="A1071">
        <v>8</v>
      </c>
      <c r="B1071">
        <v>16301</v>
      </c>
      <c r="C1071" t="s">
        <v>768</v>
      </c>
      <c r="D1071" t="s">
        <v>2072</v>
      </c>
      <c r="E1071">
        <v>7</v>
      </c>
      <c r="F1071" t="s">
        <v>13813</v>
      </c>
      <c r="G1071">
        <v>3</v>
      </c>
      <c r="H1071" t="s">
        <v>13770</v>
      </c>
      <c r="I1071">
        <v>3</v>
      </c>
      <c r="J1071" t="s">
        <v>13814</v>
      </c>
      <c r="K1071" t="s">
        <v>13815</v>
      </c>
      <c r="L1071">
        <v>270107</v>
      </c>
      <c r="M1071" t="s">
        <v>13588</v>
      </c>
      <c r="N1071">
        <v>270107005</v>
      </c>
      <c r="O1071" t="s">
        <v>13608</v>
      </c>
      <c r="P1071">
        <v>13539.38629364402</v>
      </c>
      <c r="Q1071">
        <v>26342.550964847222</v>
      </c>
      <c r="R1071">
        <v>0</v>
      </c>
    </row>
    <row r="1072" spans="1:18" x14ac:dyDescent="0.25">
      <c r="A1072">
        <v>8</v>
      </c>
      <c r="B1072">
        <v>16301</v>
      </c>
      <c r="C1072" t="s">
        <v>768</v>
      </c>
      <c r="D1072" t="s">
        <v>2072</v>
      </c>
      <c r="E1072">
        <v>7</v>
      </c>
      <c r="F1072" t="s">
        <v>13813</v>
      </c>
      <c r="G1072">
        <v>3</v>
      </c>
      <c r="H1072" t="s">
        <v>13770</v>
      </c>
      <c r="I1072">
        <v>3</v>
      </c>
      <c r="J1072" t="s">
        <v>13814</v>
      </c>
      <c r="K1072" t="s">
        <v>13816</v>
      </c>
      <c r="L1072">
        <v>270107</v>
      </c>
      <c r="M1072" t="s">
        <v>13588</v>
      </c>
      <c r="N1072">
        <v>270107005</v>
      </c>
      <c r="O1072" t="s">
        <v>13608</v>
      </c>
      <c r="P1072">
        <v>936.88545879559194</v>
      </c>
      <c r="Q1072">
        <v>0</v>
      </c>
      <c r="R1072">
        <v>0</v>
      </c>
    </row>
    <row r="1073" spans="1:18" x14ac:dyDescent="0.25">
      <c r="A1073">
        <v>8</v>
      </c>
      <c r="B1073">
        <v>16305</v>
      </c>
      <c r="C1073" t="s">
        <v>768</v>
      </c>
      <c r="D1073" t="s">
        <v>2084</v>
      </c>
      <c r="E1073">
        <v>1</v>
      </c>
      <c r="F1073" t="s">
        <v>13800</v>
      </c>
      <c r="G1073">
        <v>1</v>
      </c>
      <c r="H1073" t="s">
        <v>8278</v>
      </c>
      <c r="I1073">
        <v>1</v>
      </c>
      <c r="J1073" t="s">
        <v>13801</v>
      </c>
      <c r="K1073" t="s">
        <v>13802</v>
      </c>
      <c r="L1073">
        <v>270107</v>
      </c>
      <c r="M1073" t="s">
        <v>13588</v>
      </c>
      <c r="N1073">
        <v>270107006</v>
      </c>
      <c r="O1073" t="s">
        <v>13613</v>
      </c>
      <c r="P1073">
        <v>0</v>
      </c>
      <c r="Q1073">
        <v>50733.276643990917</v>
      </c>
      <c r="R1073">
        <v>0</v>
      </c>
    </row>
    <row r="1074" spans="1:18" x14ac:dyDescent="0.25">
      <c r="A1074">
        <v>8</v>
      </c>
      <c r="B1074">
        <v>16305</v>
      </c>
      <c r="C1074" t="s">
        <v>768</v>
      </c>
      <c r="D1074" t="s">
        <v>2084</v>
      </c>
      <c r="E1074">
        <v>2</v>
      </c>
      <c r="F1074" t="s">
        <v>13804</v>
      </c>
      <c r="G1074">
        <v>3</v>
      </c>
      <c r="H1074" t="s">
        <v>13770</v>
      </c>
      <c r="I1074">
        <v>1</v>
      </c>
      <c r="J1074" t="s">
        <v>13801</v>
      </c>
      <c r="K1074" t="s">
        <v>13805</v>
      </c>
      <c r="L1074">
        <v>270107</v>
      </c>
      <c r="M1074" t="s">
        <v>13588</v>
      </c>
      <c r="N1074">
        <v>270107006</v>
      </c>
      <c r="O1074" t="s">
        <v>13613</v>
      </c>
      <c r="P1074">
        <v>0</v>
      </c>
      <c r="Q1074">
        <v>50733.276643990917</v>
      </c>
      <c r="R1074">
        <v>0</v>
      </c>
    </row>
    <row r="1075" spans="1:18" x14ac:dyDescent="0.25">
      <c r="A1075">
        <v>8</v>
      </c>
      <c r="B1075">
        <v>16305</v>
      </c>
      <c r="C1075" t="s">
        <v>768</v>
      </c>
      <c r="D1075" t="s">
        <v>2084</v>
      </c>
      <c r="E1075">
        <v>3</v>
      </c>
      <c r="F1075" t="s">
        <v>13807</v>
      </c>
      <c r="G1075">
        <v>1</v>
      </c>
      <c r="H1075" t="s">
        <v>8278</v>
      </c>
      <c r="I1075">
        <v>1</v>
      </c>
      <c r="J1075" t="s">
        <v>13801</v>
      </c>
      <c r="K1075" t="s">
        <v>13808</v>
      </c>
      <c r="L1075">
        <v>270107</v>
      </c>
      <c r="M1075" t="s">
        <v>13588</v>
      </c>
      <c r="N1075">
        <v>270107006</v>
      </c>
      <c r="O1075" t="s">
        <v>13613</v>
      </c>
      <c r="P1075">
        <v>0</v>
      </c>
      <c r="Q1075">
        <v>50733.276643990917</v>
      </c>
      <c r="R1075">
        <v>0</v>
      </c>
    </row>
    <row r="1076" spans="1:18" x14ac:dyDescent="0.25">
      <c r="A1076">
        <v>8</v>
      </c>
      <c r="B1076">
        <v>16305</v>
      </c>
      <c r="C1076" t="s">
        <v>768</v>
      </c>
      <c r="D1076" t="s">
        <v>2084</v>
      </c>
      <c r="E1076">
        <v>4</v>
      </c>
      <c r="F1076" t="s">
        <v>13810</v>
      </c>
      <c r="G1076">
        <v>1</v>
      </c>
      <c r="H1076" t="s">
        <v>8278</v>
      </c>
      <c r="I1076">
        <v>1</v>
      </c>
      <c r="J1076" t="s">
        <v>13801</v>
      </c>
      <c r="K1076" t="s">
        <v>13811</v>
      </c>
      <c r="L1076">
        <v>270107</v>
      </c>
      <c r="M1076" t="s">
        <v>13588</v>
      </c>
      <c r="N1076">
        <v>270107006</v>
      </c>
      <c r="O1076" t="s">
        <v>13613</v>
      </c>
      <c r="P1076">
        <v>0</v>
      </c>
      <c r="Q1076">
        <v>50733.276643990917</v>
      </c>
      <c r="R1076">
        <v>0</v>
      </c>
    </row>
    <row r="1077" spans="1:18" x14ac:dyDescent="0.25">
      <c r="A1077">
        <v>8</v>
      </c>
      <c r="B1077">
        <v>16305</v>
      </c>
      <c r="C1077" t="s">
        <v>768</v>
      </c>
      <c r="D1077" t="s">
        <v>2084</v>
      </c>
      <c r="E1077">
        <v>7</v>
      </c>
      <c r="F1077" t="s">
        <v>13813</v>
      </c>
      <c r="G1077">
        <v>2</v>
      </c>
      <c r="H1077" t="s">
        <v>13771</v>
      </c>
      <c r="I1077">
        <v>3</v>
      </c>
      <c r="J1077" t="s">
        <v>13814</v>
      </c>
      <c r="K1077" t="s">
        <v>13771</v>
      </c>
      <c r="L1077">
        <v>270107</v>
      </c>
      <c r="M1077" t="s">
        <v>13588</v>
      </c>
      <c r="N1077">
        <v>270107005</v>
      </c>
      <c r="O1077" t="s">
        <v>13608</v>
      </c>
      <c r="P1077">
        <v>0</v>
      </c>
      <c r="Q1077">
        <v>17457.981715893078</v>
      </c>
      <c r="R1077">
        <v>0</v>
      </c>
    </row>
    <row r="1078" spans="1:18" x14ac:dyDescent="0.25">
      <c r="A1078">
        <v>8</v>
      </c>
      <c r="B1078">
        <v>16305</v>
      </c>
      <c r="C1078" t="s">
        <v>768</v>
      </c>
      <c r="D1078" t="s">
        <v>2084</v>
      </c>
      <c r="E1078">
        <v>7</v>
      </c>
      <c r="F1078" t="s">
        <v>13813</v>
      </c>
      <c r="G1078">
        <v>3</v>
      </c>
      <c r="H1078" t="s">
        <v>13770</v>
      </c>
      <c r="I1078">
        <v>3</v>
      </c>
      <c r="J1078" t="s">
        <v>13814</v>
      </c>
      <c r="K1078" t="s">
        <v>13815</v>
      </c>
      <c r="L1078">
        <v>270107</v>
      </c>
      <c r="M1078" t="s">
        <v>13588</v>
      </c>
      <c r="N1078">
        <v>270107005</v>
      </c>
      <c r="O1078" t="s">
        <v>13608</v>
      </c>
      <c r="P1078">
        <v>0</v>
      </c>
      <c r="Q1078">
        <v>33275.294928097843</v>
      </c>
      <c r="R1078">
        <v>0</v>
      </c>
    </row>
    <row r="1079" spans="1:18" x14ac:dyDescent="0.25">
      <c r="A1079">
        <v>9</v>
      </c>
      <c r="B1079">
        <v>9101</v>
      </c>
      <c r="C1079" t="s">
        <v>762</v>
      </c>
      <c r="D1079" t="s">
        <v>1577</v>
      </c>
      <c r="E1079">
        <v>1</v>
      </c>
      <c r="F1079" t="s">
        <v>13800</v>
      </c>
      <c r="G1079">
        <v>1</v>
      </c>
      <c r="H1079" t="s">
        <v>8278</v>
      </c>
      <c r="I1079">
        <v>1</v>
      </c>
      <c r="J1079" t="s">
        <v>13801</v>
      </c>
      <c r="K1079" t="s">
        <v>13802</v>
      </c>
      <c r="L1079">
        <v>270107</v>
      </c>
      <c r="M1079" t="s">
        <v>13588</v>
      </c>
      <c r="N1079">
        <v>270107006</v>
      </c>
      <c r="O1079" t="s">
        <v>13613</v>
      </c>
      <c r="P1079">
        <v>27415.35338727411</v>
      </c>
      <c r="Q1079">
        <v>29430.213148613078</v>
      </c>
      <c r="R1079">
        <v>37924.491533223088</v>
      </c>
    </row>
    <row r="1080" spans="1:18" x14ac:dyDescent="0.25">
      <c r="A1080">
        <v>9</v>
      </c>
      <c r="B1080">
        <v>9101</v>
      </c>
      <c r="C1080" t="s">
        <v>762</v>
      </c>
      <c r="D1080" t="s">
        <v>1577</v>
      </c>
      <c r="E1080">
        <v>1</v>
      </c>
      <c r="F1080" t="s">
        <v>13800</v>
      </c>
      <c r="G1080">
        <v>1</v>
      </c>
      <c r="H1080" t="s">
        <v>8278</v>
      </c>
      <c r="I1080">
        <v>1</v>
      </c>
      <c r="J1080" t="s">
        <v>13801</v>
      </c>
      <c r="K1080" t="s">
        <v>13803</v>
      </c>
      <c r="L1080">
        <v>270107</v>
      </c>
      <c r="M1080" t="s">
        <v>13588</v>
      </c>
      <c r="N1080">
        <v>270107006</v>
      </c>
      <c r="O1080" t="s">
        <v>13613</v>
      </c>
      <c r="P1080">
        <v>2177.4830142933665</v>
      </c>
      <c r="Q1080">
        <v>1587.2379235683827</v>
      </c>
      <c r="R1080">
        <v>408.57836481436016</v>
      </c>
    </row>
    <row r="1081" spans="1:18" x14ac:dyDescent="0.25">
      <c r="A1081">
        <v>9</v>
      </c>
      <c r="B1081">
        <v>9101</v>
      </c>
      <c r="C1081" t="s">
        <v>762</v>
      </c>
      <c r="D1081" t="s">
        <v>1577</v>
      </c>
      <c r="E1081">
        <v>2</v>
      </c>
      <c r="F1081" t="s">
        <v>13804</v>
      </c>
      <c r="G1081">
        <v>3</v>
      </c>
      <c r="H1081" t="s">
        <v>13770</v>
      </c>
      <c r="I1081">
        <v>1</v>
      </c>
      <c r="J1081" t="s">
        <v>13801</v>
      </c>
      <c r="K1081" t="s">
        <v>13805</v>
      </c>
      <c r="L1081">
        <v>270107</v>
      </c>
      <c r="M1081" t="s">
        <v>13588</v>
      </c>
      <c r="N1081">
        <v>270107006</v>
      </c>
      <c r="O1081" t="s">
        <v>13613</v>
      </c>
      <c r="P1081">
        <v>24918.947872910263</v>
      </c>
      <c r="Q1081">
        <v>27881.930132789723</v>
      </c>
      <c r="R1081">
        <v>32951.422077776355</v>
      </c>
    </row>
    <row r="1082" spans="1:18" x14ac:dyDescent="0.25">
      <c r="A1082">
        <v>9</v>
      </c>
      <c r="B1082">
        <v>9101</v>
      </c>
      <c r="C1082" t="s">
        <v>762</v>
      </c>
      <c r="D1082" t="s">
        <v>1577</v>
      </c>
      <c r="E1082">
        <v>2</v>
      </c>
      <c r="F1082" t="s">
        <v>13804</v>
      </c>
      <c r="G1082">
        <v>3</v>
      </c>
      <c r="H1082" t="s">
        <v>13770</v>
      </c>
      <c r="I1082">
        <v>1</v>
      </c>
      <c r="J1082" t="s">
        <v>13801</v>
      </c>
      <c r="K1082" t="s">
        <v>13806</v>
      </c>
      <c r="L1082">
        <v>270107</v>
      </c>
      <c r="M1082" t="s">
        <v>13588</v>
      </c>
      <c r="N1082">
        <v>270107006</v>
      </c>
      <c r="O1082" t="s">
        <v>13613</v>
      </c>
      <c r="P1082">
        <v>4673.8885286572131</v>
      </c>
      <c r="Q1082">
        <v>3135.5209393917389</v>
      </c>
      <c r="R1082">
        <v>5381.6478202610851</v>
      </c>
    </row>
    <row r="1083" spans="1:18" x14ac:dyDescent="0.25">
      <c r="A1083">
        <v>9</v>
      </c>
      <c r="B1083">
        <v>9101</v>
      </c>
      <c r="C1083" t="s">
        <v>762</v>
      </c>
      <c r="D1083" t="s">
        <v>1577</v>
      </c>
      <c r="E1083">
        <v>3</v>
      </c>
      <c r="F1083" t="s">
        <v>13807</v>
      </c>
      <c r="G1083">
        <v>1</v>
      </c>
      <c r="H1083" t="s">
        <v>8278</v>
      </c>
      <c r="I1083">
        <v>1</v>
      </c>
      <c r="J1083" t="s">
        <v>13801</v>
      </c>
      <c r="K1083" t="s">
        <v>13808</v>
      </c>
      <c r="L1083">
        <v>270107</v>
      </c>
      <c r="M1083" t="s">
        <v>13588</v>
      </c>
      <c r="N1083">
        <v>270107006</v>
      </c>
      <c r="O1083" t="s">
        <v>13613</v>
      </c>
      <c r="P1083">
        <v>28722.054636181671</v>
      </c>
      <c r="Q1083">
        <v>29935.82772770456</v>
      </c>
      <c r="R1083">
        <v>37924.491533223088</v>
      </c>
    </row>
    <row r="1084" spans="1:18" x14ac:dyDescent="0.25">
      <c r="A1084">
        <v>9</v>
      </c>
      <c r="B1084">
        <v>9101</v>
      </c>
      <c r="C1084" t="s">
        <v>762</v>
      </c>
      <c r="D1084" t="s">
        <v>1577</v>
      </c>
      <c r="E1084">
        <v>3</v>
      </c>
      <c r="F1084" t="s">
        <v>13807</v>
      </c>
      <c r="G1084">
        <v>1</v>
      </c>
      <c r="H1084" t="s">
        <v>8278</v>
      </c>
      <c r="I1084">
        <v>1</v>
      </c>
      <c r="J1084" t="s">
        <v>13801</v>
      </c>
      <c r="K1084" t="s">
        <v>13809</v>
      </c>
      <c r="L1084">
        <v>270107</v>
      </c>
      <c r="M1084" t="s">
        <v>13588</v>
      </c>
      <c r="N1084">
        <v>270107006</v>
      </c>
      <c r="O1084" t="s">
        <v>13613</v>
      </c>
      <c r="P1084">
        <v>870.78176538580817</v>
      </c>
      <c r="Q1084">
        <v>1081.6233444769011</v>
      </c>
      <c r="R1084">
        <v>408.57836481436016</v>
      </c>
    </row>
    <row r="1085" spans="1:18" x14ac:dyDescent="0.25">
      <c r="A1085">
        <v>9</v>
      </c>
      <c r="B1085">
        <v>9101</v>
      </c>
      <c r="C1085" t="s">
        <v>762</v>
      </c>
      <c r="D1085" t="s">
        <v>1577</v>
      </c>
      <c r="E1085">
        <v>4</v>
      </c>
      <c r="F1085" t="s">
        <v>13810</v>
      </c>
      <c r="G1085">
        <v>1</v>
      </c>
      <c r="H1085" t="s">
        <v>8278</v>
      </c>
      <c r="I1085">
        <v>1</v>
      </c>
      <c r="J1085" t="s">
        <v>13801</v>
      </c>
      <c r="K1085" t="s">
        <v>13811</v>
      </c>
      <c r="L1085">
        <v>270107</v>
      </c>
      <c r="M1085" t="s">
        <v>13588</v>
      </c>
      <c r="N1085">
        <v>270107006</v>
      </c>
      <c r="O1085" t="s">
        <v>13613</v>
      </c>
      <c r="P1085">
        <v>27415.35338727411</v>
      </c>
      <c r="Q1085">
        <v>30046.941777875552</v>
      </c>
      <c r="R1085">
        <v>37924.491533223088</v>
      </c>
    </row>
    <row r="1086" spans="1:18" x14ac:dyDescent="0.25">
      <c r="A1086">
        <v>9</v>
      </c>
      <c r="B1086">
        <v>9101</v>
      </c>
      <c r="C1086" t="s">
        <v>762</v>
      </c>
      <c r="D1086" t="s">
        <v>1577</v>
      </c>
      <c r="E1086">
        <v>4</v>
      </c>
      <c r="F1086" t="s">
        <v>13810</v>
      </c>
      <c r="G1086">
        <v>1</v>
      </c>
      <c r="H1086" t="s">
        <v>8278</v>
      </c>
      <c r="I1086">
        <v>1</v>
      </c>
      <c r="J1086" t="s">
        <v>13801</v>
      </c>
      <c r="K1086" t="s">
        <v>13812</v>
      </c>
      <c r="L1086">
        <v>270107</v>
      </c>
      <c r="M1086" t="s">
        <v>13588</v>
      </c>
      <c r="N1086">
        <v>270107006</v>
      </c>
      <c r="O1086" t="s">
        <v>13613</v>
      </c>
      <c r="P1086">
        <v>2177.4830142933665</v>
      </c>
      <c r="Q1086">
        <v>970.50929430590895</v>
      </c>
      <c r="R1086">
        <v>408.57836481436016</v>
      </c>
    </row>
    <row r="1087" spans="1:18" x14ac:dyDescent="0.25">
      <c r="A1087">
        <v>9</v>
      </c>
      <c r="B1087">
        <v>9101</v>
      </c>
      <c r="C1087" t="s">
        <v>762</v>
      </c>
      <c r="D1087" t="s">
        <v>1577</v>
      </c>
      <c r="E1087">
        <v>7</v>
      </c>
      <c r="F1087" t="s">
        <v>13813</v>
      </c>
      <c r="G1087">
        <v>2</v>
      </c>
      <c r="H1087" t="s">
        <v>13771</v>
      </c>
      <c r="I1087">
        <v>3</v>
      </c>
      <c r="J1087" t="s">
        <v>13814</v>
      </c>
      <c r="K1087" t="s">
        <v>13771</v>
      </c>
      <c r="L1087">
        <v>270107</v>
      </c>
      <c r="M1087" t="s">
        <v>13588</v>
      </c>
      <c r="N1087">
        <v>270107005</v>
      </c>
      <c r="O1087" t="s">
        <v>13608</v>
      </c>
      <c r="P1087">
        <v>6450.3397141326714</v>
      </c>
      <c r="Q1087">
        <v>10197.422233405845</v>
      </c>
      <c r="R1087">
        <v>114.02513302638403</v>
      </c>
    </row>
    <row r="1088" spans="1:18" x14ac:dyDescent="0.25">
      <c r="A1088">
        <v>9</v>
      </c>
      <c r="B1088">
        <v>9101</v>
      </c>
      <c r="C1088" t="s">
        <v>762</v>
      </c>
      <c r="D1088" t="s">
        <v>1577</v>
      </c>
      <c r="E1088">
        <v>7</v>
      </c>
      <c r="F1088" t="s">
        <v>13813</v>
      </c>
      <c r="G1088">
        <v>3</v>
      </c>
      <c r="H1088" t="s">
        <v>13770</v>
      </c>
      <c r="I1088">
        <v>3</v>
      </c>
      <c r="J1088" t="s">
        <v>13814</v>
      </c>
      <c r="K1088" t="s">
        <v>13815</v>
      </c>
      <c r="L1088">
        <v>270107</v>
      </c>
      <c r="M1088" t="s">
        <v>13588</v>
      </c>
      <c r="N1088">
        <v>270107005</v>
      </c>
      <c r="O1088" t="s">
        <v>13608</v>
      </c>
      <c r="P1088">
        <v>21185.264018493981</v>
      </c>
      <c r="Q1088">
        <v>19823.618110510699</v>
      </c>
      <c r="R1088">
        <v>34760.819388317839</v>
      </c>
    </row>
    <row r="1089" spans="1:18" x14ac:dyDescent="0.25">
      <c r="A1089">
        <v>9</v>
      </c>
      <c r="B1089">
        <v>9101</v>
      </c>
      <c r="C1089" t="s">
        <v>762</v>
      </c>
      <c r="D1089" t="s">
        <v>1577</v>
      </c>
      <c r="E1089">
        <v>7</v>
      </c>
      <c r="F1089" t="s">
        <v>13813</v>
      </c>
      <c r="G1089">
        <v>3</v>
      </c>
      <c r="H1089" t="s">
        <v>13770</v>
      </c>
      <c r="I1089">
        <v>3</v>
      </c>
      <c r="J1089" t="s">
        <v>13814</v>
      </c>
      <c r="K1089" t="s">
        <v>13816</v>
      </c>
      <c r="L1089">
        <v>270107</v>
      </c>
      <c r="M1089" t="s">
        <v>13588</v>
      </c>
      <c r="N1089">
        <v>270107005</v>
      </c>
      <c r="O1089" t="s">
        <v>13608</v>
      </c>
      <c r="P1089">
        <v>1957.2326689408249</v>
      </c>
      <c r="Q1089">
        <v>996.41072826487868</v>
      </c>
      <c r="R1089">
        <v>3458.2253766932236</v>
      </c>
    </row>
    <row r="1090" spans="1:18" x14ac:dyDescent="0.25">
      <c r="A1090">
        <v>9</v>
      </c>
      <c r="B1090">
        <v>9102</v>
      </c>
      <c r="C1090" t="s">
        <v>762</v>
      </c>
      <c r="D1090" t="s">
        <v>1580</v>
      </c>
      <c r="E1090">
        <v>1</v>
      </c>
      <c r="F1090" t="s">
        <v>13800</v>
      </c>
      <c r="G1090">
        <v>1</v>
      </c>
      <c r="H1090" t="s">
        <v>8278</v>
      </c>
      <c r="I1090">
        <v>1</v>
      </c>
      <c r="J1090" t="s">
        <v>13801</v>
      </c>
      <c r="K1090" t="s">
        <v>13802</v>
      </c>
      <c r="L1090">
        <v>270107</v>
      </c>
      <c r="M1090" t="s">
        <v>13588</v>
      </c>
      <c r="N1090">
        <v>270107006</v>
      </c>
      <c r="O1090" t="s">
        <v>13613</v>
      </c>
      <c r="P1090">
        <v>0</v>
      </c>
      <c r="Q1090">
        <v>42939.259533215329</v>
      </c>
      <c r="R1090">
        <v>0</v>
      </c>
    </row>
    <row r="1091" spans="1:18" x14ac:dyDescent="0.25">
      <c r="A1091">
        <v>9</v>
      </c>
      <c r="B1091">
        <v>9102</v>
      </c>
      <c r="C1091" t="s">
        <v>762</v>
      </c>
      <c r="D1091" t="s">
        <v>1580</v>
      </c>
      <c r="E1091">
        <v>1</v>
      </c>
      <c r="F1091" t="s">
        <v>13800</v>
      </c>
      <c r="G1091">
        <v>1</v>
      </c>
      <c r="H1091" t="s">
        <v>8278</v>
      </c>
      <c r="I1091">
        <v>1</v>
      </c>
      <c r="J1091" t="s">
        <v>13801</v>
      </c>
      <c r="K1091" t="s">
        <v>13803</v>
      </c>
      <c r="L1091">
        <v>270107</v>
      </c>
      <c r="M1091" t="s">
        <v>13588</v>
      </c>
      <c r="N1091">
        <v>270107006</v>
      </c>
      <c r="O1091" t="s">
        <v>13613</v>
      </c>
      <c r="P1091">
        <v>0</v>
      </c>
      <c r="Q1091">
        <v>3530.6616279202849</v>
      </c>
      <c r="R1091">
        <v>0</v>
      </c>
    </row>
    <row r="1092" spans="1:18" x14ac:dyDescent="0.25">
      <c r="A1092">
        <v>9</v>
      </c>
      <c r="B1092">
        <v>9102</v>
      </c>
      <c r="C1092" t="s">
        <v>762</v>
      </c>
      <c r="D1092" t="s">
        <v>1580</v>
      </c>
      <c r="E1092">
        <v>2</v>
      </c>
      <c r="F1092" t="s">
        <v>13804</v>
      </c>
      <c r="G1092">
        <v>3</v>
      </c>
      <c r="H1092" t="s">
        <v>13770</v>
      </c>
      <c r="I1092">
        <v>1</v>
      </c>
      <c r="J1092" t="s">
        <v>13801</v>
      </c>
      <c r="K1092" t="s">
        <v>13805</v>
      </c>
      <c r="L1092">
        <v>270107</v>
      </c>
      <c r="M1092" t="s">
        <v>13588</v>
      </c>
      <c r="N1092">
        <v>270107006</v>
      </c>
      <c r="O1092" t="s">
        <v>13613</v>
      </c>
      <c r="P1092">
        <v>0</v>
      </c>
      <c r="Q1092">
        <v>39818.140582264692</v>
      </c>
      <c r="R1092">
        <v>0</v>
      </c>
    </row>
    <row r="1093" spans="1:18" x14ac:dyDescent="0.25">
      <c r="A1093">
        <v>9</v>
      </c>
      <c r="B1093">
        <v>9102</v>
      </c>
      <c r="C1093" t="s">
        <v>762</v>
      </c>
      <c r="D1093" t="s">
        <v>1580</v>
      </c>
      <c r="E1093">
        <v>2</v>
      </c>
      <c r="F1093" t="s">
        <v>13804</v>
      </c>
      <c r="G1093">
        <v>3</v>
      </c>
      <c r="H1093" t="s">
        <v>13770</v>
      </c>
      <c r="I1093">
        <v>1</v>
      </c>
      <c r="J1093" t="s">
        <v>13801</v>
      </c>
      <c r="K1093" t="s">
        <v>13806</v>
      </c>
      <c r="L1093">
        <v>270107</v>
      </c>
      <c r="M1093" t="s">
        <v>13588</v>
      </c>
      <c r="N1093">
        <v>270107006</v>
      </c>
      <c r="O1093" t="s">
        <v>13613</v>
      </c>
      <c r="P1093">
        <v>0</v>
      </c>
      <c r="Q1093">
        <v>6651.7805788709211</v>
      </c>
      <c r="R1093">
        <v>0</v>
      </c>
    </row>
    <row r="1094" spans="1:18" x14ac:dyDescent="0.25">
      <c r="A1094">
        <v>9</v>
      </c>
      <c r="B1094">
        <v>9102</v>
      </c>
      <c r="C1094" t="s">
        <v>762</v>
      </c>
      <c r="D1094" t="s">
        <v>1580</v>
      </c>
      <c r="E1094">
        <v>3</v>
      </c>
      <c r="F1094" t="s">
        <v>13807</v>
      </c>
      <c r="G1094">
        <v>1</v>
      </c>
      <c r="H1094" t="s">
        <v>8278</v>
      </c>
      <c r="I1094">
        <v>1</v>
      </c>
      <c r="J1094" t="s">
        <v>13801</v>
      </c>
      <c r="K1094" t="s">
        <v>13808</v>
      </c>
      <c r="L1094">
        <v>270107</v>
      </c>
      <c r="M1094" t="s">
        <v>13588</v>
      </c>
      <c r="N1094">
        <v>270107006</v>
      </c>
      <c r="O1094" t="s">
        <v>13613</v>
      </c>
      <c r="P1094">
        <v>0</v>
      </c>
      <c r="Q1094">
        <v>42939.259533215329</v>
      </c>
      <c r="R1094">
        <v>0</v>
      </c>
    </row>
    <row r="1095" spans="1:18" x14ac:dyDescent="0.25">
      <c r="A1095">
        <v>9</v>
      </c>
      <c r="B1095">
        <v>9102</v>
      </c>
      <c r="C1095" t="s">
        <v>762</v>
      </c>
      <c r="D1095" t="s">
        <v>1580</v>
      </c>
      <c r="E1095">
        <v>3</v>
      </c>
      <c r="F1095" t="s">
        <v>13807</v>
      </c>
      <c r="G1095">
        <v>1</v>
      </c>
      <c r="H1095" t="s">
        <v>8278</v>
      </c>
      <c r="I1095">
        <v>1</v>
      </c>
      <c r="J1095" t="s">
        <v>13801</v>
      </c>
      <c r="K1095" t="s">
        <v>13809</v>
      </c>
      <c r="L1095">
        <v>270107</v>
      </c>
      <c r="M1095" t="s">
        <v>13588</v>
      </c>
      <c r="N1095">
        <v>270107006</v>
      </c>
      <c r="O1095" t="s">
        <v>13613</v>
      </c>
      <c r="P1095">
        <v>0</v>
      </c>
      <c r="Q1095">
        <v>3530.6616279202849</v>
      </c>
      <c r="R1095">
        <v>0</v>
      </c>
    </row>
    <row r="1096" spans="1:18" x14ac:dyDescent="0.25">
      <c r="A1096">
        <v>9</v>
      </c>
      <c r="B1096">
        <v>9102</v>
      </c>
      <c r="C1096" t="s">
        <v>762</v>
      </c>
      <c r="D1096" t="s">
        <v>1580</v>
      </c>
      <c r="E1096">
        <v>4</v>
      </c>
      <c r="F1096" t="s">
        <v>13810</v>
      </c>
      <c r="G1096">
        <v>1</v>
      </c>
      <c r="H1096" t="s">
        <v>8278</v>
      </c>
      <c r="I1096">
        <v>1</v>
      </c>
      <c r="J1096" t="s">
        <v>13801</v>
      </c>
      <c r="K1096" t="s">
        <v>13811</v>
      </c>
      <c r="L1096">
        <v>270107</v>
      </c>
      <c r="M1096" t="s">
        <v>13588</v>
      </c>
      <c r="N1096">
        <v>270107006</v>
      </c>
      <c r="O1096" t="s">
        <v>13613</v>
      </c>
      <c r="P1096">
        <v>0</v>
      </c>
      <c r="Q1096">
        <v>42939.259533215329</v>
      </c>
      <c r="R1096">
        <v>0</v>
      </c>
    </row>
    <row r="1097" spans="1:18" x14ac:dyDescent="0.25">
      <c r="A1097">
        <v>9</v>
      </c>
      <c r="B1097">
        <v>9102</v>
      </c>
      <c r="C1097" t="s">
        <v>762</v>
      </c>
      <c r="D1097" t="s">
        <v>1580</v>
      </c>
      <c r="E1097">
        <v>4</v>
      </c>
      <c r="F1097" t="s">
        <v>13810</v>
      </c>
      <c r="G1097">
        <v>1</v>
      </c>
      <c r="H1097" t="s">
        <v>8278</v>
      </c>
      <c r="I1097">
        <v>1</v>
      </c>
      <c r="J1097" t="s">
        <v>13801</v>
      </c>
      <c r="K1097" t="s">
        <v>13812</v>
      </c>
      <c r="L1097">
        <v>270107</v>
      </c>
      <c r="M1097" t="s">
        <v>13588</v>
      </c>
      <c r="N1097">
        <v>270107006</v>
      </c>
      <c r="O1097" t="s">
        <v>13613</v>
      </c>
      <c r="P1097">
        <v>0</v>
      </c>
      <c r="Q1097">
        <v>3530.6616279202849</v>
      </c>
      <c r="R1097">
        <v>0</v>
      </c>
    </row>
    <row r="1098" spans="1:18" x14ac:dyDescent="0.25">
      <c r="A1098">
        <v>9</v>
      </c>
      <c r="B1098">
        <v>9102</v>
      </c>
      <c r="C1098" t="s">
        <v>762</v>
      </c>
      <c r="D1098" t="s">
        <v>1580</v>
      </c>
      <c r="E1098">
        <v>7</v>
      </c>
      <c r="F1098" t="s">
        <v>13813</v>
      </c>
      <c r="G1098">
        <v>2</v>
      </c>
      <c r="H1098" t="s">
        <v>13771</v>
      </c>
      <c r="I1098">
        <v>3</v>
      </c>
      <c r="J1098" t="s">
        <v>13814</v>
      </c>
      <c r="K1098" t="s">
        <v>13771</v>
      </c>
      <c r="L1098">
        <v>270107</v>
      </c>
      <c r="M1098" t="s">
        <v>13588</v>
      </c>
      <c r="N1098">
        <v>270107005</v>
      </c>
      <c r="O1098" t="s">
        <v>13608</v>
      </c>
      <c r="P1098">
        <v>0</v>
      </c>
      <c r="Q1098">
        <v>6651.7805788709211</v>
      </c>
      <c r="R1098">
        <v>0</v>
      </c>
    </row>
    <row r="1099" spans="1:18" x14ac:dyDescent="0.25">
      <c r="A1099">
        <v>9</v>
      </c>
      <c r="B1099">
        <v>9102</v>
      </c>
      <c r="C1099" t="s">
        <v>762</v>
      </c>
      <c r="D1099" t="s">
        <v>1580</v>
      </c>
      <c r="E1099">
        <v>7</v>
      </c>
      <c r="F1099" t="s">
        <v>13813</v>
      </c>
      <c r="G1099">
        <v>3</v>
      </c>
      <c r="H1099" t="s">
        <v>13770</v>
      </c>
      <c r="I1099">
        <v>3</v>
      </c>
      <c r="J1099" t="s">
        <v>13814</v>
      </c>
      <c r="K1099" t="s">
        <v>13815</v>
      </c>
      <c r="L1099">
        <v>270107</v>
      </c>
      <c r="M1099" t="s">
        <v>13588</v>
      </c>
      <c r="N1099">
        <v>270107005</v>
      </c>
      <c r="O1099" t="s">
        <v>13608</v>
      </c>
      <c r="P1099">
        <v>0</v>
      </c>
      <c r="Q1099">
        <v>37517.919013119114</v>
      </c>
      <c r="R1099">
        <v>0</v>
      </c>
    </row>
    <row r="1100" spans="1:18" x14ac:dyDescent="0.25">
      <c r="A1100">
        <v>9</v>
      </c>
      <c r="B1100">
        <v>9102</v>
      </c>
      <c r="C1100" t="s">
        <v>762</v>
      </c>
      <c r="D1100" t="s">
        <v>1580</v>
      </c>
      <c r="E1100">
        <v>7</v>
      </c>
      <c r="F1100" t="s">
        <v>13813</v>
      </c>
      <c r="G1100">
        <v>3</v>
      </c>
      <c r="H1100" t="s">
        <v>13770</v>
      </c>
      <c r="I1100">
        <v>3</v>
      </c>
      <c r="J1100" t="s">
        <v>13814</v>
      </c>
      <c r="K1100" t="s">
        <v>13816</v>
      </c>
      <c r="L1100">
        <v>270107</v>
      </c>
      <c r="M1100" t="s">
        <v>13588</v>
      </c>
      <c r="N1100">
        <v>270107005</v>
      </c>
      <c r="O1100" t="s">
        <v>13608</v>
      </c>
      <c r="P1100">
        <v>0</v>
      </c>
      <c r="Q1100">
        <v>2300.2215691455831</v>
      </c>
      <c r="R1100">
        <v>0</v>
      </c>
    </row>
    <row r="1101" spans="1:18" x14ac:dyDescent="0.25">
      <c r="A1101">
        <v>9</v>
      </c>
      <c r="B1101">
        <v>9103</v>
      </c>
      <c r="C1101" t="s">
        <v>762</v>
      </c>
      <c r="D1101" t="s">
        <v>1583</v>
      </c>
      <c r="E1101">
        <v>1</v>
      </c>
      <c r="F1101" t="s">
        <v>13800</v>
      </c>
      <c r="G1101">
        <v>1</v>
      </c>
      <c r="H1101" t="s">
        <v>8278</v>
      </c>
      <c r="I1101">
        <v>1</v>
      </c>
      <c r="J1101" t="s">
        <v>13801</v>
      </c>
      <c r="K1101" t="s">
        <v>13802</v>
      </c>
      <c r="L1101">
        <v>270107</v>
      </c>
      <c r="M1101" t="s">
        <v>13588</v>
      </c>
      <c r="N1101">
        <v>270107006</v>
      </c>
      <c r="O1101" t="s">
        <v>13613</v>
      </c>
      <c r="P1101">
        <v>0</v>
      </c>
      <c r="Q1101">
        <v>12622.462343987921</v>
      </c>
      <c r="R1101">
        <v>0</v>
      </c>
    </row>
    <row r="1102" spans="1:18" x14ac:dyDescent="0.25">
      <c r="A1102">
        <v>9</v>
      </c>
      <c r="B1102">
        <v>9103</v>
      </c>
      <c r="C1102" t="s">
        <v>762</v>
      </c>
      <c r="D1102" t="s">
        <v>1583</v>
      </c>
      <c r="E1102">
        <v>2</v>
      </c>
      <c r="F1102" t="s">
        <v>13804</v>
      </c>
      <c r="G1102">
        <v>3</v>
      </c>
      <c r="H1102" t="s">
        <v>13770</v>
      </c>
      <c r="I1102">
        <v>1</v>
      </c>
      <c r="J1102" t="s">
        <v>13801</v>
      </c>
      <c r="K1102" t="s">
        <v>13805</v>
      </c>
      <c r="L1102">
        <v>270107</v>
      </c>
      <c r="M1102" t="s">
        <v>13588</v>
      </c>
      <c r="N1102">
        <v>270107006</v>
      </c>
      <c r="O1102" t="s">
        <v>13613</v>
      </c>
      <c r="P1102">
        <v>0</v>
      </c>
      <c r="Q1102">
        <v>12622.462343987921</v>
      </c>
      <c r="R1102">
        <v>0</v>
      </c>
    </row>
    <row r="1103" spans="1:18" x14ac:dyDescent="0.25">
      <c r="A1103">
        <v>9</v>
      </c>
      <c r="B1103">
        <v>9103</v>
      </c>
      <c r="C1103" t="s">
        <v>762</v>
      </c>
      <c r="D1103" t="s">
        <v>1583</v>
      </c>
      <c r="E1103">
        <v>3</v>
      </c>
      <c r="F1103" t="s">
        <v>13807</v>
      </c>
      <c r="G1103">
        <v>1</v>
      </c>
      <c r="H1103" t="s">
        <v>8278</v>
      </c>
      <c r="I1103">
        <v>1</v>
      </c>
      <c r="J1103" t="s">
        <v>13801</v>
      </c>
      <c r="K1103" t="s">
        <v>13808</v>
      </c>
      <c r="L1103">
        <v>270107</v>
      </c>
      <c r="M1103" t="s">
        <v>13588</v>
      </c>
      <c r="N1103">
        <v>270107006</v>
      </c>
      <c r="O1103" t="s">
        <v>13613</v>
      </c>
      <c r="P1103">
        <v>0</v>
      </c>
      <c r="Q1103">
        <v>12622.462343987921</v>
      </c>
      <c r="R1103">
        <v>0</v>
      </c>
    </row>
    <row r="1104" spans="1:18" x14ac:dyDescent="0.25">
      <c r="A1104">
        <v>9</v>
      </c>
      <c r="B1104">
        <v>9103</v>
      </c>
      <c r="C1104" t="s">
        <v>762</v>
      </c>
      <c r="D1104" t="s">
        <v>1583</v>
      </c>
      <c r="E1104">
        <v>4</v>
      </c>
      <c r="F1104" t="s">
        <v>13810</v>
      </c>
      <c r="G1104">
        <v>1</v>
      </c>
      <c r="H1104" t="s">
        <v>8278</v>
      </c>
      <c r="I1104">
        <v>1</v>
      </c>
      <c r="J1104" t="s">
        <v>13801</v>
      </c>
      <c r="K1104" t="s">
        <v>13811</v>
      </c>
      <c r="L1104">
        <v>270107</v>
      </c>
      <c r="M1104" t="s">
        <v>13588</v>
      </c>
      <c r="N1104">
        <v>270107006</v>
      </c>
      <c r="O1104" t="s">
        <v>13613</v>
      </c>
      <c r="P1104">
        <v>0</v>
      </c>
      <c r="Q1104">
        <v>12622.462343987921</v>
      </c>
      <c r="R1104">
        <v>0</v>
      </c>
    </row>
    <row r="1105" spans="1:18" x14ac:dyDescent="0.25">
      <c r="A1105">
        <v>9</v>
      </c>
      <c r="B1105">
        <v>9103</v>
      </c>
      <c r="C1105" t="s">
        <v>762</v>
      </c>
      <c r="D1105" t="s">
        <v>1583</v>
      </c>
      <c r="E1105">
        <v>7</v>
      </c>
      <c r="F1105" t="s">
        <v>13813</v>
      </c>
      <c r="G1105">
        <v>2</v>
      </c>
      <c r="H1105" t="s">
        <v>13771</v>
      </c>
      <c r="I1105">
        <v>3</v>
      </c>
      <c r="J1105" t="s">
        <v>13814</v>
      </c>
      <c r="K1105" t="s">
        <v>13771</v>
      </c>
      <c r="L1105">
        <v>270107</v>
      </c>
      <c r="M1105" t="s">
        <v>13588</v>
      </c>
      <c r="N1105">
        <v>270107005</v>
      </c>
      <c r="O1105" t="s">
        <v>13608</v>
      </c>
      <c r="P1105">
        <v>0</v>
      </c>
      <c r="Q1105">
        <v>3243.3482096295188</v>
      </c>
      <c r="R1105">
        <v>0</v>
      </c>
    </row>
    <row r="1106" spans="1:18" x14ac:dyDescent="0.25">
      <c r="A1106">
        <v>9</v>
      </c>
      <c r="B1106">
        <v>9103</v>
      </c>
      <c r="C1106" t="s">
        <v>762</v>
      </c>
      <c r="D1106" t="s">
        <v>1583</v>
      </c>
      <c r="E1106">
        <v>7</v>
      </c>
      <c r="F1106" t="s">
        <v>13813</v>
      </c>
      <c r="G1106">
        <v>3</v>
      </c>
      <c r="H1106" t="s">
        <v>13770</v>
      </c>
      <c r="I1106">
        <v>3</v>
      </c>
      <c r="J1106" t="s">
        <v>13814</v>
      </c>
      <c r="K1106" t="s">
        <v>13815</v>
      </c>
      <c r="L1106">
        <v>270107</v>
      </c>
      <c r="M1106" t="s">
        <v>13588</v>
      </c>
      <c r="N1106">
        <v>270107005</v>
      </c>
      <c r="O1106" t="s">
        <v>13608</v>
      </c>
      <c r="P1106">
        <v>0</v>
      </c>
      <c r="Q1106">
        <v>9379.114134358404</v>
      </c>
      <c r="R1106">
        <v>0</v>
      </c>
    </row>
    <row r="1107" spans="1:18" x14ac:dyDescent="0.25">
      <c r="A1107">
        <v>9</v>
      </c>
      <c r="B1107">
        <v>9105</v>
      </c>
      <c r="C1107" t="s">
        <v>762</v>
      </c>
      <c r="D1107" t="s">
        <v>1589</v>
      </c>
      <c r="E1107">
        <v>1</v>
      </c>
      <c r="F1107" t="s">
        <v>13800</v>
      </c>
      <c r="G1107">
        <v>1</v>
      </c>
      <c r="H1107" t="s">
        <v>8278</v>
      </c>
      <c r="I1107">
        <v>1</v>
      </c>
      <c r="J1107" t="s">
        <v>13801</v>
      </c>
      <c r="K1107" t="s">
        <v>13802</v>
      </c>
      <c r="L1107">
        <v>270107</v>
      </c>
      <c r="M1107" t="s">
        <v>13588</v>
      </c>
      <c r="N1107">
        <v>270107006</v>
      </c>
      <c r="O1107" t="s">
        <v>13613</v>
      </c>
      <c r="P1107">
        <v>0</v>
      </c>
      <c r="Q1107">
        <v>14912.665899466019</v>
      </c>
      <c r="R1107">
        <v>42889.756876166583</v>
      </c>
    </row>
    <row r="1108" spans="1:18" x14ac:dyDescent="0.25">
      <c r="A1108">
        <v>9</v>
      </c>
      <c r="B1108">
        <v>9105</v>
      </c>
      <c r="C1108" t="s">
        <v>762</v>
      </c>
      <c r="D1108" t="s">
        <v>1589</v>
      </c>
      <c r="E1108">
        <v>1</v>
      </c>
      <c r="F1108" t="s">
        <v>13800</v>
      </c>
      <c r="G1108">
        <v>1</v>
      </c>
      <c r="H1108" t="s">
        <v>8278</v>
      </c>
      <c r="I1108">
        <v>1</v>
      </c>
      <c r="J1108" t="s">
        <v>13801</v>
      </c>
      <c r="K1108" t="s">
        <v>13803</v>
      </c>
      <c r="L1108">
        <v>270107</v>
      </c>
      <c r="M1108" t="s">
        <v>13588</v>
      </c>
      <c r="N1108">
        <v>270107006</v>
      </c>
      <c r="O1108" t="s">
        <v>13613</v>
      </c>
      <c r="P1108">
        <v>0</v>
      </c>
      <c r="Q1108">
        <v>3543.3718980421595</v>
      </c>
      <c r="R1108">
        <v>0</v>
      </c>
    </row>
    <row r="1109" spans="1:18" x14ac:dyDescent="0.25">
      <c r="A1109">
        <v>9</v>
      </c>
      <c r="B1109">
        <v>9105</v>
      </c>
      <c r="C1109" t="s">
        <v>762</v>
      </c>
      <c r="D1109" t="s">
        <v>1589</v>
      </c>
      <c r="E1109">
        <v>2</v>
      </c>
      <c r="F1109" t="s">
        <v>13804</v>
      </c>
      <c r="G1109">
        <v>3</v>
      </c>
      <c r="H1109" t="s">
        <v>13770</v>
      </c>
      <c r="I1109">
        <v>1</v>
      </c>
      <c r="J1109" t="s">
        <v>13801</v>
      </c>
      <c r="K1109" t="s">
        <v>13805</v>
      </c>
      <c r="L1109">
        <v>270107</v>
      </c>
      <c r="M1109" t="s">
        <v>13588</v>
      </c>
      <c r="N1109">
        <v>270107006</v>
      </c>
      <c r="O1109" t="s">
        <v>13613</v>
      </c>
      <c r="P1109">
        <v>0</v>
      </c>
      <c r="Q1109">
        <v>14912.665899466019</v>
      </c>
      <c r="R1109">
        <v>39096.282044765634</v>
      </c>
    </row>
    <row r="1110" spans="1:18" x14ac:dyDescent="0.25">
      <c r="A1110">
        <v>9</v>
      </c>
      <c r="B1110">
        <v>9105</v>
      </c>
      <c r="C1110" t="s">
        <v>762</v>
      </c>
      <c r="D1110" t="s">
        <v>1589</v>
      </c>
      <c r="E1110">
        <v>2</v>
      </c>
      <c r="F1110" t="s">
        <v>13804</v>
      </c>
      <c r="G1110">
        <v>3</v>
      </c>
      <c r="H1110" t="s">
        <v>13770</v>
      </c>
      <c r="I1110">
        <v>1</v>
      </c>
      <c r="J1110" t="s">
        <v>13801</v>
      </c>
      <c r="K1110" t="s">
        <v>13806</v>
      </c>
      <c r="L1110">
        <v>270107</v>
      </c>
      <c r="M1110" t="s">
        <v>13588</v>
      </c>
      <c r="N1110">
        <v>270107006</v>
      </c>
      <c r="O1110" t="s">
        <v>13613</v>
      </c>
      <c r="P1110">
        <v>0</v>
      </c>
      <c r="Q1110">
        <v>3543.3718980421595</v>
      </c>
      <c r="R1110">
        <v>3793.474831400948</v>
      </c>
    </row>
    <row r="1111" spans="1:18" x14ac:dyDescent="0.25">
      <c r="A1111">
        <v>9</v>
      </c>
      <c r="B1111">
        <v>9105</v>
      </c>
      <c r="C1111" t="s">
        <v>762</v>
      </c>
      <c r="D1111" t="s">
        <v>1589</v>
      </c>
      <c r="E1111">
        <v>3</v>
      </c>
      <c r="F1111" t="s">
        <v>13807</v>
      </c>
      <c r="G1111">
        <v>1</v>
      </c>
      <c r="H1111" t="s">
        <v>8278</v>
      </c>
      <c r="I1111">
        <v>1</v>
      </c>
      <c r="J1111" t="s">
        <v>13801</v>
      </c>
      <c r="K1111" t="s">
        <v>13808</v>
      </c>
      <c r="L1111">
        <v>270107</v>
      </c>
      <c r="M1111" t="s">
        <v>13588</v>
      </c>
      <c r="N1111">
        <v>270107006</v>
      </c>
      <c r="O1111" t="s">
        <v>13613</v>
      </c>
      <c r="P1111">
        <v>0</v>
      </c>
      <c r="Q1111">
        <v>18456.037797508179</v>
      </c>
      <c r="R1111">
        <v>42889.756876166583</v>
      </c>
    </row>
    <row r="1112" spans="1:18" x14ac:dyDescent="0.25">
      <c r="A1112">
        <v>9</v>
      </c>
      <c r="B1112">
        <v>9105</v>
      </c>
      <c r="C1112" t="s">
        <v>762</v>
      </c>
      <c r="D1112" t="s">
        <v>1589</v>
      </c>
      <c r="E1112">
        <v>4</v>
      </c>
      <c r="F1112" t="s">
        <v>13810</v>
      </c>
      <c r="G1112">
        <v>1</v>
      </c>
      <c r="H1112" t="s">
        <v>8278</v>
      </c>
      <c r="I1112">
        <v>1</v>
      </c>
      <c r="J1112" t="s">
        <v>13801</v>
      </c>
      <c r="K1112" t="s">
        <v>13811</v>
      </c>
      <c r="L1112">
        <v>270107</v>
      </c>
      <c r="M1112" t="s">
        <v>13588</v>
      </c>
      <c r="N1112">
        <v>270107006</v>
      </c>
      <c r="O1112" t="s">
        <v>13613</v>
      </c>
      <c r="P1112">
        <v>0</v>
      </c>
      <c r="Q1112">
        <v>14912.665899466019</v>
      </c>
      <c r="R1112">
        <v>42889.756876166583</v>
      </c>
    </row>
    <row r="1113" spans="1:18" x14ac:dyDescent="0.25">
      <c r="A1113">
        <v>9</v>
      </c>
      <c r="B1113">
        <v>9105</v>
      </c>
      <c r="C1113" t="s">
        <v>762</v>
      </c>
      <c r="D1113" t="s">
        <v>1589</v>
      </c>
      <c r="E1113">
        <v>4</v>
      </c>
      <c r="F1113" t="s">
        <v>13810</v>
      </c>
      <c r="G1113">
        <v>1</v>
      </c>
      <c r="H1113" t="s">
        <v>8278</v>
      </c>
      <c r="I1113">
        <v>1</v>
      </c>
      <c r="J1113" t="s">
        <v>13801</v>
      </c>
      <c r="K1113" t="s">
        <v>13812</v>
      </c>
      <c r="L1113">
        <v>270107</v>
      </c>
      <c r="M1113" t="s">
        <v>13588</v>
      </c>
      <c r="N1113">
        <v>270107006</v>
      </c>
      <c r="O1113" t="s">
        <v>13613</v>
      </c>
      <c r="P1113">
        <v>0</v>
      </c>
      <c r="Q1113">
        <v>3543.3718980421595</v>
      </c>
      <c r="R1113">
        <v>0</v>
      </c>
    </row>
    <row r="1114" spans="1:18" x14ac:dyDescent="0.25">
      <c r="A1114">
        <v>9</v>
      </c>
      <c r="B1114">
        <v>9105</v>
      </c>
      <c r="C1114" t="s">
        <v>762</v>
      </c>
      <c r="D1114" t="s">
        <v>1589</v>
      </c>
      <c r="E1114">
        <v>7</v>
      </c>
      <c r="F1114" t="s">
        <v>13813</v>
      </c>
      <c r="G1114">
        <v>2</v>
      </c>
      <c r="H1114" t="s">
        <v>13771</v>
      </c>
      <c r="I1114">
        <v>3</v>
      </c>
      <c r="J1114" t="s">
        <v>13814</v>
      </c>
      <c r="K1114" t="s">
        <v>13771</v>
      </c>
      <c r="L1114">
        <v>270107</v>
      </c>
      <c r="M1114" t="s">
        <v>13588</v>
      </c>
      <c r="N1114">
        <v>270107005</v>
      </c>
      <c r="O1114" t="s">
        <v>13608</v>
      </c>
      <c r="P1114">
        <v>0</v>
      </c>
      <c r="Q1114">
        <v>8279.2762605783773</v>
      </c>
      <c r="R1114">
        <v>0</v>
      </c>
    </row>
    <row r="1115" spans="1:18" x14ac:dyDescent="0.25">
      <c r="A1115">
        <v>9</v>
      </c>
      <c r="B1115">
        <v>9105</v>
      </c>
      <c r="C1115" t="s">
        <v>762</v>
      </c>
      <c r="D1115" t="s">
        <v>1589</v>
      </c>
      <c r="E1115">
        <v>7</v>
      </c>
      <c r="F1115" t="s">
        <v>13813</v>
      </c>
      <c r="G1115">
        <v>3</v>
      </c>
      <c r="H1115" t="s">
        <v>13770</v>
      </c>
      <c r="I1115">
        <v>3</v>
      </c>
      <c r="J1115" t="s">
        <v>13814</v>
      </c>
      <c r="K1115" t="s">
        <v>13815</v>
      </c>
      <c r="L1115">
        <v>270107</v>
      </c>
      <c r="M1115" t="s">
        <v>13588</v>
      </c>
      <c r="N1115">
        <v>270107005</v>
      </c>
      <c r="O1115" t="s">
        <v>13608</v>
      </c>
      <c r="P1115">
        <v>0</v>
      </c>
      <c r="Q1115">
        <v>10176.7615369298</v>
      </c>
      <c r="R1115">
        <v>33526.495807392428</v>
      </c>
    </row>
    <row r="1116" spans="1:18" x14ac:dyDescent="0.25">
      <c r="A1116">
        <v>9</v>
      </c>
      <c r="B1116">
        <v>9105</v>
      </c>
      <c r="C1116" t="s">
        <v>762</v>
      </c>
      <c r="D1116" t="s">
        <v>1589</v>
      </c>
      <c r="E1116">
        <v>7</v>
      </c>
      <c r="F1116" t="s">
        <v>13813</v>
      </c>
      <c r="G1116">
        <v>3</v>
      </c>
      <c r="H1116" t="s">
        <v>13770</v>
      </c>
      <c r="I1116">
        <v>3</v>
      </c>
      <c r="J1116" t="s">
        <v>13814</v>
      </c>
      <c r="K1116" t="s">
        <v>13816</v>
      </c>
      <c r="L1116">
        <v>270107</v>
      </c>
      <c r="M1116" t="s">
        <v>13588</v>
      </c>
      <c r="N1116">
        <v>270107005</v>
      </c>
      <c r="O1116" t="s">
        <v>13608</v>
      </c>
      <c r="P1116">
        <v>0</v>
      </c>
      <c r="Q1116">
        <v>0</v>
      </c>
      <c r="R1116">
        <v>9363.2610687741526</v>
      </c>
    </row>
    <row r="1117" spans="1:18" x14ac:dyDescent="0.25">
      <c r="A1117">
        <v>9</v>
      </c>
      <c r="B1117">
        <v>9107</v>
      </c>
      <c r="C1117" t="s">
        <v>762</v>
      </c>
      <c r="D1117" t="s">
        <v>1595</v>
      </c>
      <c r="E1117">
        <v>1</v>
      </c>
      <c r="F1117" t="s">
        <v>13800</v>
      </c>
      <c r="G1117">
        <v>1</v>
      </c>
      <c r="H1117" t="s">
        <v>8278</v>
      </c>
      <c r="I1117">
        <v>1</v>
      </c>
      <c r="J1117" t="s">
        <v>13801</v>
      </c>
      <c r="K1117" t="s">
        <v>13802</v>
      </c>
      <c r="L1117">
        <v>270107</v>
      </c>
      <c r="M1117" t="s">
        <v>13588</v>
      </c>
      <c r="N1117">
        <v>270107006</v>
      </c>
      <c r="O1117" t="s">
        <v>13613</v>
      </c>
      <c r="P1117">
        <v>0</v>
      </c>
      <c r="Q1117">
        <v>0</v>
      </c>
      <c r="R1117">
        <v>61181.180110388304</v>
      </c>
    </row>
    <row r="1118" spans="1:18" x14ac:dyDescent="0.25">
      <c r="A1118">
        <v>9</v>
      </c>
      <c r="B1118">
        <v>9107</v>
      </c>
      <c r="C1118" t="s">
        <v>762</v>
      </c>
      <c r="D1118" t="s">
        <v>1595</v>
      </c>
      <c r="E1118">
        <v>2</v>
      </c>
      <c r="F1118" t="s">
        <v>13804</v>
      </c>
      <c r="G1118">
        <v>3</v>
      </c>
      <c r="H1118" t="s">
        <v>13770</v>
      </c>
      <c r="I1118">
        <v>1</v>
      </c>
      <c r="J1118" t="s">
        <v>13801</v>
      </c>
      <c r="K1118" t="s">
        <v>13805</v>
      </c>
      <c r="L1118">
        <v>270107</v>
      </c>
      <c r="M1118" t="s">
        <v>13588</v>
      </c>
      <c r="N1118">
        <v>270107006</v>
      </c>
      <c r="O1118" t="s">
        <v>13613</v>
      </c>
      <c r="P1118">
        <v>0</v>
      </c>
      <c r="Q1118">
        <v>0</v>
      </c>
      <c r="R1118">
        <v>57089.087887849812</v>
      </c>
    </row>
    <row r="1119" spans="1:18" x14ac:dyDescent="0.25">
      <c r="A1119">
        <v>9</v>
      </c>
      <c r="B1119">
        <v>9107</v>
      </c>
      <c r="C1119" t="s">
        <v>762</v>
      </c>
      <c r="D1119" t="s">
        <v>1595</v>
      </c>
      <c r="E1119">
        <v>2</v>
      </c>
      <c r="F1119" t="s">
        <v>13804</v>
      </c>
      <c r="G1119">
        <v>3</v>
      </c>
      <c r="H1119" t="s">
        <v>13770</v>
      </c>
      <c r="I1119">
        <v>1</v>
      </c>
      <c r="J1119" t="s">
        <v>13801</v>
      </c>
      <c r="K1119" t="s">
        <v>13806</v>
      </c>
      <c r="L1119">
        <v>270107</v>
      </c>
      <c r="M1119" t="s">
        <v>13588</v>
      </c>
      <c r="N1119">
        <v>270107006</v>
      </c>
      <c r="O1119" t="s">
        <v>13613</v>
      </c>
      <c r="P1119">
        <v>0</v>
      </c>
      <c r="Q1119">
        <v>0</v>
      </c>
      <c r="R1119">
        <v>4092.0922225384857</v>
      </c>
    </row>
    <row r="1120" spans="1:18" x14ac:dyDescent="0.25">
      <c r="A1120">
        <v>9</v>
      </c>
      <c r="B1120">
        <v>9107</v>
      </c>
      <c r="C1120" t="s">
        <v>762</v>
      </c>
      <c r="D1120" t="s">
        <v>1595</v>
      </c>
      <c r="E1120">
        <v>3</v>
      </c>
      <c r="F1120" t="s">
        <v>13807</v>
      </c>
      <c r="G1120">
        <v>1</v>
      </c>
      <c r="H1120" t="s">
        <v>8278</v>
      </c>
      <c r="I1120">
        <v>1</v>
      </c>
      <c r="J1120" t="s">
        <v>13801</v>
      </c>
      <c r="K1120" t="s">
        <v>13808</v>
      </c>
      <c r="L1120">
        <v>270107</v>
      </c>
      <c r="M1120" t="s">
        <v>13588</v>
      </c>
      <c r="N1120">
        <v>270107006</v>
      </c>
      <c r="O1120" t="s">
        <v>13613</v>
      </c>
      <c r="P1120">
        <v>0</v>
      </c>
      <c r="Q1120">
        <v>0</v>
      </c>
      <c r="R1120">
        <v>61181.180110388304</v>
      </c>
    </row>
    <row r="1121" spans="1:18" x14ac:dyDescent="0.25">
      <c r="A1121">
        <v>9</v>
      </c>
      <c r="B1121">
        <v>9107</v>
      </c>
      <c r="C1121" t="s">
        <v>762</v>
      </c>
      <c r="D1121" t="s">
        <v>1595</v>
      </c>
      <c r="E1121">
        <v>4</v>
      </c>
      <c r="F1121" t="s">
        <v>13810</v>
      </c>
      <c r="G1121">
        <v>1</v>
      </c>
      <c r="H1121" t="s">
        <v>8278</v>
      </c>
      <c r="I1121">
        <v>1</v>
      </c>
      <c r="J1121" t="s">
        <v>13801</v>
      </c>
      <c r="K1121" t="s">
        <v>13811</v>
      </c>
      <c r="L1121">
        <v>270107</v>
      </c>
      <c r="M1121" t="s">
        <v>13588</v>
      </c>
      <c r="N1121">
        <v>270107006</v>
      </c>
      <c r="O1121" t="s">
        <v>13613</v>
      </c>
      <c r="P1121">
        <v>0</v>
      </c>
      <c r="Q1121">
        <v>0</v>
      </c>
      <c r="R1121">
        <v>61181.180110388304</v>
      </c>
    </row>
    <row r="1122" spans="1:18" x14ac:dyDescent="0.25">
      <c r="A1122">
        <v>9</v>
      </c>
      <c r="B1122">
        <v>9107</v>
      </c>
      <c r="C1122" t="s">
        <v>762</v>
      </c>
      <c r="D1122" t="s">
        <v>1595</v>
      </c>
      <c r="E1122">
        <v>7</v>
      </c>
      <c r="F1122" t="s">
        <v>13813</v>
      </c>
      <c r="G1122">
        <v>3</v>
      </c>
      <c r="H1122" t="s">
        <v>13770</v>
      </c>
      <c r="I1122">
        <v>3</v>
      </c>
      <c r="J1122" t="s">
        <v>13814</v>
      </c>
      <c r="K1122" t="s">
        <v>13815</v>
      </c>
      <c r="L1122">
        <v>270107</v>
      </c>
      <c r="M1122" t="s">
        <v>13588</v>
      </c>
      <c r="N1122">
        <v>270107005</v>
      </c>
      <c r="O1122" t="s">
        <v>13608</v>
      </c>
      <c r="P1122">
        <v>0</v>
      </c>
      <c r="Q1122">
        <v>0</v>
      </c>
      <c r="R1122">
        <v>54808.803522071132</v>
      </c>
    </row>
    <row r="1123" spans="1:18" x14ac:dyDescent="0.25">
      <c r="A1123">
        <v>9</v>
      </c>
      <c r="B1123">
        <v>9107</v>
      </c>
      <c r="C1123" t="s">
        <v>762</v>
      </c>
      <c r="D1123" t="s">
        <v>1595</v>
      </c>
      <c r="E1123">
        <v>7</v>
      </c>
      <c r="F1123" t="s">
        <v>13813</v>
      </c>
      <c r="G1123">
        <v>3</v>
      </c>
      <c r="H1123" t="s">
        <v>13770</v>
      </c>
      <c r="I1123">
        <v>3</v>
      </c>
      <c r="J1123" t="s">
        <v>13814</v>
      </c>
      <c r="K1123" t="s">
        <v>13816</v>
      </c>
      <c r="L1123">
        <v>270107</v>
      </c>
      <c r="M1123" t="s">
        <v>13588</v>
      </c>
      <c r="N1123">
        <v>270107005</v>
      </c>
      <c r="O1123" t="s">
        <v>13608</v>
      </c>
      <c r="P1123">
        <v>0</v>
      </c>
      <c r="Q1123">
        <v>0</v>
      </c>
      <c r="R1123">
        <v>6372.3765883171718</v>
      </c>
    </row>
    <row r="1124" spans="1:18" x14ac:dyDescent="0.25">
      <c r="A1124">
        <v>9</v>
      </c>
      <c r="B1124">
        <v>9108</v>
      </c>
      <c r="C1124" t="s">
        <v>762</v>
      </c>
      <c r="D1124" t="s">
        <v>1598</v>
      </c>
      <c r="E1124">
        <v>1</v>
      </c>
      <c r="F1124" t="s">
        <v>13800</v>
      </c>
      <c r="G1124">
        <v>1</v>
      </c>
      <c r="H1124" t="s">
        <v>8278</v>
      </c>
      <c r="I1124">
        <v>1</v>
      </c>
      <c r="J1124" t="s">
        <v>13801</v>
      </c>
      <c r="K1124" t="s">
        <v>13802</v>
      </c>
      <c r="L1124">
        <v>270107</v>
      </c>
      <c r="M1124" t="s">
        <v>13588</v>
      </c>
      <c r="N1124">
        <v>270107006</v>
      </c>
      <c r="O1124" t="s">
        <v>13613</v>
      </c>
      <c r="P1124">
        <v>0</v>
      </c>
      <c r="Q1124">
        <v>26293.693506851563</v>
      </c>
      <c r="R1124">
        <v>32534.052608656169</v>
      </c>
    </row>
    <row r="1125" spans="1:18" x14ac:dyDescent="0.25">
      <c r="A1125">
        <v>9</v>
      </c>
      <c r="B1125">
        <v>9108</v>
      </c>
      <c r="C1125" t="s">
        <v>762</v>
      </c>
      <c r="D1125" t="s">
        <v>1598</v>
      </c>
      <c r="E1125">
        <v>1</v>
      </c>
      <c r="F1125" t="s">
        <v>13800</v>
      </c>
      <c r="G1125">
        <v>1</v>
      </c>
      <c r="H1125" t="s">
        <v>8278</v>
      </c>
      <c r="I1125">
        <v>1</v>
      </c>
      <c r="J1125" t="s">
        <v>13801</v>
      </c>
      <c r="K1125" t="s">
        <v>13803</v>
      </c>
      <c r="L1125">
        <v>270107</v>
      </c>
      <c r="M1125" t="s">
        <v>13588</v>
      </c>
      <c r="N1125">
        <v>270107006</v>
      </c>
      <c r="O1125" t="s">
        <v>13613</v>
      </c>
      <c r="P1125">
        <v>0</v>
      </c>
      <c r="Q1125">
        <v>1473.0731808869161</v>
      </c>
      <c r="R1125">
        <v>0</v>
      </c>
    </row>
    <row r="1126" spans="1:18" x14ac:dyDescent="0.25">
      <c r="A1126">
        <v>9</v>
      </c>
      <c r="B1126">
        <v>9108</v>
      </c>
      <c r="C1126" t="s">
        <v>762</v>
      </c>
      <c r="D1126" t="s">
        <v>1598</v>
      </c>
      <c r="E1126">
        <v>2</v>
      </c>
      <c r="F1126" t="s">
        <v>13804</v>
      </c>
      <c r="G1126">
        <v>3</v>
      </c>
      <c r="H1126" t="s">
        <v>13770</v>
      </c>
      <c r="I1126">
        <v>1</v>
      </c>
      <c r="J1126" t="s">
        <v>13801</v>
      </c>
      <c r="K1126" t="s">
        <v>13805</v>
      </c>
      <c r="L1126">
        <v>270107</v>
      </c>
      <c r="M1126" t="s">
        <v>13588</v>
      </c>
      <c r="N1126">
        <v>270107006</v>
      </c>
      <c r="O1126" t="s">
        <v>13613</v>
      </c>
      <c r="P1126">
        <v>0</v>
      </c>
      <c r="Q1126">
        <v>26293.693506851563</v>
      </c>
      <c r="R1126">
        <v>27647.424044580755</v>
      </c>
    </row>
    <row r="1127" spans="1:18" x14ac:dyDescent="0.25">
      <c r="A1127">
        <v>9</v>
      </c>
      <c r="B1127">
        <v>9108</v>
      </c>
      <c r="C1127" t="s">
        <v>762</v>
      </c>
      <c r="D1127" t="s">
        <v>1598</v>
      </c>
      <c r="E1127">
        <v>2</v>
      </c>
      <c r="F1127" t="s">
        <v>13804</v>
      </c>
      <c r="G1127">
        <v>3</v>
      </c>
      <c r="H1127" t="s">
        <v>13770</v>
      </c>
      <c r="I1127">
        <v>1</v>
      </c>
      <c r="J1127" t="s">
        <v>13801</v>
      </c>
      <c r="K1127" t="s">
        <v>13806</v>
      </c>
      <c r="L1127">
        <v>270107</v>
      </c>
      <c r="M1127" t="s">
        <v>13588</v>
      </c>
      <c r="N1127">
        <v>270107006</v>
      </c>
      <c r="O1127" t="s">
        <v>13613</v>
      </c>
      <c r="P1127">
        <v>0</v>
      </c>
      <c r="Q1127">
        <v>1473.0731808869161</v>
      </c>
      <c r="R1127">
        <v>4886.6285640754068</v>
      </c>
    </row>
    <row r="1128" spans="1:18" x14ac:dyDescent="0.25">
      <c r="A1128">
        <v>9</v>
      </c>
      <c r="B1128">
        <v>9108</v>
      </c>
      <c r="C1128" t="s">
        <v>762</v>
      </c>
      <c r="D1128" t="s">
        <v>1598</v>
      </c>
      <c r="E1128">
        <v>3</v>
      </c>
      <c r="F1128" t="s">
        <v>13807</v>
      </c>
      <c r="G1128">
        <v>1</v>
      </c>
      <c r="H1128" t="s">
        <v>8278</v>
      </c>
      <c r="I1128">
        <v>1</v>
      </c>
      <c r="J1128" t="s">
        <v>13801</v>
      </c>
      <c r="K1128" t="s">
        <v>13808</v>
      </c>
      <c r="L1128">
        <v>270107</v>
      </c>
      <c r="M1128" t="s">
        <v>13588</v>
      </c>
      <c r="N1128">
        <v>270107006</v>
      </c>
      <c r="O1128" t="s">
        <v>13613</v>
      </c>
      <c r="P1128">
        <v>0</v>
      </c>
      <c r="Q1128">
        <v>26293.693506851563</v>
      </c>
      <c r="R1128">
        <v>32534.052608656169</v>
      </c>
    </row>
    <row r="1129" spans="1:18" x14ac:dyDescent="0.25">
      <c r="A1129">
        <v>9</v>
      </c>
      <c r="B1129">
        <v>9108</v>
      </c>
      <c r="C1129" t="s">
        <v>762</v>
      </c>
      <c r="D1129" t="s">
        <v>1598</v>
      </c>
      <c r="E1129">
        <v>3</v>
      </c>
      <c r="F1129" t="s">
        <v>13807</v>
      </c>
      <c r="G1129">
        <v>1</v>
      </c>
      <c r="H1129" t="s">
        <v>8278</v>
      </c>
      <c r="I1129">
        <v>1</v>
      </c>
      <c r="J1129" t="s">
        <v>13801</v>
      </c>
      <c r="K1129" t="s">
        <v>13809</v>
      </c>
      <c r="L1129">
        <v>270107</v>
      </c>
      <c r="M1129" t="s">
        <v>13588</v>
      </c>
      <c r="N1129">
        <v>270107006</v>
      </c>
      <c r="O1129" t="s">
        <v>13613</v>
      </c>
      <c r="P1129">
        <v>0</v>
      </c>
      <c r="Q1129">
        <v>1473.0731808869161</v>
      </c>
      <c r="R1129">
        <v>0</v>
      </c>
    </row>
    <row r="1130" spans="1:18" x14ac:dyDescent="0.25">
      <c r="A1130">
        <v>9</v>
      </c>
      <c r="B1130">
        <v>9108</v>
      </c>
      <c r="C1130" t="s">
        <v>762</v>
      </c>
      <c r="D1130" t="s">
        <v>1598</v>
      </c>
      <c r="E1130">
        <v>4</v>
      </c>
      <c r="F1130" t="s">
        <v>13810</v>
      </c>
      <c r="G1130">
        <v>1</v>
      </c>
      <c r="H1130" t="s">
        <v>8278</v>
      </c>
      <c r="I1130">
        <v>1</v>
      </c>
      <c r="J1130" t="s">
        <v>13801</v>
      </c>
      <c r="K1130" t="s">
        <v>13811</v>
      </c>
      <c r="L1130">
        <v>270107</v>
      </c>
      <c r="M1130" t="s">
        <v>13588</v>
      </c>
      <c r="N1130">
        <v>270107006</v>
      </c>
      <c r="O1130" t="s">
        <v>13613</v>
      </c>
      <c r="P1130">
        <v>0</v>
      </c>
      <c r="Q1130">
        <v>26293.693506851563</v>
      </c>
      <c r="R1130">
        <v>32534.052608656169</v>
      </c>
    </row>
    <row r="1131" spans="1:18" x14ac:dyDescent="0.25">
      <c r="A1131">
        <v>9</v>
      </c>
      <c r="B1131">
        <v>9108</v>
      </c>
      <c r="C1131" t="s">
        <v>762</v>
      </c>
      <c r="D1131" t="s">
        <v>1598</v>
      </c>
      <c r="E1131">
        <v>4</v>
      </c>
      <c r="F1131" t="s">
        <v>13810</v>
      </c>
      <c r="G1131">
        <v>1</v>
      </c>
      <c r="H1131" t="s">
        <v>8278</v>
      </c>
      <c r="I1131">
        <v>1</v>
      </c>
      <c r="J1131" t="s">
        <v>13801</v>
      </c>
      <c r="K1131" t="s">
        <v>13812</v>
      </c>
      <c r="L1131">
        <v>270107</v>
      </c>
      <c r="M1131" t="s">
        <v>13588</v>
      </c>
      <c r="N1131">
        <v>270107006</v>
      </c>
      <c r="O1131" t="s">
        <v>13613</v>
      </c>
      <c r="P1131">
        <v>0</v>
      </c>
      <c r="Q1131">
        <v>1473.0731808869161</v>
      </c>
      <c r="R1131">
        <v>0</v>
      </c>
    </row>
    <row r="1132" spans="1:18" x14ac:dyDescent="0.25">
      <c r="A1132">
        <v>9</v>
      </c>
      <c r="B1132">
        <v>9108</v>
      </c>
      <c r="C1132" t="s">
        <v>762</v>
      </c>
      <c r="D1132" t="s">
        <v>1598</v>
      </c>
      <c r="E1132">
        <v>7</v>
      </c>
      <c r="F1132" t="s">
        <v>13813</v>
      </c>
      <c r="G1132">
        <v>2</v>
      </c>
      <c r="H1132" t="s">
        <v>13771</v>
      </c>
      <c r="I1132">
        <v>3</v>
      </c>
      <c r="J1132" t="s">
        <v>13814</v>
      </c>
      <c r="K1132" t="s">
        <v>13771</v>
      </c>
      <c r="L1132">
        <v>270107</v>
      </c>
      <c r="M1132" t="s">
        <v>13588</v>
      </c>
      <c r="N1132">
        <v>270107005</v>
      </c>
      <c r="O1132" t="s">
        <v>13608</v>
      </c>
      <c r="P1132">
        <v>0</v>
      </c>
      <c r="Q1132">
        <v>9280.6300461511983</v>
      </c>
      <c r="R1132">
        <v>0</v>
      </c>
    </row>
    <row r="1133" spans="1:18" x14ac:dyDescent="0.25">
      <c r="A1133">
        <v>9</v>
      </c>
      <c r="B1133">
        <v>9108</v>
      </c>
      <c r="C1133" t="s">
        <v>762</v>
      </c>
      <c r="D1133" t="s">
        <v>1598</v>
      </c>
      <c r="E1133">
        <v>7</v>
      </c>
      <c r="F1133" t="s">
        <v>13813</v>
      </c>
      <c r="G1133">
        <v>3</v>
      </c>
      <c r="H1133" t="s">
        <v>13770</v>
      </c>
      <c r="I1133">
        <v>3</v>
      </c>
      <c r="J1133" t="s">
        <v>13814</v>
      </c>
      <c r="K1133" t="s">
        <v>13815</v>
      </c>
      <c r="L1133">
        <v>270107</v>
      </c>
      <c r="M1133" t="s">
        <v>13588</v>
      </c>
      <c r="N1133">
        <v>270107005</v>
      </c>
      <c r="O1133" t="s">
        <v>13608</v>
      </c>
      <c r="P1133">
        <v>0</v>
      </c>
      <c r="Q1133">
        <v>18486.13664158728</v>
      </c>
      <c r="R1133">
        <v>24320.122037688903</v>
      </c>
    </row>
    <row r="1134" spans="1:18" x14ac:dyDescent="0.25">
      <c r="A1134">
        <v>9</v>
      </c>
      <c r="B1134">
        <v>9108</v>
      </c>
      <c r="C1134" t="s">
        <v>762</v>
      </c>
      <c r="D1134" t="s">
        <v>1598</v>
      </c>
      <c r="E1134">
        <v>7</v>
      </c>
      <c r="F1134" t="s">
        <v>13813</v>
      </c>
      <c r="G1134">
        <v>3</v>
      </c>
      <c r="H1134" t="s">
        <v>13770</v>
      </c>
      <c r="I1134">
        <v>3</v>
      </c>
      <c r="J1134" t="s">
        <v>13814</v>
      </c>
      <c r="K1134" t="s">
        <v>13816</v>
      </c>
      <c r="L1134">
        <v>270107</v>
      </c>
      <c r="M1134" t="s">
        <v>13588</v>
      </c>
      <c r="N1134">
        <v>270107005</v>
      </c>
      <c r="O1134" t="s">
        <v>13608</v>
      </c>
      <c r="P1134">
        <v>0</v>
      </c>
      <c r="Q1134">
        <v>0</v>
      </c>
      <c r="R1134">
        <v>8213.9305709672626</v>
      </c>
    </row>
    <row r="1135" spans="1:18" x14ac:dyDescent="0.25">
      <c r="A1135">
        <v>9</v>
      </c>
      <c r="B1135">
        <v>9109</v>
      </c>
      <c r="C1135" t="s">
        <v>762</v>
      </c>
      <c r="D1135" t="s">
        <v>1601</v>
      </c>
      <c r="E1135">
        <v>1</v>
      </c>
      <c r="F1135" t="s">
        <v>13800</v>
      </c>
      <c r="G1135">
        <v>1</v>
      </c>
      <c r="H1135" t="s">
        <v>8278</v>
      </c>
      <c r="I1135">
        <v>1</v>
      </c>
      <c r="J1135" t="s">
        <v>13801</v>
      </c>
      <c r="K1135" t="s">
        <v>13802</v>
      </c>
      <c r="L1135">
        <v>270107</v>
      </c>
      <c r="M1135" t="s">
        <v>13588</v>
      </c>
      <c r="N1135">
        <v>270107006</v>
      </c>
      <c r="O1135" t="s">
        <v>13613</v>
      </c>
      <c r="P1135">
        <v>0</v>
      </c>
      <c r="Q1135">
        <v>13201.795652910114</v>
      </c>
      <c r="R1135">
        <v>76780.313469879518</v>
      </c>
    </row>
    <row r="1136" spans="1:18" x14ac:dyDescent="0.25">
      <c r="A1136">
        <v>9</v>
      </c>
      <c r="B1136">
        <v>9109</v>
      </c>
      <c r="C1136" t="s">
        <v>762</v>
      </c>
      <c r="D1136" t="s">
        <v>1601</v>
      </c>
      <c r="E1136">
        <v>2</v>
      </c>
      <c r="F1136" t="s">
        <v>13804</v>
      </c>
      <c r="G1136">
        <v>3</v>
      </c>
      <c r="H1136" t="s">
        <v>13770</v>
      </c>
      <c r="I1136">
        <v>1</v>
      </c>
      <c r="J1136" t="s">
        <v>13801</v>
      </c>
      <c r="K1136" t="s">
        <v>13805</v>
      </c>
      <c r="L1136">
        <v>270107</v>
      </c>
      <c r="M1136" t="s">
        <v>13588</v>
      </c>
      <c r="N1136">
        <v>270107006</v>
      </c>
      <c r="O1136" t="s">
        <v>13613</v>
      </c>
      <c r="P1136">
        <v>0</v>
      </c>
      <c r="Q1136">
        <v>13201.795652910114</v>
      </c>
      <c r="R1136">
        <v>68257.129361128871</v>
      </c>
    </row>
    <row r="1137" spans="1:18" x14ac:dyDescent="0.25">
      <c r="A1137">
        <v>9</v>
      </c>
      <c r="B1137">
        <v>9109</v>
      </c>
      <c r="C1137" t="s">
        <v>762</v>
      </c>
      <c r="D1137" t="s">
        <v>1601</v>
      </c>
      <c r="E1137">
        <v>2</v>
      </c>
      <c r="F1137" t="s">
        <v>13804</v>
      </c>
      <c r="G1137">
        <v>3</v>
      </c>
      <c r="H1137" t="s">
        <v>13770</v>
      </c>
      <c r="I1137">
        <v>1</v>
      </c>
      <c r="J1137" t="s">
        <v>13801</v>
      </c>
      <c r="K1137" t="s">
        <v>13806</v>
      </c>
      <c r="L1137">
        <v>270107</v>
      </c>
      <c r="M1137" t="s">
        <v>13588</v>
      </c>
      <c r="N1137">
        <v>270107006</v>
      </c>
      <c r="O1137" t="s">
        <v>13613</v>
      </c>
      <c r="P1137">
        <v>0</v>
      </c>
      <c r="Q1137">
        <v>0</v>
      </c>
      <c r="R1137">
        <v>8523.1841087506691</v>
      </c>
    </row>
    <row r="1138" spans="1:18" x14ac:dyDescent="0.25">
      <c r="A1138">
        <v>9</v>
      </c>
      <c r="B1138">
        <v>9109</v>
      </c>
      <c r="C1138" t="s">
        <v>762</v>
      </c>
      <c r="D1138" t="s">
        <v>1601</v>
      </c>
      <c r="E1138">
        <v>3</v>
      </c>
      <c r="F1138" t="s">
        <v>13807</v>
      </c>
      <c r="G1138">
        <v>1</v>
      </c>
      <c r="H1138" t="s">
        <v>8278</v>
      </c>
      <c r="I1138">
        <v>1</v>
      </c>
      <c r="J1138" t="s">
        <v>13801</v>
      </c>
      <c r="K1138" t="s">
        <v>13808</v>
      </c>
      <c r="L1138">
        <v>270107</v>
      </c>
      <c r="M1138" t="s">
        <v>13588</v>
      </c>
      <c r="N1138">
        <v>270107006</v>
      </c>
      <c r="O1138" t="s">
        <v>13613</v>
      </c>
      <c r="P1138">
        <v>0</v>
      </c>
      <c r="Q1138">
        <v>13201.795652910114</v>
      </c>
      <c r="R1138">
        <v>76780.313469879518</v>
      </c>
    </row>
    <row r="1139" spans="1:18" x14ac:dyDescent="0.25">
      <c r="A1139">
        <v>9</v>
      </c>
      <c r="B1139">
        <v>9109</v>
      </c>
      <c r="C1139" t="s">
        <v>762</v>
      </c>
      <c r="D1139" t="s">
        <v>1601</v>
      </c>
      <c r="E1139">
        <v>4</v>
      </c>
      <c r="F1139" t="s">
        <v>13810</v>
      </c>
      <c r="G1139">
        <v>1</v>
      </c>
      <c r="H1139" t="s">
        <v>8278</v>
      </c>
      <c r="I1139">
        <v>1</v>
      </c>
      <c r="J1139" t="s">
        <v>13801</v>
      </c>
      <c r="K1139" t="s">
        <v>13811</v>
      </c>
      <c r="L1139">
        <v>270107</v>
      </c>
      <c r="M1139" t="s">
        <v>13588</v>
      </c>
      <c r="N1139">
        <v>270107006</v>
      </c>
      <c r="O1139" t="s">
        <v>13613</v>
      </c>
      <c r="P1139">
        <v>0</v>
      </c>
      <c r="Q1139">
        <v>13201.795652910114</v>
      </c>
      <c r="R1139">
        <v>76780.313469879518</v>
      </c>
    </row>
    <row r="1140" spans="1:18" x14ac:dyDescent="0.25">
      <c r="A1140">
        <v>9</v>
      </c>
      <c r="B1140">
        <v>9109</v>
      </c>
      <c r="C1140" t="s">
        <v>762</v>
      </c>
      <c r="D1140" t="s">
        <v>1601</v>
      </c>
      <c r="E1140">
        <v>7</v>
      </c>
      <c r="F1140" t="s">
        <v>13813</v>
      </c>
      <c r="G1140">
        <v>2</v>
      </c>
      <c r="H1140" t="s">
        <v>13771</v>
      </c>
      <c r="I1140">
        <v>3</v>
      </c>
      <c r="J1140" t="s">
        <v>13814</v>
      </c>
      <c r="K1140" t="s">
        <v>13771</v>
      </c>
      <c r="L1140">
        <v>270107</v>
      </c>
      <c r="M1140" t="s">
        <v>13588</v>
      </c>
      <c r="N1140">
        <v>270107005</v>
      </c>
      <c r="O1140" t="s">
        <v>13608</v>
      </c>
      <c r="P1140">
        <v>0</v>
      </c>
      <c r="Q1140">
        <v>3222.484500698657</v>
      </c>
      <c r="R1140">
        <v>0</v>
      </c>
    </row>
    <row r="1141" spans="1:18" x14ac:dyDescent="0.25">
      <c r="A1141">
        <v>9</v>
      </c>
      <c r="B1141">
        <v>9109</v>
      </c>
      <c r="C1141" t="s">
        <v>762</v>
      </c>
      <c r="D1141" t="s">
        <v>1601</v>
      </c>
      <c r="E1141">
        <v>7</v>
      </c>
      <c r="F1141" t="s">
        <v>13813</v>
      </c>
      <c r="G1141">
        <v>3</v>
      </c>
      <c r="H1141" t="s">
        <v>13770</v>
      </c>
      <c r="I1141">
        <v>3</v>
      </c>
      <c r="J1141" t="s">
        <v>13814</v>
      </c>
      <c r="K1141" t="s">
        <v>13815</v>
      </c>
      <c r="L1141">
        <v>270107</v>
      </c>
      <c r="M1141" t="s">
        <v>13588</v>
      </c>
      <c r="N1141">
        <v>270107005</v>
      </c>
      <c r="O1141" t="s">
        <v>13608</v>
      </c>
      <c r="P1141">
        <v>0</v>
      </c>
      <c r="Q1141">
        <v>9979.3111522114559</v>
      </c>
      <c r="R1141">
        <v>72882.52965126904</v>
      </c>
    </row>
    <row r="1142" spans="1:18" x14ac:dyDescent="0.25">
      <c r="A1142">
        <v>9</v>
      </c>
      <c r="B1142">
        <v>9109</v>
      </c>
      <c r="C1142" t="s">
        <v>762</v>
      </c>
      <c r="D1142" t="s">
        <v>1601</v>
      </c>
      <c r="E1142">
        <v>7</v>
      </c>
      <c r="F1142" t="s">
        <v>13813</v>
      </c>
      <c r="G1142">
        <v>3</v>
      </c>
      <c r="H1142" t="s">
        <v>13770</v>
      </c>
      <c r="I1142">
        <v>3</v>
      </c>
      <c r="J1142" t="s">
        <v>13814</v>
      </c>
      <c r="K1142" t="s">
        <v>13816</v>
      </c>
      <c r="L1142">
        <v>270107</v>
      </c>
      <c r="M1142" t="s">
        <v>13588</v>
      </c>
      <c r="N1142">
        <v>270107005</v>
      </c>
      <c r="O1142" t="s">
        <v>13608</v>
      </c>
      <c r="P1142">
        <v>0</v>
      </c>
      <c r="Q1142">
        <v>0</v>
      </c>
      <c r="R1142">
        <v>3897.7838186104941</v>
      </c>
    </row>
    <row r="1143" spans="1:18" x14ac:dyDescent="0.25">
      <c r="A1143">
        <v>9</v>
      </c>
      <c r="B1143">
        <v>9111</v>
      </c>
      <c r="C1143" t="s">
        <v>762</v>
      </c>
      <c r="D1143" t="s">
        <v>1607</v>
      </c>
      <c r="E1143">
        <v>1</v>
      </c>
      <c r="F1143" t="s">
        <v>13800</v>
      </c>
      <c r="G1143">
        <v>1</v>
      </c>
      <c r="H1143" t="s">
        <v>8278</v>
      </c>
      <c r="I1143">
        <v>1</v>
      </c>
      <c r="J1143" t="s">
        <v>13801</v>
      </c>
      <c r="K1143" t="s">
        <v>13802</v>
      </c>
      <c r="L1143">
        <v>270107</v>
      </c>
      <c r="M1143" t="s">
        <v>13588</v>
      </c>
      <c r="N1143">
        <v>270107006</v>
      </c>
      <c r="O1143" t="s">
        <v>13613</v>
      </c>
      <c r="P1143">
        <v>14709.963918956426</v>
      </c>
      <c r="Q1143">
        <v>0</v>
      </c>
      <c r="R1143">
        <v>29728.985161652006</v>
      </c>
    </row>
    <row r="1144" spans="1:18" x14ac:dyDescent="0.25">
      <c r="A1144">
        <v>9</v>
      </c>
      <c r="B1144">
        <v>9111</v>
      </c>
      <c r="C1144" t="s">
        <v>762</v>
      </c>
      <c r="D1144" t="s">
        <v>1607</v>
      </c>
      <c r="E1144">
        <v>1</v>
      </c>
      <c r="F1144" t="s">
        <v>13800</v>
      </c>
      <c r="G1144">
        <v>1</v>
      </c>
      <c r="H1144" t="s">
        <v>8278</v>
      </c>
      <c r="I1144">
        <v>1</v>
      </c>
      <c r="J1144" t="s">
        <v>13801</v>
      </c>
      <c r="K1144" t="s">
        <v>13803</v>
      </c>
      <c r="L1144">
        <v>270107</v>
      </c>
      <c r="M1144" t="s">
        <v>13588</v>
      </c>
      <c r="N1144">
        <v>270107006</v>
      </c>
      <c r="O1144" t="s">
        <v>13613</v>
      </c>
      <c r="P1144">
        <v>3965.8309433496779</v>
      </c>
      <c r="Q1144">
        <v>0</v>
      </c>
      <c r="R1144">
        <v>0</v>
      </c>
    </row>
    <row r="1145" spans="1:18" x14ac:dyDescent="0.25">
      <c r="A1145">
        <v>9</v>
      </c>
      <c r="B1145">
        <v>9111</v>
      </c>
      <c r="C1145" t="s">
        <v>762</v>
      </c>
      <c r="D1145" t="s">
        <v>1607</v>
      </c>
      <c r="E1145">
        <v>2</v>
      </c>
      <c r="F1145" t="s">
        <v>13804</v>
      </c>
      <c r="G1145">
        <v>3</v>
      </c>
      <c r="H1145" t="s">
        <v>13770</v>
      </c>
      <c r="I1145">
        <v>1</v>
      </c>
      <c r="J1145" t="s">
        <v>13801</v>
      </c>
      <c r="K1145" t="s">
        <v>13805</v>
      </c>
      <c r="L1145">
        <v>270107</v>
      </c>
      <c r="M1145" t="s">
        <v>13588</v>
      </c>
      <c r="N1145">
        <v>270107006</v>
      </c>
      <c r="O1145" t="s">
        <v>13613</v>
      </c>
      <c r="P1145">
        <v>14099.361643075215</v>
      </c>
      <c r="Q1145">
        <v>0</v>
      </c>
      <c r="R1145">
        <v>27893.801072271272</v>
      </c>
    </row>
    <row r="1146" spans="1:18" x14ac:dyDescent="0.25">
      <c r="A1146">
        <v>9</v>
      </c>
      <c r="B1146">
        <v>9111</v>
      </c>
      <c r="C1146" t="s">
        <v>762</v>
      </c>
      <c r="D1146" t="s">
        <v>1607</v>
      </c>
      <c r="E1146">
        <v>2</v>
      </c>
      <c r="F1146" t="s">
        <v>13804</v>
      </c>
      <c r="G1146">
        <v>3</v>
      </c>
      <c r="H1146" t="s">
        <v>13770</v>
      </c>
      <c r="I1146">
        <v>1</v>
      </c>
      <c r="J1146" t="s">
        <v>13801</v>
      </c>
      <c r="K1146" t="s">
        <v>13806</v>
      </c>
      <c r="L1146">
        <v>270107</v>
      </c>
      <c r="M1146" t="s">
        <v>13588</v>
      </c>
      <c r="N1146">
        <v>270107006</v>
      </c>
      <c r="O1146" t="s">
        <v>13613</v>
      </c>
      <c r="P1146">
        <v>4576.4332192308875</v>
      </c>
      <c r="Q1146">
        <v>0</v>
      </c>
      <c r="R1146">
        <v>1835.1840893807318</v>
      </c>
    </row>
    <row r="1147" spans="1:18" x14ac:dyDescent="0.25">
      <c r="A1147">
        <v>9</v>
      </c>
      <c r="B1147">
        <v>9111</v>
      </c>
      <c r="C1147" t="s">
        <v>762</v>
      </c>
      <c r="D1147" t="s">
        <v>1607</v>
      </c>
      <c r="E1147">
        <v>3</v>
      </c>
      <c r="F1147" t="s">
        <v>13807</v>
      </c>
      <c r="G1147">
        <v>1</v>
      </c>
      <c r="H1147" t="s">
        <v>8278</v>
      </c>
      <c r="I1147">
        <v>1</v>
      </c>
      <c r="J1147" t="s">
        <v>13801</v>
      </c>
      <c r="K1147" t="s">
        <v>13808</v>
      </c>
      <c r="L1147">
        <v>270107</v>
      </c>
      <c r="M1147" t="s">
        <v>13588</v>
      </c>
      <c r="N1147">
        <v>270107006</v>
      </c>
      <c r="O1147" t="s">
        <v>13613</v>
      </c>
      <c r="P1147">
        <v>16859.407284053414</v>
      </c>
      <c r="Q1147">
        <v>0</v>
      </c>
      <c r="R1147">
        <v>29728.985161652006</v>
      </c>
    </row>
    <row r="1148" spans="1:18" x14ac:dyDescent="0.25">
      <c r="A1148">
        <v>9</v>
      </c>
      <c r="B1148">
        <v>9111</v>
      </c>
      <c r="C1148" t="s">
        <v>762</v>
      </c>
      <c r="D1148" t="s">
        <v>1607</v>
      </c>
      <c r="E1148">
        <v>3</v>
      </c>
      <c r="F1148" t="s">
        <v>13807</v>
      </c>
      <c r="G1148">
        <v>1</v>
      </c>
      <c r="H1148" t="s">
        <v>8278</v>
      </c>
      <c r="I1148">
        <v>1</v>
      </c>
      <c r="J1148" t="s">
        <v>13801</v>
      </c>
      <c r="K1148" t="s">
        <v>13809</v>
      </c>
      <c r="L1148">
        <v>270107</v>
      </c>
      <c r="M1148" t="s">
        <v>13588</v>
      </c>
      <c r="N1148">
        <v>270107006</v>
      </c>
      <c r="O1148" t="s">
        <v>13613</v>
      </c>
      <c r="P1148">
        <v>1816.3875782526907</v>
      </c>
      <c r="Q1148">
        <v>0</v>
      </c>
      <c r="R1148">
        <v>0</v>
      </c>
    </row>
    <row r="1149" spans="1:18" x14ac:dyDescent="0.25">
      <c r="A1149">
        <v>9</v>
      </c>
      <c r="B1149">
        <v>9111</v>
      </c>
      <c r="C1149" t="s">
        <v>762</v>
      </c>
      <c r="D1149" t="s">
        <v>1607</v>
      </c>
      <c r="E1149">
        <v>4</v>
      </c>
      <c r="F1149" t="s">
        <v>13810</v>
      </c>
      <c r="G1149">
        <v>1</v>
      </c>
      <c r="H1149" t="s">
        <v>8278</v>
      </c>
      <c r="I1149">
        <v>1</v>
      </c>
      <c r="J1149" t="s">
        <v>13801</v>
      </c>
      <c r="K1149" t="s">
        <v>13811</v>
      </c>
      <c r="L1149">
        <v>270107</v>
      </c>
      <c r="M1149" t="s">
        <v>13588</v>
      </c>
      <c r="N1149">
        <v>270107006</v>
      </c>
      <c r="O1149" t="s">
        <v>13613</v>
      </c>
      <c r="P1149">
        <v>14709.963918956426</v>
      </c>
      <c r="Q1149">
        <v>0</v>
      </c>
      <c r="R1149">
        <v>29728.985161652006</v>
      </c>
    </row>
    <row r="1150" spans="1:18" x14ac:dyDescent="0.25">
      <c r="A1150">
        <v>9</v>
      </c>
      <c r="B1150">
        <v>9111</v>
      </c>
      <c r="C1150" t="s">
        <v>762</v>
      </c>
      <c r="D1150" t="s">
        <v>1607</v>
      </c>
      <c r="E1150">
        <v>4</v>
      </c>
      <c r="F1150" t="s">
        <v>13810</v>
      </c>
      <c r="G1150">
        <v>1</v>
      </c>
      <c r="H1150" t="s">
        <v>8278</v>
      </c>
      <c r="I1150">
        <v>1</v>
      </c>
      <c r="J1150" t="s">
        <v>13801</v>
      </c>
      <c r="K1150" t="s">
        <v>13812</v>
      </c>
      <c r="L1150">
        <v>270107</v>
      </c>
      <c r="M1150" t="s">
        <v>13588</v>
      </c>
      <c r="N1150">
        <v>270107006</v>
      </c>
      <c r="O1150" t="s">
        <v>13613</v>
      </c>
      <c r="P1150">
        <v>3965.8309433496779</v>
      </c>
      <c r="Q1150">
        <v>0</v>
      </c>
      <c r="R1150">
        <v>0</v>
      </c>
    </row>
    <row r="1151" spans="1:18" x14ac:dyDescent="0.25">
      <c r="A1151">
        <v>9</v>
      </c>
      <c r="B1151">
        <v>9111</v>
      </c>
      <c r="C1151" t="s">
        <v>762</v>
      </c>
      <c r="D1151" t="s">
        <v>1607</v>
      </c>
      <c r="E1151">
        <v>7</v>
      </c>
      <c r="F1151" t="s">
        <v>13813</v>
      </c>
      <c r="G1151">
        <v>2</v>
      </c>
      <c r="H1151" t="s">
        <v>13771</v>
      </c>
      <c r="I1151">
        <v>3</v>
      </c>
      <c r="J1151" t="s">
        <v>13814</v>
      </c>
      <c r="K1151" t="s">
        <v>13771</v>
      </c>
      <c r="L1151">
        <v>270107</v>
      </c>
      <c r="M1151" t="s">
        <v>13588</v>
      </c>
      <c r="N1151">
        <v>270107005</v>
      </c>
      <c r="O1151" t="s">
        <v>13608</v>
      </c>
      <c r="P1151">
        <v>1908.9030745983287</v>
      </c>
      <c r="Q1151">
        <v>0</v>
      </c>
      <c r="R1151">
        <v>0</v>
      </c>
    </row>
    <row r="1152" spans="1:18" x14ac:dyDescent="0.25">
      <c r="A1152">
        <v>9</v>
      </c>
      <c r="B1152">
        <v>9111</v>
      </c>
      <c r="C1152" t="s">
        <v>762</v>
      </c>
      <c r="D1152" t="s">
        <v>1607</v>
      </c>
      <c r="E1152">
        <v>7</v>
      </c>
      <c r="F1152" t="s">
        <v>13813</v>
      </c>
      <c r="G1152">
        <v>3</v>
      </c>
      <c r="H1152" t="s">
        <v>13770</v>
      </c>
      <c r="I1152">
        <v>3</v>
      </c>
      <c r="J1152" t="s">
        <v>13814</v>
      </c>
      <c r="K1152" t="s">
        <v>13815</v>
      </c>
      <c r="L1152">
        <v>270107</v>
      </c>
      <c r="M1152" t="s">
        <v>13588</v>
      </c>
      <c r="N1152">
        <v>270107005</v>
      </c>
      <c r="O1152" t="s">
        <v>13608</v>
      </c>
      <c r="P1152">
        <v>13300.644524624542</v>
      </c>
      <c r="Q1152">
        <v>0</v>
      </c>
      <c r="R1152">
        <v>28706.344087168909</v>
      </c>
    </row>
    <row r="1153" spans="1:18" x14ac:dyDescent="0.25">
      <c r="A1153">
        <v>9</v>
      </c>
      <c r="B1153">
        <v>9111</v>
      </c>
      <c r="C1153" t="s">
        <v>762</v>
      </c>
      <c r="D1153" t="s">
        <v>1607</v>
      </c>
      <c r="E1153">
        <v>7</v>
      </c>
      <c r="F1153" t="s">
        <v>13813</v>
      </c>
      <c r="G1153">
        <v>3</v>
      </c>
      <c r="H1153" t="s">
        <v>13770</v>
      </c>
      <c r="I1153">
        <v>3</v>
      </c>
      <c r="J1153" t="s">
        <v>13814</v>
      </c>
      <c r="K1153" t="s">
        <v>13816</v>
      </c>
      <c r="L1153">
        <v>270107</v>
      </c>
      <c r="M1153" t="s">
        <v>13588</v>
      </c>
      <c r="N1153">
        <v>270107005</v>
      </c>
      <c r="O1153" t="s">
        <v>13608</v>
      </c>
      <c r="P1153">
        <v>3466.2472630832331</v>
      </c>
      <c r="Q1153">
        <v>0</v>
      </c>
      <c r="R1153">
        <v>1022.6410744830961</v>
      </c>
    </row>
    <row r="1154" spans="1:18" x14ac:dyDescent="0.25">
      <c r="A1154">
        <v>9</v>
      </c>
      <c r="B1154">
        <v>9112</v>
      </c>
      <c r="C1154" t="s">
        <v>762</v>
      </c>
      <c r="D1154" t="s">
        <v>1610</v>
      </c>
      <c r="E1154">
        <v>1</v>
      </c>
      <c r="F1154" t="s">
        <v>13800</v>
      </c>
      <c r="G1154">
        <v>1</v>
      </c>
      <c r="H1154" t="s">
        <v>8278</v>
      </c>
      <c r="I1154">
        <v>1</v>
      </c>
      <c r="J1154" t="s">
        <v>13801</v>
      </c>
      <c r="K1154" t="s">
        <v>13802</v>
      </c>
      <c r="L1154">
        <v>270107</v>
      </c>
      <c r="M1154" t="s">
        <v>13588</v>
      </c>
      <c r="N1154">
        <v>270107006</v>
      </c>
      <c r="O1154" t="s">
        <v>13613</v>
      </c>
      <c r="P1154">
        <v>15936.520003801197</v>
      </c>
      <c r="Q1154">
        <v>8980.2081083806352</v>
      </c>
      <c r="R1154">
        <v>25105.780785686111</v>
      </c>
    </row>
    <row r="1155" spans="1:18" x14ac:dyDescent="0.25">
      <c r="A1155">
        <v>9</v>
      </c>
      <c r="B1155">
        <v>9112</v>
      </c>
      <c r="C1155" t="s">
        <v>762</v>
      </c>
      <c r="D1155" t="s">
        <v>1610</v>
      </c>
      <c r="E1155">
        <v>1</v>
      </c>
      <c r="F1155" t="s">
        <v>13800</v>
      </c>
      <c r="G1155">
        <v>1</v>
      </c>
      <c r="H1155" t="s">
        <v>8278</v>
      </c>
      <c r="I1155">
        <v>1</v>
      </c>
      <c r="J1155" t="s">
        <v>13801</v>
      </c>
      <c r="K1155" t="s">
        <v>13803</v>
      </c>
      <c r="L1155">
        <v>270107</v>
      </c>
      <c r="M1155" t="s">
        <v>13588</v>
      </c>
      <c r="N1155">
        <v>270107006</v>
      </c>
      <c r="O1155" t="s">
        <v>13613</v>
      </c>
      <c r="P1155">
        <v>184.62958689129934</v>
      </c>
      <c r="Q1155">
        <v>1892.9689247376555</v>
      </c>
      <c r="R1155">
        <v>754.92647651946152</v>
      </c>
    </row>
    <row r="1156" spans="1:18" x14ac:dyDescent="0.25">
      <c r="A1156">
        <v>9</v>
      </c>
      <c r="B1156">
        <v>9112</v>
      </c>
      <c r="C1156" t="s">
        <v>762</v>
      </c>
      <c r="D1156" t="s">
        <v>1610</v>
      </c>
      <c r="E1156">
        <v>2</v>
      </c>
      <c r="F1156" t="s">
        <v>13804</v>
      </c>
      <c r="G1156">
        <v>2</v>
      </c>
      <c r="H1156" t="s">
        <v>13771</v>
      </c>
      <c r="I1156">
        <v>1</v>
      </c>
      <c r="J1156" t="s">
        <v>13801</v>
      </c>
      <c r="K1156" t="s">
        <v>13771</v>
      </c>
      <c r="L1156">
        <v>270107</v>
      </c>
      <c r="M1156" t="s">
        <v>13588</v>
      </c>
      <c r="N1156">
        <v>270107006</v>
      </c>
      <c r="O1156" t="s">
        <v>13613</v>
      </c>
      <c r="P1156">
        <v>0</v>
      </c>
      <c r="Q1156">
        <v>0</v>
      </c>
      <c r="R1156">
        <v>754.92647651946152</v>
      </c>
    </row>
    <row r="1157" spans="1:18" x14ac:dyDescent="0.25">
      <c r="A1157">
        <v>9</v>
      </c>
      <c r="B1157">
        <v>9112</v>
      </c>
      <c r="C1157" t="s">
        <v>762</v>
      </c>
      <c r="D1157" t="s">
        <v>1610</v>
      </c>
      <c r="E1157">
        <v>2</v>
      </c>
      <c r="F1157" t="s">
        <v>13804</v>
      </c>
      <c r="G1157">
        <v>3</v>
      </c>
      <c r="H1157" t="s">
        <v>13770</v>
      </c>
      <c r="I1157">
        <v>1</v>
      </c>
      <c r="J1157" t="s">
        <v>13801</v>
      </c>
      <c r="K1157" t="s">
        <v>13805</v>
      </c>
      <c r="L1157">
        <v>270107</v>
      </c>
      <c r="M1157" t="s">
        <v>13588</v>
      </c>
      <c r="N1157">
        <v>270107006</v>
      </c>
      <c r="O1157" t="s">
        <v>13613</v>
      </c>
      <c r="P1157">
        <v>14272.138580795809</v>
      </c>
      <c r="Q1157">
        <v>8980.2081083806352</v>
      </c>
      <c r="R1157">
        <v>22365.47478186166</v>
      </c>
    </row>
    <row r="1158" spans="1:18" x14ac:dyDescent="0.25">
      <c r="A1158">
        <v>9</v>
      </c>
      <c r="B1158">
        <v>9112</v>
      </c>
      <c r="C1158" t="s">
        <v>762</v>
      </c>
      <c r="D1158" t="s">
        <v>1610</v>
      </c>
      <c r="E1158">
        <v>2</v>
      </c>
      <c r="F1158" t="s">
        <v>13804</v>
      </c>
      <c r="G1158">
        <v>3</v>
      </c>
      <c r="H1158" t="s">
        <v>13770</v>
      </c>
      <c r="I1158">
        <v>1</v>
      </c>
      <c r="J1158" t="s">
        <v>13801</v>
      </c>
      <c r="K1158" t="s">
        <v>13806</v>
      </c>
      <c r="L1158">
        <v>270107</v>
      </c>
      <c r="M1158" t="s">
        <v>13588</v>
      </c>
      <c r="N1158">
        <v>270107006</v>
      </c>
      <c r="O1158" t="s">
        <v>13613</v>
      </c>
      <c r="P1158">
        <v>1849.0110098966888</v>
      </c>
      <c r="Q1158">
        <v>1892.9689247376555</v>
      </c>
      <c r="R1158">
        <v>2740.3060038244544</v>
      </c>
    </row>
    <row r="1159" spans="1:18" x14ac:dyDescent="0.25">
      <c r="A1159">
        <v>9</v>
      </c>
      <c r="B1159">
        <v>9112</v>
      </c>
      <c r="C1159" t="s">
        <v>762</v>
      </c>
      <c r="D1159" t="s">
        <v>1610</v>
      </c>
      <c r="E1159">
        <v>3</v>
      </c>
      <c r="F1159" t="s">
        <v>13807</v>
      </c>
      <c r="G1159">
        <v>1</v>
      </c>
      <c r="H1159" t="s">
        <v>8278</v>
      </c>
      <c r="I1159">
        <v>1</v>
      </c>
      <c r="J1159" t="s">
        <v>13801</v>
      </c>
      <c r="K1159" t="s">
        <v>13808</v>
      </c>
      <c r="L1159">
        <v>270107</v>
      </c>
      <c r="M1159" t="s">
        <v>13588</v>
      </c>
      <c r="N1159">
        <v>270107006</v>
      </c>
      <c r="O1159" t="s">
        <v>13613</v>
      </c>
      <c r="P1159">
        <v>16121.149590692497</v>
      </c>
      <c r="Q1159">
        <v>10134.692352374996</v>
      </c>
      <c r="R1159">
        <v>25105.780785686111</v>
      </c>
    </row>
    <row r="1160" spans="1:18" x14ac:dyDescent="0.25">
      <c r="A1160">
        <v>9</v>
      </c>
      <c r="B1160">
        <v>9112</v>
      </c>
      <c r="C1160" t="s">
        <v>762</v>
      </c>
      <c r="D1160" t="s">
        <v>1610</v>
      </c>
      <c r="E1160">
        <v>3</v>
      </c>
      <c r="F1160" t="s">
        <v>13807</v>
      </c>
      <c r="G1160">
        <v>1</v>
      </c>
      <c r="H1160" t="s">
        <v>8278</v>
      </c>
      <c r="I1160">
        <v>1</v>
      </c>
      <c r="J1160" t="s">
        <v>13801</v>
      </c>
      <c r="K1160" t="s">
        <v>13809</v>
      </c>
      <c r="L1160">
        <v>270107</v>
      </c>
      <c r="M1160" t="s">
        <v>13588</v>
      </c>
      <c r="N1160">
        <v>270107006</v>
      </c>
      <c r="O1160" t="s">
        <v>13613</v>
      </c>
      <c r="P1160">
        <v>0</v>
      </c>
      <c r="Q1160">
        <v>738.48468074329332</v>
      </c>
      <c r="R1160">
        <v>754.92647651946152</v>
      </c>
    </row>
    <row r="1161" spans="1:18" x14ac:dyDescent="0.25">
      <c r="A1161">
        <v>9</v>
      </c>
      <c r="B1161">
        <v>9112</v>
      </c>
      <c r="C1161" t="s">
        <v>762</v>
      </c>
      <c r="D1161" t="s">
        <v>1610</v>
      </c>
      <c r="E1161">
        <v>4</v>
      </c>
      <c r="F1161" t="s">
        <v>13810</v>
      </c>
      <c r="G1161">
        <v>1</v>
      </c>
      <c r="H1161" t="s">
        <v>8278</v>
      </c>
      <c r="I1161">
        <v>1</v>
      </c>
      <c r="J1161" t="s">
        <v>13801</v>
      </c>
      <c r="K1161" t="s">
        <v>13811</v>
      </c>
      <c r="L1161">
        <v>270107</v>
      </c>
      <c r="M1161" t="s">
        <v>13588</v>
      </c>
      <c r="N1161">
        <v>270107006</v>
      </c>
      <c r="O1161" t="s">
        <v>13613</v>
      </c>
      <c r="P1161">
        <v>15936.520003801197</v>
      </c>
      <c r="Q1161">
        <v>9718.6927891239266</v>
      </c>
      <c r="R1161">
        <v>25105.780785686111</v>
      </c>
    </row>
    <row r="1162" spans="1:18" x14ac:dyDescent="0.25">
      <c r="A1162">
        <v>9</v>
      </c>
      <c r="B1162">
        <v>9112</v>
      </c>
      <c r="C1162" t="s">
        <v>762</v>
      </c>
      <c r="D1162" t="s">
        <v>1610</v>
      </c>
      <c r="E1162">
        <v>4</v>
      </c>
      <c r="F1162" t="s">
        <v>13810</v>
      </c>
      <c r="G1162">
        <v>1</v>
      </c>
      <c r="H1162" t="s">
        <v>8278</v>
      </c>
      <c r="I1162">
        <v>1</v>
      </c>
      <c r="J1162" t="s">
        <v>13801</v>
      </c>
      <c r="K1162" t="s">
        <v>13812</v>
      </c>
      <c r="L1162">
        <v>270107</v>
      </c>
      <c r="M1162" t="s">
        <v>13588</v>
      </c>
      <c r="N1162">
        <v>270107006</v>
      </c>
      <c r="O1162" t="s">
        <v>13613</v>
      </c>
      <c r="P1162">
        <v>184.62958689129934</v>
      </c>
      <c r="Q1162">
        <v>1154.4842439943623</v>
      </c>
      <c r="R1162">
        <v>754.92647651946152</v>
      </c>
    </row>
    <row r="1163" spans="1:18" x14ac:dyDescent="0.25">
      <c r="A1163">
        <v>9</v>
      </c>
      <c r="B1163">
        <v>9112</v>
      </c>
      <c r="C1163" t="s">
        <v>762</v>
      </c>
      <c r="D1163" t="s">
        <v>1610</v>
      </c>
      <c r="E1163">
        <v>7</v>
      </c>
      <c r="F1163" t="s">
        <v>13813</v>
      </c>
      <c r="G1163">
        <v>2</v>
      </c>
      <c r="H1163" t="s">
        <v>13771</v>
      </c>
      <c r="I1163">
        <v>3</v>
      </c>
      <c r="J1163" t="s">
        <v>13814</v>
      </c>
      <c r="K1163" t="s">
        <v>13771</v>
      </c>
      <c r="L1163">
        <v>270107</v>
      </c>
      <c r="M1163" t="s">
        <v>13588</v>
      </c>
      <c r="N1163">
        <v>270107005</v>
      </c>
      <c r="O1163" t="s">
        <v>13608</v>
      </c>
      <c r="P1163">
        <v>6236.6788395487438</v>
      </c>
      <c r="Q1163">
        <v>2798.0298891345615</v>
      </c>
      <c r="R1163">
        <v>420.67650192200142</v>
      </c>
    </row>
    <row r="1164" spans="1:18" x14ac:dyDescent="0.25">
      <c r="A1164">
        <v>9</v>
      </c>
      <c r="B1164">
        <v>9112</v>
      </c>
      <c r="C1164" t="s">
        <v>762</v>
      </c>
      <c r="D1164" t="s">
        <v>1610</v>
      </c>
      <c r="E1164">
        <v>7</v>
      </c>
      <c r="F1164" t="s">
        <v>13813</v>
      </c>
      <c r="G1164">
        <v>3</v>
      </c>
      <c r="H1164" t="s">
        <v>13770</v>
      </c>
      <c r="I1164">
        <v>3</v>
      </c>
      <c r="J1164" t="s">
        <v>13814</v>
      </c>
      <c r="K1164" t="s">
        <v>13815</v>
      </c>
      <c r="L1164">
        <v>270107</v>
      </c>
      <c r="M1164" t="s">
        <v>13588</v>
      </c>
      <c r="N1164">
        <v>270107005</v>
      </c>
      <c r="O1164" t="s">
        <v>13608</v>
      </c>
      <c r="P1164">
        <v>9329.2244199780071</v>
      </c>
      <c r="Q1164">
        <v>8075.1471439837269</v>
      </c>
      <c r="R1164">
        <v>18515.382369633655</v>
      </c>
    </row>
    <row r="1165" spans="1:18" x14ac:dyDescent="0.25">
      <c r="A1165">
        <v>9</v>
      </c>
      <c r="B1165">
        <v>9112</v>
      </c>
      <c r="C1165" t="s">
        <v>762</v>
      </c>
      <c r="D1165" t="s">
        <v>1610</v>
      </c>
      <c r="E1165">
        <v>7</v>
      </c>
      <c r="F1165" t="s">
        <v>13813</v>
      </c>
      <c r="G1165">
        <v>3</v>
      </c>
      <c r="H1165" t="s">
        <v>13770</v>
      </c>
      <c r="I1165">
        <v>3</v>
      </c>
      <c r="J1165" t="s">
        <v>13814</v>
      </c>
      <c r="K1165" t="s">
        <v>13816</v>
      </c>
      <c r="L1165">
        <v>270107</v>
      </c>
      <c r="M1165" t="s">
        <v>13588</v>
      </c>
      <c r="N1165">
        <v>270107005</v>
      </c>
      <c r="O1165" t="s">
        <v>13608</v>
      </c>
      <c r="P1165">
        <v>555.2463311657458</v>
      </c>
      <c r="Q1165">
        <v>0</v>
      </c>
      <c r="R1165">
        <v>6924.6483906499134</v>
      </c>
    </row>
    <row r="1166" spans="1:18" x14ac:dyDescent="0.25">
      <c r="A1166">
        <v>9</v>
      </c>
      <c r="B1166">
        <v>9113</v>
      </c>
      <c r="C1166" t="s">
        <v>762</v>
      </c>
      <c r="D1166" t="s">
        <v>1613</v>
      </c>
      <c r="E1166">
        <v>1</v>
      </c>
      <c r="F1166" t="s">
        <v>13800</v>
      </c>
      <c r="G1166">
        <v>1</v>
      </c>
      <c r="H1166" t="s">
        <v>8278</v>
      </c>
      <c r="I1166">
        <v>1</v>
      </c>
      <c r="J1166" t="s">
        <v>13801</v>
      </c>
      <c r="K1166" t="s">
        <v>13802</v>
      </c>
      <c r="L1166">
        <v>270107</v>
      </c>
      <c r="M1166" t="s">
        <v>13588</v>
      </c>
      <c r="N1166">
        <v>270107006</v>
      </c>
      <c r="O1166" t="s">
        <v>13613</v>
      </c>
      <c r="P1166">
        <v>0</v>
      </c>
      <c r="Q1166">
        <v>0</v>
      </c>
      <c r="R1166">
        <v>42778.877181900825</v>
      </c>
    </row>
    <row r="1167" spans="1:18" x14ac:dyDescent="0.25">
      <c r="A1167">
        <v>9</v>
      </c>
      <c r="B1167">
        <v>9113</v>
      </c>
      <c r="C1167" t="s">
        <v>762</v>
      </c>
      <c r="D1167" t="s">
        <v>1613</v>
      </c>
      <c r="E1167">
        <v>2</v>
      </c>
      <c r="F1167" t="s">
        <v>13804</v>
      </c>
      <c r="G1167">
        <v>3</v>
      </c>
      <c r="H1167" t="s">
        <v>13770</v>
      </c>
      <c r="I1167">
        <v>1</v>
      </c>
      <c r="J1167" t="s">
        <v>13801</v>
      </c>
      <c r="K1167" t="s">
        <v>13805</v>
      </c>
      <c r="L1167">
        <v>270107</v>
      </c>
      <c r="M1167" t="s">
        <v>13588</v>
      </c>
      <c r="N1167">
        <v>270107006</v>
      </c>
      <c r="O1167" t="s">
        <v>13613</v>
      </c>
      <c r="P1167">
        <v>0</v>
      </c>
      <c r="Q1167">
        <v>0</v>
      </c>
      <c r="R1167">
        <v>42778.877181900825</v>
      </c>
    </row>
    <row r="1168" spans="1:18" x14ac:dyDescent="0.25">
      <c r="A1168">
        <v>9</v>
      </c>
      <c r="B1168">
        <v>9113</v>
      </c>
      <c r="C1168" t="s">
        <v>762</v>
      </c>
      <c r="D1168" t="s">
        <v>1613</v>
      </c>
      <c r="E1168">
        <v>3</v>
      </c>
      <c r="F1168" t="s">
        <v>13807</v>
      </c>
      <c r="G1168">
        <v>1</v>
      </c>
      <c r="H1168" t="s">
        <v>8278</v>
      </c>
      <c r="I1168">
        <v>1</v>
      </c>
      <c r="J1168" t="s">
        <v>13801</v>
      </c>
      <c r="K1168" t="s">
        <v>13808</v>
      </c>
      <c r="L1168">
        <v>270107</v>
      </c>
      <c r="M1168" t="s">
        <v>13588</v>
      </c>
      <c r="N1168">
        <v>270107006</v>
      </c>
      <c r="O1168" t="s">
        <v>13613</v>
      </c>
      <c r="P1168">
        <v>0</v>
      </c>
      <c r="Q1168">
        <v>0</v>
      </c>
      <c r="R1168">
        <v>42778.877181900825</v>
      </c>
    </row>
    <row r="1169" spans="1:18" x14ac:dyDescent="0.25">
      <c r="A1169">
        <v>9</v>
      </c>
      <c r="B1169">
        <v>9113</v>
      </c>
      <c r="C1169" t="s">
        <v>762</v>
      </c>
      <c r="D1169" t="s">
        <v>1613</v>
      </c>
      <c r="E1169">
        <v>4</v>
      </c>
      <c r="F1169" t="s">
        <v>13810</v>
      </c>
      <c r="G1169">
        <v>1</v>
      </c>
      <c r="H1169" t="s">
        <v>8278</v>
      </c>
      <c r="I1169">
        <v>1</v>
      </c>
      <c r="J1169" t="s">
        <v>13801</v>
      </c>
      <c r="K1169" t="s">
        <v>13811</v>
      </c>
      <c r="L1169">
        <v>270107</v>
      </c>
      <c r="M1169" t="s">
        <v>13588</v>
      </c>
      <c r="N1169">
        <v>270107006</v>
      </c>
      <c r="O1169" t="s">
        <v>13613</v>
      </c>
      <c r="P1169">
        <v>0</v>
      </c>
      <c r="Q1169">
        <v>0</v>
      </c>
      <c r="R1169">
        <v>42778.877181900825</v>
      </c>
    </row>
    <row r="1170" spans="1:18" x14ac:dyDescent="0.25">
      <c r="A1170">
        <v>9</v>
      </c>
      <c r="B1170">
        <v>9113</v>
      </c>
      <c r="C1170" t="s">
        <v>762</v>
      </c>
      <c r="D1170" t="s">
        <v>1613</v>
      </c>
      <c r="E1170">
        <v>7</v>
      </c>
      <c r="F1170" t="s">
        <v>13813</v>
      </c>
      <c r="G1170">
        <v>3</v>
      </c>
      <c r="H1170" t="s">
        <v>13770</v>
      </c>
      <c r="I1170">
        <v>3</v>
      </c>
      <c r="J1170" t="s">
        <v>13814</v>
      </c>
      <c r="K1170" t="s">
        <v>13815</v>
      </c>
      <c r="L1170">
        <v>270107</v>
      </c>
      <c r="M1170" t="s">
        <v>13588</v>
      </c>
      <c r="N1170">
        <v>270107005</v>
      </c>
      <c r="O1170" t="s">
        <v>13608</v>
      </c>
      <c r="P1170">
        <v>0</v>
      </c>
      <c r="Q1170">
        <v>0</v>
      </c>
      <c r="R1170">
        <v>42778.877181900825</v>
      </c>
    </row>
    <row r="1171" spans="1:18" x14ac:dyDescent="0.25">
      <c r="A1171">
        <v>9</v>
      </c>
      <c r="B1171">
        <v>9115</v>
      </c>
      <c r="C1171" t="s">
        <v>762</v>
      </c>
      <c r="D1171" t="s">
        <v>1619</v>
      </c>
      <c r="E1171">
        <v>1</v>
      </c>
      <c r="F1171" t="s">
        <v>13800</v>
      </c>
      <c r="G1171">
        <v>1</v>
      </c>
      <c r="H1171" t="s">
        <v>8278</v>
      </c>
      <c r="I1171">
        <v>1</v>
      </c>
      <c r="J1171" t="s">
        <v>13801</v>
      </c>
      <c r="K1171" t="s">
        <v>13802</v>
      </c>
      <c r="L1171">
        <v>270107</v>
      </c>
      <c r="M1171" t="s">
        <v>13588</v>
      </c>
      <c r="N1171">
        <v>270107006</v>
      </c>
      <c r="O1171" t="s">
        <v>13613</v>
      </c>
      <c r="P1171">
        <v>0</v>
      </c>
      <c r="Q1171">
        <v>55077.418047314182</v>
      </c>
      <c r="R1171">
        <v>29641.595836892142</v>
      </c>
    </row>
    <row r="1172" spans="1:18" x14ac:dyDescent="0.25">
      <c r="A1172">
        <v>9</v>
      </c>
      <c r="B1172">
        <v>9115</v>
      </c>
      <c r="C1172" t="s">
        <v>762</v>
      </c>
      <c r="D1172" t="s">
        <v>1619</v>
      </c>
      <c r="E1172">
        <v>1</v>
      </c>
      <c r="F1172" t="s">
        <v>13800</v>
      </c>
      <c r="G1172">
        <v>1</v>
      </c>
      <c r="H1172" t="s">
        <v>8278</v>
      </c>
      <c r="I1172">
        <v>1</v>
      </c>
      <c r="J1172" t="s">
        <v>13801</v>
      </c>
      <c r="K1172" t="s">
        <v>13803</v>
      </c>
      <c r="L1172">
        <v>270107</v>
      </c>
      <c r="M1172" t="s">
        <v>13588</v>
      </c>
      <c r="N1172">
        <v>270107006</v>
      </c>
      <c r="O1172" t="s">
        <v>13613</v>
      </c>
      <c r="P1172">
        <v>0</v>
      </c>
      <c r="Q1172">
        <v>0</v>
      </c>
      <c r="R1172">
        <v>7234.5805445496544</v>
      </c>
    </row>
    <row r="1173" spans="1:18" x14ac:dyDescent="0.25">
      <c r="A1173">
        <v>9</v>
      </c>
      <c r="B1173">
        <v>9115</v>
      </c>
      <c r="C1173" t="s">
        <v>762</v>
      </c>
      <c r="D1173" t="s">
        <v>1619</v>
      </c>
      <c r="E1173">
        <v>2</v>
      </c>
      <c r="F1173" t="s">
        <v>13804</v>
      </c>
      <c r="G1173">
        <v>3</v>
      </c>
      <c r="H1173" t="s">
        <v>13770</v>
      </c>
      <c r="I1173">
        <v>1</v>
      </c>
      <c r="J1173" t="s">
        <v>13801</v>
      </c>
      <c r="K1173" t="s">
        <v>13805</v>
      </c>
      <c r="L1173">
        <v>270107</v>
      </c>
      <c r="M1173" t="s">
        <v>13588</v>
      </c>
      <c r="N1173">
        <v>270107006</v>
      </c>
      <c r="O1173" t="s">
        <v>13613</v>
      </c>
      <c r="P1173">
        <v>0</v>
      </c>
      <c r="Q1173">
        <v>48856.459939333232</v>
      </c>
      <c r="R1173">
        <v>16295.249948909977</v>
      </c>
    </row>
    <row r="1174" spans="1:18" x14ac:dyDescent="0.25">
      <c r="A1174">
        <v>9</v>
      </c>
      <c r="B1174">
        <v>9115</v>
      </c>
      <c r="C1174" t="s">
        <v>762</v>
      </c>
      <c r="D1174" t="s">
        <v>1619</v>
      </c>
      <c r="E1174">
        <v>2</v>
      </c>
      <c r="F1174" t="s">
        <v>13804</v>
      </c>
      <c r="G1174">
        <v>3</v>
      </c>
      <c r="H1174" t="s">
        <v>13770</v>
      </c>
      <c r="I1174">
        <v>1</v>
      </c>
      <c r="J1174" t="s">
        <v>13801</v>
      </c>
      <c r="K1174" t="s">
        <v>13806</v>
      </c>
      <c r="L1174">
        <v>270107</v>
      </c>
      <c r="M1174" t="s">
        <v>13588</v>
      </c>
      <c r="N1174">
        <v>270107006</v>
      </c>
      <c r="O1174" t="s">
        <v>13613</v>
      </c>
      <c r="P1174">
        <v>0</v>
      </c>
      <c r="Q1174">
        <v>6220.9581079809495</v>
      </c>
      <c r="R1174">
        <v>20580.926432531822</v>
      </c>
    </row>
    <row r="1175" spans="1:18" x14ac:dyDescent="0.25">
      <c r="A1175">
        <v>9</v>
      </c>
      <c r="B1175">
        <v>9115</v>
      </c>
      <c r="C1175" t="s">
        <v>762</v>
      </c>
      <c r="D1175" t="s">
        <v>1619</v>
      </c>
      <c r="E1175">
        <v>3</v>
      </c>
      <c r="F1175" t="s">
        <v>13807</v>
      </c>
      <c r="G1175">
        <v>1</v>
      </c>
      <c r="H1175" t="s">
        <v>8278</v>
      </c>
      <c r="I1175">
        <v>1</v>
      </c>
      <c r="J1175" t="s">
        <v>13801</v>
      </c>
      <c r="K1175" t="s">
        <v>13808</v>
      </c>
      <c r="L1175">
        <v>270107</v>
      </c>
      <c r="M1175" t="s">
        <v>13588</v>
      </c>
      <c r="N1175">
        <v>270107006</v>
      </c>
      <c r="O1175" t="s">
        <v>13613</v>
      </c>
      <c r="P1175">
        <v>0</v>
      </c>
      <c r="Q1175">
        <v>55077.418047314182</v>
      </c>
      <c r="R1175">
        <v>36876.176381441801</v>
      </c>
    </row>
    <row r="1176" spans="1:18" x14ac:dyDescent="0.25">
      <c r="A1176">
        <v>9</v>
      </c>
      <c r="B1176">
        <v>9115</v>
      </c>
      <c r="C1176" t="s">
        <v>762</v>
      </c>
      <c r="D1176" t="s">
        <v>1619</v>
      </c>
      <c r="E1176">
        <v>4</v>
      </c>
      <c r="F1176" t="s">
        <v>13810</v>
      </c>
      <c r="G1176">
        <v>1</v>
      </c>
      <c r="H1176" t="s">
        <v>8278</v>
      </c>
      <c r="I1176">
        <v>1</v>
      </c>
      <c r="J1176" t="s">
        <v>13801</v>
      </c>
      <c r="K1176" t="s">
        <v>13811</v>
      </c>
      <c r="L1176">
        <v>270107</v>
      </c>
      <c r="M1176" t="s">
        <v>13588</v>
      </c>
      <c r="N1176">
        <v>270107006</v>
      </c>
      <c r="O1176" t="s">
        <v>13613</v>
      </c>
      <c r="P1176">
        <v>0</v>
      </c>
      <c r="Q1176">
        <v>55077.418047314182</v>
      </c>
      <c r="R1176">
        <v>29641.595836892142</v>
      </c>
    </row>
    <row r="1177" spans="1:18" x14ac:dyDescent="0.25">
      <c r="A1177">
        <v>9</v>
      </c>
      <c r="B1177">
        <v>9115</v>
      </c>
      <c r="C1177" t="s">
        <v>762</v>
      </c>
      <c r="D1177" t="s">
        <v>1619</v>
      </c>
      <c r="E1177">
        <v>4</v>
      </c>
      <c r="F1177" t="s">
        <v>13810</v>
      </c>
      <c r="G1177">
        <v>1</v>
      </c>
      <c r="H1177" t="s">
        <v>8278</v>
      </c>
      <c r="I1177">
        <v>1</v>
      </c>
      <c r="J1177" t="s">
        <v>13801</v>
      </c>
      <c r="K1177" t="s">
        <v>13812</v>
      </c>
      <c r="L1177">
        <v>270107</v>
      </c>
      <c r="M1177" t="s">
        <v>13588</v>
      </c>
      <c r="N1177">
        <v>270107006</v>
      </c>
      <c r="O1177" t="s">
        <v>13613</v>
      </c>
      <c r="P1177">
        <v>0</v>
      </c>
      <c r="Q1177">
        <v>0</v>
      </c>
      <c r="R1177">
        <v>7234.5805445496544</v>
      </c>
    </row>
    <row r="1178" spans="1:18" x14ac:dyDescent="0.25">
      <c r="A1178">
        <v>9</v>
      </c>
      <c r="B1178">
        <v>9115</v>
      </c>
      <c r="C1178" t="s">
        <v>762</v>
      </c>
      <c r="D1178" t="s">
        <v>1619</v>
      </c>
      <c r="E1178">
        <v>7</v>
      </c>
      <c r="F1178" t="s">
        <v>13813</v>
      </c>
      <c r="G1178">
        <v>2</v>
      </c>
      <c r="H1178" t="s">
        <v>13771</v>
      </c>
      <c r="I1178">
        <v>3</v>
      </c>
      <c r="J1178" t="s">
        <v>13814</v>
      </c>
      <c r="K1178" t="s">
        <v>13771</v>
      </c>
      <c r="L1178">
        <v>270107</v>
      </c>
      <c r="M1178" t="s">
        <v>13588</v>
      </c>
      <c r="N1178">
        <v>270107005</v>
      </c>
      <c r="O1178" t="s">
        <v>13608</v>
      </c>
      <c r="P1178">
        <v>0</v>
      </c>
      <c r="Q1178">
        <v>29484.318416545044</v>
      </c>
      <c r="R1178">
        <v>0</v>
      </c>
    </row>
    <row r="1179" spans="1:18" x14ac:dyDescent="0.25">
      <c r="A1179">
        <v>9</v>
      </c>
      <c r="B1179">
        <v>9115</v>
      </c>
      <c r="C1179" t="s">
        <v>762</v>
      </c>
      <c r="D1179" t="s">
        <v>1619</v>
      </c>
      <c r="E1179">
        <v>7</v>
      </c>
      <c r="F1179" t="s">
        <v>13813</v>
      </c>
      <c r="G1179">
        <v>3</v>
      </c>
      <c r="H1179" t="s">
        <v>13770</v>
      </c>
      <c r="I1179">
        <v>3</v>
      </c>
      <c r="J1179" t="s">
        <v>13814</v>
      </c>
      <c r="K1179" t="s">
        <v>13815</v>
      </c>
      <c r="L1179">
        <v>270107</v>
      </c>
      <c r="M1179" t="s">
        <v>13588</v>
      </c>
      <c r="N1179">
        <v>270107005</v>
      </c>
      <c r="O1179" t="s">
        <v>13608</v>
      </c>
      <c r="P1179">
        <v>0</v>
      </c>
      <c r="Q1179">
        <v>25593.099630769146</v>
      </c>
      <c r="R1179">
        <v>29641.595836892142</v>
      </c>
    </row>
    <row r="1180" spans="1:18" x14ac:dyDescent="0.25">
      <c r="A1180">
        <v>9</v>
      </c>
      <c r="B1180">
        <v>9115</v>
      </c>
      <c r="C1180" t="s">
        <v>762</v>
      </c>
      <c r="D1180" t="s">
        <v>1619</v>
      </c>
      <c r="E1180">
        <v>7</v>
      </c>
      <c r="F1180" t="s">
        <v>13813</v>
      </c>
      <c r="G1180">
        <v>3</v>
      </c>
      <c r="H1180" t="s">
        <v>13770</v>
      </c>
      <c r="I1180">
        <v>3</v>
      </c>
      <c r="J1180" t="s">
        <v>13814</v>
      </c>
      <c r="K1180" t="s">
        <v>13816</v>
      </c>
      <c r="L1180">
        <v>270107</v>
      </c>
      <c r="M1180" t="s">
        <v>13588</v>
      </c>
      <c r="N1180">
        <v>270107005</v>
      </c>
      <c r="O1180" t="s">
        <v>13608</v>
      </c>
      <c r="P1180">
        <v>0</v>
      </c>
      <c r="Q1180">
        <v>0</v>
      </c>
      <c r="R1180">
        <v>7234.5805445496544</v>
      </c>
    </row>
    <row r="1181" spans="1:18" x14ac:dyDescent="0.25">
      <c r="A1181">
        <v>9</v>
      </c>
      <c r="B1181">
        <v>9117</v>
      </c>
      <c r="C1181" t="s">
        <v>762</v>
      </c>
      <c r="D1181" t="s">
        <v>1625</v>
      </c>
      <c r="E1181">
        <v>1</v>
      </c>
      <c r="F1181" t="s">
        <v>13800</v>
      </c>
      <c r="G1181">
        <v>1</v>
      </c>
      <c r="H1181" t="s">
        <v>8278</v>
      </c>
      <c r="I1181">
        <v>1</v>
      </c>
      <c r="J1181" t="s">
        <v>13801</v>
      </c>
      <c r="K1181" t="s">
        <v>13802</v>
      </c>
      <c r="L1181">
        <v>270107</v>
      </c>
      <c r="M1181" t="s">
        <v>13588</v>
      </c>
      <c r="N1181">
        <v>270107006</v>
      </c>
      <c r="O1181" t="s">
        <v>13613</v>
      </c>
      <c r="P1181">
        <v>0</v>
      </c>
      <c r="Q1181">
        <v>48541.740382975651</v>
      </c>
      <c r="R1181">
        <v>0</v>
      </c>
    </row>
    <row r="1182" spans="1:18" x14ac:dyDescent="0.25">
      <c r="A1182">
        <v>9</v>
      </c>
      <c r="B1182">
        <v>9117</v>
      </c>
      <c r="C1182" t="s">
        <v>762</v>
      </c>
      <c r="D1182" t="s">
        <v>1625</v>
      </c>
      <c r="E1182">
        <v>2</v>
      </c>
      <c r="F1182" t="s">
        <v>13804</v>
      </c>
      <c r="G1182">
        <v>3</v>
      </c>
      <c r="H1182" t="s">
        <v>13770</v>
      </c>
      <c r="I1182">
        <v>1</v>
      </c>
      <c r="J1182" t="s">
        <v>13801</v>
      </c>
      <c r="K1182" t="s">
        <v>13805</v>
      </c>
      <c r="L1182">
        <v>270107</v>
      </c>
      <c r="M1182" t="s">
        <v>13588</v>
      </c>
      <c r="N1182">
        <v>270107006</v>
      </c>
      <c r="O1182" t="s">
        <v>13613</v>
      </c>
      <c r="P1182">
        <v>0</v>
      </c>
      <c r="Q1182">
        <v>45321.17706234879</v>
      </c>
      <c r="R1182">
        <v>0</v>
      </c>
    </row>
    <row r="1183" spans="1:18" x14ac:dyDescent="0.25">
      <c r="A1183">
        <v>9</v>
      </c>
      <c r="B1183">
        <v>9117</v>
      </c>
      <c r="C1183" t="s">
        <v>762</v>
      </c>
      <c r="D1183" t="s">
        <v>1625</v>
      </c>
      <c r="E1183">
        <v>2</v>
      </c>
      <c r="F1183" t="s">
        <v>13804</v>
      </c>
      <c r="G1183">
        <v>3</v>
      </c>
      <c r="H1183" t="s">
        <v>13770</v>
      </c>
      <c r="I1183">
        <v>1</v>
      </c>
      <c r="J1183" t="s">
        <v>13801</v>
      </c>
      <c r="K1183" t="s">
        <v>13806</v>
      </c>
      <c r="L1183">
        <v>270107</v>
      </c>
      <c r="M1183" t="s">
        <v>13588</v>
      </c>
      <c r="N1183">
        <v>270107006</v>
      </c>
      <c r="O1183" t="s">
        <v>13613</v>
      </c>
      <c r="P1183">
        <v>0</v>
      </c>
      <c r="Q1183">
        <v>3220.5633206268553</v>
      </c>
      <c r="R1183">
        <v>0</v>
      </c>
    </row>
    <row r="1184" spans="1:18" x14ac:dyDescent="0.25">
      <c r="A1184">
        <v>9</v>
      </c>
      <c r="B1184">
        <v>9117</v>
      </c>
      <c r="C1184" t="s">
        <v>762</v>
      </c>
      <c r="D1184" t="s">
        <v>1625</v>
      </c>
      <c r="E1184">
        <v>3</v>
      </c>
      <c r="F1184" t="s">
        <v>13807</v>
      </c>
      <c r="G1184">
        <v>1</v>
      </c>
      <c r="H1184" t="s">
        <v>8278</v>
      </c>
      <c r="I1184">
        <v>1</v>
      </c>
      <c r="J1184" t="s">
        <v>13801</v>
      </c>
      <c r="K1184" t="s">
        <v>13808</v>
      </c>
      <c r="L1184">
        <v>270107</v>
      </c>
      <c r="M1184" t="s">
        <v>13588</v>
      </c>
      <c r="N1184">
        <v>270107006</v>
      </c>
      <c r="O1184" t="s">
        <v>13613</v>
      </c>
      <c r="P1184">
        <v>0</v>
      </c>
      <c r="Q1184">
        <v>48541.740382975651</v>
      </c>
      <c r="R1184">
        <v>0</v>
      </c>
    </row>
    <row r="1185" spans="1:18" x14ac:dyDescent="0.25">
      <c r="A1185">
        <v>9</v>
      </c>
      <c r="B1185">
        <v>9117</v>
      </c>
      <c r="C1185" t="s">
        <v>762</v>
      </c>
      <c r="D1185" t="s">
        <v>1625</v>
      </c>
      <c r="E1185">
        <v>4</v>
      </c>
      <c r="F1185" t="s">
        <v>13810</v>
      </c>
      <c r="G1185">
        <v>1</v>
      </c>
      <c r="H1185" t="s">
        <v>8278</v>
      </c>
      <c r="I1185">
        <v>1</v>
      </c>
      <c r="J1185" t="s">
        <v>13801</v>
      </c>
      <c r="K1185" t="s">
        <v>13811</v>
      </c>
      <c r="L1185">
        <v>270107</v>
      </c>
      <c r="M1185" t="s">
        <v>13588</v>
      </c>
      <c r="N1185">
        <v>270107006</v>
      </c>
      <c r="O1185" t="s">
        <v>13613</v>
      </c>
      <c r="P1185">
        <v>0</v>
      </c>
      <c r="Q1185">
        <v>48541.740382975651</v>
      </c>
      <c r="R1185">
        <v>0</v>
      </c>
    </row>
    <row r="1186" spans="1:18" x14ac:dyDescent="0.25">
      <c r="A1186">
        <v>9</v>
      </c>
      <c r="B1186">
        <v>9117</v>
      </c>
      <c r="C1186" t="s">
        <v>762</v>
      </c>
      <c r="D1186" t="s">
        <v>1625</v>
      </c>
      <c r="E1186">
        <v>7</v>
      </c>
      <c r="F1186" t="s">
        <v>13813</v>
      </c>
      <c r="G1186">
        <v>2</v>
      </c>
      <c r="H1186" t="s">
        <v>13771</v>
      </c>
      <c r="I1186">
        <v>3</v>
      </c>
      <c r="J1186" t="s">
        <v>13814</v>
      </c>
      <c r="K1186" t="s">
        <v>13771</v>
      </c>
      <c r="L1186">
        <v>270107</v>
      </c>
      <c r="M1186" t="s">
        <v>13588</v>
      </c>
      <c r="N1186">
        <v>270107005</v>
      </c>
      <c r="O1186" t="s">
        <v>13608</v>
      </c>
      <c r="P1186">
        <v>0</v>
      </c>
      <c r="Q1186">
        <v>23477.976016075645</v>
      </c>
      <c r="R1186">
        <v>0</v>
      </c>
    </row>
    <row r="1187" spans="1:18" x14ac:dyDescent="0.25">
      <c r="A1187">
        <v>9</v>
      </c>
      <c r="B1187">
        <v>9117</v>
      </c>
      <c r="C1187" t="s">
        <v>762</v>
      </c>
      <c r="D1187" t="s">
        <v>1625</v>
      </c>
      <c r="E1187">
        <v>7</v>
      </c>
      <c r="F1187" t="s">
        <v>13813</v>
      </c>
      <c r="G1187">
        <v>3</v>
      </c>
      <c r="H1187" t="s">
        <v>13770</v>
      </c>
      <c r="I1187">
        <v>3</v>
      </c>
      <c r="J1187" t="s">
        <v>13814</v>
      </c>
      <c r="K1187" t="s">
        <v>13815</v>
      </c>
      <c r="L1187">
        <v>270107</v>
      </c>
      <c r="M1187" t="s">
        <v>13588</v>
      </c>
      <c r="N1187">
        <v>270107005</v>
      </c>
      <c r="O1187" t="s">
        <v>13608</v>
      </c>
      <c r="P1187">
        <v>0</v>
      </c>
      <c r="Q1187">
        <v>25063.764366899995</v>
      </c>
      <c r="R1187">
        <v>0</v>
      </c>
    </row>
    <row r="1188" spans="1:18" x14ac:dyDescent="0.25">
      <c r="A1188">
        <v>9</v>
      </c>
      <c r="B1188">
        <v>9118</v>
      </c>
      <c r="C1188" t="s">
        <v>762</v>
      </c>
      <c r="D1188" t="s">
        <v>1628</v>
      </c>
      <c r="E1188">
        <v>1</v>
      </c>
      <c r="F1188" t="s">
        <v>13800</v>
      </c>
      <c r="G1188">
        <v>1</v>
      </c>
      <c r="H1188" t="s">
        <v>8278</v>
      </c>
      <c r="I1188">
        <v>1</v>
      </c>
      <c r="J1188" t="s">
        <v>13801</v>
      </c>
      <c r="K1188" t="s">
        <v>13802</v>
      </c>
      <c r="L1188">
        <v>270107</v>
      </c>
      <c r="M1188" t="s">
        <v>13588</v>
      </c>
      <c r="N1188">
        <v>270107006</v>
      </c>
      <c r="O1188" t="s">
        <v>13613</v>
      </c>
      <c r="P1188">
        <v>0</v>
      </c>
      <c r="Q1188">
        <v>39697.347668677736</v>
      </c>
      <c r="R1188">
        <v>0</v>
      </c>
    </row>
    <row r="1189" spans="1:18" x14ac:dyDescent="0.25">
      <c r="A1189">
        <v>9</v>
      </c>
      <c r="B1189">
        <v>9118</v>
      </c>
      <c r="C1189" t="s">
        <v>762</v>
      </c>
      <c r="D1189" t="s">
        <v>1628</v>
      </c>
      <c r="E1189">
        <v>2</v>
      </c>
      <c r="F1189" t="s">
        <v>13804</v>
      </c>
      <c r="G1189">
        <v>3</v>
      </c>
      <c r="H1189" t="s">
        <v>13770</v>
      </c>
      <c r="I1189">
        <v>1</v>
      </c>
      <c r="J1189" t="s">
        <v>13801</v>
      </c>
      <c r="K1189" t="s">
        <v>13805</v>
      </c>
      <c r="L1189">
        <v>270107</v>
      </c>
      <c r="M1189" t="s">
        <v>13588</v>
      </c>
      <c r="N1189">
        <v>270107006</v>
      </c>
      <c r="O1189" t="s">
        <v>13613</v>
      </c>
      <c r="P1189">
        <v>0</v>
      </c>
      <c r="Q1189">
        <v>39697.347668677736</v>
      </c>
      <c r="R1189">
        <v>0</v>
      </c>
    </row>
    <row r="1190" spans="1:18" x14ac:dyDescent="0.25">
      <c r="A1190">
        <v>9</v>
      </c>
      <c r="B1190">
        <v>9118</v>
      </c>
      <c r="C1190" t="s">
        <v>762</v>
      </c>
      <c r="D1190" t="s">
        <v>1628</v>
      </c>
      <c r="E1190">
        <v>3</v>
      </c>
      <c r="F1190" t="s">
        <v>13807</v>
      </c>
      <c r="G1190">
        <v>1</v>
      </c>
      <c r="H1190" t="s">
        <v>8278</v>
      </c>
      <c r="I1190">
        <v>1</v>
      </c>
      <c r="J1190" t="s">
        <v>13801</v>
      </c>
      <c r="K1190" t="s">
        <v>13808</v>
      </c>
      <c r="L1190">
        <v>270107</v>
      </c>
      <c r="M1190" t="s">
        <v>13588</v>
      </c>
      <c r="N1190">
        <v>270107006</v>
      </c>
      <c r="O1190" t="s">
        <v>13613</v>
      </c>
      <c r="P1190">
        <v>0</v>
      </c>
      <c r="Q1190">
        <v>39697.347668677736</v>
      </c>
      <c r="R1190">
        <v>0</v>
      </c>
    </row>
    <row r="1191" spans="1:18" x14ac:dyDescent="0.25">
      <c r="A1191">
        <v>9</v>
      </c>
      <c r="B1191">
        <v>9118</v>
      </c>
      <c r="C1191" t="s">
        <v>762</v>
      </c>
      <c r="D1191" t="s">
        <v>1628</v>
      </c>
      <c r="E1191">
        <v>4</v>
      </c>
      <c r="F1191" t="s">
        <v>13810</v>
      </c>
      <c r="G1191">
        <v>1</v>
      </c>
      <c r="H1191" t="s">
        <v>8278</v>
      </c>
      <c r="I1191">
        <v>1</v>
      </c>
      <c r="J1191" t="s">
        <v>13801</v>
      </c>
      <c r="K1191" t="s">
        <v>13811</v>
      </c>
      <c r="L1191">
        <v>270107</v>
      </c>
      <c r="M1191" t="s">
        <v>13588</v>
      </c>
      <c r="N1191">
        <v>270107006</v>
      </c>
      <c r="O1191" t="s">
        <v>13613</v>
      </c>
      <c r="P1191">
        <v>0</v>
      </c>
      <c r="Q1191">
        <v>39697.347668677736</v>
      </c>
      <c r="R1191">
        <v>0</v>
      </c>
    </row>
    <row r="1192" spans="1:18" x14ac:dyDescent="0.25">
      <c r="A1192">
        <v>9</v>
      </c>
      <c r="B1192">
        <v>9118</v>
      </c>
      <c r="C1192" t="s">
        <v>762</v>
      </c>
      <c r="D1192" t="s">
        <v>1628</v>
      </c>
      <c r="E1192">
        <v>7</v>
      </c>
      <c r="F1192" t="s">
        <v>13813</v>
      </c>
      <c r="G1192">
        <v>2</v>
      </c>
      <c r="H1192" t="s">
        <v>13771</v>
      </c>
      <c r="I1192">
        <v>3</v>
      </c>
      <c r="J1192" t="s">
        <v>13814</v>
      </c>
      <c r="K1192" t="s">
        <v>13771</v>
      </c>
      <c r="L1192">
        <v>270107</v>
      </c>
      <c r="M1192" t="s">
        <v>13588</v>
      </c>
      <c r="N1192">
        <v>270107005</v>
      </c>
      <c r="O1192" t="s">
        <v>13608</v>
      </c>
      <c r="P1192">
        <v>0</v>
      </c>
      <c r="Q1192">
        <v>5006.0899335045133</v>
      </c>
      <c r="R1192">
        <v>0</v>
      </c>
    </row>
    <row r="1193" spans="1:18" x14ac:dyDescent="0.25">
      <c r="A1193">
        <v>9</v>
      </c>
      <c r="B1193">
        <v>9118</v>
      </c>
      <c r="C1193" t="s">
        <v>762</v>
      </c>
      <c r="D1193" t="s">
        <v>1628</v>
      </c>
      <c r="E1193">
        <v>7</v>
      </c>
      <c r="F1193" t="s">
        <v>13813</v>
      </c>
      <c r="G1193">
        <v>3</v>
      </c>
      <c r="H1193" t="s">
        <v>13770</v>
      </c>
      <c r="I1193">
        <v>3</v>
      </c>
      <c r="J1193" t="s">
        <v>13814</v>
      </c>
      <c r="K1193" t="s">
        <v>13815</v>
      </c>
      <c r="L1193">
        <v>270107</v>
      </c>
      <c r="M1193" t="s">
        <v>13588</v>
      </c>
      <c r="N1193">
        <v>270107005</v>
      </c>
      <c r="O1193" t="s">
        <v>13608</v>
      </c>
      <c r="P1193">
        <v>0</v>
      </c>
      <c r="Q1193">
        <v>34691.257735173218</v>
      </c>
      <c r="R1193">
        <v>0</v>
      </c>
    </row>
    <row r="1194" spans="1:18" x14ac:dyDescent="0.25">
      <c r="A1194">
        <v>9</v>
      </c>
      <c r="B1194">
        <v>9119</v>
      </c>
      <c r="C1194" t="s">
        <v>762</v>
      </c>
      <c r="D1194" t="s">
        <v>1631</v>
      </c>
      <c r="E1194">
        <v>1</v>
      </c>
      <c r="F1194" t="s">
        <v>13800</v>
      </c>
      <c r="G1194">
        <v>1</v>
      </c>
      <c r="H1194" t="s">
        <v>8278</v>
      </c>
      <c r="I1194">
        <v>1</v>
      </c>
      <c r="J1194" t="s">
        <v>13801</v>
      </c>
      <c r="K1194" t="s">
        <v>13802</v>
      </c>
      <c r="L1194">
        <v>270107</v>
      </c>
      <c r="M1194" t="s">
        <v>13588</v>
      </c>
      <c r="N1194">
        <v>270107006</v>
      </c>
      <c r="O1194" t="s">
        <v>13613</v>
      </c>
      <c r="P1194">
        <v>0</v>
      </c>
      <c r="Q1194">
        <v>7816.8521486591999</v>
      </c>
      <c r="R1194">
        <v>15135.338897030899</v>
      </c>
    </row>
    <row r="1195" spans="1:18" x14ac:dyDescent="0.25">
      <c r="A1195">
        <v>9</v>
      </c>
      <c r="B1195">
        <v>9119</v>
      </c>
      <c r="C1195" t="s">
        <v>762</v>
      </c>
      <c r="D1195" t="s">
        <v>1631</v>
      </c>
      <c r="E1195">
        <v>1</v>
      </c>
      <c r="F1195" t="s">
        <v>13800</v>
      </c>
      <c r="G1195">
        <v>1</v>
      </c>
      <c r="H1195" t="s">
        <v>8278</v>
      </c>
      <c r="I1195">
        <v>1</v>
      </c>
      <c r="J1195" t="s">
        <v>13801</v>
      </c>
      <c r="K1195" t="s">
        <v>13803</v>
      </c>
      <c r="L1195">
        <v>270107</v>
      </c>
      <c r="M1195" t="s">
        <v>13588</v>
      </c>
      <c r="N1195">
        <v>270107006</v>
      </c>
      <c r="O1195" t="s">
        <v>13613</v>
      </c>
      <c r="P1195">
        <v>0</v>
      </c>
      <c r="Q1195">
        <v>0</v>
      </c>
      <c r="R1195">
        <v>4842.0179857827916</v>
      </c>
    </row>
    <row r="1196" spans="1:18" x14ac:dyDescent="0.25">
      <c r="A1196">
        <v>9</v>
      </c>
      <c r="B1196">
        <v>9119</v>
      </c>
      <c r="C1196" t="s">
        <v>762</v>
      </c>
      <c r="D1196" t="s">
        <v>1631</v>
      </c>
      <c r="E1196">
        <v>2</v>
      </c>
      <c r="F1196" t="s">
        <v>13804</v>
      </c>
      <c r="G1196">
        <v>3</v>
      </c>
      <c r="H1196" t="s">
        <v>13770</v>
      </c>
      <c r="I1196">
        <v>1</v>
      </c>
      <c r="J1196" t="s">
        <v>13801</v>
      </c>
      <c r="K1196" t="s">
        <v>13805</v>
      </c>
      <c r="L1196">
        <v>270107</v>
      </c>
      <c r="M1196" t="s">
        <v>13588</v>
      </c>
      <c r="N1196">
        <v>270107006</v>
      </c>
      <c r="O1196" t="s">
        <v>13613</v>
      </c>
      <c r="P1196">
        <v>0</v>
      </c>
      <c r="Q1196">
        <v>4699.6066172670771</v>
      </c>
      <c r="R1196">
        <v>15135.338897030899</v>
      </c>
    </row>
    <row r="1197" spans="1:18" x14ac:dyDescent="0.25">
      <c r="A1197">
        <v>9</v>
      </c>
      <c r="B1197">
        <v>9119</v>
      </c>
      <c r="C1197" t="s">
        <v>762</v>
      </c>
      <c r="D1197" t="s">
        <v>1631</v>
      </c>
      <c r="E1197">
        <v>2</v>
      </c>
      <c r="F1197" t="s">
        <v>13804</v>
      </c>
      <c r="G1197">
        <v>3</v>
      </c>
      <c r="H1197" t="s">
        <v>13770</v>
      </c>
      <c r="I1197">
        <v>1</v>
      </c>
      <c r="J1197" t="s">
        <v>13801</v>
      </c>
      <c r="K1197" t="s">
        <v>13806</v>
      </c>
      <c r="L1197">
        <v>270107</v>
      </c>
      <c r="M1197" t="s">
        <v>13588</v>
      </c>
      <c r="N1197">
        <v>270107006</v>
      </c>
      <c r="O1197" t="s">
        <v>13613</v>
      </c>
      <c r="P1197">
        <v>0</v>
      </c>
      <c r="Q1197">
        <v>3117.2455313921241</v>
      </c>
      <c r="R1197">
        <v>4842.0179857827916</v>
      </c>
    </row>
    <row r="1198" spans="1:18" x14ac:dyDescent="0.25">
      <c r="A1198">
        <v>9</v>
      </c>
      <c r="B1198">
        <v>9119</v>
      </c>
      <c r="C1198" t="s">
        <v>762</v>
      </c>
      <c r="D1198" t="s">
        <v>1631</v>
      </c>
      <c r="E1198">
        <v>3</v>
      </c>
      <c r="F1198" t="s">
        <v>13807</v>
      </c>
      <c r="G1198">
        <v>1</v>
      </c>
      <c r="H1198" t="s">
        <v>8278</v>
      </c>
      <c r="I1198">
        <v>1</v>
      </c>
      <c r="J1198" t="s">
        <v>13801</v>
      </c>
      <c r="K1198" t="s">
        <v>13808</v>
      </c>
      <c r="L1198">
        <v>270107</v>
      </c>
      <c r="M1198" t="s">
        <v>13588</v>
      </c>
      <c r="N1198">
        <v>270107006</v>
      </c>
      <c r="O1198" t="s">
        <v>13613</v>
      </c>
      <c r="P1198">
        <v>0</v>
      </c>
      <c r="Q1198">
        <v>7816.8521486591999</v>
      </c>
      <c r="R1198">
        <v>15135.338897030899</v>
      </c>
    </row>
    <row r="1199" spans="1:18" x14ac:dyDescent="0.25">
      <c r="A1199">
        <v>9</v>
      </c>
      <c r="B1199">
        <v>9119</v>
      </c>
      <c r="C1199" t="s">
        <v>762</v>
      </c>
      <c r="D1199" t="s">
        <v>1631</v>
      </c>
      <c r="E1199">
        <v>3</v>
      </c>
      <c r="F1199" t="s">
        <v>13807</v>
      </c>
      <c r="G1199">
        <v>1</v>
      </c>
      <c r="H1199" t="s">
        <v>8278</v>
      </c>
      <c r="I1199">
        <v>1</v>
      </c>
      <c r="J1199" t="s">
        <v>13801</v>
      </c>
      <c r="K1199" t="s">
        <v>13809</v>
      </c>
      <c r="L1199">
        <v>270107</v>
      </c>
      <c r="M1199" t="s">
        <v>13588</v>
      </c>
      <c r="N1199">
        <v>270107006</v>
      </c>
      <c r="O1199" t="s">
        <v>13613</v>
      </c>
      <c r="P1199">
        <v>0</v>
      </c>
      <c r="Q1199">
        <v>0</v>
      </c>
      <c r="R1199">
        <v>4842.0179857827916</v>
      </c>
    </row>
    <row r="1200" spans="1:18" x14ac:dyDescent="0.25">
      <c r="A1200">
        <v>9</v>
      </c>
      <c r="B1200">
        <v>9119</v>
      </c>
      <c r="C1200" t="s">
        <v>762</v>
      </c>
      <c r="D1200" t="s">
        <v>1631</v>
      </c>
      <c r="E1200">
        <v>4</v>
      </c>
      <c r="F1200" t="s">
        <v>13810</v>
      </c>
      <c r="G1200">
        <v>1</v>
      </c>
      <c r="H1200" t="s">
        <v>8278</v>
      </c>
      <c r="I1200">
        <v>1</v>
      </c>
      <c r="J1200" t="s">
        <v>13801</v>
      </c>
      <c r="K1200" t="s">
        <v>13811</v>
      </c>
      <c r="L1200">
        <v>270107</v>
      </c>
      <c r="M1200" t="s">
        <v>13588</v>
      </c>
      <c r="N1200">
        <v>270107006</v>
      </c>
      <c r="O1200" t="s">
        <v>13613</v>
      </c>
      <c r="P1200">
        <v>0</v>
      </c>
      <c r="Q1200">
        <v>7816.8521486591999</v>
      </c>
      <c r="R1200">
        <v>15135.338897030899</v>
      </c>
    </row>
    <row r="1201" spans="1:18" x14ac:dyDescent="0.25">
      <c r="A1201">
        <v>9</v>
      </c>
      <c r="B1201">
        <v>9119</v>
      </c>
      <c r="C1201" t="s">
        <v>762</v>
      </c>
      <c r="D1201" t="s">
        <v>1631</v>
      </c>
      <c r="E1201">
        <v>4</v>
      </c>
      <c r="F1201" t="s">
        <v>13810</v>
      </c>
      <c r="G1201">
        <v>1</v>
      </c>
      <c r="H1201" t="s">
        <v>8278</v>
      </c>
      <c r="I1201">
        <v>1</v>
      </c>
      <c r="J1201" t="s">
        <v>13801</v>
      </c>
      <c r="K1201" t="s">
        <v>13812</v>
      </c>
      <c r="L1201">
        <v>270107</v>
      </c>
      <c r="M1201" t="s">
        <v>13588</v>
      </c>
      <c r="N1201">
        <v>270107006</v>
      </c>
      <c r="O1201" t="s">
        <v>13613</v>
      </c>
      <c r="P1201">
        <v>0</v>
      </c>
      <c r="Q1201">
        <v>0</v>
      </c>
      <c r="R1201">
        <v>4842.0179857827916</v>
      </c>
    </row>
    <row r="1202" spans="1:18" x14ac:dyDescent="0.25">
      <c r="A1202">
        <v>9</v>
      </c>
      <c r="B1202">
        <v>9119</v>
      </c>
      <c r="C1202" t="s">
        <v>762</v>
      </c>
      <c r="D1202" t="s">
        <v>1631</v>
      </c>
      <c r="E1202">
        <v>7</v>
      </c>
      <c r="F1202" t="s">
        <v>13813</v>
      </c>
      <c r="G1202">
        <v>2</v>
      </c>
      <c r="H1202" t="s">
        <v>13771</v>
      </c>
      <c r="I1202">
        <v>3</v>
      </c>
      <c r="J1202" t="s">
        <v>13814</v>
      </c>
      <c r="K1202" t="s">
        <v>13771</v>
      </c>
      <c r="L1202">
        <v>270107</v>
      </c>
      <c r="M1202" t="s">
        <v>13588</v>
      </c>
      <c r="N1202">
        <v>270107005</v>
      </c>
      <c r="O1202" t="s">
        <v>13608</v>
      </c>
      <c r="P1202">
        <v>0</v>
      </c>
      <c r="Q1202">
        <v>1732.1601457941808</v>
      </c>
      <c r="R1202">
        <v>0</v>
      </c>
    </row>
    <row r="1203" spans="1:18" x14ac:dyDescent="0.25">
      <c r="A1203">
        <v>9</v>
      </c>
      <c r="B1203">
        <v>9119</v>
      </c>
      <c r="C1203" t="s">
        <v>762</v>
      </c>
      <c r="D1203" t="s">
        <v>1631</v>
      </c>
      <c r="E1203">
        <v>7</v>
      </c>
      <c r="F1203" t="s">
        <v>13813</v>
      </c>
      <c r="G1203">
        <v>3</v>
      </c>
      <c r="H1203" t="s">
        <v>13770</v>
      </c>
      <c r="I1203">
        <v>3</v>
      </c>
      <c r="J1203" t="s">
        <v>13814</v>
      </c>
      <c r="K1203" t="s">
        <v>13815</v>
      </c>
      <c r="L1203">
        <v>270107</v>
      </c>
      <c r="M1203" t="s">
        <v>13588</v>
      </c>
      <c r="N1203">
        <v>270107005</v>
      </c>
      <c r="O1203" t="s">
        <v>13608</v>
      </c>
      <c r="P1203">
        <v>0</v>
      </c>
      <c r="Q1203">
        <v>6084.6920028650193</v>
      </c>
      <c r="R1203">
        <v>19977.356882813689</v>
      </c>
    </row>
    <row r="1204" spans="1:18" x14ac:dyDescent="0.25">
      <c r="A1204">
        <v>9</v>
      </c>
      <c r="B1204">
        <v>9120</v>
      </c>
      <c r="C1204" t="s">
        <v>762</v>
      </c>
      <c r="D1204" t="s">
        <v>1634</v>
      </c>
      <c r="E1204">
        <v>1</v>
      </c>
      <c r="F1204" t="s">
        <v>13800</v>
      </c>
      <c r="G1204">
        <v>1</v>
      </c>
      <c r="H1204" t="s">
        <v>8278</v>
      </c>
      <c r="I1204">
        <v>1</v>
      </c>
      <c r="J1204" t="s">
        <v>13801</v>
      </c>
      <c r="K1204" t="s">
        <v>13802</v>
      </c>
      <c r="L1204">
        <v>270107</v>
      </c>
      <c r="M1204" t="s">
        <v>13588</v>
      </c>
      <c r="N1204">
        <v>270107006</v>
      </c>
      <c r="O1204" t="s">
        <v>13613</v>
      </c>
      <c r="P1204">
        <v>16713.720026398769</v>
      </c>
      <c r="Q1204">
        <v>25566.935190181328</v>
      </c>
      <c r="R1204">
        <v>35114.4094299918</v>
      </c>
    </row>
    <row r="1205" spans="1:18" x14ac:dyDescent="0.25">
      <c r="A1205">
        <v>9</v>
      </c>
      <c r="B1205">
        <v>9120</v>
      </c>
      <c r="C1205" t="s">
        <v>762</v>
      </c>
      <c r="D1205" t="s">
        <v>1634</v>
      </c>
      <c r="E1205">
        <v>1</v>
      </c>
      <c r="F1205" t="s">
        <v>13800</v>
      </c>
      <c r="G1205">
        <v>1</v>
      </c>
      <c r="H1205" t="s">
        <v>8278</v>
      </c>
      <c r="I1205">
        <v>1</v>
      </c>
      <c r="J1205" t="s">
        <v>13801</v>
      </c>
      <c r="K1205" t="s">
        <v>13803</v>
      </c>
      <c r="L1205">
        <v>270107</v>
      </c>
      <c r="M1205" t="s">
        <v>13588</v>
      </c>
      <c r="N1205">
        <v>270107006</v>
      </c>
      <c r="O1205" t="s">
        <v>13613</v>
      </c>
      <c r="P1205">
        <v>2166.8988780523578</v>
      </c>
      <c r="Q1205">
        <v>0</v>
      </c>
      <c r="R1205">
        <v>1709.4309933505913</v>
      </c>
    </row>
    <row r="1206" spans="1:18" x14ac:dyDescent="0.25">
      <c r="A1206">
        <v>9</v>
      </c>
      <c r="B1206">
        <v>9120</v>
      </c>
      <c r="C1206" t="s">
        <v>762</v>
      </c>
      <c r="D1206" t="s">
        <v>1634</v>
      </c>
      <c r="E1206">
        <v>2</v>
      </c>
      <c r="F1206" t="s">
        <v>13804</v>
      </c>
      <c r="G1206">
        <v>3</v>
      </c>
      <c r="H1206" t="s">
        <v>13770</v>
      </c>
      <c r="I1206">
        <v>1</v>
      </c>
      <c r="J1206" t="s">
        <v>13801</v>
      </c>
      <c r="K1206" t="s">
        <v>13805</v>
      </c>
      <c r="L1206">
        <v>270107</v>
      </c>
      <c r="M1206" t="s">
        <v>13588</v>
      </c>
      <c r="N1206">
        <v>270107006</v>
      </c>
      <c r="O1206" t="s">
        <v>13613</v>
      </c>
      <c r="P1206">
        <v>14643.98328078023</v>
      </c>
      <c r="Q1206">
        <v>23097.338260816883</v>
      </c>
      <c r="R1206">
        <v>29755.509085169844</v>
      </c>
    </row>
    <row r="1207" spans="1:18" x14ac:dyDescent="0.25">
      <c r="A1207">
        <v>9</v>
      </c>
      <c r="B1207">
        <v>9120</v>
      </c>
      <c r="C1207" t="s">
        <v>762</v>
      </c>
      <c r="D1207" t="s">
        <v>1634</v>
      </c>
      <c r="E1207">
        <v>2</v>
      </c>
      <c r="F1207" t="s">
        <v>13804</v>
      </c>
      <c r="G1207">
        <v>3</v>
      </c>
      <c r="H1207" t="s">
        <v>13770</v>
      </c>
      <c r="I1207">
        <v>1</v>
      </c>
      <c r="J1207" t="s">
        <v>13801</v>
      </c>
      <c r="K1207" t="s">
        <v>13806</v>
      </c>
      <c r="L1207">
        <v>270107</v>
      </c>
      <c r="M1207" t="s">
        <v>13588</v>
      </c>
      <c r="N1207">
        <v>270107006</v>
      </c>
      <c r="O1207" t="s">
        <v>13613</v>
      </c>
      <c r="P1207">
        <v>4236.6356236708953</v>
      </c>
      <c r="Q1207">
        <v>2469.5969293644448</v>
      </c>
      <c r="R1207">
        <v>7068.3313381725538</v>
      </c>
    </row>
    <row r="1208" spans="1:18" x14ac:dyDescent="0.25">
      <c r="A1208">
        <v>9</v>
      </c>
      <c r="B1208">
        <v>9120</v>
      </c>
      <c r="C1208" t="s">
        <v>762</v>
      </c>
      <c r="D1208" t="s">
        <v>1634</v>
      </c>
      <c r="E1208">
        <v>3</v>
      </c>
      <c r="F1208" t="s">
        <v>13807</v>
      </c>
      <c r="G1208">
        <v>1</v>
      </c>
      <c r="H1208" t="s">
        <v>8278</v>
      </c>
      <c r="I1208">
        <v>1</v>
      </c>
      <c r="J1208" t="s">
        <v>13801</v>
      </c>
      <c r="K1208" t="s">
        <v>13808</v>
      </c>
      <c r="L1208">
        <v>270107</v>
      </c>
      <c r="M1208" t="s">
        <v>13588</v>
      </c>
      <c r="N1208">
        <v>270107006</v>
      </c>
      <c r="O1208" t="s">
        <v>13613</v>
      </c>
      <c r="P1208">
        <v>17069.370096062183</v>
      </c>
      <c r="Q1208">
        <v>25566.935190181328</v>
      </c>
      <c r="R1208">
        <v>36823.840423342393</v>
      </c>
    </row>
    <row r="1209" spans="1:18" x14ac:dyDescent="0.25">
      <c r="A1209">
        <v>9</v>
      </c>
      <c r="B1209">
        <v>9120</v>
      </c>
      <c r="C1209" t="s">
        <v>762</v>
      </c>
      <c r="D1209" t="s">
        <v>1634</v>
      </c>
      <c r="E1209">
        <v>3</v>
      </c>
      <c r="F1209" t="s">
        <v>13807</v>
      </c>
      <c r="G1209">
        <v>1</v>
      </c>
      <c r="H1209" t="s">
        <v>8278</v>
      </c>
      <c r="I1209">
        <v>1</v>
      </c>
      <c r="J1209" t="s">
        <v>13801</v>
      </c>
      <c r="K1209" t="s">
        <v>13809</v>
      </c>
      <c r="L1209">
        <v>270107</v>
      </c>
      <c r="M1209" t="s">
        <v>13588</v>
      </c>
      <c r="N1209">
        <v>270107006</v>
      </c>
      <c r="O1209" t="s">
        <v>13613</v>
      </c>
      <c r="P1209">
        <v>1811.2488083889418</v>
      </c>
      <c r="Q1209">
        <v>0</v>
      </c>
      <c r="R1209">
        <v>0</v>
      </c>
    </row>
    <row r="1210" spans="1:18" x14ac:dyDescent="0.25">
      <c r="A1210">
        <v>9</v>
      </c>
      <c r="B1210">
        <v>9120</v>
      </c>
      <c r="C1210" t="s">
        <v>762</v>
      </c>
      <c r="D1210" t="s">
        <v>1634</v>
      </c>
      <c r="E1210">
        <v>4</v>
      </c>
      <c r="F1210" t="s">
        <v>13810</v>
      </c>
      <c r="G1210">
        <v>1</v>
      </c>
      <c r="H1210" t="s">
        <v>8278</v>
      </c>
      <c r="I1210">
        <v>1</v>
      </c>
      <c r="J1210" t="s">
        <v>13801</v>
      </c>
      <c r="K1210" t="s">
        <v>13811</v>
      </c>
      <c r="L1210">
        <v>270107</v>
      </c>
      <c r="M1210" t="s">
        <v>13588</v>
      </c>
      <c r="N1210">
        <v>270107006</v>
      </c>
      <c r="O1210" t="s">
        <v>13613</v>
      </c>
      <c r="P1210">
        <v>16713.720026398769</v>
      </c>
      <c r="Q1210">
        <v>25566.935190181328</v>
      </c>
      <c r="R1210">
        <v>35114.4094299918</v>
      </c>
    </row>
    <row r="1211" spans="1:18" x14ac:dyDescent="0.25">
      <c r="A1211">
        <v>9</v>
      </c>
      <c r="B1211">
        <v>9120</v>
      </c>
      <c r="C1211" t="s">
        <v>762</v>
      </c>
      <c r="D1211" t="s">
        <v>1634</v>
      </c>
      <c r="E1211">
        <v>4</v>
      </c>
      <c r="F1211" t="s">
        <v>13810</v>
      </c>
      <c r="G1211">
        <v>1</v>
      </c>
      <c r="H1211" t="s">
        <v>8278</v>
      </c>
      <c r="I1211">
        <v>1</v>
      </c>
      <c r="J1211" t="s">
        <v>13801</v>
      </c>
      <c r="K1211" t="s">
        <v>13812</v>
      </c>
      <c r="L1211">
        <v>270107</v>
      </c>
      <c r="M1211" t="s">
        <v>13588</v>
      </c>
      <c r="N1211">
        <v>270107006</v>
      </c>
      <c r="O1211" t="s">
        <v>13613</v>
      </c>
      <c r="P1211">
        <v>2166.8988780523578</v>
      </c>
      <c r="Q1211">
        <v>0</v>
      </c>
      <c r="R1211">
        <v>1709.4309933505913</v>
      </c>
    </row>
    <row r="1212" spans="1:18" x14ac:dyDescent="0.25">
      <c r="A1212">
        <v>9</v>
      </c>
      <c r="B1212">
        <v>9120</v>
      </c>
      <c r="C1212" t="s">
        <v>762</v>
      </c>
      <c r="D1212" t="s">
        <v>1634</v>
      </c>
      <c r="E1212">
        <v>7</v>
      </c>
      <c r="F1212" t="s">
        <v>13813</v>
      </c>
      <c r="G1212">
        <v>2</v>
      </c>
      <c r="H1212" t="s">
        <v>13771</v>
      </c>
      <c r="I1212">
        <v>3</v>
      </c>
      <c r="J1212" t="s">
        <v>13814</v>
      </c>
      <c r="K1212" t="s">
        <v>13771</v>
      </c>
      <c r="L1212">
        <v>270107</v>
      </c>
      <c r="M1212" t="s">
        <v>13588</v>
      </c>
      <c r="N1212">
        <v>270107005</v>
      </c>
      <c r="O1212" t="s">
        <v>13608</v>
      </c>
      <c r="P1212">
        <v>6429.1999706680353</v>
      </c>
      <c r="Q1212">
        <v>10432.096868552426</v>
      </c>
      <c r="R1212">
        <v>0</v>
      </c>
    </row>
    <row r="1213" spans="1:18" x14ac:dyDescent="0.25">
      <c r="A1213">
        <v>9</v>
      </c>
      <c r="B1213">
        <v>9120</v>
      </c>
      <c r="C1213" t="s">
        <v>762</v>
      </c>
      <c r="D1213" t="s">
        <v>1634</v>
      </c>
      <c r="E1213">
        <v>7</v>
      </c>
      <c r="F1213" t="s">
        <v>13813</v>
      </c>
      <c r="G1213">
        <v>3</v>
      </c>
      <c r="H1213" t="s">
        <v>13770</v>
      </c>
      <c r="I1213">
        <v>3</v>
      </c>
      <c r="J1213" t="s">
        <v>13814</v>
      </c>
      <c r="K1213" t="s">
        <v>13815</v>
      </c>
      <c r="L1213">
        <v>270107</v>
      </c>
      <c r="M1213" t="s">
        <v>13588</v>
      </c>
      <c r="N1213">
        <v>270107005</v>
      </c>
      <c r="O1213" t="s">
        <v>13608</v>
      </c>
      <c r="P1213">
        <v>11472.464618317812</v>
      </c>
      <c r="Q1213">
        <v>15134.838321628904</v>
      </c>
      <c r="R1213">
        <v>30654.587821849196</v>
      </c>
    </row>
    <row r="1214" spans="1:18" x14ac:dyDescent="0.25">
      <c r="A1214">
        <v>9</v>
      </c>
      <c r="B1214">
        <v>9120</v>
      </c>
      <c r="C1214" t="s">
        <v>762</v>
      </c>
      <c r="D1214" t="s">
        <v>1634</v>
      </c>
      <c r="E1214">
        <v>7</v>
      </c>
      <c r="F1214" t="s">
        <v>13813</v>
      </c>
      <c r="G1214">
        <v>3</v>
      </c>
      <c r="H1214" t="s">
        <v>13770</v>
      </c>
      <c r="I1214">
        <v>3</v>
      </c>
      <c r="J1214" t="s">
        <v>13814</v>
      </c>
      <c r="K1214" t="s">
        <v>13816</v>
      </c>
      <c r="L1214">
        <v>270107</v>
      </c>
      <c r="M1214" t="s">
        <v>13588</v>
      </c>
      <c r="N1214">
        <v>270107005</v>
      </c>
      <c r="O1214" t="s">
        <v>13608</v>
      </c>
      <c r="P1214">
        <v>978.95431546527834</v>
      </c>
      <c r="Q1214">
        <v>0</v>
      </c>
      <c r="R1214">
        <v>6169.2526014932</v>
      </c>
    </row>
    <row r="1215" spans="1:18" x14ac:dyDescent="0.25">
      <c r="A1215">
        <v>9</v>
      </c>
      <c r="B1215">
        <v>9201</v>
      </c>
      <c r="C1215" t="s">
        <v>762</v>
      </c>
      <c r="D1215" t="s">
        <v>1640</v>
      </c>
      <c r="E1215">
        <v>1</v>
      </c>
      <c r="F1215" t="s">
        <v>13800</v>
      </c>
      <c r="G1215">
        <v>1</v>
      </c>
      <c r="H1215" t="s">
        <v>8278</v>
      </c>
      <c r="I1215">
        <v>1</v>
      </c>
      <c r="J1215" t="s">
        <v>13801</v>
      </c>
      <c r="K1215" t="s">
        <v>13802</v>
      </c>
      <c r="L1215">
        <v>270107</v>
      </c>
      <c r="M1215" t="s">
        <v>13588</v>
      </c>
      <c r="N1215">
        <v>270107006</v>
      </c>
      <c r="O1215" t="s">
        <v>13613</v>
      </c>
      <c r="P1215">
        <v>27232.526029033103</v>
      </c>
      <c r="Q1215">
        <v>19878.32732928326</v>
      </c>
      <c r="R1215">
        <v>0</v>
      </c>
    </row>
    <row r="1216" spans="1:18" x14ac:dyDescent="0.25">
      <c r="A1216">
        <v>9</v>
      </c>
      <c r="B1216">
        <v>9201</v>
      </c>
      <c r="C1216" t="s">
        <v>762</v>
      </c>
      <c r="D1216" t="s">
        <v>1640</v>
      </c>
      <c r="E1216">
        <v>1</v>
      </c>
      <c r="F1216" t="s">
        <v>13800</v>
      </c>
      <c r="G1216">
        <v>1</v>
      </c>
      <c r="H1216" t="s">
        <v>8278</v>
      </c>
      <c r="I1216">
        <v>1</v>
      </c>
      <c r="J1216" t="s">
        <v>13801</v>
      </c>
      <c r="K1216" t="s">
        <v>13803</v>
      </c>
      <c r="L1216">
        <v>270107</v>
      </c>
      <c r="M1216" t="s">
        <v>13588</v>
      </c>
      <c r="N1216">
        <v>270107006</v>
      </c>
      <c r="O1216" t="s">
        <v>13613</v>
      </c>
      <c r="P1216">
        <v>613.87468746501474</v>
      </c>
      <c r="Q1216">
        <v>0</v>
      </c>
      <c r="R1216">
        <v>0</v>
      </c>
    </row>
    <row r="1217" spans="1:18" x14ac:dyDescent="0.25">
      <c r="A1217">
        <v>9</v>
      </c>
      <c r="B1217">
        <v>9201</v>
      </c>
      <c r="C1217" t="s">
        <v>762</v>
      </c>
      <c r="D1217" t="s">
        <v>1640</v>
      </c>
      <c r="E1217">
        <v>2</v>
      </c>
      <c r="F1217" t="s">
        <v>13804</v>
      </c>
      <c r="G1217">
        <v>3</v>
      </c>
      <c r="H1217" t="s">
        <v>13770</v>
      </c>
      <c r="I1217">
        <v>1</v>
      </c>
      <c r="J1217" t="s">
        <v>13801</v>
      </c>
      <c r="K1217" t="s">
        <v>13805</v>
      </c>
      <c r="L1217">
        <v>270107</v>
      </c>
      <c r="M1217" t="s">
        <v>13588</v>
      </c>
      <c r="N1217">
        <v>270107006</v>
      </c>
      <c r="O1217" t="s">
        <v>13613</v>
      </c>
      <c r="P1217">
        <v>23558.607306788072</v>
      </c>
      <c r="Q1217">
        <v>19878.32732928326</v>
      </c>
      <c r="R1217">
        <v>0</v>
      </c>
    </row>
    <row r="1218" spans="1:18" x14ac:dyDescent="0.25">
      <c r="A1218">
        <v>9</v>
      </c>
      <c r="B1218">
        <v>9201</v>
      </c>
      <c r="C1218" t="s">
        <v>762</v>
      </c>
      <c r="D1218" t="s">
        <v>1640</v>
      </c>
      <c r="E1218">
        <v>2</v>
      </c>
      <c r="F1218" t="s">
        <v>13804</v>
      </c>
      <c r="G1218">
        <v>3</v>
      </c>
      <c r="H1218" t="s">
        <v>13770</v>
      </c>
      <c r="I1218">
        <v>1</v>
      </c>
      <c r="J1218" t="s">
        <v>13801</v>
      </c>
      <c r="K1218" t="s">
        <v>13806</v>
      </c>
      <c r="L1218">
        <v>270107</v>
      </c>
      <c r="M1218" t="s">
        <v>13588</v>
      </c>
      <c r="N1218">
        <v>270107006</v>
      </c>
      <c r="O1218" t="s">
        <v>13613</v>
      </c>
      <c r="P1218">
        <v>4287.7934097100424</v>
      </c>
      <c r="Q1218">
        <v>0</v>
      </c>
      <c r="R1218">
        <v>0</v>
      </c>
    </row>
    <row r="1219" spans="1:18" x14ac:dyDescent="0.25">
      <c r="A1219">
        <v>9</v>
      </c>
      <c r="B1219">
        <v>9201</v>
      </c>
      <c r="C1219" t="s">
        <v>762</v>
      </c>
      <c r="D1219" t="s">
        <v>1640</v>
      </c>
      <c r="E1219">
        <v>3</v>
      </c>
      <c r="F1219" t="s">
        <v>13807</v>
      </c>
      <c r="G1219">
        <v>1</v>
      </c>
      <c r="H1219" t="s">
        <v>8278</v>
      </c>
      <c r="I1219">
        <v>1</v>
      </c>
      <c r="J1219" t="s">
        <v>13801</v>
      </c>
      <c r="K1219" t="s">
        <v>13808</v>
      </c>
      <c r="L1219">
        <v>270107</v>
      </c>
      <c r="M1219" t="s">
        <v>13588</v>
      </c>
      <c r="N1219">
        <v>270107006</v>
      </c>
      <c r="O1219" t="s">
        <v>13613</v>
      </c>
      <c r="P1219">
        <v>27846.400716498116</v>
      </c>
      <c r="Q1219">
        <v>19878.32732928326</v>
      </c>
      <c r="R1219">
        <v>0</v>
      </c>
    </row>
    <row r="1220" spans="1:18" x14ac:dyDescent="0.25">
      <c r="A1220">
        <v>9</v>
      </c>
      <c r="B1220">
        <v>9201</v>
      </c>
      <c r="C1220" t="s">
        <v>762</v>
      </c>
      <c r="D1220" t="s">
        <v>1640</v>
      </c>
      <c r="E1220">
        <v>4</v>
      </c>
      <c r="F1220" t="s">
        <v>13810</v>
      </c>
      <c r="G1220">
        <v>1</v>
      </c>
      <c r="H1220" t="s">
        <v>8278</v>
      </c>
      <c r="I1220">
        <v>1</v>
      </c>
      <c r="J1220" t="s">
        <v>13801</v>
      </c>
      <c r="K1220" t="s">
        <v>13811</v>
      </c>
      <c r="L1220">
        <v>270107</v>
      </c>
      <c r="M1220" t="s">
        <v>13588</v>
      </c>
      <c r="N1220">
        <v>270107006</v>
      </c>
      <c r="O1220" t="s">
        <v>13613</v>
      </c>
      <c r="P1220">
        <v>27232.526029033103</v>
      </c>
      <c r="Q1220">
        <v>19878.32732928326</v>
      </c>
      <c r="R1220">
        <v>0</v>
      </c>
    </row>
    <row r="1221" spans="1:18" x14ac:dyDescent="0.25">
      <c r="A1221">
        <v>9</v>
      </c>
      <c r="B1221">
        <v>9201</v>
      </c>
      <c r="C1221" t="s">
        <v>762</v>
      </c>
      <c r="D1221" t="s">
        <v>1640</v>
      </c>
      <c r="E1221">
        <v>4</v>
      </c>
      <c r="F1221" t="s">
        <v>13810</v>
      </c>
      <c r="G1221">
        <v>1</v>
      </c>
      <c r="H1221" t="s">
        <v>8278</v>
      </c>
      <c r="I1221">
        <v>1</v>
      </c>
      <c r="J1221" t="s">
        <v>13801</v>
      </c>
      <c r="K1221" t="s">
        <v>13812</v>
      </c>
      <c r="L1221">
        <v>270107</v>
      </c>
      <c r="M1221" t="s">
        <v>13588</v>
      </c>
      <c r="N1221">
        <v>270107006</v>
      </c>
      <c r="O1221" t="s">
        <v>13613</v>
      </c>
      <c r="P1221">
        <v>613.87468746501474</v>
      </c>
      <c r="Q1221">
        <v>0</v>
      </c>
      <c r="R1221">
        <v>0</v>
      </c>
    </row>
    <row r="1222" spans="1:18" x14ac:dyDescent="0.25">
      <c r="A1222">
        <v>9</v>
      </c>
      <c r="B1222">
        <v>9201</v>
      </c>
      <c r="C1222" t="s">
        <v>762</v>
      </c>
      <c r="D1222" t="s">
        <v>1640</v>
      </c>
      <c r="E1222">
        <v>7</v>
      </c>
      <c r="F1222" t="s">
        <v>13813</v>
      </c>
      <c r="G1222">
        <v>2</v>
      </c>
      <c r="H1222" t="s">
        <v>13771</v>
      </c>
      <c r="I1222">
        <v>3</v>
      </c>
      <c r="J1222" t="s">
        <v>13814</v>
      </c>
      <c r="K1222" t="s">
        <v>13771</v>
      </c>
      <c r="L1222">
        <v>270107</v>
      </c>
      <c r="M1222" t="s">
        <v>13588</v>
      </c>
      <c r="N1222">
        <v>270107005</v>
      </c>
      <c r="O1222" t="s">
        <v>13608</v>
      </c>
      <c r="P1222">
        <v>8073.6649624958018</v>
      </c>
      <c r="Q1222">
        <v>3666.5332240716102</v>
      </c>
      <c r="R1222">
        <v>0</v>
      </c>
    </row>
    <row r="1223" spans="1:18" x14ac:dyDescent="0.25">
      <c r="A1223">
        <v>9</v>
      </c>
      <c r="B1223">
        <v>9201</v>
      </c>
      <c r="C1223" t="s">
        <v>762</v>
      </c>
      <c r="D1223" t="s">
        <v>1640</v>
      </c>
      <c r="E1223">
        <v>7</v>
      </c>
      <c r="F1223" t="s">
        <v>13813</v>
      </c>
      <c r="G1223">
        <v>3</v>
      </c>
      <c r="H1223" t="s">
        <v>13770</v>
      </c>
      <c r="I1223">
        <v>3</v>
      </c>
      <c r="J1223" t="s">
        <v>13814</v>
      </c>
      <c r="K1223" t="s">
        <v>13815</v>
      </c>
      <c r="L1223">
        <v>270107</v>
      </c>
      <c r="M1223" t="s">
        <v>13588</v>
      </c>
      <c r="N1223">
        <v>270107005</v>
      </c>
      <c r="O1223" t="s">
        <v>13608</v>
      </c>
      <c r="P1223">
        <v>19772.735754002315</v>
      </c>
      <c r="Q1223">
        <v>16211.794105211648</v>
      </c>
      <c r="R1223">
        <v>0</v>
      </c>
    </row>
    <row r="1224" spans="1:18" x14ac:dyDescent="0.25">
      <c r="A1224">
        <v>9</v>
      </c>
      <c r="B1224">
        <v>9202</v>
      </c>
      <c r="C1224" t="s">
        <v>762</v>
      </c>
      <c r="D1224" t="s">
        <v>1643</v>
      </c>
      <c r="E1224">
        <v>1</v>
      </c>
      <c r="F1224" t="s">
        <v>13800</v>
      </c>
      <c r="G1224">
        <v>1</v>
      </c>
      <c r="H1224" t="s">
        <v>8278</v>
      </c>
      <c r="I1224">
        <v>1</v>
      </c>
      <c r="J1224" t="s">
        <v>13801</v>
      </c>
      <c r="K1224" t="s">
        <v>13802</v>
      </c>
      <c r="L1224">
        <v>270107</v>
      </c>
      <c r="M1224" t="s">
        <v>13588</v>
      </c>
      <c r="N1224">
        <v>270107006</v>
      </c>
      <c r="O1224" t="s">
        <v>13613</v>
      </c>
      <c r="P1224">
        <v>0</v>
      </c>
      <c r="Q1224">
        <v>55631.475281699946</v>
      </c>
      <c r="R1224">
        <v>0</v>
      </c>
    </row>
    <row r="1225" spans="1:18" x14ac:dyDescent="0.25">
      <c r="A1225">
        <v>9</v>
      </c>
      <c r="B1225">
        <v>9202</v>
      </c>
      <c r="C1225" t="s">
        <v>762</v>
      </c>
      <c r="D1225" t="s">
        <v>1643</v>
      </c>
      <c r="E1225">
        <v>2</v>
      </c>
      <c r="F1225" t="s">
        <v>13804</v>
      </c>
      <c r="G1225">
        <v>3</v>
      </c>
      <c r="H1225" t="s">
        <v>13770</v>
      </c>
      <c r="I1225">
        <v>1</v>
      </c>
      <c r="J1225" t="s">
        <v>13801</v>
      </c>
      <c r="K1225" t="s">
        <v>13805</v>
      </c>
      <c r="L1225">
        <v>270107</v>
      </c>
      <c r="M1225" t="s">
        <v>13588</v>
      </c>
      <c r="N1225">
        <v>270107006</v>
      </c>
      <c r="O1225" t="s">
        <v>13613</v>
      </c>
      <c r="P1225">
        <v>0</v>
      </c>
      <c r="Q1225">
        <v>46328.203563789633</v>
      </c>
      <c r="R1225">
        <v>0</v>
      </c>
    </row>
    <row r="1226" spans="1:18" x14ac:dyDescent="0.25">
      <c r="A1226">
        <v>9</v>
      </c>
      <c r="B1226">
        <v>9202</v>
      </c>
      <c r="C1226" t="s">
        <v>762</v>
      </c>
      <c r="D1226" t="s">
        <v>1643</v>
      </c>
      <c r="E1226">
        <v>2</v>
      </c>
      <c r="F1226" t="s">
        <v>13804</v>
      </c>
      <c r="G1226">
        <v>3</v>
      </c>
      <c r="H1226" t="s">
        <v>13770</v>
      </c>
      <c r="I1226">
        <v>1</v>
      </c>
      <c r="J1226" t="s">
        <v>13801</v>
      </c>
      <c r="K1226" t="s">
        <v>13806</v>
      </c>
      <c r="L1226">
        <v>270107</v>
      </c>
      <c r="M1226" t="s">
        <v>13588</v>
      </c>
      <c r="N1226">
        <v>270107006</v>
      </c>
      <c r="O1226" t="s">
        <v>13613</v>
      </c>
      <c r="P1226">
        <v>0</v>
      </c>
      <c r="Q1226">
        <v>9303.2717179103001</v>
      </c>
      <c r="R1226">
        <v>0</v>
      </c>
    </row>
    <row r="1227" spans="1:18" x14ac:dyDescent="0.25">
      <c r="A1227">
        <v>9</v>
      </c>
      <c r="B1227">
        <v>9202</v>
      </c>
      <c r="C1227" t="s">
        <v>762</v>
      </c>
      <c r="D1227" t="s">
        <v>1643</v>
      </c>
      <c r="E1227">
        <v>3</v>
      </c>
      <c r="F1227" t="s">
        <v>13807</v>
      </c>
      <c r="G1227">
        <v>1</v>
      </c>
      <c r="H1227" t="s">
        <v>8278</v>
      </c>
      <c r="I1227">
        <v>1</v>
      </c>
      <c r="J1227" t="s">
        <v>13801</v>
      </c>
      <c r="K1227" t="s">
        <v>13808</v>
      </c>
      <c r="L1227">
        <v>270107</v>
      </c>
      <c r="M1227" t="s">
        <v>13588</v>
      </c>
      <c r="N1227">
        <v>270107006</v>
      </c>
      <c r="O1227" t="s">
        <v>13613</v>
      </c>
      <c r="P1227">
        <v>0</v>
      </c>
      <c r="Q1227">
        <v>55631.475281699946</v>
      </c>
      <c r="R1227">
        <v>0</v>
      </c>
    </row>
    <row r="1228" spans="1:18" x14ac:dyDescent="0.25">
      <c r="A1228">
        <v>9</v>
      </c>
      <c r="B1228">
        <v>9202</v>
      </c>
      <c r="C1228" t="s">
        <v>762</v>
      </c>
      <c r="D1228" t="s">
        <v>1643</v>
      </c>
      <c r="E1228">
        <v>4</v>
      </c>
      <c r="F1228" t="s">
        <v>13810</v>
      </c>
      <c r="G1228">
        <v>1</v>
      </c>
      <c r="H1228" t="s">
        <v>8278</v>
      </c>
      <c r="I1228">
        <v>1</v>
      </c>
      <c r="J1228" t="s">
        <v>13801</v>
      </c>
      <c r="K1228" t="s">
        <v>13811</v>
      </c>
      <c r="L1228">
        <v>270107</v>
      </c>
      <c r="M1228" t="s">
        <v>13588</v>
      </c>
      <c r="N1228">
        <v>270107006</v>
      </c>
      <c r="O1228" t="s">
        <v>13613</v>
      </c>
      <c r="P1228">
        <v>0</v>
      </c>
      <c r="Q1228">
        <v>55631.475281699946</v>
      </c>
      <c r="R1228">
        <v>0</v>
      </c>
    </row>
    <row r="1229" spans="1:18" x14ac:dyDescent="0.25">
      <c r="A1229">
        <v>9</v>
      </c>
      <c r="B1229">
        <v>9202</v>
      </c>
      <c r="C1229" t="s">
        <v>762</v>
      </c>
      <c r="D1229" t="s">
        <v>1643</v>
      </c>
      <c r="E1229">
        <v>7</v>
      </c>
      <c r="F1229" t="s">
        <v>13813</v>
      </c>
      <c r="G1229">
        <v>2</v>
      </c>
      <c r="H1229" t="s">
        <v>13771</v>
      </c>
      <c r="I1229">
        <v>3</v>
      </c>
      <c r="J1229" t="s">
        <v>13814</v>
      </c>
      <c r="K1229" t="s">
        <v>13771</v>
      </c>
      <c r="L1229">
        <v>270107</v>
      </c>
      <c r="M1229" t="s">
        <v>13588</v>
      </c>
      <c r="N1229">
        <v>270107005</v>
      </c>
      <c r="O1229" t="s">
        <v>13608</v>
      </c>
      <c r="P1229">
        <v>0</v>
      </c>
      <c r="Q1229">
        <v>21197.098136703291</v>
      </c>
      <c r="R1229">
        <v>0</v>
      </c>
    </row>
    <row r="1230" spans="1:18" x14ac:dyDescent="0.25">
      <c r="A1230">
        <v>9</v>
      </c>
      <c r="B1230">
        <v>9202</v>
      </c>
      <c r="C1230" t="s">
        <v>762</v>
      </c>
      <c r="D1230" t="s">
        <v>1643</v>
      </c>
      <c r="E1230">
        <v>7</v>
      </c>
      <c r="F1230" t="s">
        <v>13813</v>
      </c>
      <c r="G1230">
        <v>3</v>
      </c>
      <c r="H1230" t="s">
        <v>13770</v>
      </c>
      <c r="I1230">
        <v>3</v>
      </c>
      <c r="J1230" t="s">
        <v>13814</v>
      </c>
      <c r="K1230" t="s">
        <v>13815</v>
      </c>
      <c r="L1230">
        <v>270107</v>
      </c>
      <c r="M1230" t="s">
        <v>13588</v>
      </c>
      <c r="N1230">
        <v>270107005</v>
      </c>
      <c r="O1230" t="s">
        <v>13608</v>
      </c>
      <c r="P1230">
        <v>0</v>
      </c>
      <c r="Q1230">
        <v>33325.07454774576</v>
      </c>
      <c r="R1230">
        <v>0</v>
      </c>
    </row>
    <row r="1231" spans="1:18" x14ac:dyDescent="0.25">
      <c r="A1231">
        <v>9</v>
      </c>
      <c r="B1231">
        <v>9202</v>
      </c>
      <c r="C1231" t="s">
        <v>762</v>
      </c>
      <c r="D1231" t="s">
        <v>1643</v>
      </c>
      <c r="E1231">
        <v>7</v>
      </c>
      <c r="F1231" t="s">
        <v>13813</v>
      </c>
      <c r="G1231">
        <v>3</v>
      </c>
      <c r="H1231" t="s">
        <v>13770</v>
      </c>
      <c r="I1231">
        <v>3</v>
      </c>
      <c r="J1231" t="s">
        <v>13814</v>
      </c>
      <c r="K1231" t="s">
        <v>13816</v>
      </c>
      <c r="L1231">
        <v>270107</v>
      </c>
      <c r="M1231" t="s">
        <v>13588</v>
      </c>
      <c r="N1231">
        <v>270107005</v>
      </c>
      <c r="O1231" t="s">
        <v>13608</v>
      </c>
      <c r="P1231">
        <v>0</v>
      </c>
      <c r="Q1231">
        <v>1109.3025972508858</v>
      </c>
      <c r="R1231">
        <v>0</v>
      </c>
    </row>
    <row r="1232" spans="1:18" x14ac:dyDescent="0.25">
      <c r="A1232">
        <v>9</v>
      </c>
      <c r="B1232">
        <v>9203</v>
      </c>
      <c r="C1232" t="s">
        <v>762</v>
      </c>
      <c r="D1232" t="s">
        <v>1646</v>
      </c>
      <c r="E1232">
        <v>1</v>
      </c>
      <c r="F1232" t="s">
        <v>13800</v>
      </c>
      <c r="G1232">
        <v>1</v>
      </c>
      <c r="H1232" t="s">
        <v>8278</v>
      </c>
      <c r="I1232">
        <v>1</v>
      </c>
      <c r="J1232" t="s">
        <v>13801</v>
      </c>
      <c r="K1232" t="s">
        <v>13802</v>
      </c>
      <c r="L1232">
        <v>270107</v>
      </c>
      <c r="M1232" t="s">
        <v>13588</v>
      </c>
      <c r="N1232">
        <v>270107006</v>
      </c>
      <c r="O1232" t="s">
        <v>13613</v>
      </c>
      <c r="P1232">
        <v>0</v>
      </c>
      <c r="Q1232">
        <v>38420.021376893892</v>
      </c>
      <c r="R1232">
        <v>16263.578393203048</v>
      </c>
    </row>
    <row r="1233" spans="1:18" x14ac:dyDescent="0.25">
      <c r="A1233">
        <v>9</v>
      </c>
      <c r="B1233">
        <v>9203</v>
      </c>
      <c r="C1233" t="s">
        <v>762</v>
      </c>
      <c r="D1233" t="s">
        <v>1646</v>
      </c>
      <c r="E1233">
        <v>2</v>
      </c>
      <c r="F1233" t="s">
        <v>13804</v>
      </c>
      <c r="G1233">
        <v>3</v>
      </c>
      <c r="H1233" t="s">
        <v>13770</v>
      </c>
      <c r="I1233">
        <v>1</v>
      </c>
      <c r="J1233" t="s">
        <v>13801</v>
      </c>
      <c r="K1233" t="s">
        <v>13805</v>
      </c>
      <c r="L1233">
        <v>270107</v>
      </c>
      <c r="M1233" t="s">
        <v>13588</v>
      </c>
      <c r="N1233">
        <v>270107006</v>
      </c>
      <c r="O1233" t="s">
        <v>13613</v>
      </c>
      <c r="P1233">
        <v>0</v>
      </c>
      <c r="Q1233">
        <v>32804.460651662179</v>
      </c>
      <c r="R1233">
        <v>16263.578393203048</v>
      </c>
    </row>
    <row r="1234" spans="1:18" x14ac:dyDescent="0.25">
      <c r="A1234">
        <v>9</v>
      </c>
      <c r="B1234">
        <v>9203</v>
      </c>
      <c r="C1234" t="s">
        <v>762</v>
      </c>
      <c r="D1234" t="s">
        <v>1646</v>
      </c>
      <c r="E1234">
        <v>2</v>
      </c>
      <c r="F1234" t="s">
        <v>13804</v>
      </c>
      <c r="G1234">
        <v>3</v>
      </c>
      <c r="H1234" t="s">
        <v>13770</v>
      </c>
      <c r="I1234">
        <v>1</v>
      </c>
      <c r="J1234" t="s">
        <v>13801</v>
      </c>
      <c r="K1234" t="s">
        <v>13806</v>
      </c>
      <c r="L1234">
        <v>270107</v>
      </c>
      <c r="M1234" t="s">
        <v>13588</v>
      </c>
      <c r="N1234">
        <v>270107006</v>
      </c>
      <c r="O1234" t="s">
        <v>13613</v>
      </c>
      <c r="P1234">
        <v>0</v>
      </c>
      <c r="Q1234">
        <v>5615.5607252317159</v>
      </c>
      <c r="R1234">
        <v>0</v>
      </c>
    </row>
    <row r="1235" spans="1:18" x14ac:dyDescent="0.25">
      <c r="A1235">
        <v>9</v>
      </c>
      <c r="B1235">
        <v>9203</v>
      </c>
      <c r="C1235" t="s">
        <v>762</v>
      </c>
      <c r="D1235" t="s">
        <v>1646</v>
      </c>
      <c r="E1235">
        <v>3</v>
      </c>
      <c r="F1235" t="s">
        <v>13807</v>
      </c>
      <c r="G1235">
        <v>1</v>
      </c>
      <c r="H1235" t="s">
        <v>8278</v>
      </c>
      <c r="I1235">
        <v>1</v>
      </c>
      <c r="J1235" t="s">
        <v>13801</v>
      </c>
      <c r="K1235" t="s">
        <v>13808</v>
      </c>
      <c r="L1235">
        <v>270107</v>
      </c>
      <c r="M1235" t="s">
        <v>13588</v>
      </c>
      <c r="N1235">
        <v>270107006</v>
      </c>
      <c r="O1235" t="s">
        <v>13613</v>
      </c>
      <c r="P1235">
        <v>0</v>
      </c>
      <c r="Q1235">
        <v>38420.021376893892</v>
      </c>
      <c r="R1235">
        <v>16263.578393203048</v>
      </c>
    </row>
    <row r="1236" spans="1:18" x14ac:dyDescent="0.25">
      <c r="A1236">
        <v>9</v>
      </c>
      <c r="B1236">
        <v>9203</v>
      </c>
      <c r="C1236" t="s">
        <v>762</v>
      </c>
      <c r="D1236" t="s">
        <v>1646</v>
      </c>
      <c r="E1236">
        <v>4</v>
      </c>
      <c r="F1236" t="s">
        <v>13810</v>
      </c>
      <c r="G1236">
        <v>1</v>
      </c>
      <c r="H1236" t="s">
        <v>8278</v>
      </c>
      <c r="I1236">
        <v>1</v>
      </c>
      <c r="J1236" t="s">
        <v>13801</v>
      </c>
      <c r="K1236" t="s">
        <v>13811</v>
      </c>
      <c r="L1236">
        <v>270107</v>
      </c>
      <c r="M1236" t="s">
        <v>13588</v>
      </c>
      <c r="N1236">
        <v>270107006</v>
      </c>
      <c r="O1236" t="s">
        <v>13613</v>
      </c>
      <c r="P1236">
        <v>0</v>
      </c>
      <c r="Q1236">
        <v>38420.021376893892</v>
      </c>
      <c r="R1236">
        <v>16263.578393203048</v>
      </c>
    </row>
    <row r="1237" spans="1:18" x14ac:dyDescent="0.25">
      <c r="A1237">
        <v>9</v>
      </c>
      <c r="B1237">
        <v>9203</v>
      </c>
      <c r="C1237" t="s">
        <v>762</v>
      </c>
      <c r="D1237" t="s">
        <v>1646</v>
      </c>
      <c r="E1237">
        <v>7</v>
      </c>
      <c r="F1237" t="s">
        <v>13813</v>
      </c>
      <c r="G1237">
        <v>2</v>
      </c>
      <c r="H1237" t="s">
        <v>13771</v>
      </c>
      <c r="I1237">
        <v>3</v>
      </c>
      <c r="J1237" t="s">
        <v>13814</v>
      </c>
      <c r="K1237" t="s">
        <v>13771</v>
      </c>
      <c r="L1237">
        <v>270107</v>
      </c>
      <c r="M1237" t="s">
        <v>13588</v>
      </c>
      <c r="N1237">
        <v>270107005</v>
      </c>
      <c r="O1237" t="s">
        <v>13608</v>
      </c>
      <c r="P1237">
        <v>0</v>
      </c>
      <c r="Q1237">
        <v>17647.504576218438</v>
      </c>
      <c r="R1237">
        <v>0</v>
      </c>
    </row>
    <row r="1238" spans="1:18" x14ac:dyDescent="0.25">
      <c r="A1238">
        <v>9</v>
      </c>
      <c r="B1238">
        <v>9203</v>
      </c>
      <c r="C1238" t="s">
        <v>762</v>
      </c>
      <c r="D1238" t="s">
        <v>1646</v>
      </c>
      <c r="E1238">
        <v>7</v>
      </c>
      <c r="F1238" t="s">
        <v>13813</v>
      </c>
      <c r="G1238">
        <v>3</v>
      </c>
      <c r="H1238" t="s">
        <v>13770</v>
      </c>
      <c r="I1238">
        <v>3</v>
      </c>
      <c r="J1238" t="s">
        <v>13814</v>
      </c>
      <c r="K1238" t="s">
        <v>13815</v>
      </c>
      <c r="L1238">
        <v>270107</v>
      </c>
      <c r="M1238" t="s">
        <v>13588</v>
      </c>
      <c r="N1238">
        <v>270107005</v>
      </c>
      <c r="O1238" t="s">
        <v>13608</v>
      </c>
      <c r="P1238">
        <v>0</v>
      </c>
      <c r="Q1238">
        <v>17964.736438059601</v>
      </c>
      <c r="R1238">
        <v>16263.578393203048</v>
      </c>
    </row>
    <row r="1239" spans="1:18" x14ac:dyDescent="0.25">
      <c r="A1239">
        <v>9</v>
      </c>
      <c r="B1239">
        <v>9203</v>
      </c>
      <c r="C1239" t="s">
        <v>762</v>
      </c>
      <c r="D1239" t="s">
        <v>1646</v>
      </c>
      <c r="E1239">
        <v>7</v>
      </c>
      <c r="F1239" t="s">
        <v>13813</v>
      </c>
      <c r="G1239">
        <v>3</v>
      </c>
      <c r="H1239" t="s">
        <v>13770</v>
      </c>
      <c r="I1239">
        <v>3</v>
      </c>
      <c r="J1239" t="s">
        <v>13814</v>
      </c>
      <c r="K1239" t="s">
        <v>13816</v>
      </c>
      <c r="L1239">
        <v>270107</v>
      </c>
      <c r="M1239" t="s">
        <v>13588</v>
      </c>
      <c r="N1239">
        <v>270107005</v>
      </c>
      <c r="O1239" t="s">
        <v>13608</v>
      </c>
      <c r="P1239">
        <v>0</v>
      </c>
      <c r="Q1239">
        <v>2807.7803626158579</v>
      </c>
      <c r="R1239">
        <v>0</v>
      </c>
    </row>
    <row r="1240" spans="1:18" x14ac:dyDescent="0.25">
      <c r="A1240">
        <v>9</v>
      </c>
      <c r="B1240">
        <v>9204</v>
      </c>
      <c r="C1240" t="s">
        <v>762</v>
      </c>
      <c r="D1240" t="s">
        <v>1649</v>
      </c>
      <c r="E1240">
        <v>1</v>
      </c>
      <c r="F1240" t="s">
        <v>13800</v>
      </c>
      <c r="G1240">
        <v>1</v>
      </c>
      <c r="H1240" t="s">
        <v>8278</v>
      </c>
      <c r="I1240">
        <v>1</v>
      </c>
      <c r="J1240" t="s">
        <v>13801</v>
      </c>
      <c r="K1240" t="s">
        <v>13802</v>
      </c>
      <c r="L1240">
        <v>270107</v>
      </c>
      <c r="M1240" t="s">
        <v>13588</v>
      </c>
      <c r="N1240">
        <v>270107006</v>
      </c>
      <c r="O1240" t="s">
        <v>13613</v>
      </c>
      <c r="P1240">
        <v>0</v>
      </c>
      <c r="Q1240">
        <v>20604.279557234808</v>
      </c>
      <c r="R1240">
        <v>0</v>
      </c>
    </row>
    <row r="1241" spans="1:18" x14ac:dyDescent="0.25">
      <c r="A1241">
        <v>9</v>
      </c>
      <c r="B1241">
        <v>9204</v>
      </c>
      <c r="C1241" t="s">
        <v>762</v>
      </c>
      <c r="D1241" t="s">
        <v>1649</v>
      </c>
      <c r="E1241">
        <v>2</v>
      </c>
      <c r="F1241" t="s">
        <v>13804</v>
      </c>
      <c r="G1241">
        <v>3</v>
      </c>
      <c r="H1241" t="s">
        <v>13770</v>
      </c>
      <c r="I1241">
        <v>1</v>
      </c>
      <c r="J1241" t="s">
        <v>13801</v>
      </c>
      <c r="K1241" t="s">
        <v>13805</v>
      </c>
      <c r="L1241">
        <v>270107</v>
      </c>
      <c r="M1241" t="s">
        <v>13588</v>
      </c>
      <c r="N1241">
        <v>270107006</v>
      </c>
      <c r="O1241" t="s">
        <v>13613</v>
      </c>
      <c r="P1241">
        <v>0</v>
      </c>
      <c r="Q1241">
        <v>20604.279557234808</v>
      </c>
      <c r="R1241">
        <v>0</v>
      </c>
    </row>
    <row r="1242" spans="1:18" x14ac:dyDescent="0.25">
      <c r="A1242">
        <v>9</v>
      </c>
      <c r="B1242">
        <v>9204</v>
      </c>
      <c r="C1242" t="s">
        <v>762</v>
      </c>
      <c r="D1242" t="s">
        <v>1649</v>
      </c>
      <c r="E1242">
        <v>3</v>
      </c>
      <c r="F1242" t="s">
        <v>13807</v>
      </c>
      <c r="G1242">
        <v>1</v>
      </c>
      <c r="H1242" t="s">
        <v>8278</v>
      </c>
      <c r="I1242">
        <v>1</v>
      </c>
      <c r="J1242" t="s">
        <v>13801</v>
      </c>
      <c r="K1242" t="s">
        <v>13808</v>
      </c>
      <c r="L1242">
        <v>270107</v>
      </c>
      <c r="M1242" t="s">
        <v>13588</v>
      </c>
      <c r="N1242">
        <v>270107006</v>
      </c>
      <c r="O1242" t="s">
        <v>13613</v>
      </c>
      <c r="P1242">
        <v>0</v>
      </c>
      <c r="Q1242">
        <v>20604.279557234808</v>
      </c>
      <c r="R1242">
        <v>0</v>
      </c>
    </row>
    <row r="1243" spans="1:18" x14ac:dyDescent="0.25">
      <c r="A1243">
        <v>9</v>
      </c>
      <c r="B1243">
        <v>9204</v>
      </c>
      <c r="C1243" t="s">
        <v>762</v>
      </c>
      <c r="D1243" t="s">
        <v>1649</v>
      </c>
      <c r="E1243">
        <v>4</v>
      </c>
      <c r="F1243" t="s">
        <v>13810</v>
      </c>
      <c r="G1243">
        <v>1</v>
      </c>
      <c r="H1243" t="s">
        <v>8278</v>
      </c>
      <c r="I1243">
        <v>1</v>
      </c>
      <c r="J1243" t="s">
        <v>13801</v>
      </c>
      <c r="K1243" t="s">
        <v>13811</v>
      </c>
      <c r="L1243">
        <v>270107</v>
      </c>
      <c r="M1243" t="s">
        <v>13588</v>
      </c>
      <c r="N1243">
        <v>270107006</v>
      </c>
      <c r="O1243" t="s">
        <v>13613</v>
      </c>
      <c r="P1243">
        <v>0</v>
      </c>
      <c r="Q1243">
        <v>20604.279557234808</v>
      </c>
      <c r="R1243">
        <v>0</v>
      </c>
    </row>
    <row r="1244" spans="1:18" x14ac:dyDescent="0.25">
      <c r="A1244">
        <v>9</v>
      </c>
      <c r="B1244">
        <v>9204</v>
      </c>
      <c r="C1244" t="s">
        <v>762</v>
      </c>
      <c r="D1244" t="s">
        <v>1649</v>
      </c>
      <c r="E1244">
        <v>7</v>
      </c>
      <c r="F1244" t="s">
        <v>13813</v>
      </c>
      <c r="G1244">
        <v>2</v>
      </c>
      <c r="H1244" t="s">
        <v>13771</v>
      </c>
      <c r="I1244">
        <v>3</v>
      </c>
      <c r="J1244" t="s">
        <v>13814</v>
      </c>
      <c r="K1244" t="s">
        <v>13771</v>
      </c>
      <c r="L1244">
        <v>270107</v>
      </c>
      <c r="M1244" t="s">
        <v>13588</v>
      </c>
      <c r="N1244">
        <v>270107005</v>
      </c>
      <c r="O1244" t="s">
        <v>13608</v>
      </c>
      <c r="P1244">
        <v>0</v>
      </c>
      <c r="Q1244">
        <v>13897.27543716418</v>
      </c>
      <c r="R1244">
        <v>0</v>
      </c>
    </row>
    <row r="1245" spans="1:18" x14ac:dyDescent="0.25">
      <c r="A1245">
        <v>9</v>
      </c>
      <c r="B1245">
        <v>9204</v>
      </c>
      <c r="C1245" t="s">
        <v>762</v>
      </c>
      <c r="D1245" t="s">
        <v>1649</v>
      </c>
      <c r="E1245">
        <v>7</v>
      </c>
      <c r="F1245" t="s">
        <v>13813</v>
      </c>
      <c r="G1245">
        <v>3</v>
      </c>
      <c r="H1245" t="s">
        <v>13770</v>
      </c>
      <c r="I1245">
        <v>3</v>
      </c>
      <c r="J1245" t="s">
        <v>13814</v>
      </c>
      <c r="K1245" t="s">
        <v>13815</v>
      </c>
      <c r="L1245">
        <v>270107</v>
      </c>
      <c r="M1245" t="s">
        <v>13588</v>
      </c>
      <c r="N1245">
        <v>270107005</v>
      </c>
      <c r="O1245" t="s">
        <v>13608</v>
      </c>
      <c r="P1245">
        <v>0</v>
      </c>
      <c r="Q1245">
        <v>6707.0041200706301</v>
      </c>
      <c r="R1245">
        <v>0</v>
      </c>
    </row>
    <row r="1246" spans="1:18" x14ac:dyDescent="0.25">
      <c r="A1246">
        <v>9</v>
      </c>
      <c r="B1246">
        <v>9206</v>
      </c>
      <c r="C1246" t="s">
        <v>762</v>
      </c>
      <c r="D1246" t="s">
        <v>1655</v>
      </c>
      <c r="E1246">
        <v>1</v>
      </c>
      <c r="F1246" t="s">
        <v>13800</v>
      </c>
      <c r="G1246">
        <v>1</v>
      </c>
      <c r="H1246" t="s">
        <v>8278</v>
      </c>
      <c r="I1246">
        <v>1</v>
      </c>
      <c r="J1246" t="s">
        <v>13801</v>
      </c>
      <c r="K1246" t="s">
        <v>13802</v>
      </c>
      <c r="L1246">
        <v>270107</v>
      </c>
      <c r="M1246" t="s">
        <v>13588</v>
      </c>
      <c r="N1246">
        <v>270107006</v>
      </c>
      <c r="O1246" t="s">
        <v>13613</v>
      </c>
      <c r="P1246">
        <v>0</v>
      </c>
      <c r="Q1246">
        <v>38522.266476504679</v>
      </c>
      <c r="R1246">
        <v>0</v>
      </c>
    </row>
    <row r="1247" spans="1:18" x14ac:dyDescent="0.25">
      <c r="A1247">
        <v>9</v>
      </c>
      <c r="B1247">
        <v>9206</v>
      </c>
      <c r="C1247" t="s">
        <v>762</v>
      </c>
      <c r="D1247" t="s">
        <v>1655</v>
      </c>
      <c r="E1247">
        <v>2</v>
      </c>
      <c r="F1247" t="s">
        <v>13804</v>
      </c>
      <c r="G1247">
        <v>3</v>
      </c>
      <c r="H1247" t="s">
        <v>13770</v>
      </c>
      <c r="I1247">
        <v>1</v>
      </c>
      <c r="J1247" t="s">
        <v>13801</v>
      </c>
      <c r="K1247" t="s">
        <v>13805</v>
      </c>
      <c r="L1247">
        <v>270107</v>
      </c>
      <c r="M1247" t="s">
        <v>13588</v>
      </c>
      <c r="N1247">
        <v>270107006</v>
      </c>
      <c r="O1247" t="s">
        <v>13613</v>
      </c>
      <c r="P1247">
        <v>0</v>
      </c>
      <c r="Q1247">
        <v>38522.266476504679</v>
      </c>
      <c r="R1247">
        <v>0</v>
      </c>
    </row>
    <row r="1248" spans="1:18" x14ac:dyDescent="0.25">
      <c r="A1248">
        <v>9</v>
      </c>
      <c r="B1248">
        <v>9206</v>
      </c>
      <c r="C1248" t="s">
        <v>762</v>
      </c>
      <c r="D1248" t="s">
        <v>1655</v>
      </c>
      <c r="E1248">
        <v>3</v>
      </c>
      <c r="F1248" t="s">
        <v>13807</v>
      </c>
      <c r="G1248">
        <v>1</v>
      </c>
      <c r="H1248" t="s">
        <v>8278</v>
      </c>
      <c r="I1248">
        <v>1</v>
      </c>
      <c r="J1248" t="s">
        <v>13801</v>
      </c>
      <c r="K1248" t="s">
        <v>13808</v>
      </c>
      <c r="L1248">
        <v>270107</v>
      </c>
      <c r="M1248" t="s">
        <v>13588</v>
      </c>
      <c r="N1248">
        <v>270107006</v>
      </c>
      <c r="O1248" t="s">
        <v>13613</v>
      </c>
      <c r="P1248">
        <v>0</v>
      </c>
      <c r="Q1248">
        <v>38522.266476504679</v>
      </c>
      <c r="R1248">
        <v>0</v>
      </c>
    </row>
    <row r="1249" spans="1:18" x14ac:dyDescent="0.25">
      <c r="A1249">
        <v>9</v>
      </c>
      <c r="B1249">
        <v>9206</v>
      </c>
      <c r="C1249" t="s">
        <v>762</v>
      </c>
      <c r="D1249" t="s">
        <v>1655</v>
      </c>
      <c r="E1249">
        <v>4</v>
      </c>
      <c r="F1249" t="s">
        <v>13810</v>
      </c>
      <c r="G1249">
        <v>1</v>
      </c>
      <c r="H1249" t="s">
        <v>8278</v>
      </c>
      <c r="I1249">
        <v>1</v>
      </c>
      <c r="J1249" t="s">
        <v>13801</v>
      </c>
      <c r="K1249" t="s">
        <v>13811</v>
      </c>
      <c r="L1249">
        <v>270107</v>
      </c>
      <c r="M1249" t="s">
        <v>13588</v>
      </c>
      <c r="N1249">
        <v>270107006</v>
      </c>
      <c r="O1249" t="s">
        <v>13613</v>
      </c>
      <c r="P1249">
        <v>0</v>
      </c>
      <c r="Q1249">
        <v>38522.266476504679</v>
      </c>
      <c r="R1249">
        <v>0</v>
      </c>
    </row>
    <row r="1250" spans="1:18" x14ac:dyDescent="0.25">
      <c r="A1250">
        <v>9</v>
      </c>
      <c r="B1250">
        <v>9206</v>
      </c>
      <c r="C1250" t="s">
        <v>762</v>
      </c>
      <c r="D1250" t="s">
        <v>1655</v>
      </c>
      <c r="E1250">
        <v>7</v>
      </c>
      <c r="F1250" t="s">
        <v>13813</v>
      </c>
      <c r="G1250">
        <v>2</v>
      </c>
      <c r="H1250" t="s">
        <v>13771</v>
      </c>
      <c r="I1250">
        <v>3</v>
      </c>
      <c r="J1250" t="s">
        <v>13814</v>
      </c>
      <c r="K1250" t="s">
        <v>13771</v>
      </c>
      <c r="L1250">
        <v>270107</v>
      </c>
      <c r="M1250" t="s">
        <v>13588</v>
      </c>
      <c r="N1250">
        <v>270107005</v>
      </c>
      <c r="O1250" t="s">
        <v>13608</v>
      </c>
      <c r="P1250">
        <v>0</v>
      </c>
      <c r="Q1250">
        <v>6737.3294346978601</v>
      </c>
      <c r="R1250">
        <v>0</v>
      </c>
    </row>
    <row r="1251" spans="1:18" x14ac:dyDescent="0.25">
      <c r="A1251">
        <v>9</v>
      </c>
      <c r="B1251">
        <v>9206</v>
      </c>
      <c r="C1251" t="s">
        <v>762</v>
      </c>
      <c r="D1251" t="s">
        <v>1655</v>
      </c>
      <c r="E1251">
        <v>7</v>
      </c>
      <c r="F1251" t="s">
        <v>13813</v>
      </c>
      <c r="G1251">
        <v>3</v>
      </c>
      <c r="H1251" t="s">
        <v>13770</v>
      </c>
      <c r="I1251">
        <v>3</v>
      </c>
      <c r="J1251" t="s">
        <v>13814</v>
      </c>
      <c r="K1251" t="s">
        <v>13815</v>
      </c>
      <c r="L1251">
        <v>270107</v>
      </c>
      <c r="M1251" t="s">
        <v>13588</v>
      </c>
      <c r="N1251">
        <v>270107005</v>
      </c>
      <c r="O1251" t="s">
        <v>13608</v>
      </c>
      <c r="P1251">
        <v>0</v>
      </c>
      <c r="Q1251">
        <v>31784.937041806821</v>
      </c>
      <c r="R1251">
        <v>0</v>
      </c>
    </row>
    <row r="1252" spans="1:18" x14ac:dyDescent="0.25">
      <c r="A1252">
        <v>9</v>
      </c>
      <c r="B1252">
        <v>9207</v>
      </c>
      <c r="C1252" t="s">
        <v>762</v>
      </c>
      <c r="D1252" t="s">
        <v>1658</v>
      </c>
      <c r="E1252">
        <v>1</v>
      </c>
      <c r="F1252" t="s">
        <v>13800</v>
      </c>
      <c r="G1252">
        <v>1</v>
      </c>
      <c r="H1252" t="s">
        <v>8278</v>
      </c>
      <c r="I1252">
        <v>1</v>
      </c>
      <c r="J1252" t="s">
        <v>13801</v>
      </c>
      <c r="K1252" t="s">
        <v>13802</v>
      </c>
      <c r="L1252">
        <v>270107</v>
      </c>
      <c r="M1252" t="s">
        <v>13588</v>
      </c>
      <c r="N1252">
        <v>270107006</v>
      </c>
      <c r="O1252" t="s">
        <v>13613</v>
      </c>
      <c r="P1252">
        <v>0</v>
      </c>
      <c r="Q1252">
        <v>13843.369670881997</v>
      </c>
      <c r="R1252">
        <v>0</v>
      </c>
    </row>
    <row r="1253" spans="1:18" x14ac:dyDescent="0.25">
      <c r="A1253">
        <v>9</v>
      </c>
      <c r="B1253">
        <v>9207</v>
      </c>
      <c r="C1253" t="s">
        <v>762</v>
      </c>
      <c r="D1253" t="s">
        <v>1658</v>
      </c>
      <c r="E1253">
        <v>1</v>
      </c>
      <c r="F1253" t="s">
        <v>13800</v>
      </c>
      <c r="G1253">
        <v>1</v>
      </c>
      <c r="H1253" t="s">
        <v>8278</v>
      </c>
      <c r="I1253">
        <v>1</v>
      </c>
      <c r="J1253" t="s">
        <v>13801</v>
      </c>
      <c r="K1253" t="s">
        <v>13803</v>
      </c>
      <c r="L1253">
        <v>270107</v>
      </c>
      <c r="M1253" t="s">
        <v>13588</v>
      </c>
      <c r="N1253">
        <v>270107006</v>
      </c>
      <c r="O1253" t="s">
        <v>13613</v>
      </c>
      <c r="P1253">
        <v>0</v>
      </c>
      <c r="Q1253">
        <v>7814.8111593630774</v>
      </c>
      <c r="R1253">
        <v>0</v>
      </c>
    </row>
    <row r="1254" spans="1:18" x14ac:dyDescent="0.25">
      <c r="A1254">
        <v>9</v>
      </c>
      <c r="B1254">
        <v>9207</v>
      </c>
      <c r="C1254" t="s">
        <v>762</v>
      </c>
      <c r="D1254" t="s">
        <v>1658</v>
      </c>
      <c r="E1254">
        <v>2</v>
      </c>
      <c r="F1254" t="s">
        <v>13804</v>
      </c>
      <c r="G1254">
        <v>3</v>
      </c>
      <c r="H1254" t="s">
        <v>13770</v>
      </c>
      <c r="I1254">
        <v>1</v>
      </c>
      <c r="J1254" t="s">
        <v>13801</v>
      </c>
      <c r="K1254" t="s">
        <v>13805</v>
      </c>
      <c r="L1254">
        <v>270107</v>
      </c>
      <c r="M1254" t="s">
        <v>13588</v>
      </c>
      <c r="N1254">
        <v>270107006</v>
      </c>
      <c r="O1254" t="s">
        <v>13613</v>
      </c>
      <c r="P1254">
        <v>0</v>
      </c>
      <c r="Q1254">
        <v>13843.369670881997</v>
      </c>
      <c r="R1254">
        <v>0</v>
      </c>
    </row>
    <row r="1255" spans="1:18" x14ac:dyDescent="0.25">
      <c r="A1255">
        <v>9</v>
      </c>
      <c r="B1255">
        <v>9207</v>
      </c>
      <c r="C1255" t="s">
        <v>762</v>
      </c>
      <c r="D1255" t="s">
        <v>1658</v>
      </c>
      <c r="E1255">
        <v>2</v>
      </c>
      <c r="F1255" t="s">
        <v>13804</v>
      </c>
      <c r="G1255">
        <v>3</v>
      </c>
      <c r="H1255" t="s">
        <v>13770</v>
      </c>
      <c r="I1255">
        <v>1</v>
      </c>
      <c r="J1255" t="s">
        <v>13801</v>
      </c>
      <c r="K1255" t="s">
        <v>13806</v>
      </c>
      <c r="L1255">
        <v>270107</v>
      </c>
      <c r="M1255" t="s">
        <v>13588</v>
      </c>
      <c r="N1255">
        <v>270107006</v>
      </c>
      <c r="O1255" t="s">
        <v>13613</v>
      </c>
      <c r="P1255">
        <v>0</v>
      </c>
      <c r="Q1255">
        <v>7814.8111593630774</v>
      </c>
      <c r="R1255">
        <v>0</v>
      </c>
    </row>
    <row r="1256" spans="1:18" x14ac:dyDescent="0.25">
      <c r="A1256">
        <v>9</v>
      </c>
      <c r="B1256">
        <v>9207</v>
      </c>
      <c r="C1256" t="s">
        <v>762</v>
      </c>
      <c r="D1256" t="s">
        <v>1658</v>
      </c>
      <c r="E1256">
        <v>3</v>
      </c>
      <c r="F1256" t="s">
        <v>13807</v>
      </c>
      <c r="G1256">
        <v>1</v>
      </c>
      <c r="H1256" t="s">
        <v>8278</v>
      </c>
      <c r="I1256">
        <v>1</v>
      </c>
      <c r="J1256" t="s">
        <v>13801</v>
      </c>
      <c r="K1256" t="s">
        <v>13808</v>
      </c>
      <c r="L1256">
        <v>270107</v>
      </c>
      <c r="M1256" t="s">
        <v>13588</v>
      </c>
      <c r="N1256">
        <v>270107006</v>
      </c>
      <c r="O1256" t="s">
        <v>13613</v>
      </c>
      <c r="P1256">
        <v>0</v>
      </c>
      <c r="Q1256">
        <v>13843.369670881997</v>
      </c>
      <c r="R1256">
        <v>0</v>
      </c>
    </row>
    <row r="1257" spans="1:18" x14ac:dyDescent="0.25">
      <c r="A1257">
        <v>9</v>
      </c>
      <c r="B1257">
        <v>9207</v>
      </c>
      <c r="C1257" t="s">
        <v>762</v>
      </c>
      <c r="D1257" t="s">
        <v>1658</v>
      </c>
      <c r="E1257">
        <v>3</v>
      </c>
      <c r="F1257" t="s">
        <v>13807</v>
      </c>
      <c r="G1257">
        <v>1</v>
      </c>
      <c r="H1257" t="s">
        <v>8278</v>
      </c>
      <c r="I1257">
        <v>1</v>
      </c>
      <c r="J1257" t="s">
        <v>13801</v>
      </c>
      <c r="K1257" t="s">
        <v>13809</v>
      </c>
      <c r="L1257">
        <v>270107</v>
      </c>
      <c r="M1257" t="s">
        <v>13588</v>
      </c>
      <c r="N1257">
        <v>270107006</v>
      </c>
      <c r="O1257" t="s">
        <v>13613</v>
      </c>
      <c r="P1257">
        <v>0</v>
      </c>
      <c r="Q1257">
        <v>7814.8111593630774</v>
      </c>
      <c r="R1257">
        <v>0</v>
      </c>
    </row>
    <row r="1258" spans="1:18" x14ac:dyDescent="0.25">
      <c r="A1258">
        <v>9</v>
      </c>
      <c r="B1258">
        <v>9207</v>
      </c>
      <c r="C1258" t="s">
        <v>762</v>
      </c>
      <c r="D1258" t="s">
        <v>1658</v>
      </c>
      <c r="E1258">
        <v>4</v>
      </c>
      <c r="F1258" t="s">
        <v>13810</v>
      </c>
      <c r="G1258">
        <v>1</v>
      </c>
      <c r="H1258" t="s">
        <v>8278</v>
      </c>
      <c r="I1258">
        <v>1</v>
      </c>
      <c r="J1258" t="s">
        <v>13801</v>
      </c>
      <c r="K1258" t="s">
        <v>13811</v>
      </c>
      <c r="L1258">
        <v>270107</v>
      </c>
      <c r="M1258" t="s">
        <v>13588</v>
      </c>
      <c r="N1258">
        <v>270107006</v>
      </c>
      <c r="O1258" t="s">
        <v>13613</v>
      </c>
      <c r="P1258">
        <v>0</v>
      </c>
      <c r="Q1258">
        <v>16655.055419006752</v>
      </c>
      <c r="R1258">
        <v>0</v>
      </c>
    </row>
    <row r="1259" spans="1:18" x14ac:dyDescent="0.25">
      <c r="A1259">
        <v>9</v>
      </c>
      <c r="B1259">
        <v>9207</v>
      </c>
      <c r="C1259" t="s">
        <v>762</v>
      </c>
      <c r="D1259" t="s">
        <v>1658</v>
      </c>
      <c r="E1259">
        <v>4</v>
      </c>
      <c r="F1259" t="s">
        <v>13810</v>
      </c>
      <c r="G1259">
        <v>1</v>
      </c>
      <c r="H1259" t="s">
        <v>8278</v>
      </c>
      <c r="I1259">
        <v>1</v>
      </c>
      <c r="J1259" t="s">
        <v>13801</v>
      </c>
      <c r="K1259" t="s">
        <v>13812</v>
      </c>
      <c r="L1259">
        <v>270107</v>
      </c>
      <c r="M1259" t="s">
        <v>13588</v>
      </c>
      <c r="N1259">
        <v>270107006</v>
      </c>
      <c r="O1259" t="s">
        <v>13613</v>
      </c>
      <c r="P1259">
        <v>0</v>
      </c>
      <c r="Q1259">
        <v>5003.125411238324</v>
      </c>
      <c r="R1259">
        <v>0</v>
      </c>
    </row>
    <row r="1260" spans="1:18" x14ac:dyDescent="0.25">
      <c r="A1260">
        <v>9</v>
      </c>
      <c r="B1260">
        <v>9207</v>
      </c>
      <c r="C1260" t="s">
        <v>762</v>
      </c>
      <c r="D1260" t="s">
        <v>1658</v>
      </c>
      <c r="E1260">
        <v>7</v>
      </c>
      <c r="F1260" t="s">
        <v>13813</v>
      </c>
      <c r="G1260">
        <v>2</v>
      </c>
      <c r="H1260" t="s">
        <v>13771</v>
      </c>
      <c r="I1260">
        <v>3</v>
      </c>
      <c r="J1260" t="s">
        <v>13814</v>
      </c>
      <c r="K1260" t="s">
        <v>13771</v>
      </c>
      <c r="L1260">
        <v>270107</v>
      </c>
      <c r="M1260" t="s">
        <v>13588</v>
      </c>
      <c r="N1260">
        <v>270107005</v>
      </c>
      <c r="O1260" t="s">
        <v>13608</v>
      </c>
      <c r="P1260">
        <v>0</v>
      </c>
      <c r="Q1260">
        <v>5003.125411238324</v>
      </c>
      <c r="R1260">
        <v>0</v>
      </c>
    </row>
    <row r="1261" spans="1:18" x14ac:dyDescent="0.25">
      <c r="A1261">
        <v>9</v>
      </c>
      <c r="B1261">
        <v>9207</v>
      </c>
      <c r="C1261" t="s">
        <v>762</v>
      </c>
      <c r="D1261" t="s">
        <v>1658</v>
      </c>
      <c r="E1261">
        <v>7</v>
      </c>
      <c r="F1261" t="s">
        <v>13813</v>
      </c>
      <c r="G1261">
        <v>3</v>
      </c>
      <c r="H1261" t="s">
        <v>13770</v>
      </c>
      <c r="I1261">
        <v>3</v>
      </c>
      <c r="J1261" t="s">
        <v>13814</v>
      </c>
      <c r="K1261" t="s">
        <v>13815</v>
      </c>
      <c r="L1261">
        <v>270107</v>
      </c>
      <c r="M1261" t="s">
        <v>13588</v>
      </c>
      <c r="N1261">
        <v>270107005</v>
      </c>
      <c r="O1261" t="s">
        <v>13608</v>
      </c>
      <c r="P1261">
        <v>0</v>
      </c>
      <c r="Q1261">
        <v>13843.369670881997</v>
      </c>
      <c r="R1261">
        <v>0</v>
      </c>
    </row>
    <row r="1262" spans="1:18" x14ac:dyDescent="0.25">
      <c r="A1262">
        <v>9</v>
      </c>
      <c r="B1262">
        <v>9207</v>
      </c>
      <c r="C1262" t="s">
        <v>762</v>
      </c>
      <c r="D1262" t="s">
        <v>1658</v>
      </c>
      <c r="E1262">
        <v>7</v>
      </c>
      <c r="F1262" t="s">
        <v>13813</v>
      </c>
      <c r="G1262">
        <v>3</v>
      </c>
      <c r="H1262" t="s">
        <v>13770</v>
      </c>
      <c r="I1262">
        <v>3</v>
      </c>
      <c r="J1262" t="s">
        <v>13814</v>
      </c>
      <c r="K1262" t="s">
        <v>13816</v>
      </c>
      <c r="L1262">
        <v>270107</v>
      </c>
      <c r="M1262" t="s">
        <v>13588</v>
      </c>
      <c r="N1262">
        <v>270107005</v>
      </c>
      <c r="O1262" t="s">
        <v>13608</v>
      </c>
      <c r="P1262">
        <v>0</v>
      </c>
      <c r="Q1262">
        <v>2811.6857481247534</v>
      </c>
      <c r="R1262">
        <v>0</v>
      </c>
    </row>
    <row r="1263" spans="1:18" x14ac:dyDescent="0.25">
      <c r="A1263">
        <v>9</v>
      </c>
      <c r="B1263">
        <v>9208</v>
      </c>
      <c r="C1263" t="s">
        <v>762</v>
      </c>
      <c r="D1263" t="s">
        <v>1661</v>
      </c>
      <c r="E1263">
        <v>1</v>
      </c>
      <c r="F1263" t="s">
        <v>13800</v>
      </c>
      <c r="G1263">
        <v>1</v>
      </c>
      <c r="H1263" t="s">
        <v>8278</v>
      </c>
      <c r="I1263">
        <v>1</v>
      </c>
      <c r="J1263" t="s">
        <v>13801</v>
      </c>
      <c r="K1263" t="s">
        <v>13802</v>
      </c>
      <c r="L1263">
        <v>270107</v>
      </c>
      <c r="M1263" t="s">
        <v>13588</v>
      </c>
      <c r="N1263">
        <v>270107006</v>
      </c>
      <c r="O1263" t="s">
        <v>13613</v>
      </c>
      <c r="P1263">
        <v>0</v>
      </c>
      <c r="Q1263">
        <v>60872.798654608734</v>
      </c>
      <c r="R1263">
        <v>0</v>
      </c>
    </row>
    <row r="1264" spans="1:18" x14ac:dyDescent="0.25">
      <c r="A1264">
        <v>9</v>
      </c>
      <c r="B1264">
        <v>9208</v>
      </c>
      <c r="C1264" t="s">
        <v>762</v>
      </c>
      <c r="D1264" t="s">
        <v>1661</v>
      </c>
      <c r="E1264">
        <v>2</v>
      </c>
      <c r="F1264" t="s">
        <v>13804</v>
      </c>
      <c r="G1264">
        <v>3</v>
      </c>
      <c r="H1264" t="s">
        <v>13770</v>
      </c>
      <c r="I1264">
        <v>1</v>
      </c>
      <c r="J1264" t="s">
        <v>13801</v>
      </c>
      <c r="K1264" t="s">
        <v>13805</v>
      </c>
      <c r="L1264">
        <v>270107</v>
      </c>
      <c r="M1264" t="s">
        <v>13588</v>
      </c>
      <c r="N1264">
        <v>270107006</v>
      </c>
      <c r="O1264" t="s">
        <v>13613</v>
      </c>
      <c r="P1264">
        <v>0</v>
      </c>
      <c r="Q1264">
        <v>46440.034535622894</v>
      </c>
      <c r="R1264">
        <v>0</v>
      </c>
    </row>
    <row r="1265" spans="1:18" x14ac:dyDescent="0.25">
      <c r="A1265">
        <v>9</v>
      </c>
      <c r="B1265">
        <v>9208</v>
      </c>
      <c r="C1265" t="s">
        <v>762</v>
      </c>
      <c r="D1265" t="s">
        <v>1661</v>
      </c>
      <c r="E1265">
        <v>2</v>
      </c>
      <c r="F1265" t="s">
        <v>13804</v>
      </c>
      <c r="G1265">
        <v>3</v>
      </c>
      <c r="H1265" t="s">
        <v>13770</v>
      </c>
      <c r="I1265">
        <v>1</v>
      </c>
      <c r="J1265" t="s">
        <v>13801</v>
      </c>
      <c r="K1265" t="s">
        <v>13806</v>
      </c>
      <c r="L1265">
        <v>270107</v>
      </c>
      <c r="M1265" t="s">
        <v>13588</v>
      </c>
      <c r="N1265">
        <v>270107006</v>
      </c>
      <c r="O1265" t="s">
        <v>13613</v>
      </c>
      <c r="P1265">
        <v>0</v>
      </c>
      <c r="Q1265">
        <v>14432.764118985844</v>
      </c>
      <c r="R1265">
        <v>0</v>
      </c>
    </row>
    <row r="1266" spans="1:18" x14ac:dyDescent="0.25">
      <c r="A1266">
        <v>9</v>
      </c>
      <c r="B1266">
        <v>9208</v>
      </c>
      <c r="C1266" t="s">
        <v>762</v>
      </c>
      <c r="D1266" t="s">
        <v>1661</v>
      </c>
      <c r="E1266">
        <v>3</v>
      </c>
      <c r="F1266" t="s">
        <v>13807</v>
      </c>
      <c r="G1266">
        <v>1</v>
      </c>
      <c r="H1266" t="s">
        <v>8278</v>
      </c>
      <c r="I1266">
        <v>1</v>
      </c>
      <c r="J1266" t="s">
        <v>13801</v>
      </c>
      <c r="K1266" t="s">
        <v>13808</v>
      </c>
      <c r="L1266">
        <v>270107</v>
      </c>
      <c r="M1266" t="s">
        <v>13588</v>
      </c>
      <c r="N1266">
        <v>270107006</v>
      </c>
      <c r="O1266" t="s">
        <v>13613</v>
      </c>
      <c r="P1266">
        <v>0</v>
      </c>
      <c r="Q1266">
        <v>60872.798654608734</v>
      </c>
      <c r="R1266">
        <v>0</v>
      </c>
    </row>
    <row r="1267" spans="1:18" x14ac:dyDescent="0.25">
      <c r="A1267">
        <v>9</v>
      </c>
      <c r="B1267">
        <v>9208</v>
      </c>
      <c r="C1267" t="s">
        <v>762</v>
      </c>
      <c r="D1267" t="s">
        <v>1661</v>
      </c>
      <c r="E1267">
        <v>4</v>
      </c>
      <c r="F1267" t="s">
        <v>13810</v>
      </c>
      <c r="G1267">
        <v>1</v>
      </c>
      <c r="H1267" t="s">
        <v>8278</v>
      </c>
      <c r="I1267">
        <v>1</v>
      </c>
      <c r="J1267" t="s">
        <v>13801</v>
      </c>
      <c r="K1267" t="s">
        <v>13811</v>
      </c>
      <c r="L1267">
        <v>270107</v>
      </c>
      <c r="M1267" t="s">
        <v>13588</v>
      </c>
      <c r="N1267">
        <v>270107006</v>
      </c>
      <c r="O1267" t="s">
        <v>13613</v>
      </c>
      <c r="P1267">
        <v>0</v>
      </c>
      <c r="Q1267">
        <v>60872.798654608734</v>
      </c>
      <c r="R1267">
        <v>0</v>
      </c>
    </row>
    <row r="1268" spans="1:18" x14ac:dyDescent="0.25">
      <c r="A1268">
        <v>9</v>
      </c>
      <c r="B1268">
        <v>9208</v>
      </c>
      <c r="C1268" t="s">
        <v>762</v>
      </c>
      <c r="D1268" t="s">
        <v>1661</v>
      </c>
      <c r="E1268">
        <v>7</v>
      </c>
      <c r="F1268" t="s">
        <v>13813</v>
      </c>
      <c r="G1268">
        <v>2</v>
      </c>
      <c r="H1268" t="s">
        <v>13771</v>
      </c>
      <c r="I1268">
        <v>3</v>
      </c>
      <c r="J1268" t="s">
        <v>13814</v>
      </c>
      <c r="K1268" t="s">
        <v>13771</v>
      </c>
      <c r="L1268">
        <v>270107</v>
      </c>
      <c r="M1268" t="s">
        <v>13588</v>
      </c>
      <c r="N1268">
        <v>270107005</v>
      </c>
      <c r="O1268" t="s">
        <v>13608</v>
      </c>
      <c r="P1268">
        <v>0</v>
      </c>
      <c r="Q1268">
        <v>26670.39084432699</v>
      </c>
      <c r="R1268">
        <v>0</v>
      </c>
    </row>
    <row r="1269" spans="1:18" x14ac:dyDescent="0.25">
      <c r="A1269">
        <v>9</v>
      </c>
      <c r="B1269">
        <v>9208</v>
      </c>
      <c r="C1269" t="s">
        <v>762</v>
      </c>
      <c r="D1269" t="s">
        <v>1661</v>
      </c>
      <c r="E1269">
        <v>7</v>
      </c>
      <c r="F1269" t="s">
        <v>13813</v>
      </c>
      <c r="G1269">
        <v>3</v>
      </c>
      <c r="H1269" t="s">
        <v>13770</v>
      </c>
      <c r="I1269">
        <v>3</v>
      </c>
      <c r="J1269" t="s">
        <v>13814</v>
      </c>
      <c r="K1269" t="s">
        <v>13815</v>
      </c>
      <c r="L1269">
        <v>270107</v>
      </c>
      <c r="M1269" t="s">
        <v>13588</v>
      </c>
      <c r="N1269">
        <v>270107005</v>
      </c>
      <c r="O1269" t="s">
        <v>13608</v>
      </c>
      <c r="P1269">
        <v>0</v>
      </c>
      <c r="Q1269">
        <v>34202.407810281751</v>
      </c>
      <c r="R1269">
        <v>0</v>
      </c>
    </row>
    <row r="1270" spans="1:18" x14ac:dyDescent="0.25">
      <c r="A1270">
        <v>9</v>
      </c>
      <c r="B1270">
        <v>9209</v>
      </c>
      <c r="C1270" t="s">
        <v>762</v>
      </c>
      <c r="D1270" t="s">
        <v>1664</v>
      </c>
      <c r="E1270">
        <v>1</v>
      </c>
      <c r="F1270" t="s">
        <v>13800</v>
      </c>
      <c r="G1270">
        <v>1</v>
      </c>
      <c r="H1270" t="s">
        <v>8278</v>
      </c>
      <c r="I1270">
        <v>1</v>
      </c>
      <c r="J1270" t="s">
        <v>13801</v>
      </c>
      <c r="K1270" t="s">
        <v>13802</v>
      </c>
      <c r="L1270">
        <v>270107</v>
      </c>
      <c r="M1270" t="s">
        <v>13588</v>
      </c>
      <c r="N1270">
        <v>270107006</v>
      </c>
      <c r="O1270" t="s">
        <v>13613</v>
      </c>
      <c r="P1270">
        <v>0</v>
      </c>
      <c r="Q1270">
        <v>62939.476218927819</v>
      </c>
      <c r="R1270">
        <v>0</v>
      </c>
    </row>
    <row r="1271" spans="1:18" x14ac:dyDescent="0.25">
      <c r="A1271">
        <v>9</v>
      </c>
      <c r="B1271">
        <v>9209</v>
      </c>
      <c r="C1271" t="s">
        <v>762</v>
      </c>
      <c r="D1271" t="s">
        <v>1664</v>
      </c>
      <c r="E1271">
        <v>2</v>
      </c>
      <c r="F1271" t="s">
        <v>13804</v>
      </c>
      <c r="G1271">
        <v>3</v>
      </c>
      <c r="H1271" t="s">
        <v>13770</v>
      </c>
      <c r="I1271">
        <v>1</v>
      </c>
      <c r="J1271" t="s">
        <v>13801</v>
      </c>
      <c r="K1271" t="s">
        <v>13805</v>
      </c>
      <c r="L1271">
        <v>270107</v>
      </c>
      <c r="M1271" t="s">
        <v>13588</v>
      </c>
      <c r="N1271">
        <v>270107006</v>
      </c>
      <c r="O1271" t="s">
        <v>13613</v>
      </c>
      <c r="P1271">
        <v>0</v>
      </c>
      <c r="Q1271">
        <v>55493.57940995034</v>
      </c>
      <c r="R1271">
        <v>0</v>
      </c>
    </row>
    <row r="1272" spans="1:18" x14ac:dyDescent="0.25">
      <c r="A1272">
        <v>9</v>
      </c>
      <c r="B1272">
        <v>9209</v>
      </c>
      <c r="C1272" t="s">
        <v>762</v>
      </c>
      <c r="D1272" t="s">
        <v>1664</v>
      </c>
      <c r="E1272">
        <v>2</v>
      </c>
      <c r="F1272" t="s">
        <v>13804</v>
      </c>
      <c r="G1272">
        <v>3</v>
      </c>
      <c r="H1272" t="s">
        <v>13770</v>
      </c>
      <c r="I1272">
        <v>1</v>
      </c>
      <c r="J1272" t="s">
        <v>13801</v>
      </c>
      <c r="K1272" t="s">
        <v>13806</v>
      </c>
      <c r="L1272">
        <v>270107</v>
      </c>
      <c r="M1272" t="s">
        <v>13588</v>
      </c>
      <c r="N1272">
        <v>270107006</v>
      </c>
      <c r="O1272" t="s">
        <v>13613</v>
      </c>
      <c r="P1272">
        <v>0</v>
      </c>
      <c r="Q1272">
        <v>7445.8968089774971</v>
      </c>
      <c r="R1272">
        <v>0</v>
      </c>
    </row>
    <row r="1273" spans="1:18" x14ac:dyDescent="0.25">
      <c r="A1273">
        <v>9</v>
      </c>
      <c r="B1273">
        <v>9209</v>
      </c>
      <c r="C1273" t="s">
        <v>762</v>
      </c>
      <c r="D1273" t="s">
        <v>1664</v>
      </c>
      <c r="E1273">
        <v>3</v>
      </c>
      <c r="F1273" t="s">
        <v>13807</v>
      </c>
      <c r="G1273">
        <v>1</v>
      </c>
      <c r="H1273" t="s">
        <v>8278</v>
      </c>
      <c r="I1273">
        <v>1</v>
      </c>
      <c r="J1273" t="s">
        <v>13801</v>
      </c>
      <c r="K1273" t="s">
        <v>13808</v>
      </c>
      <c r="L1273">
        <v>270107</v>
      </c>
      <c r="M1273" t="s">
        <v>13588</v>
      </c>
      <c r="N1273">
        <v>270107006</v>
      </c>
      <c r="O1273" t="s">
        <v>13613</v>
      </c>
      <c r="P1273">
        <v>0</v>
      </c>
      <c r="Q1273">
        <v>62939.476218927819</v>
      </c>
      <c r="R1273">
        <v>0</v>
      </c>
    </row>
    <row r="1274" spans="1:18" x14ac:dyDescent="0.25">
      <c r="A1274">
        <v>9</v>
      </c>
      <c r="B1274">
        <v>9209</v>
      </c>
      <c r="C1274" t="s">
        <v>762</v>
      </c>
      <c r="D1274" t="s">
        <v>1664</v>
      </c>
      <c r="E1274">
        <v>4</v>
      </c>
      <c r="F1274" t="s">
        <v>13810</v>
      </c>
      <c r="G1274">
        <v>1</v>
      </c>
      <c r="H1274" t="s">
        <v>8278</v>
      </c>
      <c r="I1274">
        <v>1</v>
      </c>
      <c r="J1274" t="s">
        <v>13801</v>
      </c>
      <c r="K1274" t="s">
        <v>13811</v>
      </c>
      <c r="L1274">
        <v>270107</v>
      </c>
      <c r="M1274" t="s">
        <v>13588</v>
      </c>
      <c r="N1274">
        <v>270107006</v>
      </c>
      <c r="O1274" t="s">
        <v>13613</v>
      </c>
      <c r="P1274">
        <v>0</v>
      </c>
      <c r="Q1274">
        <v>62939.476218927819</v>
      </c>
      <c r="R1274">
        <v>0</v>
      </c>
    </row>
    <row r="1275" spans="1:18" x14ac:dyDescent="0.25">
      <c r="A1275">
        <v>9</v>
      </c>
      <c r="B1275">
        <v>9209</v>
      </c>
      <c r="C1275" t="s">
        <v>762</v>
      </c>
      <c r="D1275" t="s">
        <v>1664</v>
      </c>
      <c r="E1275">
        <v>7</v>
      </c>
      <c r="F1275" t="s">
        <v>13813</v>
      </c>
      <c r="G1275">
        <v>2</v>
      </c>
      <c r="H1275" t="s">
        <v>13771</v>
      </c>
      <c r="I1275">
        <v>3</v>
      </c>
      <c r="J1275" t="s">
        <v>13814</v>
      </c>
      <c r="K1275" t="s">
        <v>13771</v>
      </c>
      <c r="L1275">
        <v>270107</v>
      </c>
      <c r="M1275" t="s">
        <v>13588</v>
      </c>
      <c r="N1275">
        <v>270107005</v>
      </c>
      <c r="O1275" t="s">
        <v>13608</v>
      </c>
      <c r="P1275">
        <v>0</v>
      </c>
      <c r="Q1275">
        <v>2678.9542975362046</v>
      </c>
      <c r="R1275">
        <v>0</v>
      </c>
    </row>
    <row r="1276" spans="1:18" x14ac:dyDescent="0.25">
      <c r="A1276">
        <v>9</v>
      </c>
      <c r="B1276">
        <v>9209</v>
      </c>
      <c r="C1276" t="s">
        <v>762</v>
      </c>
      <c r="D1276" t="s">
        <v>1664</v>
      </c>
      <c r="E1276">
        <v>7</v>
      </c>
      <c r="F1276" t="s">
        <v>13813</v>
      </c>
      <c r="G1276">
        <v>3</v>
      </c>
      <c r="H1276" t="s">
        <v>13770</v>
      </c>
      <c r="I1276">
        <v>3</v>
      </c>
      <c r="J1276" t="s">
        <v>13814</v>
      </c>
      <c r="K1276" t="s">
        <v>13815</v>
      </c>
      <c r="L1276">
        <v>270107</v>
      </c>
      <c r="M1276" t="s">
        <v>13588</v>
      </c>
      <c r="N1276">
        <v>270107005</v>
      </c>
      <c r="O1276" t="s">
        <v>13608</v>
      </c>
      <c r="P1276">
        <v>0</v>
      </c>
      <c r="Q1276">
        <v>60260.521921391628</v>
      </c>
      <c r="R1276">
        <v>0</v>
      </c>
    </row>
    <row r="1277" spans="1:18" x14ac:dyDescent="0.25">
      <c r="A1277">
        <v>9</v>
      </c>
      <c r="B1277">
        <v>9210</v>
      </c>
      <c r="C1277" t="s">
        <v>762</v>
      </c>
      <c r="D1277" t="s">
        <v>13773</v>
      </c>
      <c r="E1277">
        <v>1</v>
      </c>
      <c r="F1277" t="s">
        <v>13800</v>
      </c>
      <c r="G1277">
        <v>1</v>
      </c>
      <c r="H1277" t="s">
        <v>8278</v>
      </c>
      <c r="I1277">
        <v>1</v>
      </c>
      <c r="J1277" t="s">
        <v>13801</v>
      </c>
      <c r="K1277" t="s">
        <v>13802</v>
      </c>
      <c r="L1277">
        <v>270107</v>
      </c>
      <c r="M1277" t="s">
        <v>13588</v>
      </c>
      <c r="N1277">
        <v>270107006</v>
      </c>
      <c r="O1277" t="s">
        <v>13613</v>
      </c>
      <c r="P1277">
        <v>0</v>
      </c>
      <c r="Q1277">
        <v>10560.361243214677</v>
      </c>
      <c r="R1277">
        <v>0</v>
      </c>
    </row>
    <row r="1278" spans="1:18" x14ac:dyDescent="0.25">
      <c r="A1278">
        <v>9</v>
      </c>
      <c r="B1278">
        <v>9210</v>
      </c>
      <c r="C1278" t="s">
        <v>762</v>
      </c>
      <c r="D1278" t="s">
        <v>13773</v>
      </c>
      <c r="E1278">
        <v>2</v>
      </c>
      <c r="F1278" t="s">
        <v>13804</v>
      </c>
      <c r="G1278">
        <v>3</v>
      </c>
      <c r="H1278" t="s">
        <v>13770</v>
      </c>
      <c r="I1278">
        <v>1</v>
      </c>
      <c r="J1278" t="s">
        <v>13801</v>
      </c>
      <c r="K1278" t="s">
        <v>13805</v>
      </c>
      <c r="L1278">
        <v>270107</v>
      </c>
      <c r="M1278" t="s">
        <v>13588</v>
      </c>
      <c r="N1278">
        <v>270107006</v>
      </c>
      <c r="O1278" t="s">
        <v>13613</v>
      </c>
      <c r="P1278">
        <v>0</v>
      </c>
      <c r="Q1278">
        <v>10560.361243214677</v>
      </c>
      <c r="R1278">
        <v>0</v>
      </c>
    </row>
    <row r="1279" spans="1:18" x14ac:dyDescent="0.25">
      <c r="A1279">
        <v>9</v>
      </c>
      <c r="B1279">
        <v>9210</v>
      </c>
      <c r="C1279" t="s">
        <v>762</v>
      </c>
      <c r="D1279" t="s">
        <v>13773</v>
      </c>
      <c r="E1279">
        <v>3</v>
      </c>
      <c r="F1279" t="s">
        <v>13807</v>
      </c>
      <c r="G1279">
        <v>1</v>
      </c>
      <c r="H1279" t="s">
        <v>8278</v>
      </c>
      <c r="I1279">
        <v>1</v>
      </c>
      <c r="J1279" t="s">
        <v>13801</v>
      </c>
      <c r="K1279" t="s">
        <v>13808</v>
      </c>
      <c r="L1279">
        <v>270107</v>
      </c>
      <c r="M1279" t="s">
        <v>13588</v>
      </c>
      <c r="N1279">
        <v>270107006</v>
      </c>
      <c r="O1279" t="s">
        <v>13613</v>
      </c>
      <c r="P1279">
        <v>0</v>
      </c>
      <c r="Q1279">
        <v>10560.361243214677</v>
      </c>
      <c r="R1279">
        <v>0</v>
      </c>
    </row>
    <row r="1280" spans="1:18" x14ac:dyDescent="0.25">
      <c r="A1280">
        <v>9</v>
      </c>
      <c r="B1280">
        <v>9210</v>
      </c>
      <c r="C1280" t="s">
        <v>762</v>
      </c>
      <c r="D1280" t="s">
        <v>13773</v>
      </c>
      <c r="E1280">
        <v>4</v>
      </c>
      <c r="F1280" t="s">
        <v>13810</v>
      </c>
      <c r="G1280">
        <v>1</v>
      </c>
      <c r="H1280" t="s">
        <v>8278</v>
      </c>
      <c r="I1280">
        <v>1</v>
      </c>
      <c r="J1280" t="s">
        <v>13801</v>
      </c>
      <c r="K1280" t="s">
        <v>13811</v>
      </c>
      <c r="L1280">
        <v>270107</v>
      </c>
      <c r="M1280" t="s">
        <v>13588</v>
      </c>
      <c r="N1280">
        <v>270107006</v>
      </c>
      <c r="O1280" t="s">
        <v>13613</v>
      </c>
      <c r="P1280">
        <v>0</v>
      </c>
      <c r="Q1280">
        <v>10560.361243214677</v>
      </c>
      <c r="R1280">
        <v>0</v>
      </c>
    </row>
    <row r="1281" spans="1:18" x14ac:dyDescent="0.25">
      <c r="A1281">
        <v>9</v>
      </c>
      <c r="B1281">
        <v>9210</v>
      </c>
      <c r="C1281" t="s">
        <v>762</v>
      </c>
      <c r="D1281" t="s">
        <v>13773</v>
      </c>
      <c r="E1281">
        <v>7</v>
      </c>
      <c r="F1281" t="s">
        <v>13813</v>
      </c>
      <c r="G1281">
        <v>2</v>
      </c>
      <c r="H1281" t="s">
        <v>13771</v>
      </c>
      <c r="I1281">
        <v>3</v>
      </c>
      <c r="J1281" t="s">
        <v>13814</v>
      </c>
      <c r="K1281" t="s">
        <v>13771</v>
      </c>
      <c r="L1281">
        <v>270107</v>
      </c>
      <c r="M1281" t="s">
        <v>13588</v>
      </c>
      <c r="N1281">
        <v>270107005</v>
      </c>
      <c r="O1281" t="s">
        <v>13608</v>
      </c>
      <c r="P1281">
        <v>0</v>
      </c>
      <c r="Q1281">
        <v>3027.4615298393928</v>
      </c>
      <c r="R1281">
        <v>0</v>
      </c>
    </row>
    <row r="1282" spans="1:18" x14ac:dyDescent="0.25">
      <c r="A1282">
        <v>9</v>
      </c>
      <c r="B1282">
        <v>9210</v>
      </c>
      <c r="C1282" t="s">
        <v>762</v>
      </c>
      <c r="D1282" t="s">
        <v>13773</v>
      </c>
      <c r="E1282">
        <v>7</v>
      </c>
      <c r="F1282" t="s">
        <v>13813</v>
      </c>
      <c r="G1282">
        <v>3</v>
      </c>
      <c r="H1282" t="s">
        <v>13770</v>
      </c>
      <c r="I1282">
        <v>3</v>
      </c>
      <c r="J1282" t="s">
        <v>13814</v>
      </c>
      <c r="K1282" t="s">
        <v>13815</v>
      </c>
      <c r="L1282">
        <v>270107</v>
      </c>
      <c r="M1282" t="s">
        <v>13588</v>
      </c>
      <c r="N1282">
        <v>270107005</v>
      </c>
      <c r="O1282" t="s">
        <v>13608</v>
      </c>
      <c r="P1282">
        <v>0</v>
      </c>
      <c r="Q1282">
        <v>7532.8997133752837</v>
      </c>
      <c r="R1282">
        <v>0</v>
      </c>
    </row>
    <row r="1283" spans="1:18" x14ac:dyDescent="0.25">
      <c r="A1283">
        <v>9</v>
      </c>
      <c r="B1283">
        <v>9211</v>
      </c>
      <c r="C1283" t="s">
        <v>762</v>
      </c>
      <c r="D1283" t="s">
        <v>1670</v>
      </c>
      <c r="E1283">
        <v>1</v>
      </c>
      <c r="F1283" t="s">
        <v>13800</v>
      </c>
      <c r="G1283">
        <v>1</v>
      </c>
      <c r="H1283" t="s">
        <v>8278</v>
      </c>
      <c r="I1283">
        <v>1</v>
      </c>
      <c r="J1283" t="s">
        <v>13801</v>
      </c>
      <c r="K1283" t="s">
        <v>13802</v>
      </c>
      <c r="L1283">
        <v>270107</v>
      </c>
      <c r="M1283" t="s">
        <v>13588</v>
      </c>
      <c r="N1283">
        <v>270107006</v>
      </c>
      <c r="O1283" t="s">
        <v>13613</v>
      </c>
      <c r="P1283">
        <v>22892.325315005728</v>
      </c>
      <c r="Q1283">
        <v>36078.360069002032</v>
      </c>
      <c r="R1283">
        <v>0</v>
      </c>
    </row>
    <row r="1284" spans="1:18" x14ac:dyDescent="0.25">
      <c r="A1284">
        <v>9</v>
      </c>
      <c r="B1284">
        <v>9211</v>
      </c>
      <c r="C1284" t="s">
        <v>762</v>
      </c>
      <c r="D1284" t="s">
        <v>1670</v>
      </c>
      <c r="E1284">
        <v>1</v>
      </c>
      <c r="F1284" t="s">
        <v>13800</v>
      </c>
      <c r="G1284">
        <v>1</v>
      </c>
      <c r="H1284" t="s">
        <v>8278</v>
      </c>
      <c r="I1284">
        <v>1</v>
      </c>
      <c r="J1284" t="s">
        <v>13801</v>
      </c>
      <c r="K1284" t="s">
        <v>13803</v>
      </c>
      <c r="L1284">
        <v>270107</v>
      </c>
      <c r="M1284" t="s">
        <v>13588</v>
      </c>
      <c r="N1284">
        <v>270107006</v>
      </c>
      <c r="O1284" t="s">
        <v>13613</v>
      </c>
      <c r="P1284">
        <v>378.0068728522337</v>
      </c>
      <c r="Q1284">
        <v>0</v>
      </c>
      <c r="R1284">
        <v>0</v>
      </c>
    </row>
    <row r="1285" spans="1:18" x14ac:dyDescent="0.25">
      <c r="A1285">
        <v>9</v>
      </c>
      <c r="B1285">
        <v>9211</v>
      </c>
      <c r="C1285" t="s">
        <v>762</v>
      </c>
      <c r="D1285" t="s">
        <v>1670</v>
      </c>
      <c r="E1285">
        <v>2</v>
      </c>
      <c r="F1285" t="s">
        <v>13804</v>
      </c>
      <c r="G1285">
        <v>3</v>
      </c>
      <c r="H1285" t="s">
        <v>13770</v>
      </c>
      <c r="I1285">
        <v>1</v>
      </c>
      <c r="J1285" t="s">
        <v>13801</v>
      </c>
      <c r="K1285" t="s">
        <v>13805</v>
      </c>
      <c r="L1285">
        <v>270107</v>
      </c>
      <c r="M1285" t="s">
        <v>13588</v>
      </c>
      <c r="N1285">
        <v>270107006</v>
      </c>
      <c r="O1285" t="s">
        <v>13613</v>
      </c>
      <c r="P1285">
        <v>22099.083619702178</v>
      </c>
      <c r="Q1285">
        <v>31878.250019700128</v>
      </c>
      <c r="R1285">
        <v>0</v>
      </c>
    </row>
    <row r="1286" spans="1:18" x14ac:dyDescent="0.25">
      <c r="A1286">
        <v>9</v>
      </c>
      <c r="B1286">
        <v>9211</v>
      </c>
      <c r="C1286" t="s">
        <v>762</v>
      </c>
      <c r="D1286" t="s">
        <v>1670</v>
      </c>
      <c r="E1286">
        <v>2</v>
      </c>
      <c r="F1286" t="s">
        <v>13804</v>
      </c>
      <c r="G1286">
        <v>3</v>
      </c>
      <c r="H1286" t="s">
        <v>13770</v>
      </c>
      <c r="I1286">
        <v>1</v>
      </c>
      <c r="J1286" t="s">
        <v>13801</v>
      </c>
      <c r="K1286" t="s">
        <v>13806</v>
      </c>
      <c r="L1286">
        <v>270107</v>
      </c>
      <c r="M1286" t="s">
        <v>13588</v>
      </c>
      <c r="N1286">
        <v>270107006</v>
      </c>
      <c r="O1286" t="s">
        <v>13613</v>
      </c>
      <c r="P1286">
        <v>1171.2485681557846</v>
      </c>
      <c r="Q1286">
        <v>4200.1100493019112</v>
      </c>
      <c r="R1286">
        <v>0</v>
      </c>
    </row>
    <row r="1287" spans="1:18" x14ac:dyDescent="0.25">
      <c r="A1287">
        <v>9</v>
      </c>
      <c r="B1287">
        <v>9211</v>
      </c>
      <c r="C1287" t="s">
        <v>762</v>
      </c>
      <c r="D1287" t="s">
        <v>1670</v>
      </c>
      <c r="E1287">
        <v>3</v>
      </c>
      <c r="F1287" t="s">
        <v>13807</v>
      </c>
      <c r="G1287">
        <v>1</v>
      </c>
      <c r="H1287" t="s">
        <v>8278</v>
      </c>
      <c r="I1287">
        <v>1</v>
      </c>
      <c r="J1287" t="s">
        <v>13801</v>
      </c>
      <c r="K1287" t="s">
        <v>13808</v>
      </c>
      <c r="L1287">
        <v>270107</v>
      </c>
      <c r="M1287" t="s">
        <v>13588</v>
      </c>
      <c r="N1287">
        <v>270107006</v>
      </c>
      <c r="O1287" t="s">
        <v>13613</v>
      </c>
      <c r="P1287">
        <v>22892.325315005728</v>
      </c>
      <c r="Q1287">
        <v>36078.360069002032</v>
      </c>
      <c r="R1287">
        <v>0</v>
      </c>
    </row>
    <row r="1288" spans="1:18" x14ac:dyDescent="0.25">
      <c r="A1288">
        <v>9</v>
      </c>
      <c r="B1288">
        <v>9211</v>
      </c>
      <c r="C1288" t="s">
        <v>762</v>
      </c>
      <c r="D1288" t="s">
        <v>1670</v>
      </c>
      <c r="E1288">
        <v>3</v>
      </c>
      <c r="F1288" t="s">
        <v>13807</v>
      </c>
      <c r="G1288">
        <v>1</v>
      </c>
      <c r="H1288" t="s">
        <v>8278</v>
      </c>
      <c r="I1288">
        <v>1</v>
      </c>
      <c r="J1288" t="s">
        <v>13801</v>
      </c>
      <c r="K1288" t="s">
        <v>13809</v>
      </c>
      <c r="L1288">
        <v>270107</v>
      </c>
      <c r="M1288" t="s">
        <v>13588</v>
      </c>
      <c r="N1288">
        <v>270107006</v>
      </c>
      <c r="O1288" t="s">
        <v>13613</v>
      </c>
      <c r="P1288">
        <v>378.0068728522337</v>
      </c>
      <c r="Q1288">
        <v>0</v>
      </c>
      <c r="R1288">
        <v>0</v>
      </c>
    </row>
    <row r="1289" spans="1:18" x14ac:dyDescent="0.25">
      <c r="A1289">
        <v>9</v>
      </c>
      <c r="B1289">
        <v>9211</v>
      </c>
      <c r="C1289" t="s">
        <v>762</v>
      </c>
      <c r="D1289" t="s">
        <v>1670</v>
      </c>
      <c r="E1289">
        <v>4</v>
      </c>
      <c r="F1289" t="s">
        <v>13810</v>
      </c>
      <c r="G1289">
        <v>1</v>
      </c>
      <c r="H1289" t="s">
        <v>8278</v>
      </c>
      <c r="I1289">
        <v>1</v>
      </c>
      <c r="J1289" t="s">
        <v>13801</v>
      </c>
      <c r="K1289" t="s">
        <v>13811</v>
      </c>
      <c r="L1289">
        <v>270107</v>
      </c>
      <c r="M1289" t="s">
        <v>13588</v>
      </c>
      <c r="N1289">
        <v>270107006</v>
      </c>
      <c r="O1289" t="s">
        <v>13613</v>
      </c>
      <c r="P1289">
        <v>22892.325315005728</v>
      </c>
      <c r="Q1289">
        <v>36078.360069002032</v>
      </c>
      <c r="R1289">
        <v>0</v>
      </c>
    </row>
    <row r="1290" spans="1:18" x14ac:dyDescent="0.25">
      <c r="A1290">
        <v>9</v>
      </c>
      <c r="B1290">
        <v>9211</v>
      </c>
      <c r="C1290" t="s">
        <v>762</v>
      </c>
      <c r="D1290" t="s">
        <v>1670</v>
      </c>
      <c r="E1290">
        <v>4</v>
      </c>
      <c r="F1290" t="s">
        <v>13810</v>
      </c>
      <c r="G1290">
        <v>1</v>
      </c>
      <c r="H1290" t="s">
        <v>8278</v>
      </c>
      <c r="I1290">
        <v>1</v>
      </c>
      <c r="J1290" t="s">
        <v>13801</v>
      </c>
      <c r="K1290" t="s">
        <v>13812</v>
      </c>
      <c r="L1290">
        <v>270107</v>
      </c>
      <c r="M1290" t="s">
        <v>13588</v>
      </c>
      <c r="N1290">
        <v>270107006</v>
      </c>
      <c r="O1290" t="s">
        <v>13613</v>
      </c>
      <c r="P1290">
        <v>378.0068728522337</v>
      </c>
      <c r="Q1290">
        <v>0</v>
      </c>
      <c r="R1290">
        <v>0</v>
      </c>
    </row>
    <row r="1291" spans="1:18" x14ac:dyDescent="0.25">
      <c r="A1291">
        <v>9</v>
      </c>
      <c r="B1291">
        <v>9211</v>
      </c>
      <c r="C1291" t="s">
        <v>762</v>
      </c>
      <c r="D1291" t="s">
        <v>1670</v>
      </c>
      <c r="E1291">
        <v>7</v>
      </c>
      <c r="F1291" t="s">
        <v>13813</v>
      </c>
      <c r="G1291">
        <v>2</v>
      </c>
      <c r="H1291" t="s">
        <v>13771</v>
      </c>
      <c r="I1291">
        <v>3</v>
      </c>
      <c r="J1291" t="s">
        <v>13814</v>
      </c>
      <c r="K1291" t="s">
        <v>13771</v>
      </c>
      <c r="L1291">
        <v>270107</v>
      </c>
      <c r="M1291" t="s">
        <v>13588</v>
      </c>
      <c r="N1291">
        <v>270107005</v>
      </c>
      <c r="O1291" t="s">
        <v>13608</v>
      </c>
      <c r="P1291">
        <v>1557.8465063001145</v>
      </c>
      <c r="Q1291">
        <v>13287.223080650199</v>
      </c>
      <c r="R1291">
        <v>0</v>
      </c>
    </row>
    <row r="1292" spans="1:18" x14ac:dyDescent="0.25">
      <c r="A1292">
        <v>9</v>
      </c>
      <c r="B1292">
        <v>9211</v>
      </c>
      <c r="C1292" t="s">
        <v>762</v>
      </c>
      <c r="D1292" t="s">
        <v>1670</v>
      </c>
      <c r="E1292">
        <v>7</v>
      </c>
      <c r="F1292" t="s">
        <v>13813</v>
      </c>
      <c r="G1292">
        <v>3</v>
      </c>
      <c r="H1292" t="s">
        <v>13770</v>
      </c>
      <c r="I1292">
        <v>3</v>
      </c>
      <c r="J1292" t="s">
        <v>13814</v>
      </c>
      <c r="K1292" t="s">
        <v>13815</v>
      </c>
      <c r="L1292">
        <v>270107</v>
      </c>
      <c r="M1292" t="s">
        <v>13588</v>
      </c>
      <c r="N1292">
        <v>270107005</v>
      </c>
      <c r="O1292" t="s">
        <v>13608</v>
      </c>
      <c r="P1292">
        <v>19879.725085910653</v>
      </c>
      <c r="Q1292">
        <v>22791.136988351831</v>
      </c>
      <c r="R1292">
        <v>0</v>
      </c>
    </row>
    <row r="1293" spans="1:18" x14ac:dyDescent="0.25">
      <c r="A1293">
        <v>9</v>
      </c>
      <c r="B1293">
        <v>9211</v>
      </c>
      <c r="C1293" t="s">
        <v>762</v>
      </c>
      <c r="D1293" t="s">
        <v>1670</v>
      </c>
      <c r="E1293">
        <v>7</v>
      </c>
      <c r="F1293" t="s">
        <v>13813</v>
      </c>
      <c r="G1293">
        <v>3</v>
      </c>
      <c r="H1293" t="s">
        <v>13770</v>
      </c>
      <c r="I1293">
        <v>3</v>
      </c>
      <c r="J1293" t="s">
        <v>13814</v>
      </c>
      <c r="K1293" t="s">
        <v>13816</v>
      </c>
      <c r="L1293">
        <v>270107</v>
      </c>
      <c r="M1293" t="s">
        <v>13588</v>
      </c>
      <c r="N1293">
        <v>270107005</v>
      </c>
      <c r="O1293" t="s">
        <v>13608</v>
      </c>
      <c r="P1293">
        <v>1832.7605956471937</v>
      </c>
      <c r="Q1293">
        <v>0</v>
      </c>
      <c r="R1293">
        <v>0</v>
      </c>
    </row>
    <row r="1294" spans="1:18" x14ac:dyDescent="0.25">
      <c r="A1294">
        <v>10</v>
      </c>
      <c r="B1294">
        <v>10101</v>
      </c>
      <c r="C1294" t="s">
        <v>777</v>
      </c>
      <c r="D1294" t="s">
        <v>1673</v>
      </c>
      <c r="E1294">
        <v>1</v>
      </c>
      <c r="F1294" t="s">
        <v>13800</v>
      </c>
      <c r="G1294">
        <v>1</v>
      </c>
      <c r="H1294" t="s">
        <v>8278</v>
      </c>
      <c r="I1294">
        <v>1</v>
      </c>
      <c r="J1294" t="s">
        <v>13801</v>
      </c>
      <c r="K1294" t="s">
        <v>13802</v>
      </c>
      <c r="L1294">
        <v>270107</v>
      </c>
      <c r="M1294" t="s">
        <v>13588</v>
      </c>
      <c r="N1294">
        <v>270107006</v>
      </c>
      <c r="O1294" t="s">
        <v>13613</v>
      </c>
      <c r="P1294">
        <v>21919.34168894972</v>
      </c>
      <c r="Q1294">
        <v>23509.730112602498</v>
      </c>
      <c r="R1294">
        <v>30716.857381602909</v>
      </c>
    </row>
    <row r="1295" spans="1:18" x14ac:dyDescent="0.25">
      <c r="A1295">
        <v>10</v>
      </c>
      <c r="B1295">
        <v>10101</v>
      </c>
      <c r="C1295" t="s">
        <v>777</v>
      </c>
      <c r="D1295" t="s">
        <v>1673</v>
      </c>
      <c r="E1295">
        <v>1</v>
      </c>
      <c r="F1295" t="s">
        <v>13800</v>
      </c>
      <c r="G1295">
        <v>1</v>
      </c>
      <c r="H1295" t="s">
        <v>8278</v>
      </c>
      <c r="I1295">
        <v>1</v>
      </c>
      <c r="J1295" t="s">
        <v>13801</v>
      </c>
      <c r="K1295" t="s">
        <v>13803</v>
      </c>
      <c r="L1295">
        <v>270107</v>
      </c>
      <c r="M1295" t="s">
        <v>13588</v>
      </c>
      <c r="N1295">
        <v>270107006</v>
      </c>
      <c r="O1295" t="s">
        <v>13613</v>
      </c>
      <c r="P1295">
        <v>590.97610327508062</v>
      </c>
      <c r="Q1295">
        <v>344.14723280633001</v>
      </c>
      <c r="R1295">
        <v>452.38271999049732</v>
      </c>
    </row>
    <row r="1296" spans="1:18" x14ac:dyDescent="0.25">
      <c r="A1296">
        <v>10</v>
      </c>
      <c r="B1296">
        <v>10101</v>
      </c>
      <c r="C1296" t="s">
        <v>777</v>
      </c>
      <c r="D1296" t="s">
        <v>1673</v>
      </c>
      <c r="E1296">
        <v>2</v>
      </c>
      <c r="F1296" t="s">
        <v>13804</v>
      </c>
      <c r="G1296">
        <v>3</v>
      </c>
      <c r="H1296" t="s">
        <v>13770</v>
      </c>
      <c r="I1296">
        <v>1</v>
      </c>
      <c r="J1296" t="s">
        <v>13801</v>
      </c>
      <c r="K1296" t="s">
        <v>13805</v>
      </c>
      <c r="L1296">
        <v>270107</v>
      </c>
      <c r="M1296" t="s">
        <v>13588</v>
      </c>
      <c r="N1296">
        <v>270107006</v>
      </c>
      <c r="O1296" t="s">
        <v>13613</v>
      </c>
      <c r="P1296">
        <v>19314.653588310586</v>
      </c>
      <c r="Q1296">
        <v>22971.279910174548</v>
      </c>
      <c r="R1296">
        <v>28930.680518783603</v>
      </c>
    </row>
    <row r="1297" spans="1:18" x14ac:dyDescent="0.25">
      <c r="A1297">
        <v>10</v>
      </c>
      <c r="B1297">
        <v>10101</v>
      </c>
      <c r="C1297" t="s">
        <v>777</v>
      </c>
      <c r="D1297" t="s">
        <v>1673</v>
      </c>
      <c r="E1297">
        <v>2</v>
      </c>
      <c r="F1297" t="s">
        <v>13804</v>
      </c>
      <c r="G1297">
        <v>3</v>
      </c>
      <c r="H1297" t="s">
        <v>13770</v>
      </c>
      <c r="I1297">
        <v>1</v>
      </c>
      <c r="J1297" t="s">
        <v>13801</v>
      </c>
      <c r="K1297" t="s">
        <v>13806</v>
      </c>
      <c r="L1297">
        <v>270107</v>
      </c>
      <c r="M1297" t="s">
        <v>13588</v>
      </c>
      <c r="N1297">
        <v>270107006</v>
      </c>
      <c r="O1297" t="s">
        <v>13613</v>
      </c>
      <c r="P1297">
        <v>3195.6642039142134</v>
      </c>
      <c r="Q1297">
        <v>882.59743523428006</v>
      </c>
      <c r="R1297">
        <v>2238.5595828098053</v>
      </c>
    </row>
    <row r="1298" spans="1:18" x14ac:dyDescent="0.25">
      <c r="A1298">
        <v>10</v>
      </c>
      <c r="B1298">
        <v>10101</v>
      </c>
      <c r="C1298" t="s">
        <v>777</v>
      </c>
      <c r="D1298" t="s">
        <v>1673</v>
      </c>
      <c r="E1298">
        <v>3</v>
      </c>
      <c r="F1298" t="s">
        <v>13807</v>
      </c>
      <c r="G1298">
        <v>1</v>
      </c>
      <c r="H1298" t="s">
        <v>8278</v>
      </c>
      <c r="I1298">
        <v>1</v>
      </c>
      <c r="J1298" t="s">
        <v>13801</v>
      </c>
      <c r="K1298" t="s">
        <v>13808</v>
      </c>
      <c r="L1298">
        <v>270107</v>
      </c>
      <c r="M1298" t="s">
        <v>13588</v>
      </c>
      <c r="N1298">
        <v>270107006</v>
      </c>
      <c r="O1298" t="s">
        <v>13613</v>
      </c>
      <c r="P1298">
        <v>22326.561820155708</v>
      </c>
      <c r="Q1298">
        <v>23681.80372900566</v>
      </c>
      <c r="R1298">
        <v>31169.240101593412</v>
      </c>
    </row>
    <row r="1299" spans="1:18" x14ac:dyDescent="0.25">
      <c r="A1299">
        <v>10</v>
      </c>
      <c r="B1299">
        <v>10101</v>
      </c>
      <c r="C1299" t="s">
        <v>777</v>
      </c>
      <c r="D1299" t="s">
        <v>1673</v>
      </c>
      <c r="E1299">
        <v>3</v>
      </c>
      <c r="F1299" t="s">
        <v>13807</v>
      </c>
      <c r="G1299">
        <v>1</v>
      </c>
      <c r="H1299" t="s">
        <v>8278</v>
      </c>
      <c r="I1299">
        <v>1</v>
      </c>
      <c r="J1299" t="s">
        <v>13801</v>
      </c>
      <c r="K1299" t="s">
        <v>13809</v>
      </c>
      <c r="L1299">
        <v>270107</v>
      </c>
      <c r="M1299" t="s">
        <v>13588</v>
      </c>
      <c r="N1299">
        <v>270107006</v>
      </c>
      <c r="O1299" t="s">
        <v>13613</v>
      </c>
      <c r="P1299">
        <v>183.75597206909225</v>
      </c>
      <c r="Q1299">
        <v>172.073616403165</v>
      </c>
      <c r="R1299">
        <v>0</v>
      </c>
    </row>
    <row r="1300" spans="1:18" x14ac:dyDescent="0.25">
      <c r="A1300">
        <v>10</v>
      </c>
      <c r="B1300">
        <v>10101</v>
      </c>
      <c r="C1300" t="s">
        <v>777</v>
      </c>
      <c r="D1300" t="s">
        <v>1673</v>
      </c>
      <c r="E1300">
        <v>4</v>
      </c>
      <c r="F1300" t="s">
        <v>13810</v>
      </c>
      <c r="G1300">
        <v>1</v>
      </c>
      <c r="H1300" t="s">
        <v>8278</v>
      </c>
      <c r="I1300">
        <v>1</v>
      </c>
      <c r="J1300" t="s">
        <v>13801</v>
      </c>
      <c r="K1300" t="s">
        <v>13811</v>
      </c>
      <c r="L1300">
        <v>270107</v>
      </c>
      <c r="M1300" t="s">
        <v>13588</v>
      </c>
      <c r="N1300">
        <v>270107006</v>
      </c>
      <c r="O1300" t="s">
        <v>13613</v>
      </c>
      <c r="P1300">
        <v>21919.34168894972</v>
      </c>
      <c r="Q1300">
        <v>23509.730112602498</v>
      </c>
      <c r="R1300">
        <v>30716.857381602909</v>
      </c>
    </row>
    <row r="1301" spans="1:18" x14ac:dyDescent="0.25">
      <c r="A1301">
        <v>10</v>
      </c>
      <c r="B1301">
        <v>10101</v>
      </c>
      <c r="C1301" t="s">
        <v>777</v>
      </c>
      <c r="D1301" t="s">
        <v>1673</v>
      </c>
      <c r="E1301">
        <v>4</v>
      </c>
      <c r="F1301" t="s">
        <v>13810</v>
      </c>
      <c r="G1301">
        <v>1</v>
      </c>
      <c r="H1301" t="s">
        <v>8278</v>
      </c>
      <c r="I1301">
        <v>1</v>
      </c>
      <c r="J1301" t="s">
        <v>13801</v>
      </c>
      <c r="K1301" t="s">
        <v>13812</v>
      </c>
      <c r="L1301">
        <v>270107</v>
      </c>
      <c r="M1301" t="s">
        <v>13588</v>
      </c>
      <c r="N1301">
        <v>270107006</v>
      </c>
      <c r="O1301" t="s">
        <v>13613</v>
      </c>
      <c r="P1301">
        <v>590.97610327508062</v>
      </c>
      <c r="Q1301">
        <v>344.14723280633001</v>
      </c>
      <c r="R1301">
        <v>452.38271999049732</v>
      </c>
    </row>
    <row r="1302" spans="1:18" x14ac:dyDescent="0.25">
      <c r="A1302">
        <v>10</v>
      </c>
      <c r="B1302">
        <v>10101</v>
      </c>
      <c r="C1302" t="s">
        <v>777</v>
      </c>
      <c r="D1302" t="s">
        <v>1673</v>
      </c>
      <c r="E1302">
        <v>7</v>
      </c>
      <c r="F1302" t="s">
        <v>13813</v>
      </c>
      <c r="G1302">
        <v>2</v>
      </c>
      <c r="H1302" t="s">
        <v>13771</v>
      </c>
      <c r="I1302">
        <v>3</v>
      </c>
      <c r="J1302" t="s">
        <v>13814</v>
      </c>
      <c r="K1302" t="s">
        <v>13771</v>
      </c>
      <c r="L1302">
        <v>270107</v>
      </c>
      <c r="M1302" t="s">
        <v>13588</v>
      </c>
      <c r="N1302">
        <v>270107005</v>
      </c>
      <c r="O1302" t="s">
        <v>13608</v>
      </c>
      <c r="P1302">
        <v>3530.6492288585587</v>
      </c>
      <c r="Q1302">
        <v>8341.2687946260994</v>
      </c>
      <c r="R1302">
        <v>682.23443601137569</v>
      </c>
    </row>
    <row r="1303" spans="1:18" x14ac:dyDescent="0.25">
      <c r="A1303">
        <v>10</v>
      </c>
      <c r="B1303">
        <v>10101</v>
      </c>
      <c r="C1303" t="s">
        <v>777</v>
      </c>
      <c r="D1303" t="s">
        <v>1673</v>
      </c>
      <c r="E1303">
        <v>7</v>
      </c>
      <c r="F1303" t="s">
        <v>13813</v>
      </c>
      <c r="G1303">
        <v>3</v>
      </c>
      <c r="H1303" t="s">
        <v>13770</v>
      </c>
      <c r="I1303">
        <v>3</v>
      </c>
      <c r="J1303" t="s">
        <v>13814</v>
      </c>
      <c r="K1303" t="s">
        <v>13815</v>
      </c>
      <c r="L1303">
        <v>270107</v>
      </c>
      <c r="M1303" t="s">
        <v>13588</v>
      </c>
      <c r="N1303">
        <v>270107005</v>
      </c>
      <c r="O1303" t="s">
        <v>13608</v>
      </c>
      <c r="P1303">
        <v>17458.084629129757</v>
      </c>
      <c r="Q1303">
        <v>15330.617950740108</v>
      </c>
      <c r="R1303">
        <v>29327.207631498291</v>
      </c>
    </row>
    <row r="1304" spans="1:18" x14ac:dyDescent="0.25">
      <c r="A1304">
        <v>10</v>
      </c>
      <c r="B1304">
        <v>10101</v>
      </c>
      <c r="C1304" t="s">
        <v>777</v>
      </c>
      <c r="D1304" t="s">
        <v>1673</v>
      </c>
      <c r="E1304">
        <v>7</v>
      </c>
      <c r="F1304" t="s">
        <v>13813</v>
      </c>
      <c r="G1304">
        <v>3</v>
      </c>
      <c r="H1304" t="s">
        <v>13770</v>
      </c>
      <c r="I1304">
        <v>3</v>
      </c>
      <c r="J1304" t="s">
        <v>13814</v>
      </c>
      <c r="K1304" t="s">
        <v>13816</v>
      </c>
      <c r="L1304">
        <v>270107</v>
      </c>
      <c r="M1304" t="s">
        <v>13588</v>
      </c>
      <c r="N1304">
        <v>270107005</v>
      </c>
      <c r="O1304" t="s">
        <v>13608</v>
      </c>
      <c r="P1304">
        <v>1521.5839342364834</v>
      </c>
      <c r="Q1304">
        <v>181.99060004262179</v>
      </c>
      <c r="R1304">
        <v>1159.798034083743</v>
      </c>
    </row>
    <row r="1305" spans="1:18" x14ac:dyDescent="0.25">
      <c r="A1305">
        <v>10</v>
      </c>
      <c r="B1305">
        <v>10102</v>
      </c>
      <c r="C1305" t="s">
        <v>777</v>
      </c>
      <c r="D1305" t="s">
        <v>1676</v>
      </c>
      <c r="E1305">
        <v>1</v>
      </c>
      <c r="F1305" t="s">
        <v>13800</v>
      </c>
      <c r="G1305">
        <v>1</v>
      </c>
      <c r="H1305" t="s">
        <v>8278</v>
      </c>
      <c r="I1305">
        <v>1</v>
      </c>
      <c r="J1305" t="s">
        <v>13801</v>
      </c>
      <c r="K1305" t="s">
        <v>13802</v>
      </c>
      <c r="L1305">
        <v>270107</v>
      </c>
      <c r="M1305" t="s">
        <v>13588</v>
      </c>
      <c r="N1305">
        <v>270107006</v>
      </c>
      <c r="O1305" t="s">
        <v>13613</v>
      </c>
      <c r="P1305">
        <v>0</v>
      </c>
      <c r="Q1305">
        <v>15554.47105256352</v>
      </c>
      <c r="R1305">
        <v>0</v>
      </c>
    </row>
    <row r="1306" spans="1:18" x14ac:dyDescent="0.25">
      <c r="A1306">
        <v>10</v>
      </c>
      <c r="B1306">
        <v>10102</v>
      </c>
      <c r="C1306" t="s">
        <v>777</v>
      </c>
      <c r="D1306" t="s">
        <v>1676</v>
      </c>
      <c r="E1306">
        <v>2</v>
      </c>
      <c r="F1306" t="s">
        <v>13804</v>
      </c>
      <c r="G1306">
        <v>3</v>
      </c>
      <c r="H1306" t="s">
        <v>13770</v>
      </c>
      <c r="I1306">
        <v>1</v>
      </c>
      <c r="J1306" t="s">
        <v>13801</v>
      </c>
      <c r="K1306" t="s">
        <v>13805</v>
      </c>
      <c r="L1306">
        <v>270107</v>
      </c>
      <c r="M1306" t="s">
        <v>13588</v>
      </c>
      <c r="N1306">
        <v>270107006</v>
      </c>
      <c r="O1306" t="s">
        <v>13613</v>
      </c>
      <c r="P1306">
        <v>0</v>
      </c>
      <c r="Q1306">
        <v>15554.47105256352</v>
      </c>
      <c r="R1306">
        <v>0</v>
      </c>
    </row>
    <row r="1307" spans="1:18" x14ac:dyDescent="0.25">
      <c r="A1307">
        <v>10</v>
      </c>
      <c r="B1307">
        <v>10102</v>
      </c>
      <c r="C1307" t="s">
        <v>777</v>
      </c>
      <c r="D1307" t="s">
        <v>1676</v>
      </c>
      <c r="E1307">
        <v>3</v>
      </c>
      <c r="F1307" t="s">
        <v>13807</v>
      </c>
      <c r="G1307">
        <v>1</v>
      </c>
      <c r="H1307" t="s">
        <v>8278</v>
      </c>
      <c r="I1307">
        <v>1</v>
      </c>
      <c r="J1307" t="s">
        <v>13801</v>
      </c>
      <c r="K1307" t="s">
        <v>13808</v>
      </c>
      <c r="L1307">
        <v>270107</v>
      </c>
      <c r="M1307" t="s">
        <v>13588</v>
      </c>
      <c r="N1307">
        <v>270107006</v>
      </c>
      <c r="O1307" t="s">
        <v>13613</v>
      </c>
      <c r="P1307">
        <v>0</v>
      </c>
      <c r="Q1307">
        <v>15554.47105256352</v>
      </c>
      <c r="R1307">
        <v>0</v>
      </c>
    </row>
    <row r="1308" spans="1:18" x14ac:dyDescent="0.25">
      <c r="A1308">
        <v>10</v>
      </c>
      <c r="B1308">
        <v>10102</v>
      </c>
      <c r="C1308" t="s">
        <v>777</v>
      </c>
      <c r="D1308" t="s">
        <v>1676</v>
      </c>
      <c r="E1308">
        <v>4</v>
      </c>
      <c r="F1308" t="s">
        <v>13810</v>
      </c>
      <c r="G1308">
        <v>1</v>
      </c>
      <c r="H1308" t="s">
        <v>8278</v>
      </c>
      <c r="I1308">
        <v>1</v>
      </c>
      <c r="J1308" t="s">
        <v>13801</v>
      </c>
      <c r="K1308" t="s">
        <v>13811</v>
      </c>
      <c r="L1308">
        <v>270107</v>
      </c>
      <c r="M1308" t="s">
        <v>13588</v>
      </c>
      <c r="N1308">
        <v>270107006</v>
      </c>
      <c r="O1308" t="s">
        <v>13613</v>
      </c>
      <c r="P1308">
        <v>0</v>
      </c>
      <c r="Q1308">
        <v>15554.47105256352</v>
      </c>
      <c r="R1308">
        <v>0</v>
      </c>
    </row>
    <row r="1309" spans="1:18" x14ac:dyDescent="0.25">
      <c r="A1309">
        <v>10</v>
      </c>
      <c r="B1309">
        <v>10102</v>
      </c>
      <c r="C1309" t="s">
        <v>777</v>
      </c>
      <c r="D1309" t="s">
        <v>1676</v>
      </c>
      <c r="E1309">
        <v>7</v>
      </c>
      <c r="F1309" t="s">
        <v>13813</v>
      </c>
      <c r="G1309">
        <v>2</v>
      </c>
      <c r="H1309" t="s">
        <v>13771</v>
      </c>
      <c r="I1309">
        <v>3</v>
      </c>
      <c r="J1309" t="s">
        <v>13814</v>
      </c>
      <c r="K1309" t="s">
        <v>13771</v>
      </c>
      <c r="L1309">
        <v>270107</v>
      </c>
      <c r="M1309" t="s">
        <v>13588</v>
      </c>
      <c r="N1309">
        <v>270107005</v>
      </c>
      <c r="O1309" t="s">
        <v>13608</v>
      </c>
      <c r="P1309">
        <v>0</v>
      </c>
      <c r="Q1309">
        <v>5885.2382991526565</v>
      </c>
      <c r="R1309">
        <v>0</v>
      </c>
    </row>
    <row r="1310" spans="1:18" x14ac:dyDescent="0.25">
      <c r="A1310">
        <v>10</v>
      </c>
      <c r="B1310">
        <v>10102</v>
      </c>
      <c r="C1310" t="s">
        <v>777</v>
      </c>
      <c r="D1310" t="s">
        <v>1676</v>
      </c>
      <c r="E1310">
        <v>7</v>
      </c>
      <c r="F1310" t="s">
        <v>13813</v>
      </c>
      <c r="G1310">
        <v>3</v>
      </c>
      <c r="H1310" t="s">
        <v>13770</v>
      </c>
      <c r="I1310">
        <v>3</v>
      </c>
      <c r="J1310" t="s">
        <v>13814</v>
      </c>
      <c r="K1310" t="s">
        <v>13815</v>
      </c>
      <c r="L1310">
        <v>270107</v>
      </c>
      <c r="M1310" t="s">
        <v>13588</v>
      </c>
      <c r="N1310">
        <v>270107005</v>
      </c>
      <c r="O1310" t="s">
        <v>13608</v>
      </c>
      <c r="P1310">
        <v>0</v>
      </c>
      <c r="Q1310">
        <v>9669.2327534108626</v>
      </c>
      <c r="R1310">
        <v>0</v>
      </c>
    </row>
    <row r="1311" spans="1:18" x14ac:dyDescent="0.25">
      <c r="A1311">
        <v>10</v>
      </c>
      <c r="B1311">
        <v>10104</v>
      </c>
      <c r="C1311" t="s">
        <v>777</v>
      </c>
      <c r="D1311" t="s">
        <v>1682</v>
      </c>
      <c r="E1311">
        <v>1</v>
      </c>
      <c r="F1311" t="s">
        <v>13800</v>
      </c>
      <c r="G1311">
        <v>1</v>
      </c>
      <c r="H1311" t="s">
        <v>8278</v>
      </c>
      <c r="I1311">
        <v>1</v>
      </c>
      <c r="J1311" t="s">
        <v>13801</v>
      </c>
      <c r="K1311" t="s">
        <v>13802</v>
      </c>
      <c r="L1311">
        <v>270107</v>
      </c>
      <c r="M1311" t="s">
        <v>13588</v>
      </c>
      <c r="N1311">
        <v>270107006</v>
      </c>
      <c r="O1311" t="s">
        <v>13613</v>
      </c>
      <c r="P1311">
        <v>0</v>
      </c>
      <c r="Q1311">
        <v>12965.00756564501</v>
      </c>
      <c r="R1311">
        <v>0</v>
      </c>
    </row>
    <row r="1312" spans="1:18" x14ac:dyDescent="0.25">
      <c r="A1312">
        <v>10</v>
      </c>
      <c r="B1312">
        <v>10104</v>
      </c>
      <c r="C1312" t="s">
        <v>777</v>
      </c>
      <c r="D1312" t="s">
        <v>1682</v>
      </c>
      <c r="E1312">
        <v>2</v>
      </c>
      <c r="F1312" t="s">
        <v>13804</v>
      </c>
      <c r="G1312">
        <v>3</v>
      </c>
      <c r="H1312" t="s">
        <v>13770</v>
      </c>
      <c r="I1312">
        <v>1</v>
      </c>
      <c r="J1312" t="s">
        <v>13801</v>
      </c>
      <c r="K1312" t="s">
        <v>13805</v>
      </c>
      <c r="L1312">
        <v>270107</v>
      </c>
      <c r="M1312" t="s">
        <v>13588</v>
      </c>
      <c r="N1312">
        <v>270107006</v>
      </c>
      <c r="O1312" t="s">
        <v>13613</v>
      </c>
      <c r="P1312">
        <v>0</v>
      </c>
      <c r="Q1312">
        <v>12965.00756564501</v>
      </c>
      <c r="R1312">
        <v>0</v>
      </c>
    </row>
    <row r="1313" spans="1:18" x14ac:dyDescent="0.25">
      <c r="A1313">
        <v>10</v>
      </c>
      <c r="B1313">
        <v>10104</v>
      </c>
      <c r="C1313" t="s">
        <v>777</v>
      </c>
      <c r="D1313" t="s">
        <v>1682</v>
      </c>
      <c r="E1313">
        <v>3</v>
      </c>
      <c r="F1313" t="s">
        <v>13807</v>
      </c>
      <c r="G1313">
        <v>1</v>
      </c>
      <c r="H1313" t="s">
        <v>8278</v>
      </c>
      <c r="I1313">
        <v>1</v>
      </c>
      <c r="J1313" t="s">
        <v>13801</v>
      </c>
      <c r="K1313" t="s">
        <v>13808</v>
      </c>
      <c r="L1313">
        <v>270107</v>
      </c>
      <c r="M1313" t="s">
        <v>13588</v>
      </c>
      <c r="N1313">
        <v>270107006</v>
      </c>
      <c r="O1313" t="s">
        <v>13613</v>
      </c>
      <c r="P1313">
        <v>0</v>
      </c>
      <c r="Q1313">
        <v>12965.00756564501</v>
      </c>
      <c r="R1313">
        <v>0</v>
      </c>
    </row>
    <row r="1314" spans="1:18" x14ac:dyDescent="0.25">
      <c r="A1314">
        <v>10</v>
      </c>
      <c r="B1314">
        <v>10104</v>
      </c>
      <c r="C1314" t="s">
        <v>777</v>
      </c>
      <c r="D1314" t="s">
        <v>1682</v>
      </c>
      <c r="E1314">
        <v>4</v>
      </c>
      <c r="F1314" t="s">
        <v>13810</v>
      </c>
      <c r="G1314">
        <v>1</v>
      </c>
      <c r="H1314" t="s">
        <v>8278</v>
      </c>
      <c r="I1314">
        <v>1</v>
      </c>
      <c r="J1314" t="s">
        <v>13801</v>
      </c>
      <c r="K1314" t="s">
        <v>13811</v>
      </c>
      <c r="L1314">
        <v>270107</v>
      </c>
      <c r="M1314" t="s">
        <v>13588</v>
      </c>
      <c r="N1314">
        <v>270107006</v>
      </c>
      <c r="O1314" t="s">
        <v>13613</v>
      </c>
      <c r="P1314">
        <v>0</v>
      </c>
      <c r="Q1314">
        <v>12965.00756564501</v>
      </c>
      <c r="R1314">
        <v>0</v>
      </c>
    </row>
    <row r="1315" spans="1:18" x14ac:dyDescent="0.25">
      <c r="A1315">
        <v>10</v>
      </c>
      <c r="B1315">
        <v>10104</v>
      </c>
      <c r="C1315" t="s">
        <v>777</v>
      </c>
      <c r="D1315" t="s">
        <v>1682</v>
      </c>
      <c r="E1315">
        <v>7</v>
      </c>
      <c r="F1315" t="s">
        <v>13813</v>
      </c>
      <c r="G1315">
        <v>3</v>
      </c>
      <c r="H1315" t="s">
        <v>13770</v>
      </c>
      <c r="I1315">
        <v>3</v>
      </c>
      <c r="J1315" t="s">
        <v>13814</v>
      </c>
      <c r="K1315" t="s">
        <v>13815</v>
      </c>
      <c r="L1315">
        <v>270107</v>
      </c>
      <c r="M1315" t="s">
        <v>13588</v>
      </c>
      <c r="N1315">
        <v>270107005</v>
      </c>
      <c r="O1315" t="s">
        <v>13608</v>
      </c>
      <c r="P1315">
        <v>0</v>
      </c>
      <c r="Q1315">
        <v>12965.00756564501</v>
      </c>
      <c r="R1315">
        <v>0</v>
      </c>
    </row>
    <row r="1316" spans="1:18" x14ac:dyDescent="0.25">
      <c r="A1316">
        <v>10</v>
      </c>
      <c r="B1316">
        <v>10105</v>
      </c>
      <c r="C1316" t="s">
        <v>777</v>
      </c>
      <c r="D1316" t="s">
        <v>1685</v>
      </c>
      <c r="E1316">
        <v>1</v>
      </c>
      <c r="F1316" t="s">
        <v>13800</v>
      </c>
      <c r="G1316">
        <v>1</v>
      </c>
      <c r="H1316" t="s">
        <v>8278</v>
      </c>
      <c r="I1316">
        <v>1</v>
      </c>
      <c r="J1316" t="s">
        <v>13801</v>
      </c>
      <c r="K1316" t="s">
        <v>13802</v>
      </c>
      <c r="L1316">
        <v>270107</v>
      </c>
      <c r="M1316" t="s">
        <v>13588</v>
      </c>
      <c r="N1316">
        <v>270107006</v>
      </c>
      <c r="O1316" t="s">
        <v>13613</v>
      </c>
      <c r="P1316">
        <v>0</v>
      </c>
      <c r="Q1316">
        <v>9546.9225102109831</v>
      </c>
      <c r="R1316">
        <v>28270.355991655204</v>
      </c>
    </row>
    <row r="1317" spans="1:18" x14ac:dyDescent="0.25">
      <c r="A1317">
        <v>10</v>
      </c>
      <c r="B1317">
        <v>10105</v>
      </c>
      <c r="C1317" t="s">
        <v>777</v>
      </c>
      <c r="D1317" t="s">
        <v>1685</v>
      </c>
      <c r="E1317">
        <v>1</v>
      </c>
      <c r="F1317" t="s">
        <v>13800</v>
      </c>
      <c r="G1317">
        <v>1</v>
      </c>
      <c r="H1317" t="s">
        <v>8278</v>
      </c>
      <c r="I1317">
        <v>1</v>
      </c>
      <c r="J1317" t="s">
        <v>13801</v>
      </c>
      <c r="K1317" t="s">
        <v>13803</v>
      </c>
      <c r="L1317">
        <v>270107</v>
      </c>
      <c r="M1317" t="s">
        <v>13588</v>
      </c>
      <c r="N1317">
        <v>270107006</v>
      </c>
      <c r="O1317" t="s">
        <v>13613</v>
      </c>
      <c r="P1317">
        <v>0</v>
      </c>
      <c r="Q1317">
        <v>0</v>
      </c>
      <c r="R1317">
        <v>2601.9260248232213</v>
      </c>
    </row>
    <row r="1318" spans="1:18" x14ac:dyDescent="0.25">
      <c r="A1318">
        <v>10</v>
      </c>
      <c r="B1318">
        <v>10105</v>
      </c>
      <c r="C1318" t="s">
        <v>777</v>
      </c>
      <c r="D1318" t="s">
        <v>1685</v>
      </c>
      <c r="E1318">
        <v>2</v>
      </c>
      <c r="F1318" t="s">
        <v>13804</v>
      </c>
      <c r="G1318">
        <v>3</v>
      </c>
      <c r="H1318" t="s">
        <v>13770</v>
      </c>
      <c r="I1318">
        <v>1</v>
      </c>
      <c r="J1318" t="s">
        <v>13801</v>
      </c>
      <c r="K1318" t="s">
        <v>13805</v>
      </c>
      <c r="L1318">
        <v>270107</v>
      </c>
      <c r="M1318" t="s">
        <v>13588</v>
      </c>
      <c r="N1318">
        <v>270107006</v>
      </c>
      <c r="O1318" t="s">
        <v>13613</v>
      </c>
      <c r="P1318">
        <v>0</v>
      </c>
      <c r="Q1318">
        <v>9546.9225102109831</v>
      </c>
      <c r="R1318">
        <v>21113.099453080722</v>
      </c>
    </row>
    <row r="1319" spans="1:18" x14ac:dyDescent="0.25">
      <c r="A1319">
        <v>10</v>
      </c>
      <c r="B1319">
        <v>10105</v>
      </c>
      <c r="C1319" t="s">
        <v>777</v>
      </c>
      <c r="D1319" t="s">
        <v>1685</v>
      </c>
      <c r="E1319">
        <v>2</v>
      </c>
      <c r="F1319" t="s">
        <v>13804</v>
      </c>
      <c r="G1319">
        <v>3</v>
      </c>
      <c r="H1319" t="s">
        <v>13770</v>
      </c>
      <c r="I1319">
        <v>1</v>
      </c>
      <c r="J1319" t="s">
        <v>13801</v>
      </c>
      <c r="K1319" t="s">
        <v>13806</v>
      </c>
      <c r="L1319">
        <v>270107</v>
      </c>
      <c r="M1319" t="s">
        <v>13588</v>
      </c>
      <c r="N1319">
        <v>270107006</v>
      </c>
      <c r="O1319" t="s">
        <v>13613</v>
      </c>
      <c r="P1319">
        <v>0</v>
      </c>
      <c r="Q1319">
        <v>0</v>
      </c>
      <c r="R1319">
        <v>9759.1825633977078</v>
      </c>
    </row>
    <row r="1320" spans="1:18" x14ac:dyDescent="0.25">
      <c r="A1320">
        <v>10</v>
      </c>
      <c r="B1320">
        <v>10105</v>
      </c>
      <c r="C1320" t="s">
        <v>777</v>
      </c>
      <c r="D1320" t="s">
        <v>1685</v>
      </c>
      <c r="E1320">
        <v>3</v>
      </c>
      <c r="F1320" t="s">
        <v>13807</v>
      </c>
      <c r="G1320">
        <v>1</v>
      </c>
      <c r="H1320" t="s">
        <v>8278</v>
      </c>
      <c r="I1320">
        <v>1</v>
      </c>
      <c r="J1320" t="s">
        <v>13801</v>
      </c>
      <c r="K1320" t="s">
        <v>13808</v>
      </c>
      <c r="L1320">
        <v>270107</v>
      </c>
      <c r="M1320" t="s">
        <v>13588</v>
      </c>
      <c r="N1320">
        <v>270107006</v>
      </c>
      <c r="O1320" t="s">
        <v>13613</v>
      </c>
      <c r="P1320">
        <v>0</v>
      </c>
      <c r="Q1320">
        <v>9546.9225102109831</v>
      </c>
      <c r="R1320">
        <v>28270.355991655204</v>
      </c>
    </row>
    <row r="1321" spans="1:18" x14ac:dyDescent="0.25">
      <c r="A1321">
        <v>10</v>
      </c>
      <c r="B1321">
        <v>10105</v>
      </c>
      <c r="C1321" t="s">
        <v>777</v>
      </c>
      <c r="D1321" t="s">
        <v>1685</v>
      </c>
      <c r="E1321">
        <v>3</v>
      </c>
      <c r="F1321" t="s">
        <v>13807</v>
      </c>
      <c r="G1321">
        <v>1</v>
      </c>
      <c r="H1321" t="s">
        <v>8278</v>
      </c>
      <c r="I1321">
        <v>1</v>
      </c>
      <c r="J1321" t="s">
        <v>13801</v>
      </c>
      <c r="K1321" t="s">
        <v>13809</v>
      </c>
      <c r="L1321">
        <v>270107</v>
      </c>
      <c r="M1321" t="s">
        <v>13588</v>
      </c>
      <c r="N1321">
        <v>270107006</v>
      </c>
      <c r="O1321" t="s">
        <v>13613</v>
      </c>
      <c r="P1321">
        <v>0</v>
      </c>
      <c r="Q1321">
        <v>0</v>
      </c>
      <c r="R1321">
        <v>2601.9260248232213</v>
      </c>
    </row>
    <row r="1322" spans="1:18" x14ac:dyDescent="0.25">
      <c r="A1322">
        <v>10</v>
      </c>
      <c r="B1322">
        <v>10105</v>
      </c>
      <c r="C1322" t="s">
        <v>777</v>
      </c>
      <c r="D1322" t="s">
        <v>1685</v>
      </c>
      <c r="E1322">
        <v>4</v>
      </c>
      <c r="F1322" t="s">
        <v>13810</v>
      </c>
      <c r="G1322">
        <v>1</v>
      </c>
      <c r="H1322" t="s">
        <v>8278</v>
      </c>
      <c r="I1322">
        <v>1</v>
      </c>
      <c r="J1322" t="s">
        <v>13801</v>
      </c>
      <c r="K1322" t="s">
        <v>13811</v>
      </c>
      <c r="L1322">
        <v>270107</v>
      </c>
      <c r="M1322" t="s">
        <v>13588</v>
      </c>
      <c r="N1322">
        <v>270107006</v>
      </c>
      <c r="O1322" t="s">
        <v>13613</v>
      </c>
      <c r="P1322">
        <v>0</v>
      </c>
      <c r="Q1322">
        <v>9546.9225102109831</v>
      </c>
      <c r="R1322">
        <v>28270.355991655204</v>
      </c>
    </row>
    <row r="1323" spans="1:18" x14ac:dyDescent="0.25">
      <c r="A1323">
        <v>10</v>
      </c>
      <c r="B1323">
        <v>10105</v>
      </c>
      <c r="C1323" t="s">
        <v>777</v>
      </c>
      <c r="D1323" t="s">
        <v>1685</v>
      </c>
      <c r="E1323">
        <v>4</v>
      </c>
      <c r="F1323" t="s">
        <v>13810</v>
      </c>
      <c r="G1323">
        <v>1</v>
      </c>
      <c r="H1323" t="s">
        <v>8278</v>
      </c>
      <c r="I1323">
        <v>1</v>
      </c>
      <c r="J1323" t="s">
        <v>13801</v>
      </c>
      <c r="K1323" t="s">
        <v>13812</v>
      </c>
      <c r="L1323">
        <v>270107</v>
      </c>
      <c r="M1323" t="s">
        <v>13588</v>
      </c>
      <c r="N1323">
        <v>270107006</v>
      </c>
      <c r="O1323" t="s">
        <v>13613</v>
      </c>
      <c r="P1323">
        <v>0</v>
      </c>
      <c r="Q1323">
        <v>0</v>
      </c>
      <c r="R1323">
        <v>2601.9260248232213</v>
      </c>
    </row>
    <row r="1324" spans="1:18" x14ac:dyDescent="0.25">
      <c r="A1324">
        <v>10</v>
      </c>
      <c r="B1324">
        <v>10105</v>
      </c>
      <c r="C1324" t="s">
        <v>777</v>
      </c>
      <c r="D1324" t="s">
        <v>1685</v>
      </c>
      <c r="E1324">
        <v>7</v>
      </c>
      <c r="F1324" t="s">
        <v>13813</v>
      </c>
      <c r="G1324">
        <v>2</v>
      </c>
      <c r="H1324" t="s">
        <v>13771</v>
      </c>
      <c r="I1324">
        <v>3</v>
      </c>
      <c r="J1324" t="s">
        <v>13814</v>
      </c>
      <c r="K1324" t="s">
        <v>13771</v>
      </c>
      <c r="L1324">
        <v>270107</v>
      </c>
      <c r="M1324" t="s">
        <v>13588</v>
      </c>
      <c r="N1324">
        <v>270107005</v>
      </c>
      <c r="O1324" t="s">
        <v>13608</v>
      </c>
      <c r="P1324">
        <v>0</v>
      </c>
      <c r="Q1324">
        <v>2394.9792543346275</v>
      </c>
      <c r="R1324">
        <v>0</v>
      </c>
    </row>
    <row r="1325" spans="1:18" x14ac:dyDescent="0.25">
      <c r="A1325">
        <v>10</v>
      </c>
      <c r="B1325">
        <v>10105</v>
      </c>
      <c r="C1325" t="s">
        <v>777</v>
      </c>
      <c r="D1325" t="s">
        <v>1685</v>
      </c>
      <c r="E1325">
        <v>7</v>
      </c>
      <c r="F1325" t="s">
        <v>13813</v>
      </c>
      <c r="G1325">
        <v>3</v>
      </c>
      <c r="H1325" t="s">
        <v>13770</v>
      </c>
      <c r="I1325">
        <v>3</v>
      </c>
      <c r="J1325" t="s">
        <v>13814</v>
      </c>
      <c r="K1325" t="s">
        <v>13815</v>
      </c>
      <c r="L1325">
        <v>270107</v>
      </c>
      <c r="M1325" t="s">
        <v>13588</v>
      </c>
      <c r="N1325">
        <v>270107005</v>
      </c>
      <c r="O1325" t="s">
        <v>13608</v>
      </c>
      <c r="P1325">
        <v>0</v>
      </c>
      <c r="Q1325">
        <v>7151.9432558763547</v>
      </c>
      <c r="R1325">
        <v>21449.403727052584</v>
      </c>
    </row>
    <row r="1326" spans="1:18" x14ac:dyDescent="0.25">
      <c r="A1326">
        <v>10</v>
      </c>
      <c r="B1326">
        <v>10105</v>
      </c>
      <c r="C1326" t="s">
        <v>777</v>
      </c>
      <c r="D1326" t="s">
        <v>1685</v>
      </c>
      <c r="E1326">
        <v>7</v>
      </c>
      <c r="F1326" t="s">
        <v>13813</v>
      </c>
      <c r="G1326">
        <v>3</v>
      </c>
      <c r="H1326" t="s">
        <v>13770</v>
      </c>
      <c r="I1326">
        <v>3</v>
      </c>
      <c r="J1326" t="s">
        <v>13814</v>
      </c>
      <c r="K1326" t="s">
        <v>13816</v>
      </c>
      <c r="L1326">
        <v>270107</v>
      </c>
      <c r="M1326" t="s">
        <v>13588</v>
      </c>
      <c r="N1326">
        <v>270107005</v>
      </c>
      <c r="O1326" t="s">
        <v>13608</v>
      </c>
      <c r="P1326">
        <v>0</v>
      </c>
      <c r="Q1326">
        <v>0</v>
      </c>
      <c r="R1326">
        <v>9422.878289425842</v>
      </c>
    </row>
    <row r="1327" spans="1:18" x14ac:dyDescent="0.25">
      <c r="A1327">
        <v>10</v>
      </c>
      <c r="B1327">
        <v>10107</v>
      </c>
      <c r="C1327" t="s">
        <v>777</v>
      </c>
      <c r="D1327" t="s">
        <v>1691</v>
      </c>
      <c r="E1327">
        <v>1</v>
      </c>
      <c r="F1327" t="s">
        <v>13800</v>
      </c>
      <c r="G1327">
        <v>1</v>
      </c>
      <c r="H1327" t="s">
        <v>8278</v>
      </c>
      <c r="I1327">
        <v>1</v>
      </c>
      <c r="J1327" t="s">
        <v>13801</v>
      </c>
      <c r="K1327" t="s">
        <v>13802</v>
      </c>
      <c r="L1327">
        <v>270107</v>
      </c>
      <c r="M1327" t="s">
        <v>13588</v>
      </c>
      <c r="N1327">
        <v>270107006</v>
      </c>
      <c r="O1327" t="s">
        <v>13613</v>
      </c>
      <c r="P1327">
        <v>0</v>
      </c>
      <c r="Q1327">
        <v>39636.533567914776</v>
      </c>
      <c r="R1327">
        <v>38594.841138933058</v>
      </c>
    </row>
    <row r="1328" spans="1:18" x14ac:dyDescent="0.25">
      <c r="A1328">
        <v>10</v>
      </c>
      <c r="B1328">
        <v>10107</v>
      </c>
      <c r="C1328" t="s">
        <v>777</v>
      </c>
      <c r="D1328" t="s">
        <v>1691</v>
      </c>
      <c r="E1328">
        <v>1</v>
      </c>
      <c r="F1328" t="s">
        <v>13800</v>
      </c>
      <c r="G1328">
        <v>1</v>
      </c>
      <c r="H1328" t="s">
        <v>8278</v>
      </c>
      <c r="I1328">
        <v>1</v>
      </c>
      <c r="J1328" t="s">
        <v>13801</v>
      </c>
      <c r="K1328" t="s">
        <v>13803</v>
      </c>
      <c r="L1328">
        <v>270107</v>
      </c>
      <c r="M1328" t="s">
        <v>13588</v>
      </c>
      <c r="N1328">
        <v>270107006</v>
      </c>
      <c r="O1328" t="s">
        <v>13613</v>
      </c>
      <c r="P1328">
        <v>0</v>
      </c>
      <c r="Q1328">
        <v>2427.6857079830861</v>
      </c>
      <c r="R1328">
        <v>0</v>
      </c>
    </row>
    <row r="1329" spans="1:18" x14ac:dyDescent="0.25">
      <c r="A1329">
        <v>10</v>
      </c>
      <c r="B1329">
        <v>10107</v>
      </c>
      <c r="C1329" t="s">
        <v>777</v>
      </c>
      <c r="D1329" t="s">
        <v>1691</v>
      </c>
      <c r="E1329">
        <v>2</v>
      </c>
      <c r="F1329" t="s">
        <v>13804</v>
      </c>
      <c r="G1329">
        <v>3</v>
      </c>
      <c r="H1329" t="s">
        <v>13770</v>
      </c>
      <c r="I1329">
        <v>1</v>
      </c>
      <c r="J1329" t="s">
        <v>13801</v>
      </c>
      <c r="K1329" t="s">
        <v>13805</v>
      </c>
      <c r="L1329">
        <v>270107</v>
      </c>
      <c r="M1329" t="s">
        <v>13588</v>
      </c>
      <c r="N1329">
        <v>270107006</v>
      </c>
      <c r="O1329" t="s">
        <v>13613</v>
      </c>
      <c r="P1329">
        <v>0</v>
      </c>
      <c r="Q1329">
        <v>39636.533567914776</v>
      </c>
      <c r="R1329">
        <v>28023.468989956516</v>
      </c>
    </row>
    <row r="1330" spans="1:18" x14ac:dyDescent="0.25">
      <c r="A1330">
        <v>10</v>
      </c>
      <c r="B1330">
        <v>10107</v>
      </c>
      <c r="C1330" t="s">
        <v>777</v>
      </c>
      <c r="D1330" t="s">
        <v>1691</v>
      </c>
      <c r="E1330">
        <v>2</v>
      </c>
      <c r="F1330" t="s">
        <v>13804</v>
      </c>
      <c r="G1330">
        <v>3</v>
      </c>
      <c r="H1330" t="s">
        <v>13770</v>
      </c>
      <c r="I1330">
        <v>1</v>
      </c>
      <c r="J1330" t="s">
        <v>13801</v>
      </c>
      <c r="K1330" t="s">
        <v>13806</v>
      </c>
      <c r="L1330">
        <v>270107</v>
      </c>
      <c r="M1330" t="s">
        <v>13588</v>
      </c>
      <c r="N1330">
        <v>270107006</v>
      </c>
      <c r="O1330" t="s">
        <v>13613</v>
      </c>
      <c r="P1330">
        <v>0</v>
      </c>
      <c r="Q1330">
        <v>2427.6857079830861</v>
      </c>
      <c r="R1330">
        <v>10571.372148976543</v>
      </c>
    </row>
    <row r="1331" spans="1:18" x14ac:dyDescent="0.25">
      <c r="A1331">
        <v>10</v>
      </c>
      <c r="B1331">
        <v>10107</v>
      </c>
      <c r="C1331" t="s">
        <v>777</v>
      </c>
      <c r="D1331" t="s">
        <v>1691</v>
      </c>
      <c r="E1331">
        <v>3</v>
      </c>
      <c r="F1331" t="s">
        <v>13807</v>
      </c>
      <c r="G1331">
        <v>1</v>
      </c>
      <c r="H1331" t="s">
        <v>8278</v>
      </c>
      <c r="I1331">
        <v>1</v>
      </c>
      <c r="J1331" t="s">
        <v>13801</v>
      </c>
      <c r="K1331" t="s">
        <v>13808</v>
      </c>
      <c r="L1331">
        <v>270107</v>
      </c>
      <c r="M1331" t="s">
        <v>13588</v>
      </c>
      <c r="N1331">
        <v>270107006</v>
      </c>
      <c r="O1331" t="s">
        <v>13613</v>
      </c>
      <c r="P1331">
        <v>0</v>
      </c>
      <c r="Q1331">
        <v>39636.533567914776</v>
      </c>
      <c r="R1331">
        <v>38594.841138933058</v>
      </c>
    </row>
    <row r="1332" spans="1:18" x14ac:dyDescent="0.25">
      <c r="A1332">
        <v>10</v>
      </c>
      <c r="B1332">
        <v>10107</v>
      </c>
      <c r="C1332" t="s">
        <v>777</v>
      </c>
      <c r="D1332" t="s">
        <v>1691</v>
      </c>
      <c r="E1332">
        <v>3</v>
      </c>
      <c r="F1332" t="s">
        <v>13807</v>
      </c>
      <c r="G1332">
        <v>1</v>
      </c>
      <c r="H1332" t="s">
        <v>8278</v>
      </c>
      <c r="I1332">
        <v>1</v>
      </c>
      <c r="J1332" t="s">
        <v>13801</v>
      </c>
      <c r="K1332" t="s">
        <v>13809</v>
      </c>
      <c r="L1332">
        <v>270107</v>
      </c>
      <c r="M1332" t="s">
        <v>13588</v>
      </c>
      <c r="N1332">
        <v>270107006</v>
      </c>
      <c r="O1332" t="s">
        <v>13613</v>
      </c>
      <c r="P1332">
        <v>0</v>
      </c>
      <c r="Q1332">
        <v>2427.6857079830861</v>
      </c>
      <c r="R1332">
        <v>0</v>
      </c>
    </row>
    <row r="1333" spans="1:18" x14ac:dyDescent="0.25">
      <c r="A1333">
        <v>10</v>
      </c>
      <c r="B1333">
        <v>10107</v>
      </c>
      <c r="C1333" t="s">
        <v>777</v>
      </c>
      <c r="D1333" t="s">
        <v>1691</v>
      </c>
      <c r="E1333">
        <v>4</v>
      </c>
      <c r="F1333" t="s">
        <v>13810</v>
      </c>
      <c r="G1333">
        <v>1</v>
      </c>
      <c r="H1333" t="s">
        <v>8278</v>
      </c>
      <c r="I1333">
        <v>1</v>
      </c>
      <c r="J1333" t="s">
        <v>13801</v>
      </c>
      <c r="K1333" t="s">
        <v>13811</v>
      </c>
      <c r="L1333">
        <v>270107</v>
      </c>
      <c r="M1333" t="s">
        <v>13588</v>
      </c>
      <c r="N1333">
        <v>270107006</v>
      </c>
      <c r="O1333" t="s">
        <v>13613</v>
      </c>
      <c r="P1333">
        <v>0</v>
      </c>
      <c r="Q1333">
        <v>39636.533567914776</v>
      </c>
      <c r="R1333">
        <v>38594.841138933058</v>
      </c>
    </row>
    <row r="1334" spans="1:18" x14ac:dyDescent="0.25">
      <c r="A1334">
        <v>10</v>
      </c>
      <c r="B1334">
        <v>10107</v>
      </c>
      <c r="C1334" t="s">
        <v>777</v>
      </c>
      <c r="D1334" t="s">
        <v>1691</v>
      </c>
      <c r="E1334">
        <v>4</v>
      </c>
      <c r="F1334" t="s">
        <v>13810</v>
      </c>
      <c r="G1334">
        <v>1</v>
      </c>
      <c r="H1334" t="s">
        <v>8278</v>
      </c>
      <c r="I1334">
        <v>1</v>
      </c>
      <c r="J1334" t="s">
        <v>13801</v>
      </c>
      <c r="K1334" t="s">
        <v>13812</v>
      </c>
      <c r="L1334">
        <v>270107</v>
      </c>
      <c r="M1334" t="s">
        <v>13588</v>
      </c>
      <c r="N1334">
        <v>270107006</v>
      </c>
      <c r="O1334" t="s">
        <v>13613</v>
      </c>
      <c r="P1334">
        <v>0</v>
      </c>
      <c r="Q1334">
        <v>2427.6857079830861</v>
      </c>
      <c r="R1334">
        <v>0</v>
      </c>
    </row>
    <row r="1335" spans="1:18" x14ac:dyDescent="0.25">
      <c r="A1335">
        <v>10</v>
      </c>
      <c r="B1335">
        <v>10107</v>
      </c>
      <c r="C1335" t="s">
        <v>777</v>
      </c>
      <c r="D1335" t="s">
        <v>1691</v>
      </c>
      <c r="E1335">
        <v>7</v>
      </c>
      <c r="F1335" t="s">
        <v>13813</v>
      </c>
      <c r="G1335">
        <v>2</v>
      </c>
      <c r="H1335" t="s">
        <v>13771</v>
      </c>
      <c r="I1335">
        <v>3</v>
      </c>
      <c r="J1335" t="s">
        <v>13814</v>
      </c>
      <c r="K1335" t="s">
        <v>13771</v>
      </c>
      <c r="L1335">
        <v>270107</v>
      </c>
      <c r="M1335" t="s">
        <v>13588</v>
      </c>
      <c r="N1335">
        <v>270107005</v>
      </c>
      <c r="O1335" t="s">
        <v>13608</v>
      </c>
      <c r="P1335">
        <v>0</v>
      </c>
      <c r="Q1335">
        <v>8182.5726045298015</v>
      </c>
      <c r="R1335">
        <v>1581.3329037108638</v>
      </c>
    </row>
    <row r="1336" spans="1:18" x14ac:dyDescent="0.25">
      <c r="A1336">
        <v>10</v>
      </c>
      <c r="B1336">
        <v>10107</v>
      </c>
      <c r="C1336" t="s">
        <v>777</v>
      </c>
      <c r="D1336" t="s">
        <v>1691</v>
      </c>
      <c r="E1336">
        <v>7</v>
      </c>
      <c r="F1336" t="s">
        <v>13813</v>
      </c>
      <c r="G1336">
        <v>3</v>
      </c>
      <c r="H1336" t="s">
        <v>13770</v>
      </c>
      <c r="I1336">
        <v>3</v>
      </c>
      <c r="J1336" t="s">
        <v>13814</v>
      </c>
      <c r="K1336" t="s">
        <v>13815</v>
      </c>
      <c r="L1336">
        <v>270107</v>
      </c>
      <c r="M1336" t="s">
        <v>13588</v>
      </c>
      <c r="N1336">
        <v>270107005</v>
      </c>
      <c r="O1336" t="s">
        <v>13608</v>
      </c>
      <c r="P1336">
        <v>0</v>
      </c>
      <c r="Q1336">
        <v>33881.646671368057</v>
      </c>
      <c r="R1336">
        <v>34539.891109944503</v>
      </c>
    </row>
    <row r="1337" spans="1:18" x14ac:dyDescent="0.25">
      <c r="A1337">
        <v>10</v>
      </c>
      <c r="B1337">
        <v>10107</v>
      </c>
      <c r="C1337" t="s">
        <v>777</v>
      </c>
      <c r="D1337" t="s">
        <v>1691</v>
      </c>
      <c r="E1337">
        <v>7</v>
      </c>
      <c r="F1337" t="s">
        <v>13813</v>
      </c>
      <c r="G1337">
        <v>3</v>
      </c>
      <c r="H1337" t="s">
        <v>13770</v>
      </c>
      <c r="I1337">
        <v>3</v>
      </c>
      <c r="J1337" t="s">
        <v>13814</v>
      </c>
      <c r="K1337" t="s">
        <v>13816</v>
      </c>
      <c r="L1337">
        <v>270107</v>
      </c>
      <c r="M1337" t="s">
        <v>13588</v>
      </c>
      <c r="N1337">
        <v>270107005</v>
      </c>
      <c r="O1337" t="s">
        <v>13608</v>
      </c>
      <c r="P1337">
        <v>0</v>
      </c>
      <c r="Q1337">
        <v>0</v>
      </c>
      <c r="R1337">
        <v>2473.617125277693</v>
      </c>
    </row>
    <row r="1338" spans="1:18" x14ac:dyDescent="0.25">
      <c r="A1338">
        <v>10</v>
      </c>
      <c r="B1338">
        <v>10108</v>
      </c>
      <c r="C1338" t="s">
        <v>777</v>
      </c>
      <c r="D1338" t="s">
        <v>1694</v>
      </c>
      <c r="E1338">
        <v>1</v>
      </c>
      <c r="F1338" t="s">
        <v>13800</v>
      </c>
      <c r="G1338">
        <v>1</v>
      </c>
      <c r="H1338" t="s">
        <v>8278</v>
      </c>
      <c r="I1338">
        <v>1</v>
      </c>
      <c r="J1338" t="s">
        <v>13801</v>
      </c>
      <c r="K1338" t="s">
        <v>13802</v>
      </c>
      <c r="L1338">
        <v>270107</v>
      </c>
      <c r="M1338" t="s">
        <v>13588</v>
      </c>
      <c r="N1338">
        <v>270107006</v>
      </c>
      <c r="O1338" t="s">
        <v>13613</v>
      </c>
      <c r="P1338">
        <v>0</v>
      </c>
      <c r="Q1338">
        <v>11687.703002109498</v>
      </c>
      <c r="R1338">
        <v>0</v>
      </c>
    </row>
    <row r="1339" spans="1:18" x14ac:dyDescent="0.25">
      <c r="A1339">
        <v>10</v>
      </c>
      <c r="B1339">
        <v>10108</v>
      </c>
      <c r="C1339" t="s">
        <v>777</v>
      </c>
      <c r="D1339" t="s">
        <v>1694</v>
      </c>
      <c r="E1339">
        <v>2</v>
      </c>
      <c r="F1339" t="s">
        <v>13804</v>
      </c>
      <c r="G1339">
        <v>3</v>
      </c>
      <c r="H1339" t="s">
        <v>13770</v>
      </c>
      <c r="I1339">
        <v>1</v>
      </c>
      <c r="J1339" t="s">
        <v>13801</v>
      </c>
      <c r="K1339" t="s">
        <v>13805</v>
      </c>
      <c r="L1339">
        <v>270107</v>
      </c>
      <c r="M1339" t="s">
        <v>13588</v>
      </c>
      <c r="N1339">
        <v>270107006</v>
      </c>
      <c r="O1339" t="s">
        <v>13613</v>
      </c>
      <c r="P1339">
        <v>0</v>
      </c>
      <c r="Q1339">
        <v>11687.703002109498</v>
      </c>
      <c r="R1339">
        <v>0</v>
      </c>
    </row>
    <row r="1340" spans="1:18" x14ac:dyDescent="0.25">
      <c r="A1340">
        <v>10</v>
      </c>
      <c r="B1340">
        <v>10108</v>
      </c>
      <c r="C1340" t="s">
        <v>777</v>
      </c>
      <c r="D1340" t="s">
        <v>1694</v>
      </c>
      <c r="E1340">
        <v>3</v>
      </c>
      <c r="F1340" t="s">
        <v>13807</v>
      </c>
      <c r="G1340">
        <v>1</v>
      </c>
      <c r="H1340" t="s">
        <v>8278</v>
      </c>
      <c r="I1340">
        <v>1</v>
      </c>
      <c r="J1340" t="s">
        <v>13801</v>
      </c>
      <c r="K1340" t="s">
        <v>13808</v>
      </c>
      <c r="L1340">
        <v>270107</v>
      </c>
      <c r="M1340" t="s">
        <v>13588</v>
      </c>
      <c r="N1340">
        <v>270107006</v>
      </c>
      <c r="O1340" t="s">
        <v>13613</v>
      </c>
      <c r="P1340">
        <v>0</v>
      </c>
      <c r="Q1340">
        <v>11687.703002109498</v>
      </c>
      <c r="R1340">
        <v>0</v>
      </c>
    </row>
    <row r="1341" spans="1:18" x14ac:dyDescent="0.25">
      <c r="A1341">
        <v>10</v>
      </c>
      <c r="B1341">
        <v>10108</v>
      </c>
      <c r="C1341" t="s">
        <v>777</v>
      </c>
      <c r="D1341" t="s">
        <v>1694</v>
      </c>
      <c r="E1341">
        <v>4</v>
      </c>
      <c r="F1341" t="s">
        <v>13810</v>
      </c>
      <c r="G1341">
        <v>1</v>
      </c>
      <c r="H1341" t="s">
        <v>8278</v>
      </c>
      <c r="I1341">
        <v>1</v>
      </c>
      <c r="J1341" t="s">
        <v>13801</v>
      </c>
      <c r="K1341" t="s">
        <v>13811</v>
      </c>
      <c r="L1341">
        <v>270107</v>
      </c>
      <c r="M1341" t="s">
        <v>13588</v>
      </c>
      <c r="N1341">
        <v>270107006</v>
      </c>
      <c r="O1341" t="s">
        <v>13613</v>
      </c>
      <c r="P1341">
        <v>0</v>
      </c>
      <c r="Q1341">
        <v>11687.703002109498</v>
      </c>
      <c r="R1341">
        <v>0</v>
      </c>
    </row>
    <row r="1342" spans="1:18" x14ac:dyDescent="0.25">
      <c r="A1342">
        <v>10</v>
      </c>
      <c r="B1342">
        <v>10108</v>
      </c>
      <c r="C1342" t="s">
        <v>777</v>
      </c>
      <c r="D1342" t="s">
        <v>1694</v>
      </c>
      <c r="E1342">
        <v>7</v>
      </c>
      <c r="F1342" t="s">
        <v>13813</v>
      </c>
      <c r="G1342">
        <v>2</v>
      </c>
      <c r="H1342" t="s">
        <v>13771</v>
      </c>
      <c r="I1342">
        <v>3</v>
      </c>
      <c r="J1342" t="s">
        <v>13814</v>
      </c>
      <c r="K1342" t="s">
        <v>13771</v>
      </c>
      <c r="L1342">
        <v>270107</v>
      </c>
      <c r="M1342" t="s">
        <v>13588</v>
      </c>
      <c r="N1342">
        <v>270107005</v>
      </c>
      <c r="O1342" t="s">
        <v>13608</v>
      </c>
      <c r="P1342">
        <v>0</v>
      </c>
      <c r="Q1342">
        <v>5445.1607149063047</v>
      </c>
      <c r="R1342">
        <v>0</v>
      </c>
    </row>
    <row r="1343" spans="1:18" x14ac:dyDescent="0.25">
      <c r="A1343">
        <v>10</v>
      </c>
      <c r="B1343">
        <v>10108</v>
      </c>
      <c r="C1343" t="s">
        <v>777</v>
      </c>
      <c r="D1343" t="s">
        <v>1694</v>
      </c>
      <c r="E1343">
        <v>7</v>
      </c>
      <c r="F1343" t="s">
        <v>13813</v>
      </c>
      <c r="G1343">
        <v>3</v>
      </c>
      <c r="H1343" t="s">
        <v>13770</v>
      </c>
      <c r="I1343">
        <v>3</v>
      </c>
      <c r="J1343" t="s">
        <v>13814</v>
      </c>
      <c r="K1343" t="s">
        <v>13815</v>
      </c>
      <c r="L1343">
        <v>270107</v>
      </c>
      <c r="M1343" t="s">
        <v>13588</v>
      </c>
      <c r="N1343">
        <v>270107005</v>
      </c>
      <c r="O1343" t="s">
        <v>13608</v>
      </c>
      <c r="P1343">
        <v>0</v>
      </c>
      <c r="Q1343">
        <v>6242.5422872031922</v>
      </c>
      <c r="R1343">
        <v>0</v>
      </c>
    </row>
    <row r="1344" spans="1:18" x14ac:dyDescent="0.25">
      <c r="A1344">
        <v>10</v>
      </c>
      <c r="B1344">
        <v>10109</v>
      </c>
      <c r="C1344" t="s">
        <v>777</v>
      </c>
      <c r="D1344" t="s">
        <v>1697</v>
      </c>
      <c r="E1344">
        <v>1</v>
      </c>
      <c r="F1344" t="s">
        <v>13800</v>
      </c>
      <c r="G1344">
        <v>1</v>
      </c>
      <c r="H1344" t="s">
        <v>8278</v>
      </c>
      <c r="I1344">
        <v>1</v>
      </c>
      <c r="J1344" t="s">
        <v>13801</v>
      </c>
      <c r="K1344" t="s">
        <v>13802</v>
      </c>
      <c r="L1344">
        <v>270107</v>
      </c>
      <c r="M1344" t="s">
        <v>13588</v>
      </c>
      <c r="N1344">
        <v>270107006</v>
      </c>
      <c r="O1344" t="s">
        <v>13613</v>
      </c>
      <c r="P1344">
        <v>17425.672487022181</v>
      </c>
      <c r="Q1344">
        <v>16927.894197644768</v>
      </c>
      <c r="R1344">
        <v>46133.500286626819</v>
      </c>
    </row>
    <row r="1345" spans="1:18" x14ac:dyDescent="0.25">
      <c r="A1345">
        <v>10</v>
      </c>
      <c r="B1345">
        <v>10109</v>
      </c>
      <c r="C1345" t="s">
        <v>777</v>
      </c>
      <c r="D1345" t="s">
        <v>1697</v>
      </c>
      <c r="E1345">
        <v>1</v>
      </c>
      <c r="F1345" t="s">
        <v>13800</v>
      </c>
      <c r="G1345">
        <v>1</v>
      </c>
      <c r="H1345" t="s">
        <v>8278</v>
      </c>
      <c r="I1345">
        <v>1</v>
      </c>
      <c r="J1345" t="s">
        <v>13801</v>
      </c>
      <c r="K1345" t="s">
        <v>13803</v>
      </c>
      <c r="L1345">
        <v>270107</v>
      </c>
      <c r="M1345" t="s">
        <v>13588</v>
      </c>
      <c r="N1345">
        <v>270107006</v>
      </c>
      <c r="O1345" t="s">
        <v>13613</v>
      </c>
      <c r="P1345">
        <v>1885.3232656913638</v>
      </c>
      <c r="Q1345">
        <v>0</v>
      </c>
      <c r="R1345">
        <v>3588.8471822295351</v>
      </c>
    </row>
    <row r="1346" spans="1:18" x14ac:dyDescent="0.25">
      <c r="A1346">
        <v>10</v>
      </c>
      <c r="B1346">
        <v>10109</v>
      </c>
      <c r="C1346" t="s">
        <v>777</v>
      </c>
      <c r="D1346" t="s">
        <v>1697</v>
      </c>
      <c r="E1346">
        <v>2</v>
      </c>
      <c r="F1346" t="s">
        <v>13804</v>
      </c>
      <c r="G1346">
        <v>3</v>
      </c>
      <c r="H1346" t="s">
        <v>13770</v>
      </c>
      <c r="I1346">
        <v>1</v>
      </c>
      <c r="J1346" t="s">
        <v>13801</v>
      </c>
      <c r="K1346" t="s">
        <v>13805</v>
      </c>
      <c r="L1346">
        <v>270107</v>
      </c>
      <c r="M1346" t="s">
        <v>13588</v>
      </c>
      <c r="N1346">
        <v>270107006</v>
      </c>
      <c r="O1346" t="s">
        <v>13613</v>
      </c>
      <c r="P1346">
        <v>17425.672487022181</v>
      </c>
      <c r="Q1346">
        <v>16927.894197644768</v>
      </c>
      <c r="R1346">
        <v>44316.593663837848</v>
      </c>
    </row>
    <row r="1347" spans="1:18" x14ac:dyDescent="0.25">
      <c r="A1347">
        <v>10</v>
      </c>
      <c r="B1347">
        <v>10109</v>
      </c>
      <c r="C1347" t="s">
        <v>777</v>
      </c>
      <c r="D1347" t="s">
        <v>1697</v>
      </c>
      <c r="E1347">
        <v>2</v>
      </c>
      <c r="F1347" t="s">
        <v>13804</v>
      </c>
      <c r="G1347">
        <v>3</v>
      </c>
      <c r="H1347" t="s">
        <v>13770</v>
      </c>
      <c r="I1347">
        <v>1</v>
      </c>
      <c r="J1347" t="s">
        <v>13801</v>
      </c>
      <c r="K1347" t="s">
        <v>13806</v>
      </c>
      <c r="L1347">
        <v>270107</v>
      </c>
      <c r="M1347" t="s">
        <v>13588</v>
      </c>
      <c r="N1347">
        <v>270107006</v>
      </c>
      <c r="O1347" t="s">
        <v>13613</v>
      </c>
      <c r="P1347">
        <v>1885.3232656913638</v>
      </c>
      <c r="Q1347">
        <v>0</v>
      </c>
      <c r="R1347">
        <v>5405.7538050185112</v>
      </c>
    </row>
    <row r="1348" spans="1:18" x14ac:dyDescent="0.25">
      <c r="A1348">
        <v>10</v>
      </c>
      <c r="B1348">
        <v>10109</v>
      </c>
      <c r="C1348" t="s">
        <v>777</v>
      </c>
      <c r="D1348" t="s">
        <v>1697</v>
      </c>
      <c r="E1348">
        <v>3</v>
      </c>
      <c r="F1348" t="s">
        <v>13807</v>
      </c>
      <c r="G1348">
        <v>1</v>
      </c>
      <c r="H1348" t="s">
        <v>8278</v>
      </c>
      <c r="I1348">
        <v>1</v>
      </c>
      <c r="J1348" t="s">
        <v>13801</v>
      </c>
      <c r="K1348" t="s">
        <v>13808</v>
      </c>
      <c r="L1348">
        <v>270107</v>
      </c>
      <c r="M1348" t="s">
        <v>13588</v>
      </c>
      <c r="N1348">
        <v>270107006</v>
      </c>
      <c r="O1348" t="s">
        <v>13613</v>
      </c>
      <c r="P1348">
        <v>18220.858895705522</v>
      </c>
      <c r="Q1348">
        <v>16927.894197644768</v>
      </c>
      <c r="R1348">
        <v>46739.135827556471</v>
      </c>
    </row>
    <row r="1349" spans="1:18" x14ac:dyDescent="0.25">
      <c r="A1349">
        <v>10</v>
      </c>
      <c r="B1349">
        <v>10109</v>
      </c>
      <c r="C1349" t="s">
        <v>777</v>
      </c>
      <c r="D1349" t="s">
        <v>1697</v>
      </c>
      <c r="E1349">
        <v>3</v>
      </c>
      <c r="F1349" t="s">
        <v>13807</v>
      </c>
      <c r="G1349">
        <v>1</v>
      </c>
      <c r="H1349" t="s">
        <v>8278</v>
      </c>
      <c r="I1349">
        <v>1</v>
      </c>
      <c r="J1349" t="s">
        <v>13801</v>
      </c>
      <c r="K1349" t="s">
        <v>13809</v>
      </c>
      <c r="L1349">
        <v>270107</v>
      </c>
      <c r="M1349" t="s">
        <v>13588</v>
      </c>
      <c r="N1349">
        <v>270107006</v>
      </c>
      <c r="O1349" t="s">
        <v>13613</v>
      </c>
      <c r="P1349">
        <v>1090.1368570080226</v>
      </c>
      <c r="Q1349">
        <v>0</v>
      </c>
      <c r="R1349">
        <v>2983.2116412998766</v>
      </c>
    </row>
    <row r="1350" spans="1:18" x14ac:dyDescent="0.25">
      <c r="A1350">
        <v>10</v>
      </c>
      <c r="B1350">
        <v>10109</v>
      </c>
      <c r="C1350" t="s">
        <v>777</v>
      </c>
      <c r="D1350" t="s">
        <v>1697</v>
      </c>
      <c r="E1350">
        <v>4</v>
      </c>
      <c r="F1350" t="s">
        <v>13810</v>
      </c>
      <c r="G1350">
        <v>1</v>
      </c>
      <c r="H1350" t="s">
        <v>8278</v>
      </c>
      <c r="I1350">
        <v>1</v>
      </c>
      <c r="J1350" t="s">
        <v>13801</v>
      </c>
      <c r="K1350" t="s">
        <v>13811</v>
      </c>
      <c r="L1350">
        <v>270107</v>
      </c>
      <c r="M1350" t="s">
        <v>13588</v>
      </c>
      <c r="N1350">
        <v>270107006</v>
      </c>
      <c r="O1350" t="s">
        <v>13613</v>
      </c>
      <c r="P1350">
        <v>17425.672487022181</v>
      </c>
      <c r="Q1350">
        <v>16927.894197644768</v>
      </c>
      <c r="R1350">
        <v>48034.466967005261</v>
      </c>
    </row>
    <row r="1351" spans="1:18" x14ac:dyDescent="0.25">
      <c r="A1351">
        <v>10</v>
      </c>
      <c r="B1351">
        <v>10109</v>
      </c>
      <c r="C1351" t="s">
        <v>777</v>
      </c>
      <c r="D1351" t="s">
        <v>1697</v>
      </c>
      <c r="E1351">
        <v>4</v>
      </c>
      <c r="F1351" t="s">
        <v>13810</v>
      </c>
      <c r="G1351">
        <v>1</v>
      </c>
      <c r="H1351" t="s">
        <v>8278</v>
      </c>
      <c r="I1351">
        <v>1</v>
      </c>
      <c r="J1351" t="s">
        <v>13801</v>
      </c>
      <c r="K1351" t="s">
        <v>13812</v>
      </c>
      <c r="L1351">
        <v>270107</v>
      </c>
      <c r="M1351" t="s">
        <v>13588</v>
      </c>
      <c r="N1351">
        <v>270107006</v>
      </c>
      <c r="O1351" t="s">
        <v>13613</v>
      </c>
      <c r="P1351">
        <v>1885.3232656913638</v>
      </c>
      <c r="Q1351">
        <v>0</v>
      </c>
      <c r="R1351">
        <v>1687.88050185109</v>
      </c>
    </row>
    <row r="1352" spans="1:18" x14ac:dyDescent="0.25">
      <c r="A1352">
        <v>10</v>
      </c>
      <c r="B1352">
        <v>10109</v>
      </c>
      <c r="C1352" t="s">
        <v>777</v>
      </c>
      <c r="D1352" t="s">
        <v>1697</v>
      </c>
      <c r="E1352">
        <v>7</v>
      </c>
      <c r="F1352" t="s">
        <v>13813</v>
      </c>
      <c r="G1352">
        <v>2</v>
      </c>
      <c r="H1352" t="s">
        <v>13771</v>
      </c>
      <c r="I1352">
        <v>3</v>
      </c>
      <c r="J1352" t="s">
        <v>13814</v>
      </c>
      <c r="K1352" t="s">
        <v>13771</v>
      </c>
      <c r="L1352">
        <v>270107</v>
      </c>
      <c r="M1352" t="s">
        <v>13588</v>
      </c>
      <c r="N1352">
        <v>270107005</v>
      </c>
      <c r="O1352" t="s">
        <v>13608</v>
      </c>
      <c r="P1352">
        <v>3983.0108541764985</v>
      </c>
      <c r="Q1352">
        <v>1964.1177528203941</v>
      </c>
      <c r="R1352">
        <v>0</v>
      </c>
    </row>
    <row r="1353" spans="1:18" x14ac:dyDescent="0.25">
      <c r="A1353">
        <v>10</v>
      </c>
      <c r="B1353">
        <v>10109</v>
      </c>
      <c r="C1353" t="s">
        <v>777</v>
      </c>
      <c r="D1353" t="s">
        <v>1697</v>
      </c>
      <c r="E1353">
        <v>7</v>
      </c>
      <c r="F1353" t="s">
        <v>13813</v>
      </c>
      <c r="G1353">
        <v>3</v>
      </c>
      <c r="H1353" t="s">
        <v>13770</v>
      </c>
      <c r="I1353">
        <v>3</v>
      </c>
      <c r="J1353" t="s">
        <v>13814</v>
      </c>
      <c r="K1353" t="s">
        <v>13815</v>
      </c>
      <c r="L1353">
        <v>270107</v>
      </c>
      <c r="M1353" t="s">
        <v>13588</v>
      </c>
      <c r="N1353">
        <v>270107005</v>
      </c>
      <c r="O1353" t="s">
        <v>13608</v>
      </c>
      <c r="P1353">
        <v>15101.462954223691</v>
      </c>
      <c r="Q1353">
        <v>14002.416471272227</v>
      </c>
      <c r="R1353">
        <v>48034.466967005261</v>
      </c>
    </row>
    <row r="1354" spans="1:18" x14ac:dyDescent="0.25">
      <c r="A1354">
        <v>10</v>
      </c>
      <c r="B1354">
        <v>10109</v>
      </c>
      <c r="C1354" t="s">
        <v>777</v>
      </c>
      <c r="D1354" t="s">
        <v>1697</v>
      </c>
      <c r="E1354">
        <v>7</v>
      </c>
      <c r="F1354" t="s">
        <v>13813</v>
      </c>
      <c r="G1354">
        <v>3</v>
      </c>
      <c r="H1354" t="s">
        <v>13770</v>
      </c>
      <c r="I1354">
        <v>3</v>
      </c>
      <c r="J1354" t="s">
        <v>13814</v>
      </c>
      <c r="K1354" t="s">
        <v>13816</v>
      </c>
      <c r="L1354">
        <v>270107</v>
      </c>
      <c r="M1354" t="s">
        <v>13588</v>
      </c>
      <c r="N1354">
        <v>270107005</v>
      </c>
      <c r="O1354" t="s">
        <v>13608</v>
      </c>
      <c r="P1354">
        <v>226.52194431335536</v>
      </c>
      <c r="Q1354">
        <v>961.35997355214658</v>
      </c>
      <c r="R1354">
        <v>1687.88050185109</v>
      </c>
    </row>
    <row r="1355" spans="1:18" x14ac:dyDescent="0.25">
      <c r="A1355">
        <v>10</v>
      </c>
      <c r="B1355">
        <v>10201</v>
      </c>
      <c r="C1355" t="s">
        <v>777</v>
      </c>
      <c r="D1355" t="s">
        <v>1700</v>
      </c>
      <c r="E1355">
        <v>1</v>
      </c>
      <c r="F1355" t="s">
        <v>13800</v>
      </c>
      <c r="G1355">
        <v>1</v>
      </c>
      <c r="H1355" t="s">
        <v>8278</v>
      </c>
      <c r="I1355">
        <v>1</v>
      </c>
      <c r="J1355" t="s">
        <v>13801</v>
      </c>
      <c r="K1355" t="s">
        <v>13802</v>
      </c>
      <c r="L1355">
        <v>270107</v>
      </c>
      <c r="M1355" t="s">
        <v>13588</v>
      </c>
      <c r="N1355">
        <v>270107006</v>
      </c>
      <c r="O1355" t="s">
        <v>13613</v>
      </c>
      <c r="P1355">
        <v>20887.40987243483</v>
      </c>
      <c r="Q1355">
        <v>35586.084639025117</v>
      </c>
      <c r="R1355">
        <v>38209.118982499378</v>
      </c>
    </row>
    <row r="1356" spans="1:18" x14ac:dyDescent="0.25">
      <c r="A1356">
        <v>10</v>
      </c>
      <c r="B1356">
        <v>10201</v>
      </c>
      <c r="C1356" t="s">
        <v>777</v>
      </c>
      <c r="D1356" t="s">
        <v>1700</v>
      </c>
      <c r="E1356">
        <v>1</v>
      </c>
      <c r="F1356" t="s">
        <v>13800</v>
      </c>
      <c r="G1356">
        <v>1</v>
      </c>
      <c r="H1356" t="s">
        <v>8278</v>
      </c>
      <c r="I1356">
        <v>1</v>
      </c>
      <c r="J1356" t="s">
        <v>13801</v>
      </c>
      <c r="K1356" t="s">
        <v>13803</v>
      </c>
      <c r="L1356">
        <v>270107</v>
      </c>
      <c r="M1356" t="s">
        <v>13588</v>
      </c>
      <c r="N1356">
        <v>270107006</v>
      </c>
      <c r="O1356" t="s">
        <v>13613</v>
      </c>
      <c r="P1356">
        <v>1249.0293954520243</v>
      </c>
      <c r="Q1356">
        <v>0</v>
      </c>
      <c r="R1356">
        <v>4209.2636365104936</v>
      </c>
    </row>
    <row r="1357" spans="1:18" x14ac:dyDescent="0.25">
      <c r="A1357">
        <v>10</v>
      </c>
      <c r="B1357">
        <v>10201</v>
      </c>
      <c r="C1357" t="s">
        <v>777</v>
      </c>
      <c r="D1357" t="s">
        <v>1700</v>
      </c>
      <c r="E1357">
        <v>2</v>
      </c>
      <c r="F1357" t="s">
        <v>13804</v>
      </c>
      <c r="G1357">
        <v>3</v>
      </c>
      <c r="H1357" t="s">
        <v>13770</v>
      </c>
      <c r="I1357">
        <v>1</v>
      </c>
      <c r="J1357" t="s">
        <v>13801</v>
      </c>
      <c r="K1357" t="s">
        <v>13805</v>
      </c>
      <c r="L1357">
        <v>270107</v>
      </c>
      <c r="M1357" t="s">
        <v>13588</v>
      </c>
      <c r="N1357">
        <v>270107006</v>
      </c>
      <c r="O1357" t="s">
        <v>13613</v>
      </c>
      <c r="P1357">
        <v>20457.016084303938</v>
      </c>
      <c r="Q1357">
        <v>35586.084639025117</v>
      </c>
      <c r="R1357">
        <v>30694.391339739101</v>
      </c>
    </row>
    <row r="1358" spans="1:18" x14ac:dyDescent="0.25">
      <c r="A1358">
        <v>10</v>
      </c>
      <c r="B1358">
        <v>10201</v>
      </c>
      <c r="C1358" t="s">
        <v>777</v>
      </c>
      <c r="D1358" t="s">
        <v>1700</v>
      </c>
      <c r="E1358">
        <v>2</v>
      </c>
      <c r="F1358" t="s">
        <v>13804</v>
      </c>
      <c r="G1358">
        <v>3</v>
      </c>
      <c r="H1358" t="s">
        <v>13770</v>
      </c>
      <c r="I1358">
        <v>1</v>
      </c>
      <c r="J1358" t="s">
        <v>13801</v>
      </c>
      <c r="K1358" t="s">
        <v>13806</v>
      </c>
      <c r="L1358">
        <v>270107</v>
      </c>
      <c r="M1358" t="s">
        <v>13588</v>
      </c>
      <c r="N1358">
        <v>270107006</v>
      </c>
      <c r="O1358" t="s">
        <v>13613</v>
      </c>
      <c r="P1358">
        <v>1679.4231835829173</v>
      </c>
      <c r="Q1358">
        <v>0</v>
      </c>
      <c r="R1358">
        <v>11723.991279270778</v>
      </c>
    </row>
    <row r="1359" spans="1:18" x14ac:dyDescent="0.25">
      <c r="A1359">
        <v>10</v>
      </c>
      <c r="B1359">
        <v>10201</v>
      </c>
      <c r="C1359" t="s">
        <v>777</v>
      </c>
      <c r="D1359" t="s">
        <v>1700</v>
      </c>
      <c r="E1359">
        <v>3</v>
      </c>
      <c r="F1359" t="s">
        <v>13807</v>
      </c>
      <c r="G1359">
        <v>1</v>
      </c>
      <c r="H1359" t="s">
        <v>8278</v>
      </c>
      <c r="I1359">
        <v>1</v>
      </c>
      <c r="J1359" t="s">
        <v>13801</v>
      </c>
      <c r="K1359" t="s">
        <v>13808</v>
      </c>
      <c r="L1359">
        <v>270107</v>
      </c>
      <c r="M1359" t="s">
        <v>13588</v>
      </c>
      <c r="N1359">
        <v>270107006</v>
      </c>
      <c r="O1359" t="s">
        <v>13613</v>
      </c>
      <c r="P1359">
        <v>21362.174154187465</v>
      </c>
      <c r="Q1359">
        <v>35586.084639025117</v>
      </c>
      <c r="R1359">
        <v>40488.072028208175</v>
      </c>
    </row>
    <row r="1360" spans="1:18" x14ac:dyDescent="0.25">
      <c r="A1360">
        <v>10</v>
      </c>
      <c r="B1360">
        <v>10201</v>
      </c>
      <c r="C1360" t="s">
        <v>777</v>
      </c>
      <c r="D1360" t="s">
        <v>1700</v>
      </c>
      <c r="E1360">
        <v>3</v>
      </c>
      <c r="F1360" t="s">
        <v>13807</v>
      </c>
      <c r="G1360">
        <v>1</v>
      </c>
      <c r="H1360" t="s">
        <v>8278</v>
      </c>
      <c r="I1360">
        <v>1</v>
      </c>
      <c r="J1360" t="s">
        <v>13801</v>
      </c>
      <c r="K1360" t="s">
        <v>13809</v>
      </c>
      <c r="L1360">
        <v>270107</v>
      </c>
      <c r="M1360" t="s">
        <v>13588</v>
      </c>
      <c r="N1360">
        <v>270107006</v>
      </c>
      <c r="O1360" t="s">
        <v>13613</v>
      </c>
      <c r="P1360">
        <v>774.26511369938987</v>
      </c>
      <c r="Q1360">
        <v>0</v>
      </c>
      <c r="R1360">
        <v>1930.3105908016951</v>
      </c>
    </row>
    <row r="1361" spans="1:18" x14ac:dyDescent="0.25">
      <c r="A1361">
        <v>10</v>
      </c>
      <c r="B1361">
        <v>10201</v>
      </c>
      <c r="C1361" t="s">
        <v>777</v>
      </c>
      <c r="D1361" t="s">
        <v>1700</v>
      </c>
      <c r="E1361">
        <v>4</v>
      </c>
      <c r="F1361" t="s">
        <v>13810</v>
      </c>
      <c r="G1361">
        <v>1</v>
      </c>
      <c r="H1361" t="s">
        <v>8278</v>
      </c>
      <c r="I1361">
        <v>1</v>
      </c>
      <c r="J1361" t="s">
        <v>13801</v>
      </c>
      <c r="K1361" t="s">
        <v>13811</v>
      </c>
      <c r="L1361">
        <v>270107</v>
      </c>
      <c r="M1361" t="s">
        <v>13588</v>
      </c>
      <c r="N1361">
        <v>270107006</v>
      </c>
      <c r="O1361" t="s">
        <v>13613</v>
      </c>
      <c r="P1361">
        <v>21362.174154187465</v>
      </c>
      <c r="Q1361">
        <v>35586.084639025117</v>
      </c>
      <c r="R1361">
        <v>38209.118982499378</v>
      </c>
    </row>
    <row r="1362" spans="1:18" x14ac:dyDescent="0.25">
      <c r="A1362">
        <v>10</v>
      </c>
      <c r="B1362">
        <v>10201</v>
      </c>
      <c r="C1362" t="s">
        <v>777</v>
      </c>
      <c r="D1362" t="s">
        <v>1700</v>
      </c>
      <c r="E1362">
        <v>4</v>
      </c>
      <c r="F1362" t="s">
        <v>13810</v>
      </c>
      <c r="G1362">
        <v>1</v>
      </c>
      <c r="H1362" t="s">
        <v>8278</v>
      </c>
      <c r="I1362">
        <v>1</v>
      </c>
      <c r="J1362" t="s">
        <v>13801</v>
      </c>
      <c r="K1362" t="s">
        <v>13812</v>
      </c>
      <c r="L1362">
        <v>270107</v>
      </c>
      <c r="M1362" t="s">
        <v>13588</v>
      </c>
      <c r="N1362">
        <v>270107006</v>
      </c>
      <c r="O1362" t="s">
        <v>13613</v>
      </c>
      <c r="P1362">
        <v>774.26511369938987</v>
      </c>
      <c r="Q1362">
        <v>0</v>
      </c>
      <c r="R1362">
        <v>4209.2636365104936</v>
      </c>
    </row>
    <row r="1363" spans="1:18" x14ac:dyDescent="0.25">
      <c r="A1363">
        <v>10</v>
      </c>
      <c r="B1363">
        <v>10201</v>
      </c>
      <c r="C1363" t="s">
        <v>777</v>
      </c>
      <c r="D1363" t="s">
        <v>1700</v>
      </c>
      <c r="E1363">
        <v>7</v>
      </c>
      <c r="F1363" t="s">
        <v>13813</v>
      </c>
      <c r="G1363">
        <v>2</v>
      </c>
      <c r="H1363" t="s">
        <v>13771</v>
      </c>
      <c r="I1363">
        <v>3</v>
      </c>
      <c r="J1363" t="s">
        <v>13814</v>
      </c>
      <c r="K1363" t="s">
        <v>13771</v>
      </c>
      <c r="L1363">
        <v>270107</v>
      </c>
      <c r="M1363" t="s">
        <v>13588</v>
      </c>
      <c r="N1363">
        <v>270107005</v>
      </c>
      <c r="O1363" t="s">
        <v>13608</v>
      </c>
      <c r="P1363">
        <v>2722.1297836938438</v>
      </c>
      <c r="Q1363">
        <v>11209.668119790456</v>
      </c>
      <c r="R1363">
        <v>618.52248618900569</v>
      </c>
    </row>
    <row r="1364" spans="1:18" x14ac:dyDescent="0.25">
      <c r="A1364">
        <v>10</v>
      </c>
      <c r="B1364">
        <v>10201</v>
      </c>
      <c r="C1364" t="s">
        <v>777</v>
      </c>
      <c r="D1364" t="s">
        <v>1700</v>
      </c>
      <c r="E1364">
        <v>7</v>
      </c>
      <c r="F1364" t="s">
        <v>13813</v>
      </c>
      <c r="G1364">
        <v>3</v>
      </c>
      <c r="H1364" t="s">
        <v>13770</v>
      </c>
      <c r="I1364">
        <v>3</v>
      </c>
      <c r="J1364" t="s">
        <v>13814</v>
      </c>
      <c r="K1364" t="s">
        <v>13815</v>
      </c>
      <c r="L1364">
        <v>270107</v>
      </c>
      <c r="M1364" t="s">
        <v>13588</v>
      </c>
      <c r="N1364">
        <v>270107005</v>
      </c>
      <c r="O1364" t="s">
        <v>13608</v>
      </c>
      <c r="P1364">
        <v>18755.407653910152</v>
      </c>
      <c r="Q1364">
        <v>24376.416519234652</v>
      </c>
      <c r="R1364">
        <v>41799.860132820861</v>
      </c>
    </row>
    <row r="1365" spans="1:18" x14ac:dyDescent="0.25">
      <c r="A1365">
        <v>10</v>
      </c>
      <c r="B1365">
        <v>10201</v>
      </c>
      <c r="C1365" t="s">
        <v>777</v>
      </c>
      <c r="D1365" t="s">
        <v>1700</v>
      </c>
      <c r="E1365">
        <v>7</v>
      </c>
      <c r="F1365" t="s">
        <v>13813</v>
      </c>
      <c r="G1365">
        <v>3</v>
      </c>
      <c r="H1365" t="s">
        <v>13770</v>
      </c>
      <c r="I1365">
        <v>3</v>
      </c>
      <c r="J1365" t="s">
        <v>13814</v>
      </c>
      <c r="K1365" t="s">
        <v>13816</v>
      </c>
      <c r="L1365">
        <v>270107</v>
      </c>
      <c r="M1365" t="s">
        <v>13588</v>
      </c>
      <c r="N1365">
        <v>270107005</v>
      </c>
      <c r="O1365" t="s">
        <v>13608</v>
      </c>
      <c r="P1365">
        <v>658.90183028286185</v>
      </c>
      <c r="Q1365">
        <v>0</v>
      </c>
      <c r="R1365">
        <v>0</v>
      </c>
    </row>
    <row r="1366" spans="1:18" x14ac:dyDescent="0.25">
      <c r="A1366">
        <v>10</v>
      </c>
      <c r="B1366">
        <v>10202</v>
      </c>
      <c r="C1366" t="s">
        <v>777</v>
      </c>
      <c r="D1366" t="s">
        <v>1703</v>
      </c>
      <c r="E1366">
        <v>1</v>
      </c>
      <c r="F1366" t="s">
        <v>13800</v>
      </c>
      <c r="G1366">
        <v>1</v>
      </c>
      <c r="H1366" t="s">
        <v>8278</v>
      </c>
      <c r="I1366">
        <v>1</v>
      </c>
      <c r="J1366" t="s">
        <v>13801</v>
      </c>
      <c r="K1366" t="s">
        <v>13802</v>
      </c>
      <c r="L1366">
        <v>270107</v>
      </c>
      <c r="M1366" t="s">
        <v>13588</v>
      </c>
      <c r="N1366">
        <v>270107006</v>
      </c>
      <c r="O1366" t="s">
        <v>13613</v>
      </c>
      <c r="P1366">
        <v>20853.56564791012</v>
      </c>
      <c r="Q1366">
        <v>21979.090304272966</v>
      </c>
      <c r="R1366">
        <v>47131.571988319236</v>
      </c>
    </row>
    <row r="1367" spans="1:18" x14ac:dyDescent="0.25">
      <c r="A1367">
        <v>10</v>
      </c>
      <c r="B1367">
        <v>10202</v>
      </c>
      <c r="C1367" t="s">
        <v>777</v>
      </c>
      <c r="D1367" t="s">
        <v>1703</v>
      </c>
      <c r="E1367">
        <v>1</v>
      </c>
      <c r="F1367" t="s">
        <v>13800</v>
      </c>
      <c r="G1367">
        <v>1</v>
      </c>
      <c r="H1367" t="s">
        <v>8278</v>
      </c>
      <c r="I1367">
        <v>1</v>
      </c>
      <c r="J1367" t="s">
        <v>13801</v>
      </c>
      <c r="K1367" t="s">
        <v>13803</v>
      </c>
      <c r="L1367">
        <v>270107</v>
      </c>
      <c r="M1367" t="s">
        <v>13588</v>
      </c>
      <c r="N1367">
        <v>270107006</v>
      </c>
      <c r="O1367" t="s">
        <v>13613</v>
      </c>
      <c r="P1367">
        <v>1351.994668190041</v>
      </c>
      <c r="Q1367">
        <v>0</v>
      </c>
      <c r="R1367">
        <v>0</v>
      </c>
    </row>
    <row r="1368" spans="1:18" x14ac:dyDescent="0.25">
      <c r="A1368">
        <v>10</v>
      </c>
      <c r="B1368">
        <v>10202</v>
      </c>
      <c r="C1368" t="s">
        <v>777</v>
      </c>
      <c r="D1368" t="s">
        <v>1703</v>
      </c>
      <c r="E1368">
        <v>2</v>
      </c>
      <c r="F1368" t="s">
        <v>13804</v>
      </c>
      <c r="G1368">
        <v>3</v>
      </c>
      <c r="H1368" t="s">
        <v>13770</v>
      </c>
      <c r="I1368">
        <v>1</v>
      </c>
      <c r="J1368" t="s">
        <v>13801</v>
      </c>
      <c r="K1368" t="s">
        <v>13805</v>
      </c>
      <c r="L1368">
        <v>270107</v>
      </c>
      <c r="M1368" t="s">
        <v>13588</v>
      </c>
      <c r="N1368">
        <v>270107006</v>
      </c>
      <c r="O1368" t="s">
        <v>13613</v>
      </c>
      <c r="P1368">
        <v>20853.56564791012</v>
      </c>
      <c r="Q1368">
        <v>21979.090304272966</v>
      </c>
      <c r="R1368">
        <v>47131.571988319236</v>
      </c>
    </row>
    <row r="1369" spans="1:18" x14ac:dyDescent="0.25">
      <c r="A1369">
        <v>10</v>
      </c>
      <c r="B1369">
        <v>10202</v>
      </c>
      <c r="C1369" t="s">
        <v>777</v>
      </c>
      <c r="D1369" t="s">
        <v>1703</v>
      </c>
      <c r="E1369">
        <v>2</v>
      </c>
      <c r="F1369" t="s">
        <v>13804</v>
      </c>
      <c r="G1369">
        <v>3</v>
      </c>
      <c r="H1369" t="s">
        <v>13770</v>
      </c>
      <c r="I1369">
        <v>1</v>
      </c>
      <c r="J1369" t="s">
        <v>13801</v>
      </c>
      <c r="K1369" t="s">
        <v>13806</v>
      </c>
      <c r="L1369">
        <v>270107</v>
      </c>
      <c r="M1369" t="s">
        <v>13588</v>
      </c>
      <c r="N1369">
        <v>270107006</v>
      </c>
      <c r="O1369" t="s">
        <v>13613</v>
      </c>
      <c r="P1369">
        <v>1351.994668190041</v>
      </c>
      <c r="Q1369">
        <v>0</v>
      </c>
      <c r="R1369">
        <v>0</v>
      </c>
    </row>
    <row r="1370" spans="1:18" x14ac:dyDescent="0.25">
      <c r="A1370">
        <v>10</v>
      </c>
      <c r="B1370">
        <v>10202</v>
      </c>
      <c r="C1370" t="s">
        <v>777</v>
      </c>
      <c r="D1370" t="s">
        <v>1703</v>
      </c>
      <c r="E1370">
        <v>3</v>
      </c>
      <c r="F1370" t="s">
        <v>13807</v>
      </c>
      <c r="G1370">
        <v>1</v>
      </c>
      <c r="H1370" t="s">
        <v>8278</v>
      </c>
      <c r="I1370">
        <v>1</v>
      </c>
      <c r="J1370" t="s">
        <v>13801</v>
      </c>
      <c r="K1370" t="s">
        <v>13808</v>
      </c>
      <c r="L1370">
        <v>270107</v>
      </c>
      <c r="M1370" t="s">
        <v>13588</v>
      </c>
      <c r="N1370">
        <v>270107006</v>
      </c>
      <c r="O1370" t="s">
        <v>13613</v>
      </c>
      <c r="P1370">
        <v>20853.56564791012</v>
      </c>
      <c r="Q1370">
        <v>21979.090304272966</v>
      </c>
      <c r="R1370">
        <v>47131.571988319236</v>
      </c>
    </row>
    <row r="1371" spans="1:18" x14ac:dyDescent="0.25">
      <c r="A1371">
        <v>10</v>
      </c>
      <c r="B1371">
        <v>10202</v>
      </c>
      <c r="C1371" t="s">
        <v>777</v>
      </c>
      <c r="D1371" t="s">
        <v>1703</v>
      </c>
      <c r="E1371">
        <v>3</v>
      </c>
      <c r="F1371" t="s">
        <v>13807</v>
      </c>
      <c r="G1371">
        <v>1</v>
      </c>
      <c r="H1371" t="s">
        <v>8278</v>
      </c>
      <c r="I1371">
        <v>1</v>
      </c>
      <c r="J1371" t="s">
        <v>13801</v>
      </c>
      <c r="K1371" t="s">
        <v>13809</v>
      </c>
      <c r="L1371">
        <v>270107</v>
      </c>
      <c r="M1371" t="s">
        <v>13588</v>
      </c>
      <c r="N1371">
        <v>270107006</v>
      </c>
      <c r="O1371" t="s">
        <v>13613</v>
      </c>
      <c r="P1371">
        <v>1351.994668190041</v>
      </c>
      <c r="Q1371">
        <v>0</v>
      </c>
      <c r="R1371">
        <v>0</v>
      </c>
    </row>
    <row r="1372" spans="1:18" x14ac:dyDescent="0.25">
      <c r="A1372">
        <v>10</v>
      </c>
      <c r="B1372">
        <v>10202</v>
      </c>
      <c r="C1372" t="s">
        <v>777</v>
      </c>
      <c r="D1372" t="s">
        <v>1703</v>
      </c>
      <c r="E1372">
        <v>4</v>
      </c>
      <c r="F1372" t="s">
        <v>13810</v>
      </c>
      <c r="G1372">
        <v>1</v>
      </c>
      <c r="H1372" t="s">
        <v>8278</v>
      </c>
      <c r="I1372">
        <v>1</v>
      </c>
      <c r="J1372" t="s">
        <v>13801</v>
      </c>
      <c r="K1372" t="s">
        <v>13811</v>
      </c>
      <c r="L1372">
        <v>270107</v>
      </c>
      <c r="M1372" t="s">
        <v>13588</v>
      </c>
      <c r="N1372">
        <v>270107006</v>
      </c>
      <c r="O1372" t="s">
        <v>13613</v>
      </c>
      <c r="P1372">
        <v>20853.56564791012</v>
      </c>
      <c r="Q1372">
        <v>21979.090304272966</v>
      </c>
      <c r="R1372">
        <v>47131.571988319236</v>
      </c>
    </row>
    <row r="1373" spans="1:18" x14ac:dyDescent="0.25">
      <c r="A1373">
        <v>10</v>
      </c>
      <c r="B1373">
        <v>10202</v>
      </c>
      <c r="C1373" t="s">
        <v>777</v>
      </c>
      <c r="D1373" t="s">
        <v>1703</v>
      </c>
      <c r="E1373">
        <v>4</v>
      </c>
      <c r="F1373" t="s">
        <v>13810</v>
      </c>
      <c r="G1373">
        <v>1</v>
      </c>
      <c r="H1373" t="s">
        <v>8278</v>
      </c>
      <c r="I1373">
        <v>1</v>
      </c>
      <c r="J1373" t="s">
        <v>13801</v>
      </c>
      <c r="K1373" t="s">
        <v>13812</v>
      </c>
      <c r="L1373">
        <v>270107</v>
      </c>
      <c r="M1373" t="s">
        <v>13588</v>
      </c>
      <c r="N1373">
        <v>270107006</v>
      </c>
      <c r="O1373" t="s">
        <v>13613</v>
      </c>
      <c r="P1373">
        <v>1351.994668190041</v>
      </c>
      <c r="Q1373">
        <v>0</v>
      </c>
      <c r="R1373">
        <v>0</v>
      </c>
    </row>
    <row r="1374" spans="1:18" x14ac:dyDescent="0.25">
      <c r="A1374">
        <v>10</v>
      </c>
      <c r="B1374">
        <v>10202</v>
      </c>
      <c r="C1374" t="s">
        <v>777</v>
      </c>
      <c r="D1374" t="s">
        <v>1703</v>
      </c>
      <c r="E1374">
        <v>7</v>
      </c>
      <c r="F1374" t="s">
        <v>13813</v>
      </c>
      <c r="G1374">
        <v>2</v>
      </c>
      <c r="H1374" t="s">
        <v>13771</v>
      </c>
      <c r="I1374">
        <v>3</v>
      </c>
      <c r="J1374" t="s">
        <v>13814</v>
      </c>
      <c r="K1374" t="s">
        <v>13771</v>
      </c>
      <c r="L1374">
        <v>270107</v>
      </c>
      <c r="M1374" t="s">
        <v>13588</v>
      </c>
      <c r="N1374">
        <v>270107005</v>
      </c>
      <c r="O1374" t="s">
        <v>13608</v>
      </c>
      <c r="P1374">
        <v>6540.9882890602685</v>
      </c>
      <c r="Q1374">
        <v>8748.6631006209118</v>
      </c>
      <c r="R1374">
        <v>0</v>
      </c>
    </row>
    <row r="1375" spans="1:18" x14ac:dyDescent="0.25">
      <c r="A1375">
        <v>10</v>
      </c>
      <c r="B1375">
        <v>10202</v>
      </c>
      <c r="C1375" t="s">
        <v>777</v>
      </c>
      <c r="D1375" t="s">
        <v>1703</v>
      </c>
      <c r="E1375">
        <v>7</v>
      </c>
      <c r="F1375" t="s">
        <v>13813</v>
      </c>
      <c r="G1375">
        <v>3</v>
      </c>
      <c r="H1375" t="s">
        <v>13770</v>
      </c>
      <c r="I1375">
        <v>3</v>
      </c>
      <c r="J1375" t="s">
        <v>13814</v>
      </c>
      <c r="K1375" t="s">
        <v>13815</v>
      </c>
      <c r="L1375">
        <v>270107</v>
      </c>
      <c r="M1375" t="s">
        <v>13588</v>
      </c>
      <c r="N1375">
        <v>270107005</v>
      </c>
      <c r="O1375" t="s">
        <v>13608</v>
      </c>
      <c r="P1375">
        <v>14472.055603161001</v>
      </c>
      <c r="Q1375">
        <v>13230.427203652062</v>
      </c>
      <c r="R1375">
        <v>46438.039556268748</v>
      </c>
    </row>
    <row r="1376" spans="1:18" x14ac:dyDescent="0.25">
      <c r="A1376">
        <v>10</v>
      </c>
      <c r="B1376">
        <v>10202</v>
      </c>
      <c r="C1376" t="s">
        <v>777</v>
      </c>
      <c r="D1376" t="s">
        <v>1703</v>
      </c>
      <c r="E1376">
        <v>7</v>
      </c>
      <c r="F1376" t="s">
        <v>13813</v>
      </c>
      <c r="G1376">
        <v>3</v>
      </c>
      <c r="H1376" t="s">
        <v>13770</v>
      </c>
      <c r="I1376">
        <v>3</v>
      </c>
      <c r="J1376" t="s">
        <v>13814</v>
      </c>
      <c r="K1376" t="s">
        <v>13816</v>
      </c>
      <c r="L1376">
        <v>270107</v>
      </c>
      <c r="M1376" t="s">
        <v>13588</v>
      </c>
      <c r="N1376">
        <v>270107005</v>
      </c>
      <c r="O1376" t="s">
        <v>13608</v>
      </c>
      <c r="P1376">
        <v>1192.5164238788918</v>
      </c>
      <c r="Q1376">
        <v>0</v>
      </c>
      <c r="R1376">
        <v>693.53243205049682</v>
      </c>
    </row>
    <row r="1377" spans="1:18" x14ac:dyDescent="0.25">
      <c r="A1377">
        <v>10</v>
      </c>
      <c r="B1377">
        <v>10203</v>
      </c>
      <c r="C1377" t="s">
        <v>777</v>
      </c>
      <c r="D1377" t="s">
        <v>1706</v>
      </c>
      <c r="E1377">
        <v>1</v>
      </c>
      <c r="F1377" t="s">
        <v>13800</v>
      </c>
      <c r="G1377">
        <v>1</v>
      </c>
      <c r="H1377" t="s">
        <v>8278</v>
      </c>
      <c r="I1377">
        <v>1</v>
      </c>
      <c r="J1377" t="s">
        <v>13801</v>
      </c>
      <c r="K1377" t="s">
        <v>13802</v>
      </c>
      <c r="L1377">
        <v>270107</v>
      </c>
      <c r="M1377" t="s">
        <v>13588</v>
      </c>
      <c r="N1377">
        <v>270107006</v>
      </c>
      <c r="O1377" t="s">
        <v>13613</v>
      </c>
      <c r="P1377">
        <v>0</v>
      </c>
      <c r="Q1377">
        <v>36924.149258376267</v>
      </c>
      <c r="R1377">
        <v>0</v>
      </c>
    </row>
    <row r="1378" spans="1:18" x14ac:dyDescent="0.25">
      <c r="A1378">
        <v>10</v>
      </c>
      <c r="B1378">
        <v>10203</v>
      </c>
      <c r="C1378" t="s">
        <v>777</v>
      </c>
      <c r="D1378" t="s">
        <v>1706</v>
      </c>
      <c r="E1378">
        <v>2</v>
      </c>
      <c r="F1378" t="s">
        <v>13804</v>
      </c>
      <c r="G1378">
        <v>3</v>
      </c>
      <c r="H1378" t="s">
        <v>13770</v>
      </c>
      <c r="I1378">
        <v>1</v>
      </c>
      <c r="J1378" t="s">
        <v>13801</v>
      </c>
      <c r="K1378" t="s">
        <v>13805</v>
      </c>
      <c r="L1378">
        <v>270107</v>
      </c>
      <c r="M1378" t="s">
        <v>13588</v>
      </c>
      <c r="N1378">
        <v>270107006</v>
      </c>
      <c r="O1378" t="s">
        <v>13613</v>
      </c>
      <c r="P1378">
        <v>0</v>
      </c>
      <c r="Q1378">
        <v>36924.149258376267</v>
      </c>
      <c r="R1378">
        <v>0</v>
      </c>
    </row>
    <row r="1379" spans="1:18" x14ac:dyDescent="0.25">
      <c r="A1379">
        <v>10</v>
      </c>
      <c r="B1379">
        <v>10203</v>
      </c>
      <c r="C1379" t="s">
        <v>777</v>
      </c>
      <c r="D1379" t="s">
        <v>1706</v>
      </c>
      <c r="E1379">
        <v>3</v>
      </c>
      <c r="F1379" t="s">
        <v>13807</v>
      </c>
      <c r="G1379">
        <v>1</v>
      </c>
      <c r="H1379" t="s">
        <v>8278</v>
      </c>
      <c r="I1379">
        <v>1</v>
      </c>
      <c r="J1379" t="s">
        <v>13801</v>
      </c>
      <c r="K1379" t="s">
        <v>13808</v>
      </c>
      <c r="L1379">
        <v>270107</v>
      </c>
      <c r="M1379" t="s">
        <v>13588</v>
      </c>
      <c r="N1379">
        <v>270107006</v>
      </c>
      <c r="O1379" t="s">
        <v>13613</v>
      </c>
      <c r="P1379">
        <v>0</v>
      </c>
      <c r="Q1379">
        <v>36924.149258376267</v>
      </c>
      <c r="R1379">
        <v>0</v>
      </c>
    </row>
    <row r="1380" spans="1:18" x14ac:dyDescent="0.25">
      <c r="A1380">
        <v>10</v>
      </c>
      <c r="B1380">
        <v>10203</v>
      </c>
      <c r="C1380" t="s">
        <v>777</v>
      </c>
      <c r="D1380" t="s">
        <v>1706</v>
      </c>
      <c r="E1380">
        <v>4</v>
      </c>
      <c r="F1380" t="s">
        <v>13810</v>
      </c>
      <c r="G1380">
        <v>1</v>
      </c>
      <c r="H1380" t="s">
        <v>8278</v>
      </c>
      <c r="I1380">
        <v>1</v>
      </c>
      <c r="J1380" t="s">
        <v>13801</v>
      </c>
      <c r="K1380" t="s">
        <v>13811</v>
      </c>
      <c r="L1380">
        <v>270107</v>
      </c>
      <c r="M1380" t="s">
        <v>13588</v>
      </c>
      <c r="N1380">
        <v>270107006</v>
      </c>
      <c r="O1380" t="s">
        <v>13613</v>
      </c>
      <c r="P1380">
        <v>0</v>
      </c>
      <c r="Q1380">
        <v>36924.149258376267</v>
      </c>
      <c r="R1380">
        <v>0</v>
      </c>
    </row>
    <row r="1381" spans="1:18" x14ac:dyDescent="0.25">
      <c r="A1381">
        <v>10</v>
      </c>
      <c r="B1381">
        <v>10203</v>
      </c>
      <c r="C1381" t="s">
        <v>777</v>
      </c>
      <c r="D1381" t="s">
        <v>1706</v>
      </c>
      <c r="E1381">
        <v>7</v>
      </c>
      <c r="F1381" t="s">
        <v>13813</v>
      </c>
      <c r="G1381">
        <v>2</v>
      </c>
      <c r="H1381" t="s">
        <v>13771</v>
      </c>
      <c r="I1381">
        <v>3</v>
      </c>
      <c r="J1381" t="s">
        <v>13814</v>
      </c>
      <c r="K1381" t="s">
        <v>13771</v>
      </c>
      <c r="L1381">
        <v>270107</v>
      </c>
      <c r="M1381" t="s">
        <v>13588</v>
      </c>
      <c r="N1381">
        <v>270107005</v>
      </c>
      <c r="O1381" t="s">
        <v>13608</v>
      </c>
      <c r="P1381">
        <v>0</v>
      </c>
      <c r="Q1381">
        <v>10152.95246347431</v>
      </c>
      <c r="R1381">
        <v>0</v>
      </c>
    </row>
    <row r="1382" spans="1:18" x14ac:dyDescent="0.25">
      <c r="A1382">
        <v>10</v>
      </c>
      <c r="B1382">
        <v>10203</v>
      </c>
      <c r="C1382" t="s">
        <v>777</v>
      </c>
      <c r="D1382" t="s">
        <v>1706</v>
      </c>
      <c r="E1382">
        <v>7</v>
      </c>
      <c r="F1382" t="s">
        <v>13813</v>
      </c>
      <c r="G1382">
        <v>3</v>
      </c>
      <c r="H1382" t="s">
        <v>13770</v>
      </c>
      <c r="I1382">
        <v>3</v>
      </c>
      <c r="J1382" t="s">
        <v>13814</v>
      </c>
      <c r="K1382" t="s">
        <v>13815</v>
      </c>
      <c r="L1382">
        <v>270107</v>
      </c>
      <c r="M1382" t="s">
        <v>13588</v>
      </c>
      <c r="N1382">
        <v>270107005</v>
      </c>
      <c r="O1382" t="s">
        <v>13608</v>
      </c>
      <c r="P1382">
        <v>0</v>
      </c>
      <c r="Q1382">
        <v>23811.900850384187</v>
      </c>
      <c r="R1382">
        <v>0</v>
      </c>
    </row>
    <row r="1383" spans="1:18" x14ac:dyDescent="0.25">
      <c r="A1383">
        <v>10</v>
      </c>
      <c r="B1383">
        <v>10203</v>
      </c>
      <c r="C1383" t="s">
        <v>777</v>
      </c>
      <c r="D1383" t="s">
        <v>1706</v>
      </c>
      <c r="E1383">
        <v>7</v>
      </c>
      <c r="F1383" t="s">
        <v>13813</v>
      </c>
      <c r="G1383">
        <v>3</v>
      </c>
      <c r="H1383" t="s">
        <v>13770</v>
      </c>
      <c r="I1383">
        <v>3</v>
      </c>
      <c r="J1383" t="s">
        <v>13814</v>
      </c>
      <c r="K1383" t="s">
        <v>13816</v>
      </c>
      <c r="L1383">
        <v>270107</v>
      </c>
      <c r="M1383" t="s">
        <v>13588</v>
      </c>
      <c r="N1383">
        <v>270107005</v>
      </c>
      <c r="O1383" t="s">
        <v>13608</v>
      </c>
      <c r="P1383">
        <v>0</v>
      </c>
      <c r="Q1383">
        <v>2959.2959445177771</v>
      </c>
      <c r="R1383">
        <v>0</v>
      </c>
    </row>
    <row r="1384" spans="1:18" x14ac:dyDescent="0.25">
      <c r="A1384">
        <v>10</v>
      </c>
      <c r="B1384">
        <v>10205</v>
      </c>
      <c r="C1384" t="s">
        <v>777</v>
      </c>
      <c r="D1384" t="s">
        <v>1712</v>
      </c>
      <c r="E1384">
        <v>1</v>
      </c>
      <c r="F1384" t="s">
        <v>13800</v>
      </c>
      <c r="G1384">
        <v>1</v>
      </c>
      <c r="H1384" t="s">
        <v>8278</v>
      </c>
      <c r="I1384">
        <v>1</v>
      </c>
      <c r="J1384" t="s">
        <v>13801</v>
      </c>
      <c r="K1384" t="s">
        <v>13802</v>
      </c>
      <c r="L1384">
        <v>270107</v>
      </c>
      <c r="M1384" t="s">
        <v>13588</v>
      </c>
      <c r="N1384">
        <v>270107006</v>
      </c>
      <c r="O1384" t="s">
        <v>13613</v>
      </c>
      <c r="P1384">
        <v>0</v>
      </c>
      <c r="Q1384">
        <v>26782.62421253576</v>
      </c>
      <c r="R1384">
        <v>0</v>
      </c>
    </row>
    <row r="1385" spans="1:18" x14ac:dyDescent="0.25">
      <c r="A1385">
        <v>10</v>
      </c>
      <c r="B1385">
        <v>10205</v>
      </c>
      <c r="C1385" t="s">
        <v>777</v>
      </c>
      <c r="D1385" t="s">
        <v>1712</v>
      </c>
      <c r="E1385">
        <v>2</v>
      </c>
      <c r="F1385" t="s">
        <v>13804</v>
      </c>
      <c r="G1385">
        <v>3</v>
      </c>
      <c r="H1385" t="s">
        <v>13770</v>
      </c>
      <c r="I1385">
        <v>1</v>
      </c>
      <c r="J1385" t="s">
        <v>13801</v>
      </c>
      <c r="K1385" t="s">
        <v>13805</v>
      </c>
      <c r="L1385">
        <v>270107</v>
      </c>
      <c r="M1385" t="s">
        <v>13588</v>
      </c>
      <c r="N1385">
        <v>270107006</v>
      </c>
      <c r="O1385" t="s">
        <v>13613</v>
      </c>
      <c r="P1385">
        <v>0</v>
      </c>
      <c r="Q1385">
        <v>26782.62421253576</v>
      </c>
      <c r="R1385">
        <v>0</v>
      </c>
    </row>
    <row r="1386" spans="1:18" x14ac:dyDescent="0.25">
      <c r="A1386">
        <v>10</v>
      </c>
      <c r="B1386">
        <v>10205</v>
      </c>
      <c r="C1386" t="s">
        <v>777</v>
      </c>
      <c r="D1386" t="s">
        <v>1712</v>
      </c>
      <c r="E1386">
        <v>3</v>
      </c>
      <c r="F1386" t="s">
        <v>13807</v>
      </c>
      <c r="G1386">
        <v>1</v>
      </c>
      <c r="H1386" t="s">
        <v>8278</v>
      </c>
      <c r="I1386">
        <v>1</v>
      </c>
      <c r="J1386" t="s">
        <v>13801</v>
      </c>
      <c r="K1386" t="s">
        <v>13808</v>
      </c>
      <c r="L1386">
        <v>270107</v>
      </c>
      <c r="M1386" t="s">
        <v>13588</v>
      </c>
      <c r="N1386">
        <v>270107006</v>
      </c>
      <c r="O1386" t="s">
        <v>13613</v>
      </c>
      <c r="P1386">
        <v>0</v>
      </c>
      <c r="Q1386">
        <v>26782.62421253576</v>
      </c>
      <c r="R1386">
        <v>0</v>
      </c>
    </row>
    <row r="1387" spans="1:18" x14ac:dyDescent="0.25">
      <c r="A1387">
        <v>10</v>
      </c>
      <c r="B1387">
        <v>10205</v>
      </c>
      <c r="C1387" t="s">
        <v>777</v>
      </c>
      <c r="D1387" t="s">
        <v>1712</v>
      </c>
      <c r="E1387">
        <v>4</v>
      </c>
      <c r="F1387" t="s">
        <v>13810</v>
      </c>
      <c r="G1387">
        <v>1</v>
      </c>
      <c r="H1387" t="s">
        <v>8278</v>
      </c>
      <c r="I1387">
        <v>1</v>
      </c>
      <c r="J1387" t="s">
        <v>13801</v>
      </c>
      <c r="K1387" t="s">
        <v>13811</v>
      </c>
      <c r="L1387">
        <v>270107</v>
      </c>
      <c r="M1387" t="s">
        <v>13588</v>
      </c>
      <c r="N1387">
        <v>270107006</v>
      </c>
      <c r="O1387" t="s">
        <v>13613</v>
      </c>
      <c r="P1387">
        <v>0</v>
      </c>
      <c r="Q1387">
        <v>26782.62421253576</v>
      </c>
      <c r="R1387">
        <v>0</v>
      </c>
    </row>
    <row r="1388" spans="1:18" x14ac:dyDescent="0.25">
      <c r="A1388">
        <v>10</v>
      </c>
      <c r="B1388">
        <v>10205</v>
      </c>
      <c r="C1388" t="s">
        <v>777</v>
      </c>
      <c r="D1388" t="s">
        <v>1712</v>
      </c>
      <c r="E1388">
        <v>7</v>
      </c>
      <c r="F1388" t="s">
        <v>13813</v>
      </c>
      <c r="G1388">
        <v>2</v>
      </c>
      <c r="H1388" t="s">
        <v>13771</v>
      </c>
      <c r="I1388">
        <v>3</v>
      </c>
      <c r="J1388" t="s">
        <v>13814</v>
      </c>
      <c r="K1388" t="s">
        <v>13771</v>
      </c>
      <c r="L1388">
        <v>270107</v>
      </c>
      <c r="M1388" t="s">
        <v>13588</v>
      </c>
      <c r="N1388">
        <v>270107005</v>
      </c>
      <c r="O1388" t="s">
        <v>13608</v>
      </c>
      <c r="P1388">
        <v>0</v>
      </c>
      <c r="Q1388">
        <v>7818.8057464362737</v>
      </c>
      <c r="R1388">
        <v>0</v>
      </c>
    </row>
    <row r="1389" spans="1:18" x14ac:dyDescent="0.25">
      <c r="A1389">
        <v>10</v>
      </c>
      <c r="B1389">
        <v>10205</v>
      </c>
      <c r="C1389" t="s">
        <v>777</v>
      </c>
      <c r="D1389" t="s">
        <v>1712</v>
      </c>
      <c r="E1389">
        <v>7</v>
      </c>
      <c r="F1389" t="s">
        <v>13813</v>
      </c>
      <c r="G1389">
        <v>3</v>
      </c>
      <c r="H1389" t="s">
        <v>13770</v>
      </c>
      <c r="I1389">
        <v>3</v>
      </c>
      <c r="J1389" t="s">
        <v>13814</v>
      </c>
      <c r="K1389" t="s">
        <v>13815</v>
      </c>
      <c r="L1389">
        <v>270107</v>
      </c>
      <c r="M1389" t="s">
        <v>13588</v>
      </c>
      <c r="N1389">
        <v>270107005</v>
      </c>
      <c r="O1389" t="s">
        <v>13608</v>
      </c>
      <c r="P1389">
        <v>0</v>
      </c>
      <c r="Q1389">
        <v>18963.818466099488</v>
      </c>
      <c r="R1389">
        <v>0</v>
      </c>
    </row>
    <row r="1390" spans="1:18" x14ac:dyDescent="0.25">
      <c r="A1390">
        <v>10</v>
      </c>
      <c r="B1390">
        <v>10208</v>
      </c>
      <c r="C1390" t="s">
        <v>777</v>
      </c>
      <c r="D1390" t="s">
        <v>10709</v>
      </c>
      <c r="E1390">
        <v>1</v>
      </c>
      <c r="F1390" t="s">
        <v>13800</v>
      </c>
      <c r="G1390">
        <v>1</v>
      </c>
      <c r="H1390" t="s">
        <v>8278</v>
      </c>
      <c r="I1390">
        <v>1</v>
      </c>
      <c r="J1390" t="s">
        <v>13801</v>
      </c>
      <c r="K1390" t="s">
        <v>13802</v>
      </c>
      <c r="L1390">
        <v>270107</v>
      </c>
      <c r="M1390" t="s">
        <v>13588</v>
      </c>
      <c r="N1390">
        <v>270107006</v>
      </c>
      <c r="O1390" t="s">
        <v>13613</v>
      </c>
      <c r="P1390">
        <v>0</v>
      </c>
      <c r="Q1390">
        <v>34547.619644419741</v>
      </c>
      <c r="R1390">
        <v>0</v>
      </c>
    </row>
    <row r="1391" spans="1:18" x14ac:dyDescent="0.25">
      <c r="A1391">
        <v>10</v>
      </c>
      <c r="B1391">
        <v>10208</v>
      </c>
      <c r="C1391" t="s">
        <v>777</v>
      </c>
      <c r="D1391" t="s">
        <v>10709</v>
      </c>
      <c r="E1391">
        <v>2</v>
      </c>
      <c r="F1391" t="s">
        <v>13804</v>
      </c>
      <c r="G1391">
        <v>3</v>
      </c>
      <c r="H1391" t="s">
        <v>13770</v>
      </c>
      <c r="I1391">
        <v>1</v>
      </c>
      <c r="J1391" t="s">
        <v>13801</v>
      </c>
      <c r="K1391" t="s">
        <v>13805</v>
      </c>
      <c r="L1391">
        <v>270107</v>
      </c>
      <c r="M1391" t="s">
        <v>13588</v>
      </c>
      <c r="N1391">
        <v>270107006</v>
      </c>
      <c r="O1391" t="s">
        <v>13613</v>
      </c>
      <c r="P1391">
        <v>0</v>
      </c>
      <c r="Q1391">
        <v>34547.619644419741</v>
      </c>
      <c r="R1391">
        <v>0</v>
      </c>
    </row>
    <row r="1392" spans="1:18" x14ac:dyDescent="0.25">
      <c r="A1392">
        <v>10</v>
      </c>
      <c r="B1392">
        <v>10208</v>
      </c>
      <c r="C1392" t="s">
        <v>777</v>
      </c>
      <c r="D1392" t="s">
        <v>10709</v>
      </c>
      <c r="E1392">
        <v>3</v>
      </c>
      <c r="F1392" t="s">
        <v>13807</v>
      </c>
      <c r="G1392">
        <v>1</v>
      </c>
      <c r="H1392" t="s">
        <v>8278</v>
      </c>
      <c r="I1392">
        <v>1</v>
      </c>
      <c r="J1392" t="s">
        <v>13801</v>
      </c>
      <c r="K1392" t="s">
        <v>13808</v>
      </c>
      <c r="L1392">
        <v>270107</v>
      </c>
      <c r="M1392" t="s">
        <v>13588</v>
      </c>
      <c r="N1392">
        <v>270107006</v>
      </c>
      <c r="O1392" t="s">
        <v>13613</v>
      </c>
      <c r="P1392">
        <v>0</v>
      </c>
      <c r="Q1392">
        <v>34547.619644419741</v>
      </c>
      <c r="R1392">
        <v>0</v>
      </c>
    </row>
    <row r="1393" spans="1:18" x14ac:dyDescent="0.25">
      <c r="A1393">
        <v>10</v>
      </c>
      <c r="B1393">
        <v>10208</v>
      </c>
      <c r="C1393" t="s">
        <v>777</v>
      </c>
      <c r="D1393" t="s">
        <v>10709</v>
      </c>
      <c r="E1393">
        <v>4</v>
      </c>
      <c r="F1393" t="s">
        <v>13810</v>
      </c>
      <c r="G1393">
        <v>1</v>
      </c>
      <c r="H1393" t="s">
        <v>8278</v>
      </c>
      <c r="I1393">
        <v>1</v>
      </c>
      <c r="J1393" t="s">
        <v>13801</v>
      </c>
      <c r="K1393" t="s">
        <v>13811</v>
      </c>
      <c r="L1393">
        <v>270107</v>
      </c>
      <c r="M1393" t="s">
        <v>13588</v>
      </c>
      <c r="N1393">
        <v>270107006</v>
      </c>
      <c r="O1393" t="s">
        <v>13613</v>
      </c>
      <c r="P1393">
        <v>0</v>
      </c>
      <c r="Q1393">
        <v>34547.619644419741</v>
      </c>
      <c r="R1393">
        <v>0</v>
      </c>
    </row>
    <row r="1394" spans="1:18" x14ac:dyDescent="0.25">
      <c r="A1394">
        <v>10</v>
      </c>
      <c r="B1394">
        <v>10208</v>
      </c>
      <c r="C1394" t="s">
        <v>777</v>
      </c>
      <c r="D1394" t="s">
        <v>10709</v>
      </c>
      <c r="E1394">
        <v>7</v>
      </c>
      <c r="F1394" t="s">
        <v>13813</v>
      </c>
      <c r="G1394">
        <v>2</v>
      </c>
      <c r="H1394" t="s">
        <v>13771</v>
      </c>
      <c r="I1394">
        <v>3</v>
      </c>
      <c r="J1394" t="s">
        <v>13814</v>
      </c>
      <c r="K1394" t="s">
        <v>13771</v>
      </c>
      <c r="L1394">
        <v>270107</v>
      </c>
      <c r="M1394" t="s">
        <v>13588</v>
      </c>
      <c r="N1394">
        <v>270107005</v>
      </c>
      <c r="O1394" t="s">
        <v>13608</v>
      </c>
      <c r="P1394">
        <v>0</v>
      </c>
      <c r="Q1394">
        <v>5767.1287031012243</v>
      </c>
      <c r="R1394">
        <v>0</v>
      </c>
    </row>
    <row r="1395" spans="1:18" x14ac:dyDescent="0.25">
      <c r="A1395">
        <v>10</v>
      </c>
      <c r="B1395">
        <v>10208</v>
      </c>
      <c r="C1395" t="s">
        <v>777</v>
      </c>
      <c r="D1395" t="s">
        <v>10709</v>
      </c>
      <c r="E1395">
        <v>7</v>
      </c>
      <c r="F1395" t="s">
        <v>13813</v>
      </c>
      <c r="G1395">
        <v>3</v>
      </c>
      <c r="H1395" t="s">
        <v>13770</v>
      </c>
      <c r="I1395">
        <v>3</v>
      </c>
      <c r="J1395" t="s">
        <v>13814</v>
      </c>
      <c r="K1395" t="s">
        <v>13815</v>
      </c>
      <c r="L1395">
        <v>270107</v>
      </c>
      <c r="M1395" t="s">
        <v>13588</v>
      </c>
      <c r="N1395">
        <v>270107005</v>
      </c>
      <c r="O1395" t="s">
        <v>13608</v>
      </c>
      <c r="P1395">
        <v>0</v>
      </c>
      <c r="Q1395">
        <v>28780.490941318516</v>
      </c>
      <c r="R1395">
        <v>0</v>
      </c>
    </row>
    <row r="1396" spans="1:18" x14ac:dyDescent="0.25">
      <c r="A1396">
        <v>10</v>
      </c>
      <c r="B1396">
        <v>10209</v>
      </c>
      <c r="C1396" t="s">
        <v>777</v>
      </c>
      <c r="D1396" t="s">
        <v>1724</v>
      </c>
      <c r="E1396">
        <v>1</v>
      </c>
      <c r="F1396" t="s">
        <v>13800</v>
      </c>
      <c r="G1396">
        <v>1</v>
      </c>
      <c r="H1396" t="s">
        <v>8278</v>
      </c>
      <c r="I1396">
        <v>1</v>
      </c>
      <c r="J1396" t="s">
        <v>13801</v>
      </c>
      <c r="K1396" t="s">
        <v>13802</v>
      </c>
      <c r="L1396">
        <v>270107</v>
      </c>
      <c r="M1396" t="s">
        <v>13588</v>
      </c>
      <c r="N1396">
        <v>270107006</v>
      </c>
      <c r="O1396" t="s">
        <v>13613</v>
      </c>
      <c r="P1396">
        <v>0</v>
      </c>
      <c r="Q1396">
        <v>28928.378345942099</v>
      </c>
      <c r="R1396">
        <v>0</v>
      </c>
    </row>
    <row r="1397" spans="1:18" x14ac:dyDescent="0.25">
      <c r="A1397">
        <v>10</v>
      </c>
      <c r="B1397">
        <v>10209</v>
      </c>
      <c r="C1397" t="s">
        <v>777</v>
      </c>
      <c r="D1397" t="s">
        <v>1724</v>
      </c>
      <c r="E1397">
        <v>1</v>
      </c>
      <c r="F1397" t="s">
        <v>13800</v>
      </c>
      <c r="G1397">
        <v>1</v>
      </c>
      <c r="H1397" t="s">
        <v>8278</v>
      </c>
      <c r="I1397">
        <v>1</v>
      </c>
      <c r="J1397" t="s">
        <v>13801</v>
      </c>
      <c r="K1397" t="s">
        <v>13803</v>
      </c>
      <c r="L1397">
        <v>270107</v>
      </c>
      <c r="M1397" t="s">
        <v>13588</v>
      </c>
      <c r="N1397">
        <v>270107006</v>
      </c>
      <c r="O1397" t="s">
        <v>13613</v>
      </c>
      <c r="P1397">
        <v>0</v>
      </c>
      <c r="Q1397">
        <v>4001.3390778648513</v>
      </c>
      <c r="R1397">
        <v>0</v>
      </c>
    </row>
    <row r="1398" spans="1:18" x14ac:dyDescent="0.25">
      <c r="A1398">
        <v>10</v>
      </c>
      <c r="B1398">
        <v>10209</v>
      </c>
      <c r="C1398" t="s">
        <v>777</v>
      </c>
      <c r="D1398" t="s">
        <v>1724</v>
      </c>
      <c r="E1398">
        <v>2</v>
      </c>
      <c r="F1398" t="s">
        <v>13804</v>
      </c>
      <c r="G1398">
        <v>3</v>
      </c>
      <c r="H1398" t="s">
        <v>13770</v>
      </c>
      <c r="I1398">
        <v>1</v>
      </c>
      <c r="J1398" t="s">
        <v>13801</v>
      </c>
      <c r="K1398" t="s">
        <v>13805</v>
      </c>
      <c r="L1398">
        <v>270107</v>
      </c>
      <c r="M1398" t="s">
        <v>13588</v>
      </c>
      <c r="N1398">
        <v>270107006</v>
      </c>
      <c r="O1398" t="s">
        <v>13613</v>
      </c>
      <c r="P1398">
        <v>0</v>
      </c>
      <c r="Q1398">
        <v>28928.378345942099</v>
      </c>
      <c r="R1398">
        <v>0</v>
      </c>
    </row>
    <row r="1399" spans="1:18" x14ac:dyDescent="0.25">
      <c r="A1399">
        <v>10</v>
      </c>
      <c r="B1399">
        <v>10209</v>
      </c>
      <c r="C1399" t="s">
        <v>777</v>
      </c>
      <c r="D1399" t="s">
        <v>1724</v>
      </c>
      <c r="E1399">
        <v>2</v>
      </c>
      <c r="F1399" t="s">
        <v>13804</v>
      </c>
      <c r="G1399">
        <v>3</v>
      </c>
      <c r="H1399" t="s">
        <v>13770</v>
      </c>
      <c r="I1399">
        <v>1</v>
      </c>
      <c r="J1399" t="s">
        <v>13801</v>
      </c>
      <c r="K1399" t="s">
        <v>13806</v>
      </c>
      <c r="L1399">
        <v>270107</v>
      </c>
      <c r="M1399" t="s">
        <v>13588</v>
      </c>
      <c r="N1399">
        <v>270107006</v>
      </c>
      <c r="O1399" t="s">
        <v>13613</v>
      </c>
      <c r="P1399">
        <v>0</v>
      </c>
      <c r="Q1399">
        <v>4001.3390778648513</v>
      </c>
      <c r="R1399">
        <v>0</v>
      </c>
    </row>
    <row r="1400" spans="1:18" x14ac:dyDescent="0.25">
      <c r="A1400">
        <v>10</v>
      </c>
      <c r="B1400">
        <v>10209</v>
      </c>
      <c r="C1400" t="s">
        <v>777</v>
      </c>
      <c r="D1400" t="s">
        <v>1724</v>
      </c>
      <c r="E1400">
        <v>3</v>
      </c>
      <c r="F1400" t="s">
        <v>13807</v>
      </c>
      <c r="G1400">
        <v>1</v>
      </c>
      <c r="H1400" t="s">
        <v>8278</v>
      </c>
      <c r="I1400">
        <v>1</v>
      </c>
      <c r="J1400" t="s">
        <v>13801</v>
      </c>
      <c r="K1400" t="s">
        <v>13808</v>
      </c>
      <c r="L1400">
        <v>270107</v>
      </c>
      <c r="M1400" t="s">
        <v>13588</v>
      </c>
      <c r="N1400">
        <v>270107006</v>
      </c>
      <c r="O1400" t="s">
        <v>13613</v>
      </c>
      <c r="P1400">
        <v>0</v>
      </c>
      <c r="Q1400">
        <v>32929.717423806949</v>
      </c>
      <c r="R1400">
        <v>0</v>
      </c>
    </row>
    <row r="1401" spans="1:18" x14ac:dyDescent="0.25">
      <c r="A1401">
        <v>10</v>
      </c>
      <c r="B1401">
        <v>10209</v>
      </c>
      <c r="C1401" t="s">
        <v>777</v>
      </c>
      <c r="D1401" t="s">
        <v>1724</v>
      </c>
      <c r="E1401">
        <v>4</v>
      </c>
      <c r="F1401" t="s">
        <v>13810</v>
      </c>
      <c r="G1401">
        <v>1</v>
      </c>
      <c r="H1401" t="s">
        <v>8278</v>
      </c>
      <c r="I1401">
        <v>1</v>
      </c>
      <c r="J1401" t="s">
        <v>13801</v>
      </c>
      <c r="K1401" t="s">
        <v>13811</v>
      </c>
      <c r="L1401">
        <v>270107</v>
      </c>
      <c r="M1401" t="s">
        <v>13588</v>
      </c>
      <c r="N1401">
        <v>270107006</v>
      </c>
      <c r="O1401" t="s">
        <v>13613</v>
      </c>
      <c r="P1401">
        <v>0</v>
      </c>
      <c r="Q1401">
        <v>28928.378345942099</v>
      </c>
      <c r="R1401">
        <v>0</v>
      </c>
    </row>
    <row r="1402" spans="1:18" x14ac:dyDescent="0.25">
      <c r="A1402">
        <v>10</v>
      </c>
      <c r="B1402">
        <v>10209</v>
      </c>
      <c r="C1402" t="s">
        <v>777</v>
      </c>
      <c r="D1402" t="s">
        <v>1724</v>
      </c>
      <c r="E1402">
        <v>4</v>
      </c>
      <c r="F1402" t="s">
        <v>13810</v>
      </c>
      <c r="G1402">
        <v>1</v>
      </c>
      <c r="H1402" t="s">
        <v>8278</v>
      </c>
      <c r="I1402">
        <v>1</v>
      </c>
      <c r="J1402" t="s">
        <v>13801</v>
      </c>
      <c r="K1402" t="s">
        <v>13812</v>
      </c>
      <c r="L1402">
        <v>270107</v>
      </c>
      <c r="M1402" t="s">
        <v>13588</v>
      </c>
      <c r="N1402">
        <v>270107006</v>
      </c>
      <c r="O1402" t="s">
        <v>13613</v>
      </c>
      <c r="P1402">
        <v>0</v>
      </c>
      <c r="Q1402">
        <v>4001.3390778648513</v>
      </c>
      <c r="R1402">
        <v>0</v>
      </c>
    </row>
    <row r="1403" spans="1:18" x14ac:dyDescent="0.25">
      <c r="A1403">
        <v>10</v>
      </c>
      <c r="B1403">
        <v>10209</v>
      </c>
      <c r="C1403" t="s">
        <v>777</v>
      </c>
      <c r="D1403" t="s">
        <v>1724</v>
      </c>
      <c r="E1403">
        <v>7</v>
      </c>
      <c r="F1403" t="s">
        <v>13813</v>
      </c>
      <c r="G1403">
        <v>2</v>
      </c>
      <c r="H1403" t="s">
        <v>13771</v>
      </c>
      <c r="I1403">
        <v>3</v>
      </c>
      <c r="J1403" t="s">
        <v>13814</v>
      </c>
      <c r="K1403" t="s">
        <v>13771</v>
      </c>
      <c r="L1403">
        <v>270107</v>
      </c>
      <c r="M1403" t="s">
        <v>13588</v>
      </c>
      <c r="N1403">
        <v>270107005</v>
      </c>
      <c r="O1403" t="s">
        <v>13608</v>
      </c>
      <c r="P1403">
        <v>0</v>
      </c>
      <c r="Q1403">
        <v>19857.582317420532</v>
      </c>
      <c r="R1403">
        <v>0</v>
      </c>
    </row>
    <row r="1404" spans="1:18" x14ac:dyDescent="0.25">
      <c r="A1404">
        <v>10</v>
      </c>
      <c r="B1404">
        <v>10209</v>
      </c>
      <c r="C1404" t="s">
        <v>777</v>
      </c>
      <c r="D1404" t="s">
        <v>1724</v>
      </c>
      <c r="E1404">
        <v>7</v>
      </c>
      <c r="F1404" t="s">
        <v>13813</v>
      </c>
      <c r="G1404">
        <v>3</v>
      </c>
      <c r="H1404" t="s">
        <v>13770</v>
      </c>
      <c r="I1404">
        <v>3</v>
      </c>
      <c r="J1404" t="s">
        <v>13814</v>
      </c>
      <c r="K1404" t="s">
        <v>13815</v>
      </c>
      <c r="L1404">
        <v>270107</v>
      </c>
      <c r="M1404" t="s">
        <v>13588</v>
      </c>
      <c r="N1404">
        <v>270107005</v>
      </c>
      <c r="O1404" t="s">
        <v>13608</v>
      </c>
      <c r="P1404">
        <v>0</v>
      </c>
      <c r="Q1404">
        <v>9070.7960285215686</v>
      </c>
      <c r="R1404">
        <v>0</v>
      </c>
    </row>
    <row r="1405" spans="1:18" x14ac:dyDescent="0.25">
      <c r="A1405">
        <v>10</v>
      </c>
      <c r="B1405">
        <v>10209</v>
      </c>
      <c r="C1405" t="s">
        <v>777</v>
      </c>
      <c r="D1405" t="s">
        <v>1724</v>
      </c>
      <c r="E1405">
        <v>7</v>
      </c>
      <c r="F1405" t="s">
        <v>13813</v>
      </c>
      <c r="G1405">
        <v>3</v>
      </c>
      <c r="H1405" t="s">
        <v>13770</v>
      </c>
      <c r="I1405">
        <v>3</v>
      </c>
      <c r="J1405" t="s">
        <v>13814</v>
      </c>
      <c r="K1405" t="s">
        <v>13816</v>
      </c>
      <c r="L1405">
        <v>270107</v>
      </c>
      <c r="M1405" t="s">
        <v>13588</v>
      </c>
      <c r="N1405">
        <v>270107005</v>
      </c>
      <c r="O1405" t="s">
        <v>13608</v>
      </c>
      <c r="P1405">
        <v>0</v>
      </c>
      <c r="Q1405">
        <v>4001.3390778648513</v>
      </c>
      <c r="R1405">
        <v>0</v>
      </c>
    </row>
    <row r="1406" spans="1:18" x14ac:dyDescent="0.25">
      <c r="A1406">
        <v>10</v>
      </c>
      <c r="B1406">
        <v>10210</v>
      </c>
      <c r="C1406" t="s">
        <v>777</v>
      </c>
      <c r="D1406" t="s">
        <v>1727</v>
      </c>
      <c r="E1406">
        <v>1</v>
      </c>
      <c r="F1406" t="s">
        <v>13800</v>
      </c>
      <c r="G1406">
        <v>1</v>
      </c>
      <c r="H1406" t="s">
        <v>8278</v>
      </c>
      <c r="I1406">
        <v>1</v>
      </c>
      <c r="J1406" t="s">
        <v>13801</v>
      </c>
      <c r="K1406" t="s">
        <v>13802</v>
      </c>
      <c r="L1406">
        <v>270107</v>
      </c>
      <c r="M1406" t="s">
        <v>13588</v>
      </c>
      <c r="N1406">
        <v>270107006</v>
      </c>
      <c r="O1406" t="s">
        <v>13613</v>
      </c>
      <c r="P1406">
        <v>0</v>
      </c>
      <c r="Q1406">
        <v>19332.426478333695</v>
      </c>
      <c r="R1406">
        <v>0</v>
      </c>
    </row>
    <row r="1407" spans="1:18" x14ac:dyDescent="0.25">
      <c r="A1407">
        <v>10</v>
      </c>
      <c r="B1407">
        <v>10210</v>
      </c>
      <c r="C1407" t="s">
        <v>777</v>
      </c>
      <c r="D1407" t="s">
        <v>1727</v>
      </c>
      <c r="E1407">
        <v>2</v>
      </c>
      <c r="F1407" t="s">
        <v>13804</v>
      </c>
      <c r="G1407">
        <v>3</v>
      </c>
      <c r="H1407" t="s">
        <v>13770</v>
      </c>
      <c r="I1407">
        <v>1</v>
      </c>
      <c r="J1407" t="s">
        <v>13801</v>
      </c>
      <c r="K1407" t="s">
        <v>13805</v>
      </c>
      <c r="L1407">
        <v>270107</v>
      </c>
      <c r="M1407" t="s">
        <v>13588</v>
      </c>
      <c r="N1407">
        <v>270107006</v>
      </c>
      <c r="O1407" t="s">
        <v>13613</v>
      </c>
      <c r="P1407">
        <v>0</v>
      </c>
      <c r="Q1407">
        <v>19332.426478333695</v>
      </c>
      <c r="R1407">
        <v>0</v>
      </c>
    </row>
    <row r="1408" spans="1:18" x14ac:dyDescent="0.25">
      <c r="A1408">
        <v>10</v>
      </c>
      <c r="B1408">
        <v>10210</v>
      </c>
      <c r="C1408" t="s">
        <v>777</v>
      </c>
      <c r="D1408" t="s">
        <v>1727</v>
      </c>
      <c r="E1408">
        <v>3</v>
      </c>
      <c r="F1408" t="s">
        <v>13807</v>
      </c>
      <c r="G1408">
        <v>1</v>
      </c>
      <c r="H1408" t="s">
        <v>8278</v>
      </c>
      <c r="I1408">
        <v>1</v>
      </c>
      <c r="J1408" t="s">
        <v>13801</v>
      </c>
      <c r="K1408" t="s">
        <v>13808</v>
      </c>
      <c r="L1408">
        <v>270107</v>
      </c>
      <c r="M1408" t="s">
        <v>13588</v>
      </c>
      <c r="N1408">
        <v>270107006</v>
      </c>
      <c r="O1408" t="s">
        <v>13613</v>
      </c>
      <c r="P1408">
        <v>0</v>
      </c>
      <c r="Q1408">
        <v>19332.426478333695</v>
      </c>
      <c r="R1408">
        <v>0</v>
      </c>
    </row>
    <row r="1409" spans="1:18" x14ac:dyDescent="0.25">
      <c r="A1409">
        <v>10</v>
      </c>
      <c r="B1409">
        <v>10210</v>
      </c>
      <c r="C1409" t="s">
        <v>777</v>
      </c>
      <c r="D1409" t="s">
        <v>1727</v>
      </c>
      <c r="E1409">
        <v>4</v>
      </c>
      <c r="F1409" t="s">
        <v>13810</v>
      </c>
      <c r="G1409">
        <v>1</v>
      </c>
      <c r="H1409" t="s">
        <v>8278</v>
      </c>
      <c r="I1409">
        <v>1</v>
      </c>
      <c r="J1409" t="s">
        <v>13801</v>
      </c>
      <c r="K1409" t="s">
        <v>13811</v>
      </c>
      <c r="L1409">
        <v>270107</v>
      </c>
      <c r="M1409" t="s">
        <v>13588</v>
      </c>
      <c r="N1409">
        <v>270107006</v>
      </c>
      <c r="O1409" t="s">
        <v>13613</v>
      </c>
      <c r="P1409">
        <v>0</v>
      </c>
      <c r="Q1409">
        <v>19332.426478333695</v>
      </c>
      <c r="R1409">
        <v>0</v>
      </c>
    </row>
    <row r="1410" spans="1:18" x14ac:dyDescent="0.25">
      <c r="A1410">
        <v>10</v>
      </c>
      <c r="B1410">
        <v>10210</v>
      </c>
      <c r="C1410" t="s">
        <v>777</v>
      </c>
      <c r="D1410" t="s">
        <v>1727</v>
      </c>
      <c r="E1410">
        <v>7</v>
      </c>
      <c r="F1410" t="s">
        <v>13813</v>
      </c>
      <c r="G1410">
        <v>2</v>
      </c>
      <c r="H1410" t="s">
        <v>13771</v>
      </c>
      <c r="I1410">
        <v>3</v>
      </c>
      <c r="J1410" t="s">
        <v>13814</v>
      </c>
      <c r="K1410" t="s">
        <v>13771</v>
      </c>
      <c r="L1410">
        <v>270107</v>
      </c>
      <c r="M1410" t="s">
        <v>13588</v>
      </c>
      <c r="N1410">
        <v>270107005</v>
      </c>
      <c r="O1410" t="s">
        <v>13608</v>
      </c>
      <c r="P1410">
        <v>0</v>
      </c>
      <c r="Q1410">
        <v>14015.826686732069</v>
      </c>
      <c r="R1410">
        <v>0</v>
      </c>
    </row>
    <row r="1411" spans="1:18" x14ac:dyDescent="0.25">
      <c r="A1411">
        <v>10</v>
      </c>
      <c r="B1411">
        <v>10210</v>
      </c>
      <c r="C1411" t="s">
        <v>777</v>
      </c>
      <c r="D1411" t="s">
        <v>1727</v>
      </c>
      <c r="E1411">
        <v>7</v>
      </c>
      <c r="F1411" t="s">
        <v>13813</v>
      </c>
      <c r="G1411">
        <v>3</v>
      </c>
      <c r="H1411" t="s">
        <v>13770</v>
      </c>
      <c r="I1411">
        <v>3</v>
      </c>
      <c r="J1411" t="s">
        <v>13814</v>
      </c>
      <c r="K1411" t="s">
        <v>13815</v>
      </c>
      <c r="L1411">
        <v>270107</v>
      </c>
      <c r="M1411" t="s">
        <v>13588</v>
      </c>
      <c r="N1411">
        <v>270107005</v>
      </c>
      <c r="O1411" t="s">
        <v>13608</v>
      </c>
      <c r="P1411">
        <v>0</v>
      </c>
      <c r="Q1411">
        <v>5316.5997916016249</v>
      </c>
      <c r="R1411">
        <v>0</v>
      </c>
    </row>
    <row r="1412" spans="1:18" x14ac:dyDescent="0.25">
      <c r="A1412">
        <v>10</v>
      </c>
      <c r="B1412">
        <v>10301</v>
      </c>
      <c r="C1412" t="s">
        <v>777</v>
      </c>
      <c r="D1412" t="s">
        <v>1730</v>
      </c>
      <c r="E1412">
        <v>1</v>
      </c>
      <c r="F1412" t="s">
        <v>13800</v>
      </c>
      <c r="G1412">
        <v>1</v>
      </c>
      <c r="H1412" t="s">
        <v>8278</v>
      </c>
      <c r="I1412">
        <v>1</v>
      </c>
      <c r="J1412" t="s">
        <v>13801</v>
      </c>
      <c r="K1412" t="s">
        <v>13802</v>
      </c>
      <c r="L1412">
        <v>270107</v>
      </c>
      <c r="M1412" t="s">
        <v>13588</v>
      </c>
      <c r="N1412">
        <v>270107006</v>
      </c>
      <c r="O1412" t="s">
        <v>13613</v>
      </c>
      <c r="P1412">
        <v>25975.849650455468</v>
      </c>
      <c r="Q1412">
        <v>31328.374687684322</v>
      </c>
      <c r="R1412">
        <v>27576.371568817303</v>
      </c>
    </row>
    <row r="1413" spans="1:18" x14ac:dyDescent="0.25">
      <c r="A1413">
        <v>10</v>
      </c>
      <c r="B1413">
        <v>10301</v>
      </c>
      <c r="C1413" t="s">
        <v>777</v>
      </c>
      <c r="D1413" t="s">
        <v>1730</v>
      </c>
      <c r="E1413">
        <v>1</v>
      </c>
      <c r="F1413" t="s">
        <v>13800</v>
      </c>
      <c r="G1413">
        <v>1</v>
      </c>
      <c r="H1413" t="s">
        <v>8278</v>
      </c>
      <c r="I1413">
        <v>1</v>
      </c>
      <c r="J1413" t="s">
        <v>13801</v>
      </c>
      <c r="K1413" t="s">
        <v>13803</v>
      </c>
      <c r="L1413">
        <v>270107</v>
      </c>
      <c r="M1413" t="s">
        <v>13588</v>
      </c>
      <c r="N1413">
        <v>270107006</v>
      </c>
      <c r="O1413" t="s">
        <v>13613</v>
      </c>
      <c r="P1413">
        <v>1853.3426141694156</v>
      </c>
      <c r="Q1413">
        <v>534.33137180484391</v>
      </c>
      <c r="R1413">
        <v>3284.4801928357724</v>
      </c>
    </row>
    <row r="1414" spans="1:18" x14ac:dyDescent="0.25">
      <c r="A1414">
        <v>10</v>
      </c>
      <c r="B1414">
        <v>10301</v>
      </c>
      <c r="C1414" t="s">
        <v>777</v>
      </c>
      <c r="D1414" t="s">
        <v>1730</v>
      </c>
      <c r="E1414">
        <v>2</v>
      </c>
      <c r="F1414" t="s">
        <v>13804</v>
      </c>
      <c r="G1414">
        <v>2</v>
      </c>
      <c r="H1414" t="s">
        <v>13771</v>
      </c>
      <c r="I1414">
        <v>1</v>
      </c>
      <c r="J1414" t="s">
        <v>13801</v>
      </c>
      <c r="K1414" t="s">
        <v>13771</v>
      </c>
      <c r="L1414">
        <v>270107</v>
      </c>
      <c r="M1414" t="s">
        <v>13588</v>
      </c>
      <c r="N1414">
        <v>270107006</v>
      </c>
      <c r="O1414" t="s">
        <v>13613</v>
      </c>
      <c r="P1414">
        <v>0</v>
      </c>
      <c r="Q1414">
        <v>0</v>
      </c>
      <c r="R1414">
        <v>529.93654516058075</v>
      </c>
    </row>
    <row r="1415" spans="1:18" x14ac:dyDescent="0.25">
      <c r="A1415">
        <v>10</v>
      </c>
      <c r="B1415">
        <v>10301</v>
      </c>
      <c r="C1415" t="s">
        <v>777</v>
      </c>
      <c r="D1415" t="s">
        <v>1730</v>
      </c>
      <c r="E1415">
        <v>2</v>
      </c>
      <c r="F1415" t="s">
        <v>13804</v>
      </c>
      <c r="G1415">
        <v>3</v>
      </c>
      <c r="H1415" t="s">
        <v>13770</v>
      </c>
      <c r="I1415">
        <v>1</v>
      </c>
      <c r="J1415" t="s">
        <v>13801</v>
      </c>
      <c r="K1415" t="s">
        <v>13805</v>
      </c>
      <c r="L1415">
        <v>270107</v>
      </c>
      <c r="M1415" t="s">
        <v>13588</v>
      </c>
      <c r="N1415">
        <v>270107006</v>
      </c>
      <c r="O1415" t="s">
        <v>13613</v>
      </c>
      <c r="P1415">
        <v>24146.717913022425</v>
      </c>
      <c r="Q1415">
        <v>30528.698003049431</v>
      </c>
      <c r="R1415">
        <v>23922.487470021479</v>
      </c>
    </row>
    <row r="1416" spans="1:18" x14ac:dyDescent="0.25">
      <c r="A1416">
        <v>10</v>
      </c>
      <c r="B1416">
        <v>10301</v>
      </c>
      <c r="C1416" t="s">
        <v>777</v>
      </c>
      <c r="D1416" t="s">
        <v>1730</v>
      </c>
      <c r="E1416">
        <v>2</v>
      </c>
      <c r="F1416" t="s">
        <v>13804</v>
      </c>
      <c r="G1416">
        <v>3</v>
      </c>
      <c r="H1416" t="s">
        <v>13770</v>
      </c>
      <c r="I1416">
        <v>1</v>
      </c>
      <c r="J1416" t="s">
        <v>13801</v>
      </c>
      <c r="K1416" t="s">
        <v>13806</v>
      </c>
      <c r="L1416">
        <v>270107</v>
      </c>
      <c r="M1416" t="s">
        <v>13588</v>
      </c>
      <c r="N1416">
        <v>270107006</v>
      </c>
      <c r="O1416" t="s">
        <v>13613</v>
      </c>
      <c r="P1416">
        <v>3682.4743516024573</v>
      </c>
      <c r="Q1416">
        <v>1334.0080564397335</v>
      </c>
      <c r="R1416">
        <v>6408.4277464710176</v>
      </c>
    </row>
    <row r="1417" spans="1:18" x14ac:dyDescent="0.25">
      <c r="A1417">
        <v>10</v>
      </c>
      <c r="B1417">
        <v>10301</v>
      </c>
      <c r="C1417" t="s">
        <v>777</v>
      </c>
      <c r="D1417" t="s">
        <v>1730</v>
      </c>
      <c r="E1417">
        <v>3</v>
      </c>
      <c r="F1417" t="s">
        <v>13807</v>
      </c>
      <c r="G1417">
        <v>1</v>
      </c>
      <c r="H1417" t="s">
        <v>8278</v>
      </c>
      <c r="I1417">
        <v>1</v>
      </c>
      <c r="J1417" t="s">
        <v>13801</v>
      </c>
      <c r="K1417" t="s">
        <v>13808</v>
      </c>
      <c r="L1417">
        <v>270107</v>
      </c>
      <c r="M1417" t="s">
        <v>13588</v>
      </c>
      <c r="N1417">
        <v>270107006</v>
      </c>
      <c r="O1417" t="s">
        <v>13613</v>
      </c>
      <c r="P1417">
        <v>27406.10719365675</v>
      </c>
      <c r="Q1417">
        <v>31328.374687684322</v>
      </c>
      <c r="R1417">
        <v>29264.944395893915</v>
      </c>
    </row>
    <row r="1418" spans="1:18" x14ac:dyDescent="0.25">
      <c r="A1418">
        <v>10</v>
      </c>
      <c r="B1418">
        <v>10301</v>
      </c>
      <c r="C1418" t="s">
        <v>777</v>
      </c>
      <c r="D1418" t="s">
        <v>1730</v>
      </c>
      <c r="E1418">
        <v>3</v>
      </c>
      <c r="F1418" t="s">
        <v>13807</v>
      </c>
      <c r="G1418">
        <v>1</v>
      </c>
      <c r="H1418" t="s">
        <v>8278</v>
      </c>
      <c r="I1418">
        <v>1</v>
      </c>
      <c r="J1418" t="s">
        <v>13801</v>
      </c>
      <c r="K1418" t="s">
        <v>13809</v>
      </c>
      <c r="L1418">
        <v>270107</v>
      </c>
      <c r="M1418" t="s">
        <v>13588</v>
      </c>
      <c r="N1418">
        <v>270107006</v>
      </c>
      <c r="O1418" t="s">
        <v>13613</v>
      </c>
      <c r="P1418">
        <v>423.08507096813241</v>
      </c>
      <c r="Q1418">
        <v>534.33137180484391</v>
      </c>
      <c r="R1418">
        <v>1595.9073657591621</v>
      </c>
    </row>
    <row r="1419" spans="1:18" x14ac:dyDescent="0.25">
      <c r="A1419">
        <v>10</v>
      </c>
      <c r="B1419">
        <v>10301</v>
      </c>
      <c r="C1419" t="s">
        <v>777</v>
      </c>
      <c r="D1419" t="s">
        <v>1730</v>
      </c>
      <c r="E1419">
        <v>4</v>
      </c>
      <c r="F1419" t="s">
        <v>13810</v>
      </c>
      <c r="G1419">
        <v>1</v>
      </c>
      <c r="H1419" t="s">
        <v>8278</v>
      </c>
      <c r="I1419">
        <v>1</v>
      </c>
      <c r="J1419" t="s">
        <v>13801</v>
      </c>
      <c r="K1419" t="s">
        <v>13811</v>
      </c>
      <c r="L1419">
        <v>270107</v>
      </c>
      <c r="M1419" t="s">
        <v>13588</v>
      </c>
      <c r="N1419">
        <v>270107006</v>
      </c>
      <c r="O1419" t="s">
        <v>13613</v>
      </c>
      <c r="P1419">
        <v>26136.851980752352</v>
      </c>
      <c r="Q1419">
        <v>31589.90930938852</v>
      </c>
      <c r="R1419">
        <v>27576.371568817303</v>
      </c>
    </row>
    <row r="1420" spans="1:18" x14ac:dyDescent="0.25">
      <c r="A1420">
        <v>10</v>
      </c>
      <c r="B1420">
        <v>10301</v>
      </c>
      <c r="C1420" t="s">
        <v>777</v>
      </c>
      <c r="D1420" t="s">
        <v>1730</v>
      </c>
      <c r="E1420">
        <v>4</v>
      </c>
      <c r="F1420" t="s">
        <v>13810</v>
      </c>
      <c r="G1420">
        <v>1</v>
      </c>
      <c r="H1420" t="s">
        <v>8278</v>
      </c>
      <c r="I1420">
        <v>1</v>
      </c>
      <c r="J1420" t="s">
        <v>13801</v>
      </c>
      <c r="K1420" t="s">
        <v>13812</v>
      </c>
      <c r="L1420">
        <v>270107</v>
      </c>
      <c r="M1420" t="s">
        <v>13588</v>
      </c>
      <c r="N1420">
        <v>270107006</v>
      </c>
      <c r="O1420" t="s">
        <v>13613</v>
      </c>
      <c r="P1420">
        <v>1692.3402838725297</v>
      </c>
      <c r="Q1420">
        <v>272.79675010064301</v>
      </c>
      <c r="R1420">
        <v>3284.4801928357724</v>
      </c>
    </row>
    <row r="1421" spans="1:18" x14ac:dyDescent="0.25">
      <c r="A1421">
        <v>10</v>
      </c>
      <c r="B1421">
        <v>10301</v>
      </c>
      <c r="C1421" t="s">
        <v>777</v>
      </c>
      <c r="D1421" t="s">
        <v>1730</v>
      </c>
      <c r="E1421">
        <v>7</v>
      </c>
      <c r="F1421" t="s">
        <v>13813</v>
      </c>
      <c r="G1421">
        <v>2</v>
      </c>
      <c r="H1421" t="s">
        <v>13771</v>
      </c>
      <c r="I1421">
        <v>3</v>
      </c>
      <c r="J1421" t="s">
        <v>13814</v>
      </c>
      <c r="K1421" t="s">
        <v>13771</v>
      </c>
      <c r="L1421">
        <v>270107</v>
      </c>
      <c r="M1421" t="s">
        <v>13588</v>
      </c>
      <c r="N1421">
        <v>270107005</v>
      </c>
      <c r="O1421" t="s">
        <v>13608</v>
      </c>
      <c r="P1421">
        <v>8482.2806645885667</v>
      </c>
      <c r="Q1421">
        <v>11735.142518773306</v>
      </c>
      <c r="R1421">
        <v>795.45653449661961</v>
      </c>
    </row>
    <row r="1422" spans="1:18" x14ac:dyDescent="0.25">
      <c r="A1422">
        <v>10</v>
      </c>
      <c r="B1422">
        <v>10301</v>
      </c>
      <c r="C1422" t="s">
        <v>777</v>
      </c>
      <c r="D1422" t="s">
        <v>1730</v>
      </c>
      <c r="E1422">
        <v>7</v>
      </c>
      <c r="F1422" t="s">
        <v>13813</v>
      </c>
      <c r="G1422">
        <v>3</v>
      </c>
      <c r="H1422" t="s">
        <v>13770</v>
      </c>
      <c r="I1422">
        <v>3</v>
      </c>
      <c r="J1422" t="s">
        <v>13814</v>
      </c>
      <c r="K1422" t="s">
        <v>13815</v>
      </c>
      <c r="L1422">
        <v>270107</v>
      </c>
      <c r="M1422" t="s">
        <v>13588</v>
      </c>
      <c r="N1422">
        <v>270107005</v>
      </c>
      <c r="O1422" t="s">
        <v>13608</v>
      </c>
      <c r="P1422">
        <v>18332.475864782253</v>
      </c>
      <c r="Q1422">
        <v>19659.598780196862</v>
      </c>
      <c r="R1422">
        <v>27240.194982131394</v>
      </c>
    </row>
    <row r="1423" spans="1:18" x14ac:dyDescent="0.25">
      <c r="A1423">
        <v>10</v>
      </c>
      <c r="B1423">
        <v>10301</v>
      </c>
      <c r="C1423" t="s">
        <v>777</v>
      </c>
      <c r="D1423" t="s">
        <v>1730</v>
      </c>
      <c r="E1423">
        <v>7</v>
      </c>
      <c r="F1423" t="s">
        <v>13813</v>
      </c>
      <c r="G1423">
        <v>3</v>
      </c>
      <c r="H1423" t="s">
        <v>13770</v>
      </c>
      <c r="I1423">
        <v>3</v>
      </c>
      <c r="J1423" t="s">
        <v>13814</v>
      </c>
      <c r="K1423" t="s">
        <v>13816</v>
      </c>
      <c r="L1423">
        <v>270107</v>
      </c>
      <c r="M1423" t="s">
        <v>13588</v>
      </c>
      <c r="N1423">
        <v>270107005</v>
      </c>
      <c r="O1423" t="s">
        <v>13608</v>
      </c>
      <c r="P1423">
        <v>1014.4357352540629</v>
      </c>
      <c r="Q1423">
        <v>467.96476051898145</v>
      </c>
      <c r="R1423">
        <v>2825.2002450250611</v>
      </c>
    </row>
    <row r="1424" spans="1:18" x14ac:dyDescent="0.25">
      <c r="A1424">
        <v>10</v>
      </c>
      <c r="B1424">
        <v>10302</v>
      </c>
      <c r="C1424" t="s">
        <v>777</v>
      </c>
      <c r="D1424" t="s">
        <v>1733</v>
      </c>
      <c r="E1424">
        <v>1</v>
      </c>
      <c r="F1424" t="s">
        <v>13800</v>
      </c>
      <c r="G1424">
        <v>1</v>
      </c>
      <c r="H1424" t="s">
        <v>8278</v>
      </c>
      <c r="I1424">
        <v>1</v>
      </c>
      <c r="J1424" t="s">
        <v>13801</v>
      </c>
      <c r="K1424" t="s">
        <v>13802</v>
      </c>
      <c r="L1424">
        <v>270107</v>
      </c>
      <c r="M1424" t="s">
        <v>13588</v>
      </c>
      <c r="N1424">
        <v>270107006</v>
      </c>
      <c r="O1424" t="s">
        <v>13613</v>
      </c>
      <c r="P1424">
        <v>0</v>
      </c>
      <c r="Q1424">
        <v>17724.296442325223</v>
      </c>
      <c r="R1424">
        <v>0</v>
      </c>
    </row>
    <row r="1425" spans="1:18" x14ac:dyDescent="0.25">
      <c r="A1425">
        <v>10</v>
      </c>
      <c r="B1425">
        <v>10302</v>
      </c>
      <c r="C1425" t="s">
        <v>777</v>
      </c>
      <c r="D1425" t="s">
        <v>1733</v>
      </c>
      <c r="E1425">
        <v>2</v>
      </c>
      <c r="F1425" t="s">
        <v>13804</v>
      </c>
      <c r="G1425">
        <v>3</v>
      </c>
      <c r="H1425" t="s">
        <v>13770</v>
      </c>
      <c r="I1425">
        <v>1</v>
      </c>
      <c r="J1425" t="s">
        <v>13801</v>
      </c>
      <c r="K1425" t="s">
        <v>13805</v>
      </c>
      <c r="L1425">
        <v>270107</v>
      </c>
      <c r="M1425" t="s">
        <v>13588</v>
      </c>
      <c r="N1425">
        <v>270107006</v>
      </c>
      <c r="O1425" t="s">
        <v>13613</v>
      </c>
      <c r="P1425">
        <v>0</v>
      </c>
      <c r="Q1425">
        <v>17724.296442325223</v>
      </c>
      <c r="R1425">
        <v>0</v>
      </c>
    </row>
    <row r="1426" spans="1:18" x14ac:dyDescent="0.25">
      <c r="A1426">
        <v>10</v>
      </c>
      <c r="B1426">
        <v>10302</v>
      </c>
      <c r="C1426" t="s">
        <v>777</v>
      </c>
      <c r="D1426" t="s">
        <v>1733</v>
      </c>
      <c r="E1426">
        <v>3</v>
      </c>
      <c r="F1426" t="s">
        <v>13807</v>
      </c>
      <c r="G1426">
        <v>1</v>
      </c>
      <c r="H1426" t="s">
        <v>8278</v>
      </c>
      <c r="I1426">
        <v>1</v>
      </c>
      <c r="J1426" t="s">
        <v>13801</v>
      </c>
      <c r="K1426" t="s">
        <v>13808</v>
      </c>
      <c r="L1426">
        <v>270107</v>
      </c>
      <c r="M1426" t="s">
        <v>13588</v>
      </c>
      <c r="N1426">
        <v>270107006</v>
      </c>
      <c r="O1426" t="s">
        <v>13613</v>
      </c>
      <c r="P1426">
        <v>0</v>
      </c>
      <c r="Q1426">
        <v>17724.296442325223</v>
      </c>
      <c r="R1426">
        <v>0</v>
      </c>
    </row>
    <row r="1427" spans="1:18" x14ac:dyDescent="0.25">
      <c r="A1427">
        <v>10</v>
      </c>
      <c r="B1427">
        <v>10302</v>
      </c>
      <c r="C1427" t="s">
        <v>777</v>
      </c>
      <c r="D1427" t="s">
        <v>1733</v>
      </c>
      <c r="E1427">
        <v>4</v>
      </c>
      <c r="F1427" t="s">
        <v>13810</v>
      </c>
      <c r="G1427">
        <v>1</v>
      </c>
      <c r="H1427" t="s">
        <v>8278</v>
      </c>
      <c r="I1427">
        <v>1</v>
      </c>
      <c r="J1427" t="s">
        <v>13801</v>
      </c>
      <c r="K1427" t="s">
        <v>13811</v>
      </c>
      <c r="L1427">
        <v>270107</v>
      </c>
      <c r="M1427" t="s">
        <v>13588</v>
      </c>
      <c r="N1427">
        <v>270107006</v>
      </c>
      <c r="O1427" t="s">
        <v>13613</v>
      </c>
      <c r="P1427">
        <v>0</v>
      </c>
      <c r="Q1427">
        <v>17724.296442325223</v>
      </c>
      <c r="R1427">
        <v>0</v>
      </c>
    </row>
    <row r="1428" spans="1:18" x14ac:dyDescent="0.25">
      <c r="A1428">
        <v>10</v>
      </c>
      <c r="B1428">
        <v>10302</v>
      </c>
      <c r="C1428" t="s">
        <v>777</v>
      </c>
      <c r="D1428" t="s">
        <v>1733</v>
      </c>
      <c r="E1428">
        <v>7</v>
      </c>
      <c r="F1428" t="s">
        <v>13813</v>
      </c>
      <c r="G1428">
        <v>2</v>
      </c>
      <c r="H1428" t="s">
        <v>13771</v>
      </c>
      <c r="I1428">
        <v>3</v>
      </c>
      <c r="J1428" t="s">
        <v>13814</v>
      </c>
      <c r="K1428" t="s">
        <v>13771</v>
      </c>
      <c r="L1428">
        <v>270107</v>
      </c>
      <c r="M1428" t="s">
        <v>13588</v>
      </c>
      <c r="N1428">
        <v>270107005</v>
      </c>
      <c r="O1428" t="s">
        <v>13608</v>
      </c>
      <c r="P1428">
        <v>0</v>
      </c>
      <c r="Q1428">
        <v>8862.1482211626117</v>
      </c>
      <c r="R1428">
        <v>0</v>
      </c>
    </row>
    <row r="1429" spans="1:18" x14ac:dyDescent="0.25">
      <c r="A1429">
        <v>10</v>
      </c>
      <c r="B1429">
        <v>10302</v>
      </c>
      <c r="C1429" t="s">
        <v>777</v>
      </c>
      <c r="D1429" t="s">
        <v>1733</v>
      </c>
      <c r="E1429">
        <v>7</v>
      </c>
      <c r="F1429" t="s">
        <v>13813</v>
      </c>
      <c r="G1429">
        <v>3</v>
      </c>
      <c r="H1429" t="s">
        <v>13770</v>
      </c>
      <c r="I1429">
        <v>3</v>
      </c>
      <c r="J1429" t="s">
        <v>13814</v>
      </c>
      <c r="K1429" t="s">
        <v>13815</v>
      </c>
      <c r="L1429">
        <v>270107</v>
      </c>
      <c r="M1429" t="s">
        <v>13588</v>
      </c>
      <c r="N1429">
        <v>270107005</v>
      </c>
      <c r="O1429" t="s">
        <v>13608</v>
      </c>
      <c r="P1429">
        <v>0</v>
      </c>
      <c r="Q1429">
        <v>8862.1482211626117</v>
      </c>
      <c r="R1429">
        <v>0</v>
      </c>
    </row>
    <row r="1430" spans="1:18" x14ac:dyDescent="0.25">
      <c r="A1430">
        <v>10</v>
      </c>
      <c r="B1430">
        <v>10303</v>
      </c>
      <c r="C1430" t="s">
        <v>777</v>
      </c>
      <c r="D1430" t="s">
        <v>1736</v>
      </c>
      <c r="E1430">
        <v>1</v>
      </c>
      <c r="F1430" t="s">
        <v>13800</v>
      </c>
      <c r="G1430">
        <v>1</v>
      </c>
      <c r="H1430" t="s">
        <v>8278</v>
      </c>
      <c r="I1430">
        <v>1</v>
      </c>
      <c r="J1430" t="s">
        <v>13801</v>
      </c>
      <c r="K1430" t="s">
        <v>13802</v>
      </c>
      <c r="L1430">
        <v>270107</v>
      </c>
      <c r="M1430" t="s">
        <v>13588</v>
      </c>
      <c r="N1430">
        <v>270107006</v>
      </c>
      <c r="O1430" t="s">
        <v>13613</v>
      </c>
      <c r="P1430">
        <v>0</v>
      </c>
      <c r="Q1430">
        <v>7226.3515374398121</v>
      </c>
      <c r="R1430">
        <v>0</v>
      </c>
    </row>
    <row r="1431" spans="1:18" x14ac:dyDescent="0.25">
      <c r="A1431">
        <v>10</v>
      </c>
      <c r="B1431">
        <v>10303</v>
      </c>
      <c r="C1431" t="s">
        <v>777</v>
      </c>
      <c r="D1431" t="s">
        <v>1736</v>
      </c>
      <c r="E1431">
        <v>2</v>
      </c>
      <c r="F1431" t="s">
        <v>13804</v>
      </c>
      <c r="G1431">
        <v>3</v>
      </c>
      <c r="H1431" t="s">
        <v>13770</v>
      </c>
      <c r="I1431">
        <v>1</v>
      </c>
      <c r="J1431" t="s">
        <v>13801</v>
      </c>
      <c r="K1431" t="s">
        <v>13805</v>
      </c>
      <c r="L1431">
        <v>270107</v>
      </c>
      <c r="M1431" t="s">
        <v>13588</v>
      </c>
      <c r="N1431">
        <v>270107006</v>
      </c>
      <c r="O1431" t="s">
        <v>13613</v>
      </c>
      <c r="P1431">
        <v>0</v>
      </c>
      <c r="Q1431">
        <v>7226.3515374398121</v>
      </c>
      <c r="R1431">
        <v>0</v>
      </c>
    </row>
    <row r="1432" spans="1:18" x14ac:dyDescent="0.25">
      <c r="A1432">
        <v>10</v>
      </c>
      <c r="B1432">
        <v>10303</v>
      </c>
      <c r="C1432" t="s">
        <v>777</v>
      </c>
      <c r="D1432" t="s">
        <v>1736</v>
      </c>
      <c r="E1432">
        <v>3</v>
      </c>
      <c r="F1432" t="s">
        <v>13807</v>
      </c>
      <c r="G1432">
        <v>1</v>
      </c>
      <c r="H1432" t="s">
        <v>8278</v>
      </c>
      <c r="I1432">
        <v>1</v>
      </c>
      <c r="J1432" t="s">
        <v>13801</v>
      </c>
      <c r="K1432" t="s">
        <v>13808</v>
      </c>
      <c r="L1432">
        <v>270107</v>
      </c>
      <c r="M1432" t="s">
        <v>13588</v>
      </c>
      <c r="N1432">
        <v>270107006</v>
      </c>
      <c r="O1432" t="s">
        <v>13613</v>
      </c>
      <c r="P1432">
        <v>0</v>
      </c>
      <c r="Q1432">
        <v>7226.3515374398121</v>
      </c>
      <c r="R1432">
        <v>0</v>
      </c>
    </row>
    <row r="1433" spans="1:18" x14ac:dyDescent="0.25">
      <c r="A1433">
        <v>10</v>
      </c>
      <c r="B1433">
        <v>10303</v>
      </c>
      <c r="C1433" t="s">
        <v>777</v>
      </c>
      <c r="D1433" t="s">
        <v>1736</v>
      </c>
      <c r="E1433">
        <v>4</v>
      </c>
      <c r="F1433" t="s">
        <v>13810</v>
      </c>
      <c r="G1433">
        <v>1</v>
      </c>
      <c r="H1433" t="s">
        <v>8278</v>
      </c>
      <c r="I1433">
        <v>1</v>
      </c>
      <c r="J1433" t="s">
        <v>13801</v>
      </c>
      <c r="K1433" t="s">
        <v>13811</v>
      </c>
      <c r="L1433">
        <v>270107</v>
      </c>
      <c r="M1433" t="s">
        <v>13588</v>
      </c>
      <c r="N1433">
        <v>270107006</v>
      </c>
      <c r="O1433" t="s">
        <v>13613</v>
      </c>
      <c r="P1433">
        <v>0</v>
      </c>
      <c r="Q1433">
        <v>7226.3515374398121</v>
      </c>
      <c r="R1433">
        <v>0</v>
      </c>
    </row>
    <row r="1434" spans="1:18" x14ac:dyDescent="0.25">
      <c r="A1434">
        <v>10</v>
      </c>
      <c r="B1434">
        <v>10303</v>
      </c>
      <c r="C1434" t="s">
        <v>777</v>
      </c>
      <c r="D1434" t="s">
        <v>1736</v>
      </c>
      <c r="E1434">
        <v>7</v>
      </c>
      <c r="F1434" t="s">
        <v>13813</v>
      </c>
      <c r="G1434">
        <v>2</v>
      </c>
      <c r="H1434" t="s">
        <v>13771</v>
      </c>
      <c r="I1434">
        <v>3</v>
      </c>
      <c r="J1434" t="s">
        <v>13814</v>
      </c>
      <c r="K1434" t="s">
        <v>13771</v>
      </c>
      <c r="L1434">
        <v>270107</v>
      </c>
      <c r="M1434" t="s">
        <v>13588</v>
      </c>
      <c r="N1434">
        <v>270107005</v>
      </c>
      <c r="O1434" t="s">
        <v>13608</v>
      </c>
      <c r="P1434">
        <v>0</v>
      </c>
      <c r="Q1434">
        <v>4995.2237464090367</v>
      </c>
      <c r="R1434">
        <v>0</v>
      </c>
    </row>
    <row r="1435" spans="1:18" x14ac:dyDescent="0.25">
      <c r="A1435">
        <v>10</v>
      </c>
      <c r="B1435">
        <v>10303</v>
      </c>
      <c r="C1435" t="s">
        <v>777</v>
      </c>
      <c r="D1435" t="s">
        <v>1736</v>
      </c>
      <c r="E1435">
        <v>7</v>
      </c>
      <c r="F1435" t="s">
        <v>13813</v>
      </c>
      <c r="G1435">
        <v>3</v>
      </c>
      <c r="H1435" t="s">
        <v>13770</v>
      </c>
      <c r="I1435">
        <v>3</v>
      </c>
      <c r="J1435" t="s">
        <v>13814</v>
      </c>
      <c r="K1435" t="s">
        <v>13815</v>
      </c>
      <c r="L1435">
        <v>270107</v>
      </c>
      <c r="M1435" t="s">
        <v>13588</v>
      </c>
      <c r="N1435">
        <v>270107005</v>
      </c>
      <c r="O1435" t="s">
        <v>13608</v>
      </c>
      <c r="P1435">
        <v>0</v>
      </c>
      <c r="Q1435">
        <v>2231.1277910307749</v>
      </c>
      <c r="R1435">
        <v>0</v>
      </c>
    </row>
    <row r="1436" spans="1:18" x14ac:dyDescent="0.25">
      <c r="A1436">
        <v>10</v>
      </c>
      <c r="B1436">
        <v>10305</v>
      </c>
      <c r="C1436" t="s">
        <v>777</v>
      </c>
      <c r="D1436" t="s">
        <v>13774</v>
      </c>
      <c r="E1436">
        <v>1</v>
      </c>
      <c r="F1436" t="s">
        <v>13800</v>
      </c>
      <c r="G1436">
        <v>1</v>
      </c>
      <c r="H1436" t="s">
        <v>8278</v>
      </c>
      <c r="I1436">
        <v>1</v>
      </c>
      <c r="J1436" t="s">
        <v>13801</v>
      </c>
      <c r="K1436" t="s">
        <v>13802</v>
      </c>
      <c r="L1436">
        <v>270107</v>
      </c>
      <c r="M1436" t="s">
        <v>13588</v>
      </c>
      <c r="N1436">
        <v>270107006</v>
      </c>
      <c r="O1436" t="s">
        <v>13613</v>
      </c>
      <c r="P1436">
        <v>0</v>
      </c>
      <c r="Q1436">
        <v>11908.992400102199</v>
      </c>
      <c r="R1436">
        <v>0</v>
      </c>
    </row>
    <row r="1437" spans="1:18" x14ac:dyDescent="0.25">
      <c r="A1437">
        <v>10</v>
      </c>
      <c r="B1437">
        <v>10305</v>
      </c>
      <c r="C1437" t="s">
        <v>777</v>
      </c>
      <c r="D1437" t="s">
        <v>13774</v>
      </c>
      <c r="E1437">
        <v>2</v>
      </c>
      <c r="F1437" t="s">
        <v>13804</v>
      </c>
      <c r="G1437">
        <v>3</v>
      </c>
      <c r="H1437" t="s">
        <v>13770</v>
      </c>
      <c r="I1437">
        <v>1</v>
      </c>
      <c r="J1437" t="s">
        <v>13801</v>
      </c>
      <c r="K1437" t="s">
        <v>13805</v>
      </c>
      <c r="L1437">
        <v>270107</v>
      </c>
      <c r="M1437" t="s">
        <v>13588</v>
      </c>
      <c r="N1437">
        <v>270107006</v>
      </c>
      <c r="O1437" t="s">
        <v>13613</v>
      </c>
      <c r="P1437">
        <v>0</v>
      </c>
      <c r="Q1437">
        <v>11908.992400102199</v>
      </c>
      <c r="R1437">
        <v>0</v>
      </c>
    </row>
    <row r="1438" spans="1:18" x14ac:dyDescent="0.25">
      <c r="A1438">
        <v>10</v>
      </c>
      <c r="B1438">
        <v>10305</v>
      </c>
      <c r="C1438" t="s">
        <v>777</v>
      </c>
      <c r="D1438" t="s">
        <v>13774</v>
      </c>
      <c r="E1438">
        <v>3</v>
      </c>
      <c r="F1438" t="s">
        <v>13807</v>
      </c>
      <c r="G1438">
        <v>1</v>
      </c>
      <c r="H1438" t="s">
        <v>8278</v>
      </c>
      <c r="I1438">
        <v>1</v>
      </c>
      <c r="J1438" t="s">
        <v>13801</v>
      </c>
      <c r="K1438" t="s">
        <v>13808</v>
      </c>
      <c r="L1438">
        <v>270107</v>
      </c>
      <c r="M1438" t="s">
        <v>13588</v>
      </c>
      <c r="N1438">
        <v>270107006</v>
      </c>
      <c r="O1438" t="s">
        <v>13613</v>
      </c>
      <c r="P1438">
        <v>0</v>
      </c>
      <c r="Q1438">
        <v>11908.992400102199</v>
      </c>
      <c r="R1438">
        <v>0</v>
      </c>
    </row>
    <row r="1439" spans="1:18" x14ac:dyDescent="0.25">
      <c r="A1439">
        <v>10</v>
      </c>
      <c r="B1439">
        <v>10305</v>
      </c>
      <c r="C1439" t="s">
        <v>777</v>
      </c>
      <c r="D1439" t="s">
        <v>13774</v>
      </c>
      <c r="E1439">
        <v>4</v>
      </c>
      <c r="F1439" t="s">
        <v>13810</v>
      </c>
      <c r="G1439">
        <v>1</v>
      </c>
      <c r="H1439" t="s">
        <v>8278</v>
      </c>
      <c r="I1439">
        <v>1</v>
      </c>
      <c r="J1439" t="s">
        <v>13801</v>
      </c>
      <c r="K1439" t="s">
        <v>13811</v>
      </c>
      <c r="L1439">
        <v>270107</v>
      </c>
      <c r="M1439" t="s">
        <v>13588</v>
      </c>
      <c r="N1439">
        <v>270107006</v>
      </c>
      <c r="O1439" t="s">
        <v>13613</v>
      </c>
      <c r="P1439">
        <v>0</v>
      </c>
      <c r="Q1439">
        <v>11908.992400102199</v>
      </c>
      <c r="R1439">
        <v>0</v>
      </c>
    </row>
    <row r="1440" spans="1:18" x14ac:dyDescent="0.25">
      <c r="A1440">
        <v>10</v>
      </c>
      <c r="B1440">
        <v>10305</v>
      </c>
      <c r="C1440" t="s">
        <v>777</v>
      </c>
      <c r="D1440" t="s">
        <v>13774</v>
      </c>
      <c r="E1440">
        <v>7</v>
      </c>
      <c r="F1440" t="s">
        <v>13813</v>
      </c>
      <c r="G1440">
        <v>3</v>
      </c>
      <c r="H1440" t="s">
        <v>13770</v>
      </c>
      <c r="I1440">
        <v>3</v>
      </c>
      <c r="J1440" t="s">
        <v>13814</v>
      </c>
      <c r="K1440" t="s">
        <v>13815</v>
      </c>
      <c r="L1440">
        <v>270107</v>
      </c>
      <c r="M1440" t="s">
        <v>13588</v>
      </c>
      <c r="N1440">
        <v>270107005</v>
      </c>
      <c r="O1440" t="s">
        <v>13608</v>
      </c>
      <c r="P1440">
        <v>0</v>
      </c>
      <c r="Q1440">
        <v>11908.992400102199</v>
      </c>
      <c r="R1440">
        <v>0</v>
      </c>
    </row>
    <row r="1441" spans="1:18" x14ac:dyDescent="0.25">
      <c r="A1441">
        <v>10</v>
      </c>
      <c r="B1441">
        <v>10306</v>
      </c>
      <c r="C1441" t="s">
        <v>777</v>
      </c>
      <c r="D1441" t="s">
        <v>13775</v>
      </c>
      <c r="E1441">
        <v>1</v>
      </c>
      <c r="F1441" t="s">
        <v>13800</v>
      </c>
      <c r="G1441">
        <v>1</v>
      </c>
      <c r="H1441" t="s">
        <v>8278</v>
      </c>
      <c r="I1441">
        <v>1</v>
      </c>
      <c r="J1441" t="s">
        <v>13801</v>
      </c>
      <c r="K1441" t="s">
        <v>13802</v>
      </c>
      <c r="L1441">
        <v>270107</v>
      </c>
      <c r="M1441" t="s">
        <v>13588</v>
      </c>
      <c r="N1441">
        <v>270107006</v>
      </c>
      <c r="O1441" t="s">
        <v>13613</v>
      </c>
      <c r="P1441">
        <v>0</v>
      </c>
      <c r="Q1441">
        <v>38614.745202816899</v>
      </c>
      <c r="R1441">
        <v>0</v>
      </c>
    </row>
    <row r="1442" spans="1:18" x14ac:dyDescent="0.25">
      <c r="A1442">
        <v>10</v>
      </c>
      <c r="B1442">
        <v>10306</v>
      </c>
      <c r="C1442" t="s">
        <v>777</v>
      </c>
      <c r="D1442" t="s">
        <v>13775</v>
      </c>
      <c r="E1442">
        <v>2</v>
      </c>
      <c r="F1442" t="s">
        <v>13804</v>
      </c>
      <c r="G1442">
        <v>3</v>
      </c>
      <c r="H1442" t="s">
        <v>13770</v>
      </c>
      <c r="I1442">
        <v>1</v>
      </c>
      <c r="J1442" t="s">
        <v>13801</v>
      </c>
      <c r="K1442" t="s">
        <v>13805</v>
      </c>
      <c r="L1442">
        <v>270107</v>
      </c>
      <c r="M1442" t="s">
        <v>13588</v>
      </c>
      <c r="N1442">
        <v>270107006</v>
      </c>
      <c r="O1442" t="s">
        <v>13613</v>
      </c>
      <c r="P1442">
        <v>0</v>
      </c>
      <c r="Q1442">
        <v>38614.745202816899</v>
      </c>
      <c r="R1442">
        <v>0</v>
      </c>
    </row>
    <row r="1443" spans="1:18" x14ac:dyDescent="0.25">
      <c r="A1443">
        <v>10</v>
      </c>
      <c r="B1443">
        <v>10306</v>
      </c>
      <c r="C1443" t="s">
        <v>777</v>
      </c>
      <c r="D1443" t="s">
        <v>13775</v>
      </c>
      <c r="E1443">
        <v>3</v>
      </c>
      <c r="F1443" t="s">
        <v>13807</v>
      </c>
      <c r="G1443">
        <v>1</v>
      </c>
      <c r="H1443" t="s">
        <v>8278</v>
      </c>
      <c r="I1443">
        <v>1</v>
      </c>
      <c r="J1443" t="s">
        <v>13801</v>
      </c>
      <c r="K1443" t="s">
        <v>13808</v>
      </c>
      <c r="L1443">
        <v>270107</v>
      </c>
      <c r="M1443" t="s">
        <v>13588</v>
      </c>
      <c r="N1443">
        <v>270107006</v>
      </c>
      <c r="O1443" t="s">
        <v>13613</v>
      </c>
      <c r="P1443">
        <v>0</v>
      </c>
      <c r="Q1443">
        <v>38614.745202816899</v>
      </c>
      <c r="R1443">
        <v>0</v>
      </c>
    </row>
    <row r="1444" spans="1:18" x14ac:dyDescent="0.25">
      <c r="A1444">
        <v>10</v>
      </c>
      <c r="B1444">
        <v>10306</v>
      </c>
      <c r="C1444" t="s">
        <v>777</v>
      </c>
      <c r="D1444" t="s">
        <v>13775</v>
      </c>
      <c r="E1444">
        <v>4</v>
      </c>
      <c r="F1444" t="s">
        <v>13810</v>
      </c>
      <c r="G1444">
        <v>1</v>
      </c>
      <c r="H1444" t="s">
        <v>8278</v>
      </c>
      <c r="I1444">
        <v>1</v>
      </c>
      <c r="J1444" t="s">
        <v>13801</v>
      </c>
      <c r="K1444" t="s">
        <v>13811</v>
      </c>
      <c r="L1444">
        <v>270107</v>
      </c>
      <c r="M1444" t="s">
        <v>13588</v>
      </c>
      <c r="N1444">
        <v>270107006</v>
      </c>
      <c r="O1444" t="s">
        <v>13613</v>
      </c>
      <c r="P1444">
        <v>0</v>
      </c>
      <c r="Q1444">
        <v>38614.745202816899</v>
      </c>
      <c r="R1444">
        <v>0</v>
      </c>
    </row>
    <row r="1445" spans="1:18" x14ac:dyDescent="0.25">
      <c r="A1445">
        <v>10</v>
      </c>
      <c r="B1445">
        <v>10306</v>
      </c>
      <c r="C1445" t="s">
        <v>777</v>
      </c>
      <c r="D1445" t="s">
        <v>13775</v>
      </c>
      <c r="E1445">
        <v>7</v>
      </c>
      <c r="F1445" t="s">
        <v>13813</v>
      </c>
      <c r="G1445">
        <v>2</v>
      </c>
      <c r="H1445" t="s">
        <v>13771</v>
      </c>
      <c r="I1445">
        <v>3</v>
      </c>
      <c r="J1445" t="s">
        <v>13814</v>
      </c>
      <c r="K1445" t="s">
        <v>13771</v>
      </c>
      <c r="L1445">
        <v>270107</v>
      </c>
      <c r="M1445" t="s">
        <v>13588</v>
      </c>
      <c r="N1445">
        <v>270107005</v>
      </c>
      <c r="O1445" t="s">
        <v>13608</v>
      </c>
      <c r="P1445">
        <v>0</v>
      </c>
      <c r="Q1445">
        <v>22362.073389787016</v>
      </c>
      <c r="R1445">
        <v>0</v>
      </c>
    </row>
    <row r="1446" spans="1:18" x14ac:dyDescent="0.25">
      <c r="A1446">
        <v>10</v>
      </c>
      <c r="B1446">
        <v>10306</v>
      </c>
      <c r="C1446" t="s">
        <v>777</v>
      </c>
      <c r="D1446" t="s">
        <v>13775</v>
      </c>
      <c r="E1446">
        <v>7</v>
      </c>
      <c r="F1446" t="s">
        <v>13813</v>
      </c>
      <c r="G1446">
        <v>3</v>
      </c>
      <c r="H1446" t="s">
        <v>13770</v>
      </c>
      <c r="I1446">
        <v>3</v>
      </c>
      <c r="J1446" t="s">
        <v>13814</v>
      </c>
      <c r="K1446" t="s">
        <v>13815</v>
      </c>
      <c r="L1446">
        <v>270107</v>
      </c>
      <c r="M1446" t="s">
        <v>13588</v>
      </c>
      <c r="N1446">
        <v>270107005</v>
      </c>
      <c r="O1446" t="s">
        <v>13608</v>
      </c>
      <c r="P1446">
        <v>0</v>
      </c>
      <c r="Q1446">
        <v>16252.671813029883</v>
      </c>
      <c r="R1446">
        <v>0</v>
      </c>
    </row>
    <row r="1447" spans="1:18" x14ac:dyDescent="0.25">
      <c r="A1447">
        <v>10</v>
      </c>
      <c r="B1447">
        <v>10307</v>
      </c>
      <c r="C1447" t="s">
        <v>777</v>
      </c>
      <c r="D1447" t="s">
        <v>1748</v>
      </c>
      <c r="E1447">
        <v>1</v>
      </c>
      <c r="F1447" t="s">
        <v>13800</v>
      </c>
      <c r="G1447">
        <v>1</v>
      </c>
      <c r="H1447" t="s">
        <v>8278</v>
      </c>
      <c r="I1447">
        <v>1</v>
      </c>
      <c r="J1447" t="s">
        <v>13801</v>
      </c>
      <c r="K1447" t="s">
        <v>13802</v>
      </c>
      <c r="L1447">
        <v>270107</v>
      </c>
      <c r="M1447" t="s">
        <v>13588</v>
      </c>
      <c r="N1447">
        <v>270107006</v>
      </c>
      <c r="O1447" t="s">
        <v>13613</v>
      </c>
      <c r="P1447">
        <v>0</v>
      </c>
      <c r="Q1447">
        <v>36327.291746319781</v>
      </c>
      <c r="R1447">
        <v>23046.839410243181</v>
      </c>
    </row>
    <row r="1448" spans="1:18" x14ac:dyDescent="0.25">
      <c r="A1448">
        <v>10</v>
      </c>
      <c r="B1448">
        <v>10307</v>
      </c>
      <c r="C1448" t="s">
        <v>777</v>
      </c>
      <c r="D1448" t="s">
        <v>1748</v>
      </c>
      <c r="E1448">
        <v>1</v>
      </c>
      <c r="F1448" t="s">
        <v>13800</v>
      </c>
      <c r="G1448">
        <v>1</v>
      </c>
      <c r="H1448" t="s">
        <v>8278</v>
      </c>
      <c r="I1448">
        <v>1</v>
      </c>
      <c r="J1448" t="s">
        <v>13801</v>
      </c>
      <c r="K1448" t="s">
        <v>13803</v>
      </c>
      <c r="L1448">
        <v>270107</v>
      </c>
      <c r="M1448" t="s">
        <v>13588</v>
      </c>
      <c r="N1448">
        <v>270107006</v>
      </c>
      <c r="O1448" t="s">
        <v>13613</v>
      </c>
      <c r="P1448">
        <v>0</v>
      </c>
      <c r="Q1448">
        <v>0</v>
      </c>
      <c r="R1448">
        <v>2790.2965981237558</v>
      </c>
    </row>
    <row r="1449" spans="1:18" x14ac:dyDescent="0.25">
      <c r="A1449">
        <v>10</v>
      </c>
      <c r="B1449">
        <v>10307</v>
      </c>
      <c r="C1449" t="s">
        <v>777</v>
      </c>
      <c r="D1449" t="s">
        <v>1748</v>
      </c>
      <c r="E1449">
        <v>2</v>
      </c>
      <c r="F1449" t="s">
        <v>13804</v>
      </c>
      <c r="G1449">
        <v>3</v>
      </c>
      <c r="H1449" t="s">
        <v>13770</v>
      </c>
      <c r="I1449">
        <v>1</v>
      </c>
      <c r="J1449" t="s">
        <v>13801</v>
      </c>
      <c r="K1449" t="s">
        <v>13805</v>
      </c>
      <c r="L1449">
        <v>270107</v>
      </c>
      <c r="M1449" t="s">
        <v>13588</v>
      </c>
      <c r="N1449">
        <v>270107006</v>
      </c>
      <c r="O1449" t="s">
        <v>13613</v>
      </c>
      <c r="P1449">
        <v>0</v>
      </c>
      <c r="Q1449">
        <v>36327.291746319781</v>
      </c>
      <c r="R1449">
        <v>20256.542812119427</v>
      </c>
    </row>
    <row r="1450" spans="1:18" x14ac:dyDescent="0.25">
      <c r="A1450">
        <v>10</v>
      </c>
      <c r="B1450">
        <v>10307</v>
      </c>
      <c r="C1450" t="s">
        <v>777</v>
      </c>
      <c r="D1450" t="s">
        <v>1748</v>
      </c>
      <c r="E1450">
        <v>2</v>
      </c>
      <c r="F1450" t="s">
        <v>13804</v>
      </c>
      <c r="G1450">
        <v>3</v>
      </c>
      <c r="H1450" t="s">
        <v>13770</v>
      </c>
      <c r="I1450">
        <v>1</v>
      </c>
      <c r="J1450" t="s">
        <v>13801</v>
      </c>
      <c r="K1450" t="s">
        <v>13806</v>
      </c>
      <c r="L1450">
        <v>270107</v>
      </c>
      <c r="M1450" t="s">
        <v>13588</v>
      </c>
      <c r="N1450">
        <v>270107006</v>
      </c>
      <c r="O1450" t="s">
        <v>13613</v>
      </c>
      <c r="P1450">
        <v>0</v>
      </c>
      <c r="Q1450">
        <v>0</v>
      </c>
      <c r="R1450">
        <v>5580.5931962475115</v>
      </c>
    </row>
    <row r="1451" spans="1:18" x14ac:dyDescent="0.25">
      <c r="A1451">
        <v>10</v>
      </c>
      <c r="B1451">
        <v>10307</v>
      </c>
      <c r="C1451" t="s">
        <v>777</v>
      </c>
      <c r="D1451" t="s">
        <v>1748</v>
      </c>
      <c r="E1451">
        <v>3</v>
      </c>
      <c r="F1451" t="s">
        <v>13807</v>
      </c>
      <c r="G1451">
        <v>1</v>
      </c>
      <c r="H1451" t="s">
        <v>8278</v>
      </c>
      <c r="I1451">
        <v>1</v>
      </c>
      <c r="J1451" t="s">
        <v>13801</v>
      </c>
      <c r="K1451" t="s">
        <v>13808</v>
      </c>
      <c r="L1451">
        <v>270107</v>
      </c>
      <c r="M1451" t="s">
        <v>13588</v>
      </c>
      <c r="N1451">
        <v>270107006</v>
      </c>
      <c r="O1451" t="s">
        <v>13613</v>
      </c>
      <c r="P1451">
        <v>0</v>
      </c>
      <c r="Q1451">
        <v>36327.291746319781</v>
      </c>
      <c r="R1451">
        <v>23046.839410243181</v>
      </c>
    </row>
    <row r="1452" spans="1:18" x14ac:dyDescent="0.25">
      <c r="A1452">
        <v>10</v>
      </c>
      <c r="B1452">
        <v>10307</v>
      </c>
      <c r="C1452" t="s">
        <v>777</v>
      </c>
      <c r="D1452" t="s">
        <v>1748</v>
      </c>
      <c r="E1452">
        <v>3</v>
      </c>
      <c r="F1452" t="s">
        <v>13807</v>
      </c>
      <c r="G1452">
        <v>1</v>
      </c>
      <c r="H1452" t="s">
        <v>8278</v>
      </c>
      <c r="I1452">
        <v>1</v>
      </c>
      <c r="J1452" t="s">
        <v>13801</v>
      </c>
      <c r="K1452" t="s">
        <v>13809</v>
      </c>
      <c r="L1452">
        <v>270107</v>
      </c>
      <c r="M1452" t="s">
        <v>13588</v>
      </c>
      <c r="N1452">
        <v>270107006</v>
      </c>
      <c r="O1452" t="s">
        <v>13613</v>
      </c>
      <c r="P1452">
        <v>0</v>
      </c>
      <c r="Q1452">
        <v>0</v>
      </c>
      <c r="R1452">
        <v>2790.2965981237558</v>
      </c>
    </row>
    <row r="1453" spans="1:18" x14ac:dyDescent="0.25">
      <c r="A1453">
        <v>10</v>
      </c>
      <c r="B1453">
        <v>10307</v>
      </c>
      <c r="C1453" t="s">
        <v>777</v>
      </c>
      <c r="D1453" t="s">
        <v>1748</v>
      </c>
      <c r="E1453">
        <v>4</v>
      </c>
      <c r="F1453" t="s">
        <v>13810</v>
      </c>
      <c r="G1453">
        <v>1</v>
      </c>
      <c r="H1453" t="s">
        <v>8278</v>
      </c>
      <c r="I1453">
        <v>1</v>
      </c>
      <c r="J1453" t="s">
        <v>13801</v>
      </c>
      <c r="K1453" t="s">
        <v>13811</v>
      </c>
      <c r="L1453">
        <v>270107</v>
      </c>
      <c r="M1453" t="s">
        <v>13588</v>
      </c>
      <c r="N1453">
        <v>270107006</v>
      </c>
      <c r="O1453" t="s">
        <v>13613</v>
      </c>
      <c r="P1453">
        <v>0</v>
      </c>
      <c r="Q1453">
        <v>36327.291746319781</v>
      </c>
      <c r="R1453">
        <v>23046.839410243181</v>
      </c>
    </row>
    <row r="1454" spans="1:18" x14ac:dyDescent="0.25">
      <c r="A1454">
        <v>10</v>
      </c>
      <c r="B1454">
        <v>10307</v>
      </c>
      <c r="C1454" t="s">
        <v>777</v>
      </c>
      <c r="D1454" t="s">
        <v>1748</v>
      </c>
      <c r="E1454">
        <v>4</v>
      </c>
      <c r="F1454" t="s">
        <v>13810</v>
      </c>
      <c r="G1454">
        <v>1</v>
      </c>
      <c r="H1454" t="s">
        <v>8278</v>
      </c>
      <c r="I1454">
        <v>1</v>
      </c>
      <c r="J1454" t="s">
        <v>13801</v>
      </c>
      <c r="K1454" t="s">
        <v>13812</v>
      </c>
      <c r="L1454">
        <v>270107</v>
      </c>
      <c r="M1454" t="s">
        <v>13588</v>
      </c>
      <c r="N1454">
        <v>270107006</v>
      </c>
      <c r="O1454" t="s">
        <v>13613</v>
      </c>
      <c r="P1454">
        <v>0</v>
      </c>
      <c r="Q1454">
        <v>0</v>
      </c>
      <c r="R1454">
        <v>2790.2965981237558</v>
      </c>
    </row>
    <row r="1455" spans="1:18" x14ac:dyDescent="0.25">
      <c r="A1455">
        <v>10</v>
      </c>
      <c r="B1455">
        <v>10307</v>
      </c>
      <c r="C1455" t="s">
        <v>777</v>
      </c>
      <c r="D1455" t="s">
        <v>1748</v>
      </c>
      <c r="E1455">
        <v>7</v>
      </c>
      <c r="F1455" t="s">
        <v>13813</v>
      </c>
      <c r="G1455">
        <v>2</v>
      </c>
      <c r="H1455" t="s">
        <v>13771</v>
      </c>
      <c r="I1455">
        <v>3</v>
      </c>
      <c r="J1455" t="s">
        <v>13814</v>
      </c>
      <c r="K1455" t="s">
        <v>13771</v>
      </c>
      <c r="L1455">
        <v>270107</v>
      </c>
      <c r="M1455" t="s">
        <v>13588</v>
      </c>
      <c r="N1455">
        <v>270107005</v>
      </c>
      <c r="O1455" t="s">
        <v>13608</v>
      </c>
      <c r="P1455">
        <v>0</v>
      </c>
      <c r="Q1455">
        <v>18704.114112800769</v>
      </c>
      <c r="R1455">
        <v>0</v>
      </c>
    </row>
    <row r="1456" spans="1:18" x14ac:dyDescent="0.25">
      <c r="A1456">
        <v>10</v>
      </c>
      <c r="B1456">
        <v>10307</v>
      </c>
      <c r="C1456" t="s">
        <v>777</v>
      </c>
      <c r="D1456" t="s">
        <v>1748</v>
      </c>
      <c r="E1456">
        <v>7</v>
      </c>
      <c r="F1456" t="s">
        <v>13813</v>
      </c>
      <c r="G1456">
        <v>3</v>
      </c>
      <c r="H1456" t="s">
        <v>13770</v>
      </c>
      <c r="I1456">
        <v>3</v>
      </c>
      <c r="J1456" t="s">
        <v>13814</v>
      </c>
      <c r="K1456" t="s">
        <v>13815</v>
      </c>
      <c r="L1456">
        <v>270107</v>
      </c>
      <c r="M1456" t="s">
        <v>13588</v>
      </c>
      <c r="N1456">
        <v>270107005</v>
      </c>
      <c r="O1456" t="s">
        <v>13608</v>
      </c>
      <c r="P1456">
        <v>0</v>
      </c>
      <c r="Q1456">
        <v>17623.177633519004</v>
      </c>
      <c r="R1456">
        <v>20256.542812119427</v>
      </c>
    </row>
    <row r="1457" spans="1:18" x14ac:dyDescent="0.25">
      <c r="A1457">
        <v>10</v>
      </c>
      <c r="B1457">
        <v>10307</v>
      </c>
      <c r="C1457" t="s">
        <v>777</v>
      </c>
      <c r="D1457" t="s">
        <v>1748</v>
      </c>
      <c r="E1457">
        <v>7</v>
      </c>
      <c r="F1457" t="s">
        <v>13813</v>
      </c>
      <c r="G1457">
        <v>3</v>
      </c>
      <c r="H1457" t="s">
        <v>13770</v>
      </c>
      <c r="I1457">
        <v>3</v>
      </c>
      <c r="J1457" t="s">
        <v>13814</v>
      </c>
      <c r="K1457" t="s">
        <v>13816</v>
      </c>
      <c r="L1457">
        <v>270107</v>
      </c>
      <c r="M1457" t="s">
        <v>13588</v>
      </c>
      <c r="N1457">
        <v>270107005</v>
      </c>
      <c r="O1457" t="s">
        <v>13608</v>
      </c>
      <c r="P1457">
        <v>0</v>
      </c>
      <c r="Q1457">
        <v>0</v>
      </c>
      <c r="R1457">
        <v>5580.5931962475115</v>
      </c>
    </row>
    <row r="1458" spans="1:18" x14ac:dyDescent="0.25">
      <c r="A1458">
        <v>10</v>
      </c>
      <c r="B1458">
        <v>10403</v>
      </c>
      <c r="C1458" t="s">
        <v>777</v>
      </c>
      <c r="D1458" t="s">
        <v>1757</v>
      </c>
      <c r="E1458">
        <v>1</v>
      </c>
      <c r="F1458" t="s">
        <v>13800</v>
      </c>
      <c r="G1458">
        <v>1</v>
      </c>
      <c r="H1458" t="s">
        <v>8278</v>
      </c>
      <c r="I1458">
        <v>1</v>
      </c>
      <c r="J1458" t="s">
        <v>13801</v>
      </c>
      <c r="K1458" t="s">
        <v>13802</v>
      </c>
      <c r="L1458">
        <v>270107</v>
      </c>
      <c r="M1458" t="s">
        <v>13588</v>
      </c>
      <c r="N1458">
        <v>270107006</v>
      </c>
      <c r="O1458" t="s">
        <v>13613</v>
      </c>
      <c r="P1458">
        <v>0</v>
      </c>
      <c r="Q1458">
        <v>21079.71124010341</v>
      </c>
      <c r="R1458">
        <v>0</v>
      </c>
    </row>
    <row r="1459" spans="1:18" x14ac:dyDescent="0.25">
      <c r="A1459">
        <v>10</v>
      </c>
      <c r="B1459">
        <v>10403</v>
      </c>
      <c r="C1459" t="s">
        <v>777</v>
      </c>
      <c r="D1459" t="s">
        <v>1757</v>
      </c>
      <c r="E1459">
        <v>2</v>
      </c>
      <c r="F1459" t="s">
        <v>13804</v>
      </c>
      <c r="G1459">
        <v>3</v>
      </c>
      <c r="H1459" t="s">
        <v>13770</v>
      </c>
      <c r="I1459">
        <v>1</v>
      </c>
      <c r="J1459" t="s">
        <v>13801</v>
      </c>
      <c r="K1459" t="s">
        <v>13805</v>
      </c>
      <c r="L1459">
        <v>270107</v>
      </c>
      <c r="M1459" t="s">
        <v>13588</v>
      </c>
      <c r="N1459">
        <v>270107006</v>
      </c>
      <c r="O1459" t="s">
        <v>13613</v>
      </c>
      <c r="P1459">
        <v>0</v>
      </c>
      <c r="Q1459">
        <v>21079.71124010341</v>
      </c>
      <c r="R1459">
        <v>0</v>
      </c>
    </row>
    <row r="1460" spans="1:18" x14ac:dyDescent="0.25">
      <c r="A1460">
        <v>10</v>
      </c>
      <c r="B1460">
        <v>10403</v>
      </c>
      <c r="C1460" t="s">
        <v>777</v>
      </c>
      <c r="D1460" t="s">
        <v>1757</v>
      </c>
      <c r="E1460">
        <v>3</v>
      </c>
      <c r="F1460" t="s">
        <v>13807</v>
      </c>
      <c r="G1460">
        <v>1</v>
      </c>
      <c r="H1460" t="s">
        <v>8278</v>
      </c>
      <c r="I1460">
        <v>1</v>
      </c>
      <c r="J1460" t="s">
        <v>13801</v>
      </c>
      <c r="K1460" t="s">
        <v>13808</v>
      </c>
      <c r="L1460">
        <v>270107</v>
      </c>
      <c r="M1460" t="s">
        <v>13588</v>
      </c>
      <c r="N1460">
        <v>270107006</v>
      </c>
      <c r="O1460" t="s">
        <v>13613</v>
      </c>
      <c r="P1460">
        <v>0</v>
      </c>
      <c r="Q1460">
        <v>21079.71124010341</v>
      </c>
      <c r="R1460">
        <v>0</v>
      </c>
    </row>
    <row r="1461" spans="1:18" x14ac:dyDescent="0.25">
      <c r="A1461">
        <v>10</v>
      </c>
      <c r="B1461">
        <v>10403</v>
      </c>
      <c r="C1461" t="s">
        <v>777</v>
      </c>
      <c r="D1461" t="s">
        <v>1757</v>
      </c>
      <c r="E1461">
        <v>4</v>
      </c>
      <c r="F1461" t="s">
        <v>13810</v>
      </c>
      <c r="G1461">
        <v>1</v>
      </c>
      <c r="H1461" t="s">
        <v>8278</v>
      </c>
      <c r="I1461">
        <v>1</v>
      </c>
      <c r="J1461" t="s">
        <v>13801</v>
      </c>
      <c r="K1461" t="s">
        <v>13811</v>
      </c>
      <c r="L1461">
        <v>270107</v>
      </c>
      <c r="M1461" t="s">
        <v>13588</v>
      </c>
      <c r="N1461">
        <v>270107006</v>
      </c>
      <c r="O1461" t="s">
        <v>13613</v>
      </c>
      <c r="P1461">
        <v>0</v>
      </c>
      <c r="Q1461">
        <v>21079.71124010341</v>
      </c>
      <c r="R1461">
        <v>0</v>
      </c>
    </row>
    <row r="1462" spans="1:18" x14ac:dyDescent="0.25">
      <c r="A1462">
        <v>10</v>
      </c>
      <c r="B1462">
        <v>10403</v>
      </c>
      <c r="C1462" t="s">
        <v>777</v>
      </c>
      <c r="D1462" t="s">
        <v>1757</v>
      </c>
      <c r="E1462">
        <v>7</v>
      </c>
      <c r="F1462" t="s">
        <v>13813</v>
      </c>
      <c r="G1462">
        <v>2</v>
      </c>
      <c r="H1462" t="s">
        <v>13771</v>
      </c>
      <c r="I1462">
        <v>3</v>
      </c>
      <c r="J1462" t="s">
        <v>13814</v>
      </c>
      <c r="K1462" t="s">
        <v>13771</v>
      </c>
      <c r="L1462">
        <v>270107</v>
      </c>
      <c r="M1462" t="s">
        <v>13588</v>
      </c>
      <c r="N1462">
        <v>270107005</v>
      </c>
      <c r="O1462" t="s">
        <v>13608</v>
      </c>
      <c r="P1462">
        <v>0</v>
      </c>
      <c r="Q1462">
        <v>11212.455303487637</v>
      </c>
      <c r="R1462">
        <v>0</v>
      </c>
    </row>
    <row r="1463" spans="1:18" x14ac:dyDescent="0.25">
      <c r="A1463">
        <v>10</v>
      </c>
      <c r="B1463">
        <v>10403</v>
      </c>
      <c r="C1463" t="s">
        <v>777</v>
      </c>
      <c r="D1463" t="s">
        <v>1757</v>
      </c>
      <c r="E1463">
        <v>7</v>
      </c>
      <c r="F1463" t="s">
        <v>13813</v>
      </c>
      <c r="G1463">
        <v>3</v>
      </c>
      <c r="H1463" t="s">
        <v>13770</v>
      </c>
      <c r="I1463">
        <v>3</v>
      </c>
      <c r="J1463" t="s">
        <v>13814</v>
      </c>
      <c r="K1463" t="s">
        <v>13815</v>
      </c>
      <c r="L1463">
        <v>270107</v>
      </c>
      <c r="M1463" t="s">
        <v>13588</v>
      </c>
      <c r="N1463">
        <v>270107005</v>
      </c>
      <c r="O1463" t="s">
        <v>13608</v>
      </c>
      <c r="P1463">
        <v>0</v>
      </c>
      <c r="Q1463">
        <v>9867.2559366157748</v>
      </c>
      <c r="R1463">
        <v>0</v>
      </c>
    </row>
    <row r="1464" spans="1:18" x14ac:dyDescent="0.25">
      <c r="A1464">
        <v>11</v>
      </c>
      <c r="B1464">
        <v>11101</v>
      </c>
      <c r="C1464" t="s">
        <v>10708</v>
      </c>
      <c r="D1464" t="s">
        <v>1763</v>
      </c>
      <c r="E1464">
        <v>1</v>
      </c>
      <c r="F1464" t="s">
        <v>13800</v>
      </c>
      <c r="G1464">
        <v>1</v>
      </c>
      <c r="H1464" t="s">
        <v>8278</v>
      </c>
      <c r="I1464">
        <v>1</v>
      </c>
      <c r="J1464" t="s">
        <v>13801</v>
      </c>
      <c r="K1464" t="s">
        <v>13802</v>
      </c>
      <c r="L1464">
        <v>270107</v>
      </c>
      <c r="M1464" t="s">
        <v>13588</v>
      </c>
      <c r="N1464">
        <v>270107006</v>
      </c>
      <c r="O1464" t="s">
        <v>13613</v>
      </c>
      <c r="P1464">
        <v>25067.399419328081</v>
      </c>
      <c r="Q1464">
        <v>26461.947399380053</v>
      </c>
      <c r="R1464">
        <v>28080.741304877276</v>
      </c>
    </row>
    <row r="1465" spans="1:18" x14ac:dyDescent="0.25">
      <c r="A1465">
        <v>11</v>
      </c>
      <c r="B1465">
        <v>11101</v>
      </c>
      <c r="C1465" t="s">
        <v>10708</v>
      </c>
      <c r="D1465" t="s">
        <v>1763</v>
      </c>
      <c r="E1465">
        <v>1</v>
      </c>
      <c r="F1465" t="s">
        <v>13800</v>
      </c>
      <c r="G1465">
        <v>1</v>
      </c>
      <c r="H1465" t="s">
        <v>8278</v>
      </c>
      <c r="I1465">
        <v>1</v>
      </c>
      <c r="J1465" t="s">
        <v>13801</v>
      </c>
      <c r="K1465" t="s">
        <v>13803</v>
      </c>
      <c r="L1465">
        <v>270107</v>
      </c>
      <c r="M1465" t="s">
        <v>13588</v>
      </c>
      <c r="N1465">
        <v>270107006</v>
      </c>
      <c r="O1465" t="s">
        <v>13613</v>
      </c>
      <c r="P1465">
        <v>504.63154984100652</v>
      </c>
      <c r="Q1465">
        <v>829.34729849005907</v>
      </c>
      <c r="R1465">
        <v>1464.2189193524498</v>
      </c>
    </row>
    <row r="1466" spans="1:18" x14ac:dyDescent="0.25">
      <c r="A1466">
        <v>11</v>
      </c>
      <c r="B1466">
        <v>11101</v>
      </c>
      <c r="C1466" t="s">
        <v>10708</v>
      </c>
      <c r="D1466" t="s">
        <v>1763</v>
      </c>
      <c r="E1466">
        <v>2</v>
      </c>
      <c r="F1466" t="s">
        <v>13804</v>
      </c>
      <c r="G1466">
        <v>3</v>
      </c>
      <c r="H1466" t="s">
        <v>13770</v>
      </c>
      <c r="I1466">
        <v>1</v>
      </c>
      <c r="J1466" t="s">
        <v>13801</v>
      </c>
      <c r="K1466" t="s">
        <v>13805</v>
      </c>
      <c r="L1466">
        <v>270107</v>
      </c>
      <c r="M1466" t="s">
        <v>13588</v>
      </c>
      <c r="N1466">
        <v>270107006</v>
      </c>
      <c r="O1466" t="s">
        <v>13613</v>
      </c>
      <c r="P1466">
        <v>24605.972625466613</v>
      </c>
      <c r="Q1466">
        <v>25834.019240225705</v>
      </c>
      <c r="R1466">
        <v>23667.211897921668</v>
      </c>
    </row>
    <row r="1467" spans="1:18" x14ac:dyDescent="0.25">
      <c r="A1467">
        <v>11</v>
      </c>
      <c r="B1467">
        <v>11101</v>
      </c>
      <c r="C1467" t="s">
        <v>10708</v>
      </c>
      <c r="D1467" t="s">
        <v>1763</v>
      </c>
      <c r="E1467">
        <v>2</v>
      </c>
      <c r="F1467" t="s">
        <v>13804</v>
      </c>
      <c r="G1467">
        <v>3</v>
      </c>
      <c r="H1467" t="s">
        <v>13770</v>
      </c>
      <c r="I1467">
        <v>1</v>
      </c>
      <c r="J1467" t="s">
        <v>13801</v>
      </c>
      <c r="K1467" t="s">
        <v>13806</v>
      </c>
      <c r="L1467">
        <v>270107</v>
      </c>
      <c r="M1467" t="s">
        <v>13588</v>
      </c>
      <c r="N1467">
        <v>270107006</v>
      </c>
      <c r="O1467" t="s">
        <v>13613</v>
      </c>
      <c r="P1467">
        <v>966.05834370247476</v>
      </c>
      <c r="Q1467">
        <v>1457.2754576443988</v>
      </c>
      <c r="R1467">
        <v>5877.7483263080458</v>
      </c>
    </row>
    <row r="1468" spans="1:18" x14ac:dyDescent="0.25">
      <c r="A1468">
        <v>11</v>
      </c>
      <c r="B1468">
        <v>11101</v>
      </c>
      <c r="C1468" t="s">
        <v>10708</v>
      </c>
      <c r="D1468" t="s">
        <v>1763</v>
      </c>
      <c r="E1468">
        <v>3</v>
      </c>
      <c r="F1468" t="s">
        <v>13807</v>
      </c>
      <c r="G1468">
        <v>1</v>
      </c>
      <c r="H1468" t="s">
        <v>8278</v>
      </c>
      <c r="I1468">
        <v>1</v>
      </c>
      <c r="J1468" t="s">
        <v>13801</v>
      </c>
      <c r="K1468" t="s">
        <v>13808</v>
      </c>
      <c r="L1468">
        <v>270107</v>
      </c>
      <c r="M1468" t="s">
        <v>13588</v>
      </c>
      <c r="N1468">
        <v>270107006</v>
      </c>
      <c r="O1468" t="s">
        <v>13613</v>
      </c>
      <c r="P1468">
        <v>25476.980506014101</v>
      </c>
      <c r="Q1468">
        <v>27160.079578823523</v>
      </c>
      <c r="R1468">
        <v>28837.970758867454</v>
      </c>
    </row>
    <row r="1469" spans="1:18" x14ac:dyDescent="0.25">
      <c r="A1469">
        <v>11</v>
      </c>
      <c r="B1469">
        <v>11101</v>
      </c>
      <c r="C1469" t="s">
        <v>10708</v>
      </c>
      <c r="D1469" t="s">
        <v>1763</v>
      </c>
      <c r="E1469">
        <v>3</v>
      </c>
      <c r="F1469" t="s">
        <v>13807</v>
      </c>
      <c r="G1469">
        <v>1</v>
      </c>
      <c r="H1469" t="s">
        <v>8278</v>
      </c>
      <c r="I1469">
        <v>1</v>
      </c>
      <c r="J1469" t="s">
        <v>13801</v>
      </c>
      <c r="K1469" t="s">
        <v>13809</v>
      </c>
      <c r="L1469">
        <v>270107</v>
      </c>
      <c r="M1469" t="s">
        <v>13588</v>
      </c>
      <c r="N1469">
        <v>270107006</v>
      </c>
      <c r="O1469" t="s">
        <v>13613</v>
      </c>
      <c r="P1469">
        <v>95.050463154984101</v>
      </c>
      <c r="Q1469">
        <v>131.21511904659295</v>
      </c>
      <c r="R1469">
        <v>706.98946536228016</v>
      </c>
    </row>
    <row r="1470" spans="1:18" x14ac:dyDescent="0.25">
      <c r="A1470">
        <v>11</v>
      </c>
      <c r="B1470">
        <v>11101</v>
      </c>
      <c r="C1470" t="s">
        <v>10708</v>
      </c>
      <c r="D1470" t="s">
        <v>1763</v>
      </c>
      <c r="E1470">
        <v>4</v>
      </c>
      <c r="F1470" t="s">
        <v>13810</v>
      </c>
      <c r="G1470">
        <v>1</v>
      </c>
      <c r="H1470" t="s">
        <v>8278</v>
      </c>
      <c r="I1470">
        <v>1</v>
      </c>
      <c r="J1470" t="s">
        <v>13801</v>
      </c>
      <c r="K1470" t="s">
        <v>13811</v>
      </c>
      <c r="L1470">
        <v>270107</v>
      </c>
      <c r="M1470" t="s">
        <v>13588</v>
      </c>
      <c r="N1470">
        <v>270107006</v>
      </c>
      <c r="O1470" t="s">
        <v>13613</v>
      </c>
      <c r="P1470">
        <v>25067.399419328081</v>
      </c>
      <c r="Q1470">
        <v>26461.947399380053</v>
      </c>
      <c r="R1470">
        <v>28311.68228569573</v>
      </c>
    </row>
    <row r="1471" spans="1:18" x14ac:dyDescent="0.25">
      <c r="A1471">
        <v>11</v>
      </c>
      <c r="B1471">
        <v>11101</v>
      </c>
      <c r="C1471" t="s">
        <v>10708</v>
      </c>
      <c r="D1471" t="s">
        <v>1763</v>
      </c>
      <c r="E1471">
        <v>4</v>
      </c>
      <c r="F1471" t="s">
        <v>13810</v>
      </c>
      <c r="G1471">
        <v>1</v>
      </c>
      <c r="H1471" t="s">
        <v>8278</v>
      </c>
      <c r="I1471">
        <v>1</v>
      </c>
      <c r="J1471" t="s">
        <v>13801</v>
      </c>
      <c r="K1471" t="s">
        <v>13812</v>
      </c>
      <c r="L1471">
        <v>270107</v>
      </c>
      <c r="M1471" t="s">
        <v>13588</v>
      </c>
      <c r="N1471">
        <v>270107006</v>
      </c>
      <c r="O1471" t="s">
        <v>13613</v>
      </c>
      <c r="P1471">
        <v>504.63154984100652</v>
      </c>
      <c r="Q1471">
        <v>829.34729849005907</v>
      </c>
      <c r="R1471">
        <v>1233.2779385339982</v>
      </c>
    </row>
    <row r="1472" spans="1:18" x14ac:dyDescent="0.25">
      <c r="A1472">
        <v>11</v>
      </c>
      <c r="B1472">
        <v>11101</v>
      </c>
      <c r="C1472" t="s">
        <v>10708</v>
      </c>
      <c r="D1472" t="s">
        <v>1763</v>
      </c>
      <c r="E1472">
        <v>7</v>
      </c>
      <c r="F1472" t="s">
        <v>13813</v>
      </c>
      <c r="G1472">
        <v>2</v>
      </c>
      <c r="H1472" t="s">
        <v>13771</v>
      </c>
      <c r="I1472">
        <v>3</v>
      </c>
      <c r="J1472" t="s">
        <v>13814</v>
      </c>
      <c r="K1472" t="s">
        <v>13771</v>
      </c>
      <c r="L1472">
        <v>270107</v>
      </c>
      <c r="M1472" t="s">
        <v>13588</v>
      </c>
      <c r="N1472">
        <v>270107005</v>
      </c>
      <c r="O1472" t="s">
        <v>13608</v>
      </c>
      <c r="P1472">
        <v>6281.9715194248583</v>
      </c>
      <c r="Q1472">
        <v>10989.638042822515</v>
      </c>
      <c r="R1472">
        <v>0</v>
      </c>
    </row>
    <row r="1473" spans="1:18" x14ac:dyDescent="0.25">
      <c r="A1473">
        <v>11</v>
      </c>
      <c r="B1473">
        <v>11101</v>
      </c>
      <c r="C1473" t="s">
        <v>10708</v>
      </c>
      <c r="D1473" t="s">
        <v>1763</v>
      </c>
      <c r="E1473">
        <v>7</v>
      </c>
      <c r="F1473" t="s">
        <v>13813</v>
      </c>
      <c r="G1473">
        <v>3</v>
      </c>
      <c r="H1473" t="s">
        <v>13770</v>
      </c>
      <c r="I1473">
        <v>3</v>
      </c>
      <c r="J1473" t="s">
        <v>13814</v>
      </c>
      <c r="K1473" t="s">
        <v>13815</v>
      </c>
      <c r="L1473">
        <v>270107</v>
      </c>
      <c r="M1473" t="s">
        <v>13588</v>
      </c>
      <c r="N1473">
        <v>270107005</v>
      </c>
      <c r="O1473" t="s">
        <v>13608</v>
      </c>
      <c r="P1473">
        <v>19049.841006497994</v>
      </c>
      <c r="Q1473">
        <v>15980.366137920373</v>
      </c>
      <c r="R1473">
        <v>25935.708436299705</v>
      </c>
    </row>
    <row r="1474" spans="1:18" x14ac:dyDescent="0.25">
      <c r="A1474">
        <v>11</v>
      </c>
      <c r="B1474">
        <v>11101</v>
      </c>
      <c r="C1474" t="s">
        <v>10708</v>
      </c>
      <c r="D1474" t="s">
        <v>1763</v>
      </c>
      <c r="E1474">
        <v>7</v>
      </c>
      <c r="F1474" t="s">
        <v>13813</v>
      </c>
      <c r="G1474">
        <v>3</v>
      </c>
      <c r="H1474" t="s">
        <v>13770</v>
      </c>
      <c r="I1474">
        <v>3</v>
      </c>
      <c r="J1474" t="s">
        <v>13814</v>
      </c>
      <c r="K1474" t="s">
        <v>13816</v>
      </c>
      <c r="L1474">
        <v>270107</v>
      </c>
      <c r="M1474" t="s">
        <v>13588</v>
      </c>
      <c r="N1474">
        <v>270107005</v>
      </c>
      <c r="O1474" t="s">
        <v>13608</v>
      </c>
      <c r="P1474">
        <v>240.21844324623254</v>
      </c>
      <c r="Q1474">
        <v>321.29051712715096</v>
      </c>
      <c r="R1474">
        <v>3609.251787930004</v>
      </c>
    </row>
    <row r="1475" spans="1:18" x14ac:dyDescent="0.25">
      <c r="A1475">
        <v>11</v>
      </c>
      <c r="B1475">
        <v>11201</v>
      </c>
      <c r="C1475" t="s">
        <v>10708</v>
      </c>
      <c r="D1475" t="s">
        <v>1769</v>
      </c>
      <c r="E1475">
        <v>1</v>
      </c>
      <c r="F1475" t="s">
        <v>13800</v>
      </c>
      <c r="G1475">
        <v>1</v>
      </c>
      <c r="H1475" t="s">
        <v>8278</v>
      </c>
      <c r="I1475">
        <v>1</v>
      </c>
      <c r="J1475" t="s">
        <v>13801</v>
      </c>
      <c r="K1475" t="s">
        <v>13802</v>
      </c>
      <c r="L1475">
        <v>270107</v>
      </c>
      <c r="M1475" t="s">
        <v>13588</v>
      </c>
      <c r="N1475">
        <v>270107006</v>
      </c>
      <c r="O1475" t="s">
        <v>13613</v>
      </c>
      <c r="P1475">
        <v>0</v>
      </c>
      <c r="Q1475">
        <v>38576.436649501549</v>
      </c>
      <c r="R1475">
        <v>39713.06840212988</v>
      </c>
    </row>
    <row r="1476" spans="1:18" x14ac:dyDescent="0.25">
      <c r="A1476">
        <v>11</v>
      </c>
      <c r="B1476">
        <v>11201</v>
      </c>
      <c r="C1476" t="s">
        <v>10708</v>
      </c>
      <c r="D1476" t="s">
        <v>1769</v>
      </c>
      <c r="E1476">
        <v>1</v>
      </c>
      <c r="F1476" t="s">
        <v>13800</v>
      </c>
      <c r="G1476">
        <v>1</v>
      </c>
      <c r="H1476" t="s">
        <v>8278</v>
      </c>
      <c r="I1476">
        <v>1</v>
      </c>
      <c r="J1476" t="s">
        <v>13801</v>
      </c>
      <c r="K1476" t="s">
        <v>13803</v>
      </c>
      <c r="L1476">
        <v>270107</v>
      </c>
      <c r="M1476" t="s">
        <v>13588</v>
      </c>
      <c r="N1476">
        <v>270107006</v>
      </c>
      <c r="O1476" t="s">
        <v>13613</v>
      </c>
      <c r="P1476">
        <v>0</v>
      </c>
      <c r="Q1476">
        <v>1133.8240478802197</v>
      </c>
      <c r="R1476">
        <v>545.83027297210162</v>
      </c>
    </row>
    <row r="1477" spans="1:18" x14ac:dyDescent="0.25">
      <c r="A1477">
        <v>11</v>
      </c>
      <c r="B1477">
        <v>11201</v>
      </c>
      <c r="C1477" t="s">
        <v>10708</v>
      </c>
      <c r="D1477" t="s">
        <v>1769</v>
      </c>
      <c r="E1477">
        <v>2</v>
      </c>
      <c r="F1477" t="s">
        <v>13804</v>
      </c>
      <c r="G1477">
        <v>3</v>
      </c>
      <c r="H1477" t="s">
        <v>13770</v>
      </c>
      <c r="I1477">
        <v>1</v>
      </c>
      <c r="J1477" t="s">
        <v>13801</v>
      </c>
      <c r="K1477" t="s">
        <v>13805</v>
      </c>
      <c r="L1477">
        <v>270107</v>
      </c>
      <c r="M1477" t="s">
        <v>13588</v>
      </c>
      <c r="N1477">
        <v>270107006</v>
      </c>
      <c r="O1477" t="s">
        <v>13613</v>
      </c>
      <c r="P1477">
        <v>0</v>
      </c>
      <c r="Q1477">
        <v>34101.92835477709</v>
      </c>
      <c r="R1477">
        <v>35273.381769789732</v>
      </c>
    </row>
    <row r="1478" spans="1:18" x14ac:dyDescent="0.25">
      <c r="A1478">
        <v>11</v>
      </c>
      <c r="B1478">
        <v>11201</v>
      </c>
      <c r="C1478" t="s">
        <v>10708</v>
      </c>
      <c r="D1478" t="s">
        <v>1769</v>
      </c>
      <c r="E1478">
        <v>2</v>
      </c>
      <c r="F1478" t="s">
        <v>13804</v>
      </c>
      <c r="G1478">
        <v>3</v>
      </c>
      <c r="H1478" t="s">
        <v>13770</v>
      </c>
      <c r="I1478">
        <v>1</v>
      </c>
      <c r="J1478" t="s">
        <v>13801</v>
      </c>
      <c r="K1478" t="s">
        <v>13806</v>
      </c>
      <c r="L1478">
        <v>270107</v>
      </c>
      <c r="M1478" t="s">
        <v>13588</v>
      </c>
      <c r="N1478">
        <v>270107006</v>
      </c>
      <c r="O1478" t="s">
        <v>13613</v>
      </c>
      <c r="P1478">
        <v>0</v>
      </c>
      <c r="Q1478">
        <v>5608.3323426046691</v>
      </c>
      <c r="R1478">
        <v>4985.5169053122572</v>
      </c>
    </row>
    <row r="1479" spans="1:18" x14ac:dyDescent="0.25">
      <c r="A1479">
        <v>11</v>
      </c>
      <c r="B1479">
        <v>11201</v>
      </c>
      <c r="C1479" t="s">
        <v>10708</v>
      </c>
      <c r="D1479" t="s">
        <v>1769</v>
      </c>
      <c r="E1479">
        <v>3</v>
      </c>
      <c r="F1479" t="s">
        <v>13807</v>
      </c>
      <c r="G1479">
        <v>1</v>
      </c>
      <c r="H1479" t="s">
        <v>8278</v>
      </c>
      <c r="I1479">
        <v>1</v>
      </c>
      <c r="J1479" t="s">
        <v>13801</v>
      </c>
      <c r="K1479" t="s">
        <v>13808</v>
      </c>
      <c r="L1479">
        <v>270107</v>
      </c>
      <c r="M1479" t="s">
        <v>13588</v>
      </c>
      <c r="N1479">
        <v>270107006</v>
      </c>
      <c r="O1479" t="s">
        <v>13613</v>
      </c>
      <c r="P1479">
        <v>0</v>
      </c>
      <c r="Q1479">
        <v>39072.334606837096</v>
      </c>
      <c r="R1479">
        <v>39887.7816977935</v>
      </c>
    </row>
    <row r="1480" spans="1:18" x14ac:dyDescent="0.25">
      <c r="A1480">
        <v>11</v>
      </c>
      <c r="B1480">
        <v>11201</v>
      </c>
      <c r="C1480" t="s">
        <v>10708</v>
      </c>
      <c r="D1480" t="s">
        <v>1769</v>
      </c>
      <c r="E1480">
        <v>3</v>
      </c>
      <c r="F1480" t="s">
        <v>13807</v>
      </c>
      <c r="G1480">
        <v>1</v>
      </c>
      <c r="H1480" t="s">
        <v>8278</v>
      </c>
      <c r="I1480">
        <v>1</v>
      </c>
      <c r="J1480" t="s">
        <v>13801</v>
      </c>
      <c r="K1480" t="s">
        <v>13809</v>
      </c>
      <c r="L1480">
        <v>270107</v>
      </c>
      <c r="M1480" t="s">
        <v>13588</v>
      </c>
      <c r="N1480">
        <v>270107006</v>
      </c>
      <c r="O1480" t="s">
        <v>13613</v>
      </c>
      <c r="P1480">
        <v>0</v>
      </c>
      <c r="Q1480">
        <v>637.92609054468255</v>
      </c>
      <c r="R1480">
        <v>371.11697730848198</v>
      </c>
    </row>
    <row r="1481" spans="1:18" x14ac:dyDescent="0.25">
      <c r="A1481">
        <v>11</v>
      </c>
      <c r="B1481">
        <v>11201</v>
      </c>
      <c r="C1481" t="s">
        <v>10708</v>
      </c>
      <c r="D1481" t="s">
        <v>1769</v>
      </c>
      <c r="E1481">
        <v>4</v>
      </c>
      <c r="F1481" t="s">
        <v>13810</v>
      </c>
      <c r="G1481">
        <v>1</v>
      </c>
      <c r="H1481" t="s">
        <v>8278</v>
      </c>
      <c r="I1481">
        <v>1</v>
      </c>
      <c r="J1481" t="s">
        <v>13801</v>
      </c>
      <c r="K1481" t="s">
        <v>13811</v>
      </c>
      <c r="L1481">
        <v>270107</v>
      </c>
      <c r="M1481" t="s">
        <v>13588</v>
      </c>
      <c r="N1481">
        <v>270107006</v>
      </c>
      <c r="O1481" t="s">
        <v>13613</v>
      </c>
      <c r="P1481">
        <v>0</v>
      </c>
      <c r="Q1481">
        <v>38576.436649501549</v>
      </c>
      <c r="R1481">
        <v>39713.06840212988</v>
      </c>
    </row>
    <row r="1482" spans="1:18" x14ac:dyDescent="0.25">
      <c r="A1482">
        <v>11</v>
      </c>
      <c r="B1482">
        <v>11201</v>
      </c>
      <c r="C1482" t="s">
        <v>10708</v>
      </c>
      <c r="D1482" t="s">
        <v>1769</v>
      </c>
      <c r="E1482">
        <v>4</v>
      </c>
      <c r="F1482" t="s">
        <v>13810</v>
      </c>
      <c r="G1482">
        <v>1</v>
      </c>
      <c r="H1482" t="s">
        <v>8278</v>
      </c>
      <c r="I1482">
        <v>1</v>
      </c>
      <c r="J1482" t="s">
        <v>13801</v>
      </c>
      <c r="K1482" t="s">
        <v>13812</v>
      </c>
      <c r="L1482">
        <v>270107</v>
      </c>
      <c r="M1482" t="s">
        <v>13588</v>
      </c>
      <c r="N1482">
        <v>270107006</v>
      </c>
      <c r="O1482" t="s">
        <v>13613</v>
      </c>
      <c r="P1482">
        <v>0</v>
      </c>
      <c r="Q1482">
        <v>1133.8240478802197</v>
      </c>
      <c r="R1482">
        <v>545.83027297210162</v>
      </c>
    </row>
    <row r="1483" spans="1:18" x14ac:dyDescent="0.25">
      <c r="A1483">
        <v>11</v>
      </c>
      <c r="B1483">
        <v>11201</v>
      </c>
      <c r="C1483" t="s">
        <v>10708</v>
      </c>
      <c r="D1483" t="s">
        <v>1769</v>
      </c>
      <c r="E1483">
        <v>7</v>
      </c>
      <c r="F1483" t="s">
        <v>13813</v>
      </c>
      <c r="G1483">
        <v>2</v>
      </c>
      <c r="H1483" t="s">
        <v>13771</v>
      </c>
      <c r="I1483">
        <v>3</v>
      </c>
      <c r="J1483" t="s">
        <v>13814</v>
      </c>
      <c r="K1483" t="s">
        <v>13771</v>
      </c>
      <c r="L1483">
        <v>270107</v>
      </c>
      <c r="M1483" t="s">
        <v>13588</v>
      </c>
      <c r="N1483">
        <v>270107005</v>
      </c>
      <c r="O1483" t="s">
        <v>13608</v>
      </c>
      <c r="P1483">
        <v>0</v>
      </c>
      <c r="Q1483">
        <v>9209.9079181538145</v>
      </c>
      <c r="R1483">
        <v>0</v>
      </c>
    </row>
    <row r="1484" spans="1:18" x14ac:dyDescent="0.25">
      <c r="A1484">
        <v>11</v>
      </c>
      <c r="B1484">
        <v>11201</v>
      </c>
      <c r="C1484" t="s">
        <v>10708</v>
      </c>
      <c r="D1484" t="s">
        <v>1769</v>
      </c>
      <c r="E1484">
        <v>7</v>
      </c>
      <c r="F1484" t="s">
        <v>13813</v>
      </c>
      <c r="G1484">
        <v>3</v>
      </c>
      <c r="H1484" t="s">
        <v>13770</v>
      </c>
      <c r="I1484">
        <v>3</v>
      </c>
      <c r="J1484" t="s">
        <v>13814</v>
      </c>
      <c r="K1484" t="s">
        <v>13815</v>
      </c>
      <c r="L1484">
        <v>270107</v>
      </c>
      <c r="M1484" t="s">
        <v>13588</v>
      </c>
      <c r="N1484">
        <v>270107005</v>
      </c>
      <c r="O1484" t="s">
        <v>13608</v>
      </c>
      <c r="P1484">
        <v>0</v>
      </c>
      <c r="Q1484">
        <v>28934.415445823037</v>
      </c>
      <c r="R1484">
        <v>39097.470585530275</v>
      </c>
    </row>
    <row r="1485" spans="1:18" x14ac:dyDescent="0.25">
      <c r="A1485">
        <v>11</v>
      </c>
      <c r="B1485">
        <v>11201</v>
      </c>
      <c r="C1485" t="s">
        <v>10708</v>
      </c>
      <c r="D1485" t="s">
        <v>1769</v>
      </c>
      <c r="E1485">
        <v>7</v>
      </c>
      <c r="F1485" t="s">
        <v>13813</v>
      </c>
      <c r="G1485">
        <v>3</v>
      </c>
      <c r="H1485" t="s">
        <v>13770</v>
      </c>
      <c r="I1485">
        <v>3</v>
      </c>
      <c r="J1485" t="s">
        <v>13814</v>
      </c>
      <c r="K1485" t="s">
        <v>13816</v>
      </c>
      <c r="L1485">
        <v>270107</v>
      </c>
      <c r="M1485" t="s">
        <v>13588</v>
      </c>
      <c r="N1485">
        <v>270107005</v>
      </c>
      <c r="O1485" t="s">
        <v>13608</v>
      </c>
      <c r="P1485">
        <v>0</v>
      </c>
      <c r="Q1485">
        <v>1565.9373334049212</v>
      </c>
      <c r="R1485">
        <v>1161.4280895717104</v>
      </c>
    </row>
    <row r="1486" spans="1:18" x14ac:dyDescent="0.25">
      <c r="A1486">
        <v>11</v>
      </c>
      <c r="B1486">
        <v>11202</v>
      </c>
      <c r="C1486" t="s">
        <v>10708</v>
      </c>
      <c r="D1486" t="s">
        <v>1772</v>
      </c>
      <c r="E1486">
        <v>1</v>
      </c>
      <c r="F1486" t="s">
        <v>13800</v>
      </c>
      <c r="G1486">
        <v>1</v>
      </c>
      <c r="H1486" t="s">
        <v>8278</v>
      </c>
      <c r="I1486">
        <v>1</v>
      </c>
      <c r="J1486" t="s">
        <v>13801</v>
      </c>
      <c r="K1486" t="s">
        <v>13802</v>
      </c>
      <c r="L1486">
        <v>270107</v>
      </c>
      <c r="M1486" t="s">
        <v>13588</v>
      </c>
      <c r="N1486">
        <v>270107006</v>
      </c>
      <c r="O1486" t="s">
        <v>13613</v>
      </c>
      <c r="P1486">
        <v>0</v>
      </c>
      <c r="Q1486">
        <v>33682.550430817995</v>
      </c>
      <c r="R1486">
        <v>0</v>
      </c>
    </row>
    <row r="1487" spans="1:18" x14ac:dyDescent="0.25">
      <c r="A1487">
        <v>11</v>
      </c>
      <c r="B1487">
        <v>11202</v>
      </c>
      <c r="C1487" t="s">
        <v>10708</v>
      </c>
      <c r="D1487" t="s">
        <v>1772</v>
      </c>
      <c r="E1487">
        <v>1</v>
      </c>
      <c r="F1487" t="s">
        <v>13800</v>
      </c>
      <c r="G1487">
        <v>1</v>
      </c>
      <c r="H1487" t="s">
        <v>8278</v>
      </c>
      <c r="I1487">
        <v>1</v>
      </c>
      <c r="J1487" t="s">
        <v>13801</v>
      </c>
      <c r="K1487" t="s">
        <v>13803</v>
      </c>
      <c r="L1487">
        <v>270107</v>
      </c>
      <c r="M1487" t="s">
        <v>13588</v>
      </c>
      <c r="N1487">
        <v>270107006</v>
      </c>
      <c r="O1487" t="s">
        <v>13613</v>
      </c>
      <c r="P1487">
        <v>0</v>
      </c>
      <c r="Q1487">
        <v>2741.0141752448421</v>
      </c>
      <c r="R1487">
        <v>0</v>
      </c>
    </row>
    <row r="1488" spans="1:18" x14ac:dyDescent="0.25">
      <c r="A1488">
        <v>11</v>
      </c>
      <c r="B1488">
        <v>11202</v>
      </c>
      <c r="C1488" t="s">
        <v>10708</v>
      </c>
      <c r="D1488" t="s">
        <v>1772</v>
      </c>
      <c r="E1488">
        <v>2</v>
      </c>
      <c r="F1488" t="s">
        <v>13804</v>
      </c>
      <c r="G1488">
        <v>3</v>
      </c>
      <c r="H1488" t="s">
        <v>13770</v>
      </c>
      <c r="I1488">
        <v>1</v>
      </c>
      <c r="J1488" t="s">
        <v>13801</v>
      </c>
      <c r="K1488" t="s">
        <v>13805</v>
      </c>
      <c r="L1488">
        <v>270107</v>
      </c>
      <c r="M1488" t="s">
        <v>13588</v>
      </c>
      <c r="N1488">
        <v>270107006</v>
      </c>
      <c r="O1488" t="s">
        <v>13613</v>
      </c>
      <c r="P1488">
        <v>0</v>
      </c>
      <c r="Q1488">
        <v>32088.973052085821</v>
      </c>
      <c r="R1488">
        <v>0</v>
      </c>
    </row>
    <row r="1489" spans="1:18" x14ac:dyDescent="0.25">
      <c r="A1489">
        <v>11</v>
      </c>
      <c r="B1489">
        <v>11202</v>
      </c>
      <c r="C1489" t="s">
        <v>10708</v>
      </c>
      <c r="D1489" t="s">
        <v>1772</v>
      </c>
      <c r="E1489">
        <v>2</v>
      </c>
      <c r="F1489" t="s">
        <v>13804</v>
      </c>
      <c r="G1489">
        <v>3</v>
      </c>
      <c r="H1489" t="s">
        <v>13770</v>
      </c>
      <c r="I1489">
        <v>1</v>
      </c>
      <c r="J1489" t="s">
        <v>13801</v>
      </c>
      <c r="K1489" t="s">
        <v>13806</v>
      </c>
      <c r="L1489">
        <v>270107</v>
      </c>
      <c r="M1489" t="s">
        <v>13588</v>
      </c>
      <c r="N1489">
        <v>270107006</v>
      </c>
      <c r="O1489" t="s">
        <v>13613</v>
      </c>
      <c r="P1489">
        <v>0</v>
      </c>
      <c r="Q1489">
        <v>4334.5915539770149</v>
      </c>
      <c r="R1489">
        <v>0</v>
      </c>
    </row>
    <row r="1490" spans="1:18" x14ac:dyDescent="0.25">
      <c r="A1490">
        <v>11</v>
      </c>
      <c r="B1490">
        <v>11202</v>
      </c>
      <c r="C1490" t="s">
        <v>10708</v>
      </c>
      <c r="D1490" t="s">
        <v>1772</v>
      </c>
      <c r="E1490">
        <v>3</v>
      </c>
      <c r="F1490" t="s">
        <v>13807</v>
      </c>
      <c r="G1490">
        <v>1</v>
      </c>
      <c r="H1490" t="s">
        <v>8278</v>
      </c>
      <c r="I1490">
        <v>1</v>
      </c>
      <c r="J1490" t="s">
        <v>13801</v>
      </c>
      <c r="K1490" t="s">
        <v>13808</v>
      </c>
      <c r="L1490">
        <v>270107</v>
      </c>
      <c r="M1490" t="s">
        <v>13588</v>
      </c>
      <c r="N1490">
        <v>270107006</v>
      </c>
      <c r="O1490" t="s">
        <v>13613</v>
      </c>
      <c r="P1490">
        <v>0</v>
      </c>
      <c r="Q1490">
        <v>33682.550430817995</v>
      </c>
      <c r="R1490">
        <v>0</v>
      </c>
    </row>
    <row r="1491" spans="1:18" x14ac:dyDescent="0.25">
      <c r="A1491">
        <v>11</v>
      </c>
      <c r="B1491">
        <v>11202</v>
      </c>
      <c r="C1491" t="s">
        <v>10708</v>
      </c>
      <c r="D1491" t="s">
        <v>1772</v>
      </c>
      <c r="E1491">
        <v>3</v>
      </c>
      <c r="F1491" t="s">
        <v>13807</v>
      </c>
      <c r="G1491">
        <v>1</v>
      </c>
      <c r="H1491" t="s">
        <v>8278</v>
      </c>
      <c r="I1491">
        <v>1</v>
      </c>
      <c r="J1491" t="s">
        <v>13801</v>
      </c>
      <c r="K1491" t="s">
        <v>13809</v>
      </c>
      <c r="L1491">
        <v>270107</v>
      </c>
      <c r="M1491" t="s">
        <v>13588</v>
      </c>
      <c r="N1491">
        <v>270107006</v>
      </c>
      <c r="O1491" t="s">
        <v>13613</v>
      </c>
      <c r="P1491">
        <v>0</v>
      </c>
      <c r="Q1491">
        <v>2741.0141752448421</v>
      </c>
      <c r="R1491">
        <v>0</v>
      </c>
    </row>
    <row r="1492" spans="1:18" x14ac:dyDescent="0.25">
      <c r="A1492">
        <v>11</v>
      </c>
      <c r="B1492">
        <v>11202</v>
      </c>
      <c r="C1492" t="s">
        <v>10708</v>
      </c>
      <c r="D1492" t="s">
        <v>1772</v>
      </c>
      <c r="E1492">
        <v>4</v>
      </c>
      <c r="F1492" t="s">
        <v>13810</v>
      </c>
      <c r="G1492">
        <v>1</v>
      </c>
      <c r="H1492" t="s">
        <v>8278</v>
      </c>
      <c r="I1492">
        <v>1</v>
      </c>
      <c r="J1492" t="s">
        <v>13801</v>
      </c>
      <c r="K1492" t="s">
        <v>13811</v>
      </c>
      <c r="L1492">
        <v>270107</v>
      </c>
      <c r="M1492" t="s">
        <v>13588</v>
      </c>
      <c r="N1492">
        <v>270107006</v>
      </c>
      <c r="O1492" t="s">
        <v>13613</v>
      </c>
      <c r="P1492">
        <v>0</v>
      </c>
      <c r="Q1492">
        <v>33682.550430817995</v>
      </c>
      <c r="R1492">
        <v>0</v>
      </c>
    </row>
    <row r="1493" spans="1:18" x14ac:dyDescent="0.25">
      <c r="A1493">
        <v>11</v>
      </c>
      <c r="B1493">
        <v>11202</v>
      </c>
      <c r="C1493" t="s">
        <v>10708</v>
      </c>
      <c r="D1493" t="s">
        <v>1772</v>
      </c>
      <c r="E1493">
        <v>4</v>
      </c>
      <c r="F1493" t="s">
        <v>13810</v>
      </c>
      <c r="G1493">
        <v>1</v>
      </c>
      <c r="H1493" t="s">
        <v>8278</v>
      </c>
      <c r="I1493">
        <v>1</v>
      </c>
      <c r="J1493" t="s">
        <v>13801</v>
      </c>
      <c r="K1493" t="s">
        <v>13812</v>
      </c>
      <c r="L1493">
        <v>270107</v>
      </c>
      <c r="M1493" t="s">
        <v>13588</v>
      </c>
      <c r="N1493">
        <v>270107006</v>
      </c>
      <c r="O1493" t="s">
        <v>13613</v>
      </c>
      <c r="P1493">
        <v>0</v>
      </c>
      <c r="Q1493">
        <v>2741.0141752448421</v>
      </c>
      <c r="R1493">
        <v>0</v>
      </c>
    </row>
    <row r="1494" spans="1:18" x14ac:dyDescent="0.25">
      <c r="A1494">
        <v>11</v>
      </c>
      <c r="B1494">
        <v>11202</v>
      </c>
      <c r="C1494" t="s">
        <v>10708</v>
      </c>
      <c r="D1494" t="s">
        <v>1772</v>
      </c>
      <c r="E1494">
        <v>7</v>
      </c>
      <c r="F1494" t="s">
        <v>13813</v>
      </c>
      <c r="G1494">
        <v>2</v>
      </c>
      <c r="H1494" t="s">
        <v>13771</v>
      </c>
      <c r="I1494">
        <v>3</v>
      </c>
      <c r="J1494" t="s">
        <v>13814</v>
      </c>
      <c r="K1494" t="s">
        <v>13771</v>
      </c>
      <c r="L1494">
        <v>270107</v>
      </c>
      <c r="M1494" t="s">
        <v>13588</v>
      </c>
      <c r="N1494">
        <v>270107005</v>
      </c>
      <c r="O1494" t="s">
        <v>13608</v>
      </c>
      <c r="P1494">
        <v>0</v>
      </c>
      <c r="Q1494">
        <v>14064.770958855077</v>
      </c>
      <c r="R1494">
        <v>0</v>
      </c>
    </row>
    <row r="1495" spans="1:18" x14ac:dyDescent="0.25">
      <c r="A1495">
        <v>11</v>
      </c>
      <c r="B1495">
        <v>11202</v>
      </c>
      <c r="C1495" t="s">
        <v>10708</v>
      </c>
      <c r="D1495" t="s">
        <v>1772</v>
      </c>
      <c r="E1495">
        <v>7</v>
      </c>
      <c r="F1495" t="s">
        <v>13813</v>
      </c>
      <c r="G1495">
        <v>3</v>
      </c>
      <c r="H1495" t="s">
        <v>13770</v>
      </c>
      <c r="I1495">
        <v>3</v>
      </c>
      <c r="J1495" t="s">
        <v>13814</v>
      </c>
      <c r="K1495" t="s">
        <v>13815</v>
      </c>
      <c r="L1495">
        <v>270107</v>
      </c>
      <c r="M1495" t="s">
        <v>13588</v>
      </c>
      <c r="N1495">
        <v>270107005</v>
      </c>
      <c r="O1495" t="s">
        <v>13608</v>
      </c>
      <c r="P1495">
        <v>0</v>
      </c>
      <c r="Q1495">
        <v>20765.216268475579</v>
      </c>
      <c r="R1495">
        <v>0</v>
      </c>
    </row>
    <row r="1496" spans="1:18" x14ac:dyDescent="0.25">
      <c r="A1496">
        <v>11</v>
      </c>
      <c r="B1496">
        <v>11202</v>
      </c>
      <c r="C1496" t="s">
        <v>10708</v>
      </c>
      <c r="D1496" t="s">
        <v>1772</v>
      </c>
      <c r="E1496">
        <v>7</v>
      </c>
      <c r="F1496" t="s">
        <v>13813</v>
      </c>
      <c r="G1496">
        <v>3</v>
      </c>
      <c r="H1496" t="s">
        <v>13770</v>
      </c>
      <c r="I1496">
        <v>3</v>
      </c>
      <c r="J1496" t="s">
        <v>13814</v>
      </c>
      <c r="K1496" t="s">
        <v>13816</v>
      </c>
      <c r="L1496">
        <v>270107</v>
      </c>
      <c r="M1496" t="s">
        <v>13588</v>
      </c>
      <c r="N1496">
        <v>270107005</v>
      </c>
      <c r="O1496" t="s">
        <v>13608</v>
      </c>
      <c r="P1496">
        <v>0</v>
      </c>
      <c r="Q1496">
        <v>1593.5773787321723</v>
      </c>
      <c r="R1496">
        <v>0</v>
      </c>
    </row>
    <row r="1497" spans="1:18" x14ac:dyDescent="0.25">
      <c r="A1497">
        <v>11</v>
      </c>
      <c r="B1497">
        <v>11203</v>
      </c>
      <c r="C1497" t="s">
        <v>10708</v>
      </c>
      <c r="D1497" t="s">
        <v>1775</v>
      </c>
      <c r="E1497">
        <v>1</v>
      </c>
      <c r="F1497" t="s">
        <v>13800</v>
      </c>
      <c r="G1497">
        <v>1</v>
      </c>
      <c r="H1497" t="s">
        <v>8278</v>
      </c>
      <c r="I1497">
        <v>1</v>
      </c>
      <c r="J1497" t="s">
        <v>13801</v>
      </c>
      <c r="K1497" t="s">
        <v>13802</v>
      </c>
      <c r="L1497">
        <v>270107</v>
      </c>
      <c r="M1497" t="s">
        <v>13588</v>
      </c>
      <c r="N1497">
        <v>270107006</v>
      </c>
      <c r="O1497" t="s">
        <v>13613</v>
      </c>
      <c r="P1497">
        <v>0</v>
      </c>
      <c r="Q1497">
        <v>47714.342134316372</v>
      </c>
      <c r="R1497">
        <v>0</v>
      </c>
    </row>
    <row r="1498" spans="1:18" x14ac:dyDescent="0.25">
      <c r="A1498">
        <v>11</v>
      </c>
      <c r="B1498">
        <v>11203</v>
      </c>
      <c r="C1498" t="s">
        <v>10708</v>
      </c>
      <c r="D1498" t="s">
        <v>1775</v>
      </c>
      <c r="E1498">
        <v>2</v>
      </c>
      <c r="F1498" t="s">
        <v>13804</v>
      </c>
      <c r="G1498">
        <v>3</v>
      </c>
      <c r="H1498" t="s">
        <v>13770</v>
      </c>
      <c r="I1498">
        <v>1</v>
      </c>
      <c r="J1498" t="s">
        <v>13801</v>
      </c>
      <c r="K1498" t="s">
        <v>13805</v>
      </c>
      <c r="L1498">
        <v>270107</v>
      </c>
      <c r="M1498" t="s">
        <v>13588</v>
      </c>
      <c r="N1498">
        <v>270107006</v>
      </c>
      <c r="O1498" t="s">
        <v>13613</v>
      </c>
      <c r="P1498">
        <v>0</v>
      </c>
      <c r="Q1498">
        <v>47714.342134316372</v>
      </c>
      <c r="R1498">
        <v>0</v>
      </c>
    </row>
    <row r="1499" spans="1:18" x14ac:dyDescent="0.25">
      <c r="A1499">
        <v>11</v>
      </c>
      <c r="B1499">
        <v>11203</v>
      </c>
      <c r="C1499" t="s">
        <v>10708</v>
      </c>
      <c r="D1499" t="s">
        <v>1775</v>
      </c>
      <c r="E1499">
        <v>3</v>
      </c>
      <c r="F1499" t="s">
        <v>13807</v>
      </c>
      <c r="G1499">
        <v>1</v>
      </c>
      <c r="H1499" t="s">
        <v>8278</v>
      </c>
      <c r="I1499">
        <v>1</v>
      </c>
      <c r="J1499" t="s">
        <v>13801</v>
      </c>
      <c r="K1499" t="s">
        <v>13808</v>
      </c>
      <c r="L1499">
        <v>270107</v>
      </c>
      <c r="M1499" t="s">
        <v>13588</v>
      </c>
      <c r="N1499">
        <v>270107006</v>
      </c>
      <c r="O1499" t="s">
        <v>13613</v>
      </c>
      <c r="P1499">
        <v>0</v>
      </c>
      <c r="Q1499">
        <v>47714.342134316372</v>
      </c>
      <c r="R1499">
        <v>0</v>
      </c>
    </row>
    <row r="1500" spans="1:18" x14ac:dyDescent="0.25">
      <c r="A1500">
        <v>11</v>
      </c>
      <c r="B1500">
        <v>11203</v>
      </c>
      <c r="C1500" t="s">
        <v>10708</v>
      </c>
      <c r="D1500" t="s">
        <v>1775</v>
      </c>
      <c r="E1500">
        <v>4</v>
      </c>
      <c r="F1500" t="s">
        <v>13810</v>
      </c>
      <c r="G1500">
        <v>1</v>
      </c>
      <c r="H1500" t="s">
        <v>8278</v>
      </c>
      <c r="I1500">
        <v>1</v>
      </c>
      <c r="J1500" t="s">
        <v>13801</v>
      </c>
      <c r="K1500" t="s">
        <v>13811</v>
      </c>
      <c r="L1500">
        <v>270107</v>
      </c>
      <c r="M1500" t="s">
        <v>13588</v>
      </c>
      <c r="N1500">
        <v>270107006</v>
      </c>
      <c r="O1500" t="s">
        <v>13613</v>
      </c>
      <c r="P1500">
        <v>0</v>
      </c>
      <c r="Q1500">
        <v>47714.342134316372</v>
      </c>
      <c r="R1500">
        <v>0</v>
      </c>
    </row>
    <row r="1501" spans="1:18" x14ac:dyDescent="0.25">
      <c r="A1501">
        <v>11</v>
      </c>
      <c r="B1501">
        <v>11203</v>
      </c>
      <c r="C1501" t="s">
        <v>10708</v>
      </c>
      <c r="D1501" t="s">
        <v>1775</v>
      </c>
      <c r="E1501">
        <v>7</v>
      </c>
      <c r="F1501" t="s">
        <v>13813</v>
      </c>
      <c r="G1501">
        <v>2</v>
      </c>
      <c r="H1501" t="s">
        <v>13771</v>
      </c>
      <c r="I1501">
        <v>3</v>
      </c>
      <c r="J1501" t="s">
        <v>13814</v>
      </c>
      <c r="K1501" t="s">
        <v>13771</v>
      </c>
      <c r="L1501">
        <v>270107</v>
      </c>
      <c r="M1501" t="s">
        <v>13588</v>
      </c>
      <c r="N1501">
        <v>270107005</v>
      </c>
      <c r="O1501" t="s">
        <v>13608</v>
      </c>
      <c r="P1501">
        <v>0</v>
      </c>
      <c r="Q1501">
        <v>17772.935974399257</v>
      </c>
      <c r="R1501">
        <v>0</v>
      </c>
    </row>
    <row r="1502" spans="1:18" x14ac:dyDescent="0.25">
      <c r="A1502">
        <v>11</v>
      </c>
      <c r="B1502">
        <v>11203</v>
      </c>
      <c r="C1502" t="s">
        <v>10708</v>
      </c>
      <c r="D1502" t="s">
        <v>1775</v>
      </c>
      <c r="E1502">
        <v>7</v>
      </c>
      <c r="F1502" t="s">
        <v>13813</v>
      </c>
      <c r="G1502">
        <v>3</v>
      </c>
      <c r="H1502" t="s">
        <v>13770</v>
      </c>
      <c r="I1502">
        <v>3</v>
      </c>
      <c r="J1502" t="s">
        <v>13814</v>
      </c>
      <c r="K1502" t="s">
        <v>13815</v>
      </c>
      <c r="L1502">
        <v>270107</v>
      </c>
      <c r="M1502" t="s">
        <v>13588</v>
      </c>
      <c r="N1502">
        <v>270107005</v>
      </c>
      <c r="O1502" t="s">
        <v>13608</v>
      </c>
      <c r="P1502">
        <v>0</v>
      </c>
      <c r="Q1502">
        <v>24967.380185891128</v>
      </c>
      <c r="R1502">
        <v>0</v>
      </c>
    </row>
    <row r="1503" spans="1:18" x14ac:dyDescent="0.25">
      <c r="A1503">
        <v>11</v>
      </c>
      <c r="B1503">
        <v>11203</v>
      </c>
      <c r="C1503" t="s">
        <v>10708</v>
      </c>
      <c r="D1503" t="s">
        <v>1775</v>
      </c>
      <c r="E1503">
        <v>7</v>
      </c>
      <c r="F1503" t="s">
        <v>13813</v>
      </c>
      <c r="G1503">
        <v>3</v>
      </c>
      <c r="H1503" t="s">
        <v>13770</v>
      </c>
      <c r="I1503">
        <v>3</v>
      </c>
      <c r="J1503" t="s">
        <v>13814</v>
      </c>
      <c r="K1503" t="s">
        <v>13816</v>
      </c>
      <c r="L1503">
        <v>270107</v>
      </c>
      <c r="M1503" t="s">
        <v>13588</v>
      </c>
      <c r="N1503">
        <v>270107005</v>
      </c>
      <c r="O1503" t="s">
        <v>13608</v>
      </c>
      <c r="P1503">
        <v>0</v>
      </c>
      <c r="Q1503">
        <v>4974.0259740259744</v>
      </c>
      <c r="R1503">
        <v>0</v>
      </c>
    </row>
    <row r="1504" spans="1:18" x14ac:dyDescent="0.25">
      <c r="A1504">
        <v>11</v>
      </c>
      <c r="B1504">
        <v>11301</v>
      </c>
      <c r="C1504" t="s">
        <v>10708</v>
      </c>
      <c r="D1504" t="s">
        <v>1778</v>
      </c>
      <c r="E1504">
        <v>1</v>
      </c>
      <c r="F1504" t="s">
        <v>13800</v>
      </c>
      <c r="G1504">
        <v>1</v>
      </c>
      <c r="H1504" t="s">
        <v>8278</v>
      </c>
      <c r="I1504">
        <v>1</v>
      </c>
      <c r="J1504" t="s">
        <v>13801</v>
      </c>
      <c r="K1504" t="s">
        <v>13802</v>
      </c>
      <c r="L1504">
        <v>270107</v>
      </c>
      <c r="M1504" t="s">
        <v>13588</v>
      </c>
      <c r="N1504">
        <v>270107006</v>
      </c>
      <c r="O1504" t="s">
        <v>13613</v>
      </c>
      <c r="P1504">
        <v>0</v>
      </c>
      <c r="Q1504">
        <v>19035.421262911368</v>
      </c>
      <c r="R1504">
        <v>0</v>
      </c>
    </row>
    <row r="1505" spans="1:18" x14ac:dyDescent="0.25">
      <c r="A1505">
        <v>11</v>
      </c>
      <c r="B1505">
        <v>11301</v>
      </c>
      <c r="C1505" t="s">
        <v>10708</v>
      </c>
      <c r="D1505" t="s">
        <v>1778</v>
      </c>
      <c r="E1505">
        <v>1</v>
      </c>
      <c r="F1505" t="s">
        <v>13800</v>
      </c>
      <c r="G1505">
        <v>1</v>
      </c>
      <c r="H1505" t="s">
        <v>8278</v>
      </c>
      <c r="I1505">
        <v>1</v>
      </c>
      <c r="J1505" t="s">
        <v>13801</v>
      </c>
      <c r="K1505" t="s">
        <v>13803</v>
      </c>
      <c r="L1505">
        <v>270107</v>
      </c>
      <c r="M1505" t="s">
        <v>13588</v>
      </c>
      <c r="N1505">
        <v>270107006</v>
      </c>
      <c r="O1505" t="s">
        <v>13613</v>
      </c>
      <c r="P1505">
        <v>0</v>
      </c>
      <c r="Q1505">
        <v>4355.9772954746868</v>
      </c>
      <c r="R1505">
        <v>0</v>
      </c>
    </row>
    <row r="1506" spans="1:18" x14ac:dyDescent="0.25">
      <c r="A1506">
        <v>11</v>
      </c>
      <c r="B1506">
        <v>11301</v>
      </c>
      <c r="C1506" t="s">
        <v>10708</v>
      </c>
      <c r="D1506" t="s">
        <v>1778</v>
      </c>
      <c r="E1506">
        <v>2</v>
      </c>
      <c r="F1506" t="s">
        <v>13804</v>
      </c>
      <c r="G1506">
        <v>3</v>
      </c>
      <c r="H1506" t="s">
        <v>13770</v>
      </c>
      <c r="I1506">
        <v>1</v>
      </c>
      <c r="J1506" t="s">
        <v>13801</v>
      </c>
      <c r="K1506" t="s">
        <v>13805</v>
      </c>
      <c r="L1506">
        <v>270107</v>
      </c>
      <c r="M1506" t="s">
        <v>13588</v>
      </c>
      <c r="N1506">
        <v>270107006</v>
      </c>
      <c r="O1506" t="s">
        <v>13613</v>
      </c>
      <c r="P1506">
        <v>0</v>
      </c>
      <c r="Q1506">
        <v>19035.421262911368</v>
      </c>
      <c r="R1506">
        <v>0</v>
      </c>
    </row>
    <row r="1507" spans="1:18" x14ac:dyDescent="0.25">
      <c r="A1507">
        <v>11</v>
      </c>
      <c r="B1507">
        <v>11301</v>
      </c>
      <c r="C1507" t="s">
        <v>10708</v>
      </c>
      <c r="D1507" t="s">
        <v>1778</v>
      </c>
      <c r="E1507">
        <v>2</v>
      </c>
      <c r="F1507" t="s">
        <v>13804</v>
      </c>
      <c r="G1507">
        <v>3</v>
      </c>
      <c r="H1507" t="s">
        <v>13770</v>
      </c>
      <c r="I1507">
        <v>1</v>
      </c>
      <c r="J1507" t="s">
        <v>13801</v>
      </c>
      <c r="K1507" t="s">
        <v>13806</v>
      </c>
      <c r="L1507">
        <v>270107</v>
      </c>
      <c r="M1507" t="s">
        <v>13588</v>
      </c>
      <c r="N1507">
        <v>270107006</v>
      </c>
      <c r="O1507" t="s">
        <v>13613</v>
      </c>
      <c r="P1507">
        <v>0</v>
      </c>
      <c r="Q1507">
        <v>4355.9772954746868</v>
      </c>
      <c r="R1507">
        <v>0</v>
      </c>
    </row>
    <row r="1508" spans="1:18" x14ac:dyDescent="0.25">
      <c r="A1508">
        <v>11</v>
      </c>
      <c r="B1508">
        <v>11301</v>
      </c>
      <c r="C1508" t="s">
        <v>10708</v>
      </c>
      <c r="D1508" t="s">
        <v>1778</v>
      </c>
      <c r="E1508">
        <v>3</v>
      </c>
      <c r="F1508" t="s">
        <v>13807</v>
      </c>
      <c r="G1508">
        <v>1</v>
      </c>
      <c r="H1508" t="s">
        <v>8278</v>
      </c>
      <c r="I1508">
        <v>1</v>
      </c>
      <c r="J1508" t="s">
        <v>13801</v>
      </c>
      <c r="K1508" t="s">
        <v>13808</v>
      </c>
      <c r="L1508">
        <v>270107</v>
      </c>
      <c r="M1508" t="s">
        <v>13588</v>
      </c>
      <c r="N1508">
        <v>270107006</v>
      </c>
      <c r="O1508" t="s">
        <v>13613</v>
      </c>
      <c r="P1508">
        <v>0</v>
      </c>
      <c r="Q1508">
        <v>23391.398558386059</v>
      </c>
      <c r="R1508">
        <v>0</v>
      </c>
    </row>
    <row r="1509" spans="1:18" x14ac:dyDescent="0.25">
      <c r="A1509">
        <v>11</v>
      </c>
      <c r="B1509">
        <v>11301</v>
      </c>
      <c r="C1509" t="s">
        <v>10708</v>
      </c>
      <c r="D1509" t="s">
        <v>1778</v>
      </c>
      <c r="E1509">
        <v>4</v>
      </c>
      <c r="F1509" t="s">
        <v>13810</v>
      </c>
      <c r="G1509">
        <v>1</v>
      </c>
      <c r="H1509" t="s">
        <v>8278</v>
      </c>
      <c r="I1509">
        <v>1</v>
      </c>
      <c r="J1509" t="s">
        <v>13801</v>
      </c>
      <c r="K1509" t="s">
        <v>13811</v>
      </c>
      <c r="L1509">
        <v>270107</v>
      </c>
      <c r="M1509" t="s">
        <v>13588</v>
      </c>
      <c r="N1509">
        <v>270107006</v>
      </c>
      <c r="O1509" t="s">
        <v>13613</v>
      </c>
      <c r="P1509">
        <v>0</v>
      </c>
      <c r="Q1509">
        <v>19035.421262911368</v>
      </c>
      <c r="R1509">
        <v>0</v>
      </c>
    </row>
    <row r="1510" spans="1:18" x14ac:dyDescent="0.25">
      <c r="A1510">
        <v>11</v>
      </c>
      <c r="B1510">
        <v>11301</v>
      </c>
      <c r="C1510" t="s">
        <v>10708</v>
      </c>
      <c r="D1510" t="s">
        <v>1778</v>
      </c>
      <c r="E1510">
        <v>4</v>
      </c>
      <c r="F1510" t="s">
        <v>13810</v>
      </c>
      <c r="G1510">
        <v>1</v>
      </c>
      <c r="H1510" t="s">
        <v>8278</v>
      </c>
      <c r="I1510">
        <v>1</v>
      </c>
      <c r="J1510" t="s">
        <v>13801</v>
      </c>
      <c r="K1510" t="s">
        <v>13812</v>
      </c>
      <c r="L1510">
        <v>270107</v>
      </c>
      <c r="M1510" t="s">
        <v>13588</v>
      </c>
      <c r="N1510">
        <v>270107006</v>
      </c>
      <c r="O1510" t="s">
        <v>13613</v>
      </c>
      <c r="P1510">
        <v>0</v>
      </c>
      <c r="Q1510">
        <v>4355.9772954746868</v>
      </c>
      <c r="R1510">
        <v>0</v>
      </c>
    </row>
    <row r="1511" spans="1:18" x14ac:dyDescent="0.25">
      <c r="A1511">
        <v>11</v>
      </c>
      <c r="B1511">
        <v>11301</v>
      </c>
      <c r="C1511" t="s">
        <v>10708</v>
      </c>
      <c r="D1511" t="s">
        <v>1778</v>
      </c>
      <c r="E1511">
        <v>7</v>
      </c>
      <c r="F1511" t="s">
        <v>13813</v>
      </c>
      <c r="G1511">
        <v>2</v>
      </c>
      <c r="H1511" t="s">
        <v>13771</v>
      </c>
      <c r="I1511">
        <v>3</v>
      </c>
      <c r="J1511" t="s">
        <v>13814</v>
      </c>
      <c r="K1511" t="s">
        <v>13771</v>
      </c>
      <c r="L1511">
        <v>270107</v>
      </c>
      <c r="M1511" t="s">
        <v>13588</v>
      </c>
      <c r="N1511">
        <v>270107005</v>
      </c>
      <c r="O1511" t="s">
        <v>13608</v>
      </c>
      <c r="P1511">
        <v>0</v>
      </c>
      <c r="Q1511">
        <v>11885.8166461695</v>
      </c>
      <c r="R1511">
        <v>0</v>
      </c>
    </row>
    <row r="1512" spans="1:18" x14ac:dyDescent="0.25">
      <c r="A1512">
        <v>11</v>
      </c>
      <c r="B1512">
        <v>11301</v>
      </c>
      <c r="C1512" t="s">
        <v>10708</v>
      </c>
      <c r="D1512" t="s">
        <v>1778</v>
      </c>
      <c r="E1512">
        <v>7</v>
      </c>
      <c r="F1512" t="s">
        <v>13813</v>
      </c>
      <c r="G1512">
        <v>3</v>
      </c>
      <c r="H1512" t="s">
        <v>13770</v>
      </c>
      <c r="I1512">
        <v>3</v>
      </c>
      <c r="J1512" t="s">
        <v>13814</v>
      </c>
      <c r="K1512" t="s">
        <v>13815</v>
      </c>
      <c r="L1512">
        <v>270107</v>
      </c>
      <c r="M1512" t="s">
        <v>13588</v>
      </c>
      <c r="N1512">
        <v>270107005</v>
      </c>
      <c r="O1512" t="s">
        <v>13608</v>
      </c>
      <c r="P1512">
        <v>0</v>
      </c>
      <c r="Q1512">
        <v>11505.581912216556</v>
      </c>
      <c r="R1512">
        <v>0</v>
      </c>
    </row>
    <row r="1513" spans="1:18" x14ac:dyDescent="0.25">
      <c r="A1513">
        <v>11</v>
      </c>
      <c r="B1513">
        <v>11401</v>
      </c>
      <c r="C1513" t="s">
        <v>10708</v>
      </c>
      <c r="D1513" t="s">
        <v>1787</v>
      </c>
      <c r="E1513">
        <v>1</v>
      </c>
      <c r="F1513" t="s">
        <v>13800</v>
      </c>
      <c r="G1513">
        <v>1</v>
      </c>
      <c r="H1513" t="s">
        <v>8278</v>
      </c>
      <c r="I1513">
        <v>1</v>
      </c>
      <c r="J1513" t="s">
        <v>13801</v>
      </c>
      <c r="K1513" t="s">
        <v>13802</v>
      </c>
      <c r="L1513">
        <v>270107</v>
      </c>
      <c r="M1513" t="s">
        <v>13588</v>
      </c>
      <c r="N1513">
        <v>270107006</v>
      </c>
      <c r="O1513" t="s">
        <v>13613</v>
      </c>
      <c r="P1513">
        <v>0</v>
      </c>
      <c r="Q1513">
        <v>21326.04833982858</v>
      </c>
      <c r="R1513">
        <v>0</v>
      </c>
    </row>
    <row r="1514" spans="1:18" x14ac:dyDescent="0.25">
      <c r="A1514">
        <v>11</v>
      </c>
      <c r="B1514">
        <v>11401</v>
      </c>
      <c r="C1514" t="s">
        <v>10708</v>
      </c>
      <c r="D1514" t="s">
        <v>1787</v>
      </c>
      <c r="E1514">
        <v>2</v>
      </c>
      <c r="F1514" t="s">
        <v>13804</v>
      </c>
      <c r="G1514">
        <v>3</v>
      </c>
      <c r="H1514" t="s">
        <v>13770</v>
      </c>
      <c r="I1514">
        <v>1</v>
      </c>
      <c r="J1514" t="s">
        <v>13801</v>
      </c>
      <c r="K1514" t="s">
        <v>13805</v>
      </c>
      <c r="L1514">
        <v>270107</v>
      </c>
      <c r="M1514" t="s">
        <v>13588</v>
      </c>
      <c r="N1514">
        <v>270107006</v>
      </c>
      <c r="O1514" t="s">
        <v>13613</v>
      </c>
      <c r="P1514">
        <v>0</v>
      </c>
      <c r="Q1514">
        <v>18642.822772666506</v>
      </c>
      <c r="R1514">
        <v>0</v>
      </c>
    </row>
    <row r="1515" spans="1:18" x14ac:dyDescent="0.25">
      <c r="A1515">
        <v>11</v>
      </c>
      <c r="B1515">
        <v>11401</v>
      </c>
      <c r="C1515" t="s">
        <v>10708</v>
      </c>
      <c r="D1515" t="s">
        <v>1787</v>
      </c>
      <c r="E1515">
        <v>2</v>
      </c>
      <c r="F1515" t="s">
        <v>13804</v>
      </c>
      <c r="G1515">
        <v>3</v>
      </c>
      <c r="H1515" t="s">
        <v>13770</v>
      </c>
      <c r="I1515">
        <v>1</v>
      </c>
      <c r="J1515" t="s">
        <v>13801</v>
      </c>
      <c r="K1515" t="s">
        <v>13806</v>
      </c>
      <c r="L1515">
        <v>270107</v>
      </c>
      <c r="M1515" t="s">
        <v>13588</v>
      </c>
      <c r="N1515">
        <v>270107006</v>
      </c>
      <c r="O1515" t="s">
        <v>13613</v>
      </c>
      <c r="P1515">
        <v>0</v>
      </c>
      <c r="Q1515">
        <v>2683.225567162076</v>
      </c>
      <c r="R1515">
        <v>0</v>
      </c>
    </row>
    <row r="1516" spans="1:18" x14ac:dyDescent="0.25">
      <c r="A1516">
        <v>11</v>
      </c>
      <c r="B1516">
        <v>11401</v>
      </c>
      <c r="C1516" t="s">
        <v>10708</v>
      </c>
      <c r="D1516" t="s">
        <v>1787</v>
      </c>
      <c r="E1516">
        <v>3</v>
      </c>
      <c r="F1516" t="s">
        <v>13807</v>
      </c>
      <c r="G1516">
        <v>1</v>
      </c>
      <c r="H1516" t="s">
        <v>8278</v>
      </c>
      <c r="I1516">
        <v>1</v>
      </c>
      <c r="J1516" t="s">
        <v>13801</v>
      </c>
      <c r="K1516" t="s">
        <v>13808</v>
      </c>
      <c r="L1516">
        <v>270107</v>
      </c>
      <c r="M1516" t="s">
        <v>13588</v>
      </c>
      <c r="N1516">
        <v>270107006</v>
      </c>
      <c r="O1516" t="s">
        <v>13613</v>
      </c>
      <c r="P1516">
        <v>0</v>
      </c>
      <c r="Q1516">
        <v>21326.04833982858</v>
      </c>
      <c r="R1516">
        <v>0</v>
      </c>
    </row>
    <row r="1517" spans="1:18" x14ac:dyDescent="0.25">
      <c r="A1517">
        <v>11</v>
      </c>
      <c r="B1517">
        <v>11401</v>
      </c>
      <c r="C1517" t="s">
        <v>10708</v>
      </c>
      <c r="D1517" t="s">
        <v>1787</v>
      </c>
      <c r="E1517">
        <v>4</v>
      </c>
      <c r="F1517" t="s">
        <v>13810</v>
      </c>
      <c r="G1517">
        <v>1</v>
      </c>
      <c r="H1517" t="s">
        <v>8278</v>
      </c>
      <c r="I1517">
        <v>1</v>
      </c>
      <c r="J1517" t="s">
        <v>13801</v>
      </c>
      <c r="K1517" t="s">
        <v>13811</v>
      </c>
      <c r="L1517">
        <v>270107</v>
      </c>
      <c r="M1517" t="s">
        <v>13588</v>
      </c>
      <c r="N1517">
        <v>270107006</v>
      </c>
      <c r="O1517" t="s">
        <v>13613</v>
      </c>
      <c r="P1517">
        <v>0</v>
      </c>
      <c r="Q1517">
        <v>21326.04833982858</v>
      </c>
      <c r="R1517">
        <v>0</v>
      </c>
    </row>
    <row r="1518" spans="1:18" x14ac:dyDescent="0.25">
      <c r="A1518">
        <v>11</v>
      </c>
      <c r="B1518">
        <v>11401</v>
      </c>
      <c r="C1518" t="s">
        <v>10708</v>
      </c>
      <c r="D1518" t="s">
        <v>1787</v>
      </c>
      <c r="E1518">
        <v>7</v>
      </c>
      <c r="F1518" t="s">
        <v>13813</v>
      </c>
      <c r="G1518">
        <v>2</v>
      </c>
      <c r="H1518" t="s">
        <v>13771</v>
      </c>
      <c r="I1518">
        <v>3</v>
      </c>
      <c r="J1518" t="s">
        <v>13814</v>
      </c>
      <c r="K1518" t="s">
        <v>13771</v>
      </c>
      <c r="L1518">
        <v>270107</v>
      </c>
      <c r="M1518" t="s">
        <v>13588</v>
      </c>
      <c r="N1518">
        <v>270107005</v>
      </c>
      <c r="O1518" t="s">
        <v>13608</v>
      </c>
      <c r="P1518">
        <v>0</v>
      </c>
      <c r="Q1518">
        <v>9021.9228831375058</v>
      </c>
      <c r="R1518">
        <v>0</v>
      </c>
    </row>
    <row r="1519" spans="1:18" x14ac:dyDescent="0.25">
      <c r="A1519">
        <v>11</v>
      </c>
      <c r="B1519">
        <v>11401</v>
      </c>
      <c r="C1519" t="s">
        <v>10708</v>
      </c>
      <c r="D1519" t="s">
        <v>1787</v>
      </c>
      <c r="E1519">
        <v>7</v>
      </c>
      <c r="F1519" t="s">
        <v>13813</v>
      </c>
      <c r="G1519">
        <v>3</v>
      </c>
      <c r="H1519" t="s">
        <v>13770</v>
      </c>
      <c r="I1519">
        <v>3</v>
      </c>
      <c r="J1519" t="s">
        <v>13814</v>
      </c>
      <c r="K1519" t="s">
        <v>13815</v>
      </c>
      <c r="L1519">
        <v>270107</v>
      </c>
      <c r="M1519" t="s">
        <v>13588</v>
      </c>
      <c r="N1519">
        <v>270107005</v>
      </c>
      <c r="O1519" t="s">
        <v>13608</v>
      </c>
      <c r="P1519">
        <v>0</v>
      </c>
      <c r="Q1519">
        <v>12304.125456691076</v>
      </c>
      <c r="R1519">
        <v>0</v>
      </c>
    </row>
    <row r="1520" spans="1:18" x14ac:dyDescent="0.25">
      <c r="A1520">
        <v>12</v>
      </c>
      <c r="B1520">
        <v>12101</v>
      </c>
      <c r="C1520" t="s">
        <v>13776</v>
      </c>
      <c r="D1520" t="s">
        <v>1793</v>
      </c>
      <c r="E1520">
        <v>1</v>
      </c>
      <c r="F1520" t="s">
        <v>13800</v>
      </c>
      <c r="G1520">
        <v>1</v>
      </c>
      <c r="H1520" t="s">
        <v>8278</v>
      </c>
      <c r="I1520">
        <v>1</v>
      </c>
      <c r="J1520" t="s">
        <v>13801</v>
      </c>
      <c r="K1520" t="s">
        <v>13802</v>
      </c>
      <c r="L1520">
        <v>270107</v>
      </c>
      <c r="M1520" t="s">
        <v>13588</v>
      </c>
      <c r="N1520">
        <v>270107006</v>
      </c>
      <c r="O1520" t="s">
        <v>13613</v>
      </c>
      <c r="P1520">
        <v>28829.696927983114</v>
      </c>
      <c r="Q1520">
        <v>32660.110443923713</v>
      </c>
      <c r="R1520">
        <v>29253.491101513442</v>
      </c>
    </row>
    <row r="1521" spans="1:18" x14ac:dyDescent="0.25">
      <c r="A1521">
        <v>12</v>
      </c>
      <c r="B1521">
        <v>12101</v>
      </c>
      <c r="C1521" t="s">
        <v>13776</v>
      </c>
      <c r="D1521" t="s">
        <v>1793</v>
      </c>
      <c r="E1521">
        <v>1</v>
      </c>
      <c r="F1521" t="s">
        <v>13800</v>
      </c>
      <c r="G1521">
        <v>1</v>
      </c>
      <c r="H1521" t="s">
        <v>8278</v>
      </c>
      <c r="I1521">
        <v>1</v>
      </c>
      <c r="J1521" t="s">
        <v>13801</v>
      </c>
      <c r="K1521" t="s">
        <v>13803</v>
      </c>
      <c r="L1521">
        <v>270107</v>
      </c>
      <c r="M1521" t="s">
        <v>13588</v>
      </c>
      <c r="N1521">
        <v>270107006</v>
      </c>
      <c r="O1521" t="s">
        <v>13613</v>
      </c>
      <c r="P1521">
        <v>1082.1269338717202</v>
      </c>
      <c r="Q1521">
        <v>748.65929521693045</v>
      </c>
      <c r="R1521">
        <v>638.51426585960041</v>
      </c>
    </row>
    <row r="1522" spans="1:18" x14ac:dyDescent="0.25">
      <c r="A1522">
        <v>12</v>
      </c>
      <c r="B1522">
        <v>12101</v>
      </c>
      <c r="C1522" t="s">
        <v>13776</v>
      </c>
      <c r="D1522" t="s">
        <v>1793</v>
      </c>
      <c r="E1522">
        <v>1</v>
      </c>
      <c r="F1522" t="s">
        <v>13800</v>
      </c>
      <c r="G1522">
        <v>2</v>
      </c>
      <c r="H1522" t="s">
        <v>13771</v>
      </c>
      <c r="I1522">
        <v>1</v>
      </c>
      <c r="J1522" t="s">
        <v>13801</v>
      </c>
      <c r="K1522" t="s">
        <v>13771</v>
      </c>
      <c r="L1522">
        <v>270107</v>
      </c>
      <c r="M1522" t="s">
        <v>13588</v>
      </c>
      <c r="N1522">
        <v>270107006</v>
      </c>
      <c r="O1522" t="s">
        <v>13613</v>
      </c>
      <c r="P1522">
        <v>52.76802716406268</v>
      </c>
      <c r="Q1522">
        <v>0</v>
      </c>
      <c r="R1522">
        <v>0</v>
      </c>
    </row>
    <row r="1523" spans="1:18" x14ac:dyDescent="0.25">
      <c r="A1523">
        <v>12</v>
      </c>
      <c r="B1523">
        <v>12101</v>
      </c>
      <c r="C1523" t="s">
        <v>13776</v>
      </c>
      <c r="D1523" t="s">
        <v>1793</v>
      </c>
      <c r="E1523">
        <v>2</v>
      </c>
      <c r="F1523" t="s">
        <v>13804</v>
      </c>
      <c r="G1523">
        <v>2</v>
      </c>
      <c r="H1523" t="s">
        <v>13771</v>
      </c>
      <c r="I1523">
        <v>1</v>
      </c>
      <c r="J1523" t="s">
        <v>13801</v>
      </c>
      <c r="K1523" t="s">
        <v>13771</v>
      </c>
      <c r="L1523">
        <v>270107</v>
      </c>
      <c r="M1523" t="s">
        <v>13588</v>
      </c>
      <c r="N1523">
        <v>270107006</v>
      </c>
      <c r="O1523" t="s">
        <v>13613</v>
      </c>
      <c r="P1523">
        <v>0</v>
      </c>
      <c r="Q1523">
        <v>0</v>
      </c>
      <c r="R1523">
        <v>101.00903388175198</v>
      </c>
    </row>
    <row r="1524" spans="1:18" x14ac:dyDescent="0.25">
      <c r="A1524">
        <v>12</v>
      </c>
      <c r="B1524">
        <v>12101</v>
      </c>
      <c r="C1524" t="s">
        <v>13776</v>
      </c>
      <c r="D1524" t="s">
        <v>1793</v>
      </c>
      <c r="E1524">
        <v>2</v>
      </c>
      <c r="F1524" t="s">
        <v>13804</v>
      </c>
      <c r="G1524">
        <v>3</v>
      </c>
      <c r="H1524" t="s">
        <v>13770</v>
      </c>
      <c r="I1524">
        <v>1</v>
      </c>
      <c r="J1524" t="s">
        <v>13801</v>
      </c>
      <c r="K1524" t="s">
        <v>13805</v>
      </c>
      <c r="L1524">
        <v>270107</v>
      </c>
      <c r="M1524" t="s">
        <v>13588</v>
      </c>
      <c r="N1524">
        <v>270107006</v>
      </c>
      <c r="O1524" t="s">
        <v>13613</v>
      </c>
      <c r="P1524">
        <v>26609.616017008128</v>
      </c>
      <c r="Q1524">
        <v>31273.169925292219</v>
      </c>
      <c r="R1524">
        <v>26469.931085932076</v>
      </c>
    </row>
    <row r="1525" spans="1:18" x14ac:dyDescent="0.25">
      <c r="A1525">
        <v>12</v>
      </c>
      <c r="B1525">
        <v>12101</v>
      </c>
      <c r="C1525" t="s">
        <v>13776</v>
      </c>
      <c r="D1525" t="s">
        <v>1793</v>
      </c>
      <c r="E1525">
        <v>2</v>
      </c>
      <c r="F1525" t="s">
        <v>13804</v>
      </c>
      <c r="G1525">
        <v>3</v>
      </c>
      <c r="H1525" t="s">
        <v>13770</v>
      </c>
      <c r="I1525">
        <v>1</v>
      </c>
      <c r="J1525" t="s">
        <v>13801</v>
      </c>
      <c r="K1525" t="s">
        <v>13806</v>
      </c>
      <c r="L1525">
        <v>270107</v>
      </c>
      <c r="M1525" t="s">
        <v>13588</v>
      </c>
      <c r="N1525">
        <v>270107006</v>
      </c>
      <c r="O1525" t="s">
        <v>13613</v>
      </c>
      <c r="P1525">
        <v>3354.9758720107679</v>
      </c>
      <c r="Q1525">
        <v>2135.5998138484292</v>
      </c>
      <c r="R1525">
        <v>3321.065247559251</v>
      </c>
    </row>
    <row r="1526" spans="1:18" x14ac:dyDescent="0.25">
      <c r="A1526">
        <v>12</v>
      </c>
      <c r="B1526">
        <v>12101</v>
      </c>
      <c r="C1526" t="s">
        <v>13776</v>
      </c>
      <c r="D1526" t="s">
        <v>1793</v>
      </c>
      <c r="E1526">
        <v>3</v>
      </c>
      <c r="F1526" t="s">
        <v>13807</v>
      </c>
      <c r="G1526">
        <v>1</v>
      </c>
      <c r="H1526" t="s">
        <v>8278</v>
      </c>
      <c r="I1526">
        <v>1</v>
      </c>
      <c r="J1526" t="s">
        <v>13801</v>
      </c>
      <c r="K1526" t="s">
        <v>13808</v>
      </c>
      <c r="L1526">
        <v>270107</v>
      </c>
      <c r="M1526" t="s">
        <v>13588</v>
      </c>
      <c r="N1526">
        <v>270107006</v>
      </c>
      <c r="O1526" t="s">
        <v>13613</v>
      </c>
      <c r="P1526">
        <v>29326.787038948922</v>
      </c>
      <c r="Q1526">
        <v>32839.429351810279</v>
      </c>
      <c r="R1526">
        <v>29749.219325753322</v>
      </c>
    </row>
    <row r="1527" spans="1:18" x14ac:dyDescent="0.25">
      <c r="A1527">
        <v>12</v>
      </c>
      <c r="B1527">
        <v>12101</v>
      </c>
      <c r="C1527" t="s">
        <v>13776</v>
      </c>
      <c r="D1527" t="s">
        <v>1793</v>
      </c>
      <c r="E1527">
        <v>3</v>
      </c>
      <c r="F1527" t="s">
        <v>13807</v>
      </c>
      <c r="G1527">
        <v>1</v>
      </c>
      <c r="H1527" t="s">
        <v>8278</v>
      </c>
      <c r="I1527">
        <v>1</v>
      </c>
      <c r="J1527" t="s">
        <v>13801</v>
      </c>
      <c r="K1527" t="s">
        <v>13809</v>
      </c>
      <c r="L1527">
        <v>270107</v>
      </c>
      <c r="M1527" t="s">
        <v>13588</v>
      </c>
      <c r="N1527">
        <v>270107006</v>
      </c>
      <c r="O1527" t="s">
        <v>13613</v>
      </c>
      <c r="P1527">
        <v>585.03682290591235</v>
      </c>
      <c r="Q1527">
        <v>569.34038733036289</v>
      </c>
      <c r="R1527">
        <v>142.78604161971299</v>
      </c>
    </row>
    <row r="1528" spans="1:18" x14ac:dyDescent="0.25">
      <c r="A1528">
        <v>12</v>
      </c>
      <c r="B1528">
        <v>12101</v>
      </c>
      <c r="C1528" t="s">
        <v>13776</v>
      </c>
      <c r="D1528" t="s">
        <v>1793</v>
      </c>
      <c r="E1528">
        <v>3</v>
      </c>
      <c r="F1528" t="s">
        <v>13807</v>
      </c>
      <c r="G1528">
        <v>2</v>
      </c>
      <c r="H1528" t="s">
        <v>13771</v>
      </c>
      <c r="I1528">
        <v>1</v>
      </c>
      <c r="J1528" t="s">
        <v>13801</v>
      </c>
      <c r="K1528" t="s">
        <v>13771</v>
      </c>
      <c r="L1528">
        <v>270107</v>
      </c>
      <c r="M1528" t="s">
        <v>13588</v>
      </c>
      <c r="N1528">
        <v>270107006</v>
      </c>
      <c r="O1528" t="s">
        <v>13613</v>
      </c>
      <c r="P1528">
        <v>52.76802716406268</v>
      </c>
      <c r="Q1528">
        <v>0</v>
      </c>
      <c r="R1528">
        <v>0</v>
      </c>
    </row>
    <row r="1529" spans="1:18" x14ac:dyDescent="0.25">
      <c r="A1529">
        <v>12</v>
      </c>
      <c r="B1529">
        <v>12101</v>
      </c>
      <c r="C1529" t="s">
        <v>13776</v>
      </c>
      <c r="D1529" t="s">
        <v>1793</v>
      </c>
      <c r="E1529">
        <v>4</v>
      </c>
      <c r="F1529" t="s">
        <v>13810</v>
      </c>
      <c r="G1529">
        <v>1</v>
      </c>
      <c r="H1529" t="s">
        <v>8278</v>
      </c>
      <c r="I1529">
        <v>1</v>
      </c>
      <c r="J1529" t="s">
        <v>13801</v>
      </c>
      <c r="K1529" t="s">
        <v>13811</v>
      </c>
      <c r="L1529">
        <v>270107</v>
      </c>
      <c r="M1529" t="s">
        <v>13588</v>
      </c>
      <c r="N1529">
        <v>270107006</v>
      </c>
      <c r="O1529" t="s">
        <v>13613</v>
      </c>
      <c r="P1529">
        <v>28896.995281467716</v>
      </c>
      <c r="Q1529">
        <v>33050.131923367502</v>
      </c>
      <c r="R1529">
        <v>29253.491101513442</v>
      </c>
    </row>
    <row r="1530" spans="1:18" x14ac:dyDescent="0.25">
      <c r="A1530">
        <v>12</v>
      </c>
      <c r="B1530">
        <v>12101</v>
      </c>
      <c r="C1530" t="s">
        <v>13776</v>
      </c>
      <c r="D1530" t="s">
        <v>1793</v>
      </c>
      <c r="E1530">
        <v>4</v>
      </c>
      <c r="F1530" t="s">
        <v>13810</v>
      </c>
      <c r="G1530">
        <v>1</v>
      </c>
      <c r="H1530" t="s">
        <v>8278</v>
      </c>
      <c r="I1530">
        <v>1</v>
      </c>
      <c r="J1530" t="s">
        <v>13801</v>
      </c>
      <c r="K1530" t="s">
        <v>13812</v>
      </c>
      <c r="L1530">
        <v>270107</v>
      </c>
      <c r="M1530" t="s">
        <v>13588</v>
      </c>
      <c r="N1530">
        <v>270107006</v>
      </c>
      <c r="O1530" t="s">
        <v>13613</v>
      </c>
      <c r="P1530">
        <v>1014.8285803871184</v>
      </c>
      <c r="Q1530">
        <v>358.63781577313523</v>
      </c>
      <c r="R1530">
        <v>638.51426585960041</v>
      </c>
    </row>
    <row r="1531" spans="1:18" x14ac:dyDescent="0.25">
      <c r="A1531">
        <v>12</v>
      </c>
      <c r="B1531">
        <v>12101</v>
      </c>
      <c r="C1531" t="s">
        <v>13776</v>
      </c>
      <c r="D1531" t="s">
        <v>1793</v>
      </c>
      <c r="E1531">
        <v>4</v>
      </c>
      <c r="F1531" t="s">
        <v>13810</v>
      </c>
      <c r="G1531">
        <v>2</v>
      </c>
      <c r="H1531" t="s">
        <v>13771</v>
      </c>
      <c r="I1531">
        <v>1</v>
      </c>
      <c r="J1531" t="s">
        <v>13801</v>
      </c>
      <c r="K1531" t="s">
        <v>13771</v>
      </c>
      <c r="L1531">
        <v>270107</v>
      </c>
      <c r="M1531" t="s">
        <v>13588</v>
      </c>
      <c r="N1531">
        <v>270107006</v>
      </c>
      <c r="O1531" t="s">
        <v>13613</v>
      </c>
      <c r="P1531">
        <v>52.76802716406268</v>
      </c>
      <c r="Q1531">
        <v>0</v>
      </c>
      <c r="R1531">
        <v>0</v>
      </c>
    </row>
    <row r="1532" spans="1:18" x14ac:dyDescent="0.25">
      <c r="A1532">
        <v>12</v>
      </c>
      <c r="B1532">
        <v>12101</v>
      </c>
      <c r="C1532" t="s">
        <v>13776</v>
      </c>
      <c r="D1532" t="s">
        <v>1793</v>
      </c>
      <c r="E1532">
        <v>7</v>
      </c>
      <c r="F1532" t="s">
        <v>13813</v>
      </c>
      <c r="G1532">
        <v>2</v>
      </c>
      <c r="H1532" t="s">
        <v>13771</v>
      </c>
      <c r="I1532">
        <v>3</v>
      </c>
      <c r="J1532" t="s">
        <v>13814</v>
      </c>
      <c r="K1532" t="s">
        <v>13771</v>
      </c>
      <c r="L1532">
        <v>270107</v>
      </c>
      <c r="M1532" t="s">
        <v>13588</v>
      </c>
      <c r="N1532">
        <v>270107005</v>
      </c>
      <c r="O1532" t="s">
        <v>13608</v>
      </c>
      <c r="P1532">
        <v>7524.4147719885896</v>
      </c>
      <c r="Q1532">
        <v>10116.880044518186</v>
      </c>
      <c r="R1532">
        <v>202.01806776350395</v>
      </c>
    </row>
    <row r="1533" spans="1:18" x14ac:dyDescent="0.25">
      <c r="A1533">
        <v>12</v>
      </c>
      <c r="B1533">
        <v>12101</v>
      </c>
      <c r="C1533" t="s">
        <v>13776</v>
      </c>
      <c r="D1533" t="s">
        <v>1793</v>
      </c>
      <c r="E1533">
        <v>7</v>
      </c>
      <c r="F1533" t="s">
        <v>13813</v>
      </c>
      <c r="G1533">
        <v>3</v>
      </c>
      <c r="H1533" t="s">
        <v>13770</v>
      </c>
      <c r="I1533">
        <v>3</v>
      </c>
      <c r="J1533" t="s">
        <v>13814</v>
      </c>
      <c r="K1533" t="s">
        <v>13815</v>
      </c>
      <c r="L1533">
        <v>270107</v>
      </c>
      <c r="M1533" t="s">
        <v>13588</v>
      </c>
      <c r="N1533">
        <v>270107005</v>
      </c>
      <c r="O1533" t="s">
        <v>13608</v>
      </c>
      <c r="P1533">
        <v>21999.678803312916</v>
      </c>
      <c r="Q1533">
        <v>22621.707867600428</v>
      </c>
      <c r="R1533">
        <v>27546.599072199107</v>
      </c>
    </row>
    <row r="1534" spans="1:18" x14ac:dyDescent="0.25">
      <c r="A1534">
        <v>12</v>
      </c>
      <c r="B1534">
        <v>12101</v>
      </c>
      <c r="C1534" t="s">
        <v>13776</v>
      </c>
      <c r="D1534" t="s">
        <v>1793</v>
      </c>
      <c r="E1534">
        <v>7</v>
      </c>
      <c r="F1534" t="s">
        <v>13813</v>
      </c>
      <c r="G1534">
        <v>3</v>
      </c>
      <c r="H1534" t="s">
        <v>13770</v>
      </c>
      <c r="I1534">
        <v>3</v>
      </c>
      <c r="J1534" t="s">
        <v>13814</v>
      </c>
      <c r="K1534" t="s">
        <v>13816</v>
      </c>
      <c r="L1534">
        <v>270107</v>
      </c>
      <c r="M1534" t="s">
        <v>13588</v>
      </c>
      <c r="N1534">
        <v>270107005</v>
      </c>
      <c r="O1534" t="s">
        <v>13608</v>
      </c>
      <c r="P1534">
        <v>440.49831371739282</v>
      </c>
      <c r="Q1534">
        <v>670.18182702207787</v>
      </c>
      <c r="R1534">
        <v>2143.3882274104635</v>
      </c>
    </row>
    <row r="1535" spans="1:18" x14ac:dyDescent="0.25">
      <c r="A1535">
        <v>12</v>
      </c>
      <c r="B1535">
        <v>12301</v>
      </c>
      <c r="C1535" t="s">
        <v>13776</v>
      </c>
      <c r="D1535" t="s">
        <v>1810</v>
      </c>
      <c r="E1535">
        <v>1</v>
      </c>
      <c r="F1535" t="s">
        <v>13800</v>
      </c>
      <c r="G1535">
        <v>1</v>
      </c>
      <c r="H1535" t="s">
        <v>8278</v>
      </c>
      <c r="I1535">
        <v>1</v>
      </c>
      <c r="J1535" t="s">
        <v>13801</v>
      </c>
      <c r="K1535" t="s">
        <v>13802</v>
      </c>
      <c r="L1535">
        <v>270107</v>
      </c>
      <c r="M1535" t="s">
        <v>13588</v>
      </c>
      <c r="N1535">
        <v>270107006</v>
      </c>
      <c r="O1535" t="s">
        <v>13613</v>
      </c>
      <c r="P1535">
        <v>0</v>
      </c>
      <c r="Q1535">
        <v>26931.679896009035</v>
      </c>
      <c r="R1535">
        <v>0</v>
      </c>
    </row>
    <row r="1536" spans="1:18" x14ac:dyDescent="0.25">
      <c r="A1536">
        <v>12</v>
      </c>
      <c r="B1536">
        <v>12301</v>
      </c>
      <c r="C1536" t="s">
        <v>13776</v>
      </c>
      <c r="D1536" t="s">
        <v>1810</v>
      </c>
      <c r="E1536">
        <v>2</v>
      </c>
      <c r="F1536" t="s">
        <v>13804</v>
      </c>
      <c r="G1536">
        <v>3</v>
      </c>
      <c r="H1536" t="s">
        <v>13770</v>
      </c>
      <c r="I1536">
        <v>1</v>
      </c>
      <c r="J1536" t="s">
        <v>13801</v>
      </c>
      <c r="K1536" t="s">
        <v>13805</v>
      </c>
      <c r="L1536">
        <v>270107</v>
      </c>
      <c r="M1536" t="s">
        <v>13588</v>
      </c>
      <c r="N1536">
        <v>270107006</v>
      </c>
      <c r="O1536" t="s">
        <v>13613</v>
      </c>
      <c r="P1536">
        <v>0</v>
      </c>
      <c r="Q1536">
        <v>26931.679896009035</v>
      </c>
      <c r="R1536">
        <v>0</v>
      </c>
    </row>
    <row r="1537" spans="1:18" x14ac:dyDescent="0.25">
      <c r="A1537">
        <v>12</v>
      </c>
      <c r="B1537">
        <v>12301</v>
      </c>
      <c r="C1537" t="s">
        <v>13776</v>
      </c>
      <c r="D1537" t="s">
        <v>1810</v>
      </c>
      <c r="E1537">
        <v>3</v>
      </c>
      <c r="F1537" t="s">
        <v>13807</v>
      </c>
      <c r="G1537">
        <v>1</v>
      </c>
      <c r="H1537" t="s">
        <v>8278</v>
      </c>
      <c r="I1537">
        <v>1</v>
      </c>
      <c r="J1537" t="s">
        <v>13801</v>
      </c>
      <c r="K1537" t="s">
        <v>13808</v>
      </c>
      <c r="L1537">
        <v>270107</v>
      </c>
      <c r="M1537" t="s">
        <v>13588</v>
      </c>
      <c r="N1537">
        <v>270107006</v>
      </c>
      <c r="O1537" t="s">
        <v>13613</v>
      </c>
      <c r="P1537">
        <v>0</v>
      </c>
      <c r="Q1537">
        <v>26931.679896009035</v>
      </c>
      <c r="R1537">
        <v>0</v>
      </c>
    </row>
    <row r="1538" spans="1:18" x14ac:dyDescent="0.25">
      <c r="A1538">
        <v>12</v>
      </c>
      <c r="B1538">
        <v>12301</v>
      </c>
      <c r="C1538" t="s">
        <v>13776</v>
      </c>
      <c r="D1538" t="s">
        <v>1810</v>
      </c>
      <c r="E1538">
        <v>4</v>
      </c>
      <c r="F1538" t="s">
        <v>13810</v>
      </c>
      <c r="G1538">
        <v>1</v>
      </c>
      <c r="H1538" t="s">
        <v>8278</v>
      </c>
      <c r="I1538">
        <v>1</v>
      </c>
      <c r="J1538" t="s">
        <v>13801</v>
      </c>
      <c r="K1538" t="s">
        <v>13811</v>
      </c>
      <c r="L1538">
        <v>270107</v>
      </c>
      <c r="M1538" t="s">
        <v>13588</v>
      </c>
      <c r="N1538">
        <v>270107006</v>
      </c>
      <c r="O1538" t="s">
        <v>13613</v>
      </c>
      <c r="P1538">
        <v>0</v>
      </c>
      <c r="Q1538">
        <v>26931.679896009035</v>
      </c>
      <c r="R1538">
        <v>0</v>
      </c>
    </row>
    <row r="1539" spans="1:18" x14ac:dyDescent="0.25">
      <c r="A1539">
        <v>12</v>
      </c>
      <c r="B1539">
        <v>12301</v>
      </c>
      <c r="C1539" t="s">
        <v>13776</v>
      </c>
      <c r="D1539" t="s">
        <v>1810</v>
      </c>
      <c r="E1539">
        <v>7</v>
      </c>
      <c r="F1539" t="s">
        <v>13813</v>
      </c>
      <c r="G1539">
        <v>2</v>
      </c>
      <c r="H1539" t="s">
        <v>13771</v>
      </c>
      <c r="I1539">
        <v>3</v>
      </c>
      <c r="J1539" t="s">
        <v>13814</v>
      </c>
      <c r="K1539" t="s">
        <v>13771</v>
      </c>
      <c r="L1539">
        <v>270107</v>
      </c>
      <c r="M1539" t="s">
        <v>13588</v>
      </c>
      <c r="N1539">
        <v>270107005</v>
      </c>
      <c r="O1539" t="s">
        <v>13608</v>
      </c>
      <c r="P1539">
        <v>0</v>
      </c>
      <c r="Q1539">
        <v>4748.8153515686172</v>
      </c>
      <c r="R1539">
        <v>0</v>
      </c>
    </row>
    <row r="1540" spans="1:18" x14ac:dyDescent="0.25">
      <c r="A1540">
        <v>12</v>
      </c>
      <c r="B1540">
        <v>12301</v>
      </c>
      <c r="C1540" t="s">
        <v>13776</v>
      </c>
      <c r="D1540" t="s">
        <v>1810</v>
      </c>
      <c r="E1540">
        <v>7</v>
      </c>
      <c r="F1540" t="s">
        <v>13813</v>
      </c>
      <c r="G1540">
        <v>3</v>
      </c>
      <c r="H1540" t="s">
        <v>13770</v>
      </c>
      <c r="I1540">
        <v>3</v>
      </c>
      <c r="J1540" t="s">
        <v>13814</v>
      </c>
      <c r="K1540" t="s">
        <v>13815</v>
      </c>
      <c r="L1540">
        <v>270107</v>
      </c>
      <c r="M1540" t="s">
        <v>13588</v>
      </c>
      <c r="N1540">
        <v>270107005</v>
      </c>
      <c r="O1540" t="s">
        <v>13608</v>
      </c>
      <c r="P1540">
        <v>0</v>
      </c>
      <c r="Q1540">
        <v>22182.864544440414</v>
      </c>
      <c r="R1540">
        <v>0</v>
      </c>
    </row>
    <row r="1541" spans="1:18" x14ac:dyDescent="0.25">
      <c r="A1541">
        <v>12</v>
      </c>
      <c r="B1541">
        <v>12401</v>
      </c>
      <c r="C1541" t="s">
        <v>13776</v>
      </c>
      <c r="D1541" t="s">
        <v>1819</v>
      </c>
      <c r="E1541">
        <v>1</v>
      </c>
      <c r="F1541" t="s">
        <v>13800</v>
      </c>
      <c r="G1541">
        <v>1</v>
      </c>
      <c r="H1541" t="s">
        <v>8278</v>
      </c>
      <c r="I1541">
        <v>1</v>
      </c>
      <c r="J1541" t="s">
        <v>13801</v>
      </c>
      <c r="K1541" t="s">
        <v>13802</v>
      </c>
      <c r="L1541">
        <v>270107</v>
      </c>
      <c r="M1541" t="s">
        <v>13588</v>
      </c>
      <c r="N1541">
        <v>270107006</v>
      </c>
      <c r="O1541" t="s">
        <v>13613</v>
      </c>
      <c r="P1541">
        <v>0</v>
      </c>
      <c r="Q1541">
        <v>24144.296755736981</v>
      </c>
      <c r="R1541">
        <v>42082.085557498001</v>
      </c>
    </row>
    <row r="1542" spans="1:18" x14ac:dyDescent="0.25">
      <c r="A1542">
        <v>12</v>
      </c>
      <c r="B1542">
        <v>12401</v>
      </c>
      <c r="C1542" t="s">
        <v>13776</v>
      </c>
      <c r="D1542" t="s">
        <v>1819</v>
      </c>
      <c r="E1542">
        <v>1</v>
      </c>
      <c r="F1542" t="s">
        <v>13800</v>
      </c>
      <c r="G1542">
        <v>1</v>
      </c>
      <c r="H1542" t="s">
        <v>8278</v>
      </c>
      <c r="I1542">
        <v>1</v>
      </c>
      <c r="J1542" t="s">
        <v>13801</v>
      </c>
      <c r="K1542" t="s">
        <v>13803</v>
      </c>
      <c r="L1542">
        <v>270107</v>
      </c>
      <c r="M1542" t="s">
        <v>13588</v>
      </c>
      <c r="N1542">
        <v>270107006</v>
      </c>
      <c r="O1542" t="s">
        <v>13613</v>
      </c>
      <c r="P1542">
        <v>0</v>
      </c>
      <c r="Q1542">
        <v>586.26465661641544</v>
      </c>
      <c r="R1542">
        <v>2422.7294252155489</v>
      </c>
    </row>
    <row r="1543" spans="1:18" x14ac:dyDescent="0.25">
      <c r="A1543">
        <v>12</v>
      </c>
      <c r="B1543">
        <v>12401</v>
      </c>
      <c r="C1543" t="s">
        <v>13776</v>
      </c>
      <c r="D1543" t="s">
        <v>1819</v>
      </c>
      <c r="E1543">
        <v>2</v>
      </c>
      <c r="F1543" t="s">
        <v>13804</v>
      </c>
      <c r="G1543">
        <v>3</v>
      </c>
      <c r="H1543" t="s">
        <v>13770</v>
      </c>
      <c r="I1543">
        <v>1</v>
      </c>
      <c r="J1543" t="s">
        <v>13801</v>
      </c>
      <c r="K1543" t="s">
        <v>13805</v>
      </c>
      <c r="L1543">
        <v>270107</v>
      </c>
      <c r="M1543" t="s">
        <v>13588</v>
      </c>
      <c r="N1543">
        <v>270107006</v>
      </c>
      <c r="O1543" t="s">
        <v>13613</v>
      </c>
      <c r="P1543">
        <v>0</v>
      </c>
      <c r="Q1543">
        <v>20350.058549480236</v>
      </c>
      <c r="R1543">
        <v>34789.116547965641</v>
      </c>
    </row>
    <row r="1544" spans="1:18" x14ac:dyDescent="0.25">
      <c r="A1544">
        <v>12</v>
      </c>
      <c r="B1544">
        <v>12401</v>
      </c>
      <c r="C1544" t="s">
        <v>13776</v>
      </c>
      <c r="D1544" t="s">
        <v>1819</v>
      </c>
      <c r="E1544">
        <v>2</v>
      </c>
      <c r="F1544" t="s">
        <v>13804</v>
      </c>
      <c r="G1544">
        <v>3</v>
      </c>
      <c r="H1544" t="s">
        <v>13770</v>
      </c>
      <c r="I1544">
        <v>1</v>
      </c>
      <c r="J1544" t="s">
        <v>13801</v>
      </c>
      <c r="K1544" t="s">
        <v>13806</v>
      </c>
      <c r="L1544">
        <v>270107</v>
      </c>
      <c r="M1544" t="s">
        <v>13588</v>
      </c>
      <c r="N1544">
        <v>270107006</v>
      </c>
      <c r="O1544" t="s">
        <v>13613</v>
      </c>
      <c r="P1544">
        <v>0</v>
      </c>
      <c r="Q1544">
        <v>4380.5028628731607</v>
      </c>
      <c r="R1544">
        <v>9715.698434747901</v>
      </c>
    </row>
    <row r="1545" spans="1:18" x14ac:dyDescent="0.25">
      <c r="A1545">
        <v>12</v>
      </c>
      <c r="B1545">
        <v>12401</v>
      </c>
      <c r="C1545" t="s">
        <v>13776</v>
      </c>
      <c r="D1545" t="s">
        <v>1819</v>
      </c>
      <c r="E1545">
        <v>3</v>
      </c>
      <c r="F1545" t="s">
        <v>13807</v>
      </c>
      <c r="G1545">
        <v>1</v>
      </c>
      <c r="H1545" t="s">
        <v>8278</v>
      </c>
      <c r="I1545">
        <v>1</v>
      </c>
      <c r="J1545" t="s">
        <v>13801</v>
      </c>
      <c r="K1545" t="s">
        <v>13808</v>
      </c>
      <c r="L1545">
        <v>270107</v>
      </c>
      <c r="M1545" t="s">
        <v>13588</v>
      </c>
      <c r="N1545">
        <v>270107006</v>
      </c>
      <c r="O1545" t="s">
        <v>13613</v>
      </c>
      <c r="P1545">
        <v>0</v>
      </c>
      <c r="Q1545">
        <v>24144.296755736981</v>
      </c>
      <c r="R1545">
        <v>44504.814982713557</v>
      </c>
    </row>
    <row r="1546" spans="1:18" x14ac:dyDescent="0.25">
      <c r="A1546">
        <v>12</v>
      </c>
      <c r="B1546">
        <v>12401</v>
      </c>
      <c r="C1546" t="s">
        <v>13776</v>
      </c>
      <c r="D1546" t="s">
        <v>1819</v>
      </c>
      <c r="E1546">
        <v>3</v>
      </c>
      <c r="F1546" t="s">
        <v>13807</v>
      </c>
      <c r="G1546">
        <v>1</v>
      </c>
      <c r="H1546" t="s">
        <v>8278</v>
      </c>
      <c r="I1546">
        <v>1</v>
      </c>
      <c r="J1546" t="s">
        <v>13801</v>
      </c>
      <c r="K1546" t="s">
        <v>13809</v>
      </c>
      <c r="L1546">
        <v>270107</v>
      </c>
      <c r="M1546" t="s">
        <v>13588</v>
      </c>
      <c r="N1546">
        <v>270107006</v>
      </c>
      <c r="O1546" t="s">
        <v>13613</v>
      </c>
      <c r="P1546">
        <v>0</v>
      </c>
      <c r="Q1546">
        <v>586.26465661641544</v>
      </c>
      <c r="R1546">
        <v>0</v>
      </c>
    </row>
    <row r="1547" spans="1:18" x14ac:dyDescent="0.25">
      <c r="A1547">
        <v>12</v>
      </c>
      <c r="B1547">
        <v>12401</v>
      </c>
      <c r="C1547" t="s">
        <v>13776</v>
      </c>
      <c r="D1547" t="s">
        <v>1819</v>
      </c>
      <c r="E1547">
        <v>4</v>
      </c>
      <c r="F1547" t="s">
        <v>13810</v>
      </c>
      <c r="G1547">
        <v>1</v>
      </c>
      <c r="H1547" t="s">
        <v>8278</v>
      </c>
      <c r="I1547">
        <v>1</v>
      </c>
      <c r="J1547" t="s">
        <v>13801</v>
      </c>
      <c r="K1547" t="s">
        <v>13811</v>
      </c>
      <c r="L1547">
        <v>270107</v>
      </c>
      <c r="M1547" t="s">
        <v>13588</v>
      </c>
      <c r="N1547">
        <v>270107006</v>
      </c>
      <c r="O1547" t="s">
        <v>13613</v>
      </c>
      <c r="P1547">
        <v>0</v>
      </c>
      <c r="Q1547">
        <v>24144.296755736981</v>
      </c>
      <c r="R1547">
        <v>42082.085557498001</v>
      </c>
    </row>
    <row r="1548" spans="1:18" x14ac:dyDescent="0.25">
      <c r="A1548">
        <v>12</v>
      </c>
      <c r="B1548">
        <v>12401</v>
      </c>
      <c r="C1548" t="s">
        <v>13776</v>
      </c>
      <c r="D1548" t="s">
        <v>1819</v>
      </c>
      <c r="E1548">
        <v>4</v>
      </c>
      <c r="F1548" t="s">
        <v>13810</v>
      </c>
      <c r="G1548">
        <v>1</v>
      </c>
      <c r="H1548" t="s">
        <v>8278</v>
      </c>
      <c r="I1548">
        <v>1</v>
      </c>
      <c r="J1548" t="s">
        <v>13801</v>
      </c>
      <c r="K1548" t="s">
        <v>13812</v>
      </c>
      <c r="L1548">
        <v>270107</v>
      </c>
      <c r="M1548" t="s">
        <v>13588</v>
      </c>
      <c r="N1548">
        <v>270107006</v>
      </c>
      <c r="O1548" t="s">
        <v>13613</v>
      </c>
      <c r="P1548">
        <v>0</v>
      </c>
      <c r="Q1548">
        <v>586.26465661641544</v>
      </c>
      <c r="R1548">
        <v>2422.7294252155489</v>
      </c>
    </row>
    <row r="1549" spans="1:18" x14ac:dyDescent="0.25">
      <c r="A1549">
        <v>12</v>
      </c>
      <c r="B1549">
        <v>12401</v>
      </c>
      <c r="C1549" t="s">
        <v>13776</v>
      </c>
      <c r="D1549" t="s">
        <v>1819</v>
      </c>
      <c r="E1549">
        <v>7</v>
      </c>
      <c r="F1549" t="s">
        <v>13813</v>
      </c>
      <c r="G1549">
        <v>2</v>
      </c>
      <c r="H1549" t="s">
        <v>13771</v>
      </c>
      <c r="I1549">
        <v>3</v>
      </c>
      <c r="J1549" t="s">
        <v>13814</v>
      </c>
      <c r="K1549" t="s">
        <v>13771</v>
      </c>
      <c r="L1549">
        <v>270107</v>
      </c>
      <c r="M1549" t="s">
        <v>13588</v>
      </c>
      <c r="N1549">
        <v>270107005</v>
      </c>
      <c r="O1549" t="s">
        <v>13608</v>
      </c>
      <c r="P1549">
        <v>0</v>
      </c>
      <c r="Q1549">
        <v>4748.986460513881</v>
      </c>
      <c r="R1549">
        <v>0</v>
      </c>
    </row>
    <row r="1550" spans="1:18" x14ac:dyDescent="0.25">
      <c r="A1550">
        <v>12</v>
      </c>
      <c r="B1550">
        <v>12401</v>
      </c>
      <c r="C1550" t="s">
        <v>13776</v>
      </c>
      <c r="D1550" t="s">
        <v>1819</v>
      </c>
      <c r="E1550">
        <v>7</v>
      </c>
      <c r="F1550" t="s">
        <v>13813</v>
      </c>
      <c r="G1550">
        <v>3</v>
      </c>
      <c r="H1550" t="s">
        <v>13770</v>
      </c>
      <c r="I1550">
        <v>3</v>
      </c>
      <c r="J1550" t="s">
        <v>13814</v>
      </c>
      <c r="K1550" t="s">
        <v>13815</v>
      </c>
      <c r="L1550">
        <v>270107</v>
      </c>
      <c r="M1550" t="s">
        <v>13588</v>
      </c>
      <c r="N1550">
        <v>270107005</v>
      </c>
      <c r="O1550" t="s">
        <v>13608</v>
      </c>
      <c r="P1550">
        <v>0</v>
      </c>
      <c r="Q1550">
        <v>18808.415923615692</v>
      </c>
      <c r="R1550">
        <v>37195.491524198493</v>
      </c>
    </row>
    <row r="1551" spans="1:18" x14ac:dyDescent="0.25">
      <c r="A1551">
        <v>12</v>
      </c>
      <c r="B1551">
        <v>12401</v>
      </c>
      <c r="C1551" t="s">
        <v>13776</v>
      </c>
      <c r="D1551" t="s">
        <v>1819</v>
      </c>
      <c r="E1551">
        <v>7</v>
      </c>
      <c r="F1551" t="s">
        <v>13813</v>
      </c>
      <c r="G1551">
        <v>3</v>
      </c>
      <c r="H1551" t="s">
        <v>13770</v>
      </c>
      <c r="I1551">
        <v>3</v>
      </c>
      <c r="J1551" t="s">
        <v>13814</v>
      </c>
      <c r="K1551" t="s">
        <v>13816</v>
      </c>
      <c r="L1551">
        <v>270107</v>
      </c>
      <c r="M1551" t="s">
        <v>13588</v>
      </c>
      <c r="N1551">
        <v>270107005</v>
      </c>
      <c r="O1551" t="s">
        <v>13608</v>
      </c>
      <c r="P1551">
        <v>0</v>
      </c>
      <c r="Q1551">
        <v>1173.1590282238253</v>
      </c>
      <c r="R1551">
        <v>7309.3234585150585</v>
      </c>
    </row>
    <row r="1552" spans="1:18" x14ac:dyDescent="0.25">
      <c r="A1552">
        <v>13</v>
      </c>
      <c r="B1552">
        <v>13101</v>
      </c>
      <c r="C1552" t="s">
        <v>10678</v>
      </c>
      <c r="D1552" t="s">
        <v>892</v>
      </c>
      <c r="E1552">
        <v>1</v>
      </c>
      <c r="F1552" t="s">
        <v>13800</v>
      </c>
      <c r="G1552">
        <v>1</v>
      </c>
      <c r="H1552" t="s">
        <v>8278</v>
      </c>
      <c r="I1552">
        <v>1</v>
      </c>
      <c r="J1552" t="s">
        <v>13801</v>
      </c>
      <c r="K1552" t="s">
        <v>13802</v>
      </c>
      <c r="L1552">
        <v>270107</v>
      </c>
      <c r="M1552" t="s">
        <v>13588</v>
      </c>
      <c r="N1552">
        <v>270107006</v>
      </c>
      <c r="O1552" t="s">
        <v>13613</v>
      </c>
      <c r="P1552">
        <v>19813.643097456628</v>
      </c>
      <c r="Q1552">
        <v>33188.509236689468</v>
      </c>
      <c r="R1552">
        <v>35858.01394677881</v>
      </c>
    </row>
    <row r="1553" spans="1:18" x14ac:dyDescent="0.25">
      <c r="A1553">
        <v>13</v>
      </c>
      <c r="B1553">
        <v>13101</v>
      </c>
      <c r="C1553" t="s">
        <v>10678</v>
      </c>
      <c r="D1553" t="s">
        <v>892</v>
      </c>
      <c r="E1553">
        <v>1</v>
      </c>
      <c r="F1553" t="s">
        <v>13800</v>
      </c>
      <c r="G1553">
        <v>1</v>
      </c>
      <c r="H1553" t="s">
        <v>8278</v>
      </c>
      <c r="I1553">
        <v>1</v>
      </c>
      <c r="J1553" t="s">
        <v>13801</v>
      </c>
      <c r="K1553" t="s">
        <v>13803</v>
      </c>
      <c r="L1553">
        <v>270107</v>
      </c>
      <c r="M1553" t="s">
        <v>13588</v>
      </c>
      <c r="N1553">
        <v>270107006</v>
      </c>
      <c r="O1553" t="s">
        <v>13613</v>
      </c>
      <c r="P1553">
        <v>0</v>
      </c>
      <c r="Q1553">
        <v>1861.3151842183115</v>
      </c>
      <c r="R1553">
        <v>2629.8844818610823</v>
      </c>
    </row>
    <row r="1554" spans="1:18" x14ac:dyDescent="0.25">
      <c r="A1554">
        <v>13</v>
      </c>
      <c r="B1554">
        <v>13101</v>
      </c>
      <c r="C1554" t="s">
        <v>10678</v>
      </c>
      <c r="D1554" t="s">
        <v>892</v>
      </c>
      <c r="E1554">
        <v>2</v>
      </c>
      <c r="F1554" t="s">
        <v>13804</v>
      </c>
      <c r="G1554">
        <v>3</v>
      </c>
      <c r="H1554" t="s">
        <v>13770</v>
      </c>
      <c r="I1554">
        <v>1</v>
      </c>
      <c r="J1554" t="s">
        <v>13801</v>
      </c>
      <c r="K1554" t="s">
        <v>13805</v>
      </c>
      <c r="L1554">
        <v>270107</v>
      </c>
      <c r="M1554" t="s">
        <v>13588</v>
      </c>
      <c r="N1554">
        <v>270107006</v>
      </c>
      <c r="O1554" t="s">
        <v>13613</v>
      </c>
      <c r="P1554">
        <v>19813.643097456628</v>
      </c>
      <c r="Q1554">
        <v>23376.450412442369</v>
      </c>
      <c r="R1554">
        <v>32691.213541015488</v>
      </c>
    </row>
    <row r="1555" spans="1:18" x14ac:dyDescent="0.25">
      <c r="A1555">
        <v>13</v>
      </c>
      <c r="B1555">
        <v>13101</v>
      </c>
      <c r="C1555" t="s">
        <v>10678</v>
      </c>
      <c r="D1555" t="s">
        <v>892</v>
      </c>
      <c r="E1555">
        <v>2</v>
      </c>
      <c r="F1555" t="s">
        <v>13804</v>
      </c>
      <c r="G1555">
        <v>3</v>
      </c>
      <c r="H1555" t="s">
        <v>13770</v>
      </c>
      <c r="I1555">
        <v>1</v>
      </c>
      <c r="J1555" t="s">
        <v>13801</v>
      </c>
      <c r="K1555" t="s">
        <v>13806</v>
      </c>
      <c r="L1555">
        <v>270107</v>
      </c>
      <c r="M1555" t="s">
        <v>13588</v>
      </c>
      <c r="N1555">
        <v>270107006</v>
      </c>
      <c r="O1555" t="s">
        <v>13613</v>
      </c>
      <c r="P1555">
        <v>0</v>
      </c>
      <c r="Q1555">
        <v>11673.374008465395</v>
      </c>
      <c r="R1555">
        <v>5796.6848876243957</v>
      </c>
    </row>
    <row r="1556" spans="1:18" x14ac:dyDescent="0.25">
      <c r="A1556">
        <v>13</v>
      </c>
      <c r="B1556">
        <v>13101</v>
      </c>
      <c r="C1556" t="s">
        <v>10678</v>
      </c>
      <c r="D1556" t="s">
        <v>892</v>
      </c>
      <c r="E1556">
        <v>3</v>
      </c>
      <c r="F1556" t="s">
        <v>13807</v>
      </c>
      <c r="G1556">
        <v>1</v>
      </c>
      <c r="H1556" t="s">
        <v>8278</v>
      </c>
      <c r="I1556">
        <v>1</v>
      </c>
      <c r="J1556" t="s">
        <v>13801</v>
      </c>
      <c r="K1556" t="s">
        <v>13808</v>
      </c>
      <c r="L1556">
        <v>270107</v>
      </c>
      <c r="M1556" t="s">
        <v>13588</v>
      </c>
      <c r="N1556">
        <v>270107006</v>
      </c>
      <c r="O1556" t="s">
        <v>13613</v>
      </c>
      <c r="P1556">
        <v>19813.643097456628</v>
      </c>
      <c r="Q1556">
        <v>34235.009606092972</v>
      </c>
      <c r="R1556">
        <v>37741.675157905898</v>
      </c>
    </row>
    <row r="1557" spans="1:18" x14ac:dyDescent="0.25">
      <c r="A1557">
        <v>13</v>
      </c>
      <c r="B1557">
        <v>13101</v>
      </c>
      <c r="C1557" t="s">
        <v>10678</v>
      </c>
      <c r="D1557" t="s">
        <v>892</v>
      </c>
      <c r="E1557">
        <v>3</v>
      </c>
      <c r="F1557" t="s">
        <v>13807</v>
      </c>
      <c r="G1557">
        <v>1</v>
      </c>
      <c r="H1557" t="s">
        <v>8278</v>
      </c>
      <c r="I1557">
        <v>1</v>
      </c>
      <c r="J1557" t="s">
        <v>13801</v>
      </c>
      <c r="K1557" t="s">
        <v>13809</v>
      </c>
      <c r="L1557">
        <v>270107</v>
      </c>
      <c r="M1557" t="s">
        <v>13588</v>
      </c>
      <c r="N1557">
        <v>270107006</v>
      </c>
      <c r="O1557" t="s">
        <v>13613</v>
      </c>
      <c r="P1557">
        <v>0</v>
      </c>
      <c r="Q1557">
        <v>814.81481481481558</v>
      </c>
      <c r="R1557">
        <v>746.22327073400015</v>
      </c>
    </row>
    <row r="1558" spans="1:18" x14ac:dyDescent="0.25">
      <c r="A1558">
        <v>13</v>
      </c>
      <c r="B1558">
        <v>13101</v>
      </c>
      <c r="C1558" t="s">
        <v>10678</v>
      </c>
      <c r="D1558" t="s">
        <v>892</v>
      </c>
      <c r="E1558">
        <v>4</v>
      </c>
      <c r="F1558" t="s">
        <v>13810</v>
      </c>
      <c r="G1558">
        <v>1</v>
      </c>
      <c r="H1558" t="s">
        <v>8278</v>
      </c>
      <c r="I1558">
        <v>1</v>
      </c>
      <c r="J1558" t="s">
        <v>13801</v>
      </c>
      <c r="K1558" t="s">
        <v>13811</v>
      </c>
      <c r="L1558">
        <v>270107</v>
      </c>
      <c r="M1558" t="s">
        <v>13588</v>
      </c>
      <c r="N1558">
        <v>270107006</v>
      </c>
      <c r="O1558" t="s">
        <v>13613</v>
      </c>
      <c r="P1558">
        <v>19813.643097456628</v>
      </c>
      <c r="Q1558">
        <v>33188.509236689468</v>
      </c>
      <c r="R1558">
        <v>35858.01394677881</v>
      </c>
    </row>
    <row r="1559" spans="1:18" x14ac:dyDescent="0.25">
      <c r="A1559">
        <v>13</v>
      </c>
      <c r="B1559">
        <v>13101</v>
      </c>
      <c r="C1559" t="s">
        <v>10678</v>
      </c>
      <c r="D1559" t="s">
        <v>892</v>
      </c>
      <c r="E1559">
        <v>4</v>
      </c>
      <c r="F1559" t="s">
        <v>13810</v>
      </c>
      <c r="G1559">
        <v>1</v>
      </c>
      <c r="H1559" t="s">
        <v>8278</v>
      </c>
      <c r="I1559">
        <v>1</v>
      </c>
      <c r="J1559" t="s">
        <v>13801</v>
      </c>
      <c r="K1559" t="s">
        <v>13812</v>
      </c>
      <c r="L1559">
        <v>270107</v>
      </c>
      <c r="M1559" t="s">
        <v>13588</v>
      </c>
      <c r="N1559">
        <v>270107006</v>
      </c>
      <c r="O1559" t="s">
        <v>13613</v>
      </c>
      <c r="P1559">
        <v>0</v>
      </c>
      <c r="Q1559">
        <v>1861.3151842183115</v>
      </c>
      <c r="R1559">
        <v>2629.8844818610823</v>
      </c>
    </row>
    <row r="1560" spans="1:18" x14ac:dyDescent="0.25">
      <c r="A1560">
        <v>13</v>
      </c>
      <c r="B1560">
        <v>13101</v>
      </c>
      <c r="C1560" t="s">
        <v>10678</v>
      </c>
      <c r="D1560" t="s">
        <v>892</v>
      </c>
      <c r="E1560">
        <v>7</v>
      </c>
      <c r="F1560" t="s">
        <v>13813</v>
      </c>
      <c r="G1560">
        <v>2</v>
      </c>
      <c r="H1560" t="s">
        <v>13771</v>
      </c>
      <c r="I1560">
        <v>3</v>
      </c>
      <c r="J1560" t="s">
        <v>13814</v>
      </c>
      <c r="K1560" t="s">
        <v>13771</v>
      </c>
      <c r="L1560">
        <v>270107</v>
      </c>
      <c r="M1560" t="s">
        <v>13588</v>
      </c>
      <c r="N1560">
        <v>270107005</v>
      </c>
      <c r="O1560" t="s">
        <v>13608</v>
      </c>
      <c r="P1560">
        <v>9651.7922660500917</v>
      </c>
      <c r="Q1560">
        <v>8406.5426290079085</v>
      </c>
      <c r="R1560">
        <v>756.88615851828592</v>
      </c>
    </row>
    <row r="1561" spans="1:18" x14ac:dyDescent="0.25">
      <c r="A1561">
        <v>13</v>
      </c>
      <c r="B1561">
        <v>13101</v>
      </c>
      <c r="C1561" t="s">
        <v>10678</v>
      </c>
      <c r="D1561" t="s">
        <v>892</v>
      </c>
      <c r="E1561">
        <v>7</v>
      </c>
      <c r="F1561" t="s">
        <v>13813</v>
      </c>
      <c r="G1561">
        <v>3</v>
      </c>
      <c r="H1561" t="s">
        <v>13770</v>
      </c>
      <c r="I1561">
        <v>3</v>
      </c>
      <c r="J1561" t="s">
        <v>13814</v>
      </c>
      <c r="K1561" t="s">
        <v>13815</v>
      </c>
      <c r="L1561">
        <v>270107</v>
      </c>
      <c r="M1561" t="s">
        <v>13588</v>
      </c>
      <c r="N1561">
        <v>270107005</v>
      </c>
      <c r="O1561" t="s">
        <v>13608</v>
      </c>
      <c r="P1561">
        <v>10161.850831406538</v>
      </c>
      <c r="Q1561">
        <v>24022.577406669592</v>
      </c>
      <c r="R1561">
        <v>35294.844522909567</v>
      </c>
    </row>
    <row r="1562" spans="1:18" x14ac:dyDescent="0.25">
      <c r="A1562">
        <v>13</v>
      </c>
      <c r="B1562">
        <v>13101</v>
      </c>
      <c r="C1562" t="s">
        <v>10678</v>
      </c>
      <c r="D1562" t="s">
        <v>892</v>
      </c>
      <c r="E1562">
        <v>7</v>
      </c>
      <c r="F1562" t="s">
        <v>13813</v>
      </c>
      <c r="G1562">
        <v>3</v>
      </c>
      <c r="H1562" t="s">
        <v>13770</v>
      </c>
      <c r="I1562">
        <v>3</v>
      </c>
      <c r="J1562" t="s">
        <v>13814</v>
      </c>
      <c r="K1562" t="s">
        <v>13816</v>
      </c>
      <c r="L1562">
        <v>270107</v>
      </c>
      <c r="M1562" t="s">
        <v>13588</v>
      </c>
      <c r="N1562">
        <v>270107005</v>
      </c>
      <c r="O1562" t="s">
        <v>13608</v>
      </c>
      <c r="P1562">
        <v>0</v>
      </c>
      <c r="Q1562">
        <v>2620.7043852302581</v>
      </c>
      <c r="R1562">
        <v>2436.167747212035</v>
      </c>
    </row>
    <row r="1563" spans="1:18" x14ac:dyDescent="0.25">
      <c r="A1563">
        <v>13</v>
      </c>
      <c r="B1563">
        <v>13102</v>
      </c>
      <c r="C1563" t="s">
        <v>10678</v>
      </c>
      <c r="D1563" t="s">
        <v>1827</v>
      </c>
      <c r="E1563">
        <v>1</v>
      </c>
      <c r="F1563" t="s">
        <v>13800</v>
      </c>
      <c r="G1563">
        <v>1</v>
      </c>
      <c r="H1563" t="s">
        <v>8278</v>
      </c>
      <c r="I1563">
        <v>1</v>
      </c>
      <c r="J1563" t="s">
        <v>13801</v>
      </c>
      <c r="K1563" t="s">
        <v>13802</v>
      </c>
      <c r="L1563">
        <v>270107</v>
      </c>
      <c r="M1563" t="s">
        <v>13588</v>
      </c>
      <c r="N1563">
        <v>270107006</v>
      </c>
      <c r="O1563" t="s">
        <v>13613</v>
      </c>
      <c r="P1563">
        <v>30555.080292327621</v>
      </c>
      <c r="Q1563">
        <v>94242.635389283299</v>
      </c>
      <c r="R1563">
        <v>68272.181496774938</v>
      </c>
    </row>
    <row r="1564" spans="1:18" x14ac:dyDescent="0.25">
      <c r="A1564">
        <v>13</v>
      </c>
      <c r="B1564">
        <v>13102</v>
      </c>
      <c r="C1564" t="s">
        <v>10678</v>
      </c>
      <c r="D1564" t="s">
        <v>1827</v>
      </c>
      <c r="E1564">
        <v>1</v>
      </c>
      <c r="F1564" t="s">
        <v>13800</v>
      </c>
      <c r="G1564">
        <v>1</v>
      </c>
      <c r="H1564" t="s">
        <v>8278</v>
      </c>
      <c r="I1564">
        <v>1</v>
      </c>
      <c r="J1564" t="s">
        <v>13801</v>
      </c>
      <c r="K1564" t="s">
        <v>13803</v>
      </c>
      <c r="L1564">
        <v>270107</v>
      </c>
      <c r="M1564" t="s">
        <v>13588</v>
      </c>
      <c r="N1564">
        <v>270107006</v>
      </c>
      <c r="O1564" t="s">
        <v>13613</v>
      </c>
      <c r="P1564">
        <v>0</v>
      </c>
      <c r="Q1564">
        <v>4278.769631250053</v>
      </c>
      <c r="R1564">
        <v>4220.7383425513735</v>
      </c>
    </row>
    <row r="1565" spans="1:18" x14ac:dyDescent="0.25">
      <c r="A1565">
        <v>13</v>
      </c>
      <c r="B1565">
        <v>13102</v>
      </c>
      <c r="C1565" t="s">
        <v>10678</v>
      </c>
      <c r="D1565" t="s">
        <v>1827</v>
      </c>
      <c r="E1565">
        <v>2</v>
      </c>
      <c r="F1565" t="s">
        <v>13804</v>
      </c>
      <c r="G1565">
        <v>3</v>
      </c>
      <c r="H1565" t="s">
        <v>13770</v>
      </c>
      <c r="I1565">
        <v>1</v>
      </c>
      <c r="J1565" t="s">
        <v>13801</v>
      </c>
      <c r="K1565" t="s">
        <v>13805</v>
      </c>
      <c r="L1565">
        <v>270107</v>
      </c>
      <c r="M1565" t="s">
        <v>13588</v>
      </c>
      <c r="N1565">
        <v>270107006</v>
      </c>
      <c r="O1565" t="s">
        <v>13613</v>
      </c>
      <c r="P1565">
        <v>30555.080292327621</v>
      </c>
      <c r="Q1565">
        <v>68336.323575154354</v>
      </c>
      <c r="R1565">
        <v>65099.522442596135</v>
      </c>
    </row>
    <row r="1566" spans="1:18" x14ac:dyDescent="0.25">
      <c r="A1566">
        <v>13</v>
      </c>
      <c r="B1566">
        <v>13102</v>
      </c>
      <c r="C1566" t="s">
        <v>10678</v>
      </c>
      <c r="D1566" t="s">
        <v>1827</v>
      </c>
      <c r="E1566">
        <v>2</v>
      </c>
      <c r="F1566" t="s">
        <v>13804</v>
      </c>
      <c r="G1566">
        <v>3</v>
      </c>
      <c r="H1566" t="s">
        <v>13770</v>
      </c>
      <c r="I1566">
        <v>1</v>
      </c>
      <c r="J1566" t="s">
        <v>13801</v>
      </c>
      <c r="K1566" t="s">
        <v>13806</v>
      </c>
      <c r="L1566">
        <v>270107</v>
      </c>
      <c r="M1566" t="s">
        <v>13588</v>
      </c>
      <c r="N1566">
        <v>270107006</v>
      </c>
      <c r="O1566" t="s">
        <v>13613</v>
      </c>
      <c r="P1566">
        <v>0</v>
      </c>
      <c r="Q1566">
        <v>30185.08144537899</v>
      </c>
      <c r="R1566">
        <v>7393.3973967301745</v>
      </c>
    </row>
    <row r="1567" spans="1:18" x14ac:dyDescent="0.25">
      <c r="A1567">
        <v>13</v>
      </c>
      <c r="B1567">
        <v>13102</v>
      </c>
      <c r="C1567" t="s">
        <v>10678</v>
      </c>
      <c r="D1567" t="s">
        <v>1827</v>
      </c>
      <c r="E1567">
        <v>3</v>
      </c>
      <c r="F1567" t="s">
        <v>13807</v>
      </c>
      <c r="G1567">
        <v>1</v>
      </c>
      <c r="H1567" t="s">
        <v>8278</v>
      </c>
      <c r="I1567">
        <v>1</v>
      </c>
      <c r="J1567" t="s">
        <v>13801</v>
      </c>
      <c r="K1567" t="s">
        <v>13808</v>
      </c>
      <c r="L1567">
        <v>270107</v>
      </c>
      <c r="M1567" t="s">
        <v>13588</v>
      </c>
      <c r="N1567">
        <v>270107006</v>
      </c>
      <c r="O1567" t="s">
        <v>13613</v>
      </c>
      <c r="P1567">
        <v>30555.080292327621</v>
      </c>
      <c r="Q1567">
        <v>98521.405020533362</v>
      </c>
      <c r="R1567">
        <v>68272.181496774938</v>
      </c>
    </row>
    <row r="1568" spans="1:18" x14ac:dyDescent="0.25">
      <c r="A1568">
        <v>13</v>
      </c>
      <c r="B1568">
        <v>13102</v>
      </c>
      <c r="C1568" t="s">
        <v>10678</v>
      </c>
      <c r="D1568" t="s">
        <v>1827</v>
      </c>
      <c r="E1568">
        <v>3</v>
      </c>
      <c r="F1568" t="s">
        <v>13807</v>
      </c>
      <c r="G1568">
        <v>1</v>
      </c>
      <c r="H1568" t="s">
        <v>8278</v>
      </c>
      <c r="I1568">
        <v>1</v>
      </c>
      <c r="J1568" t="s">
        <v>13801</v>
      </c>
      <c r="K1568" t="s">
        <v>13809</v>
      </c>
      <c r="L1568">
        <v>270107</v>
      </c>
      <c r="M1568" t="s">
        <v>13588</v>
      </c>
      <c r="N1568">
        <v>270107006</v>
      </c>
      <c r="O1568" t="s">
        <v>13613</v>
      </c>
      <c r="P1568">
        <v>0</v>
      </c>
      <c r="Q1568">
        <v>0</v>
      </c>
      <c r="R1568">
        <v>4220.7383425513735</v>
      </c>
    </row>
    <row r="1569" spans="1:18" x14ac:dyDescent="0.25">
      <c r="A1569">
        <v>13</v>
      </c>
      <c r="B1569">
        <v>13102</v>
      </c>
      <c r="C1569" t="s">
        <v>10678</v>
      </c>
      <c r="D1569" t="s">
        <v>1827</v>
      </c>
      <c r="E1569">
        <v>4</v>
      </c>
      <c r="F1569" t="s">
        <v>13810</v>
      </c>
      <c r="G1569">
        <v>1</v>
      </c>
      <c r="H1569" t="s">
        <v>8278</v>
      </c>
      <c r="I1569">
        <v>1</v>
      </c>
      <c r="J1569" t="s">
        <v>13801</v>
      </c>
      <c r="K1569" t="s">
        <v>13811</v>
      </c>
      <c r="L1569">
        <v>270107</v>
      </c>
      <c r="M1569" t="s">
        <v>13588</v>
      </c>
      <c r="N1569">
        <v>270107006</v>
      </c>
      <c r="O1569" t="s">
        <v>13613</v>
      </c>
      <c r="P1569">
        <v>30555.080292327621</v>
      </c>
      <c r="Q1569">
        <v>94242.635389283299</v>
      </c>
      <c r="R1569">
        <v>68272.181496774938</v>
      </c>
    </row>
    <row r="1570" spans="1:18" x14ac:dyDescent="0.25">
      <c r="A1570">
        <v>13</v>
      </c>
      <c r="B1570">
        <v>13102</v>
      </c>
      <c r="C1570" t="s">
        <v>10678</v>
      </c>
      <c r="D1570" t="s">
        <v>1827</v>
      </c>
      <c r="E1570">
        <v>4</v>
      </c>
      <c r="F1570" t="s">
        <v>13810</v>
      </c>
      <c r="G1570">
        <v>1</v>
      </c>
      <c r="H1570" t="s">
        <v>8278</v>
      </c>
      <c r="I1570">
        <v>1</v>
      </c>
      <c r="J1570" t="s">
        <v>13801</v>
      </c>
      <c r="K1570" t="s">
        <v>13812</v>
      </c>
      <c r="L1570">
        <v>270107</v>
      </c>
      <c r="M1570" t="s">
        <v>13588</v>
      </c>
      <c r="N1570">
        <v>270107006</v>
      </c>
      <c r="O1570" t="s">
        <v>13613</v>
      </c>
      <c r="P1570">
        <v>0</v>
      </c>
      <c r="Q1570">
        <v>4278.769631250053</v>
      </c>
      <c r="R1570">
        <v>4220.7383425513735</v>
      </c>
    </row>
    <row r="1571" spans="1:18" x14ac:dyDescent="0.25">
      <c r="A1571">
        <v>13</v>
      </c>
      <c r="B1571">
        <v>13102</v>
      </c>
      <c r="C1571" t="s">
        <v>10678</v>
      </c>
      <c r="D1571" t="s">
        <v>1827</v>
      </c>
      <c r="E1571">
        <v>7</v>
      </c>
      <c r="F1571" t="s">
        <v>13813</v>
      </c>
      <c r="G1571">
        <v>2</v>
      </c>
      <c r="H1571" t="s">
        <v>13771</v>
      </c>
      <c r="I1571">
        <v>3</v>
      </c>
      <c r="J1571" t="s">
        <v>13814</v>
      </c>
      <c r="K1571" t="s">
        <v>13771</v>
      </c>
      <c r="L1571">
        <v>270107</v>
      </c>
      <c r="M1571" t="s">
        <v>13588</v>
      </c>
      <c r="N1571">
        <v>270107005</v>
      </c>
      <c r="O1571" t="s">
        <v>13608</v>
      </c>
      <c r="P1571">
        <v>19321.487057903356</v>
      </c>
      <c r="Q1571">
        <v>25013.273650884443</v>
      </c>
      <c r="R1571">
        <v>0</v>
      </c>
    </row>
    <row r="1572" spans="1:18" x14ac:dyDescent="0.25">
      <c r="A1572">
        <v>13</v>
      </c>
      <c r="B1572">
        <v>13102</v>
      </c>
      <c r="C1572" t="s">
        <v>10678</v>
      </c>
      <c r="D1572" t="s">
        <v>1827</v>
      </c>
      <c r="E1572">
        <v>7</v>
      </c>
      <c r="F1572" t="s">
        <v>13813</v>
      </c>
      <c r="G1572">
        <v>3</v>
      </c>
      <c r="H1572" t="s">
        <v>13770</v>
      </c>
      <c r="I1572">
        <v>3</v>
      </c>
      <c r="J1572" t="s">
        <v>13814</v>
      </c>
      <c r="K1572" t="s">
        <v>13815</v>
      </c>
      <c r="L1572">
        <v>270107</v>
      </c>
      <c r="M1572" t="s">
        <v>13588</v>
      </c>
      <c r="N1572">
        <v>270107005</v>
      </c>
      <c r="O1572" t="s">
        <v>13608</v>
      </c>
      <c r="P1572">
        <v>2471.0972062669566</v>
      </c>
      <c r="Q1572">
        <v>71633.463935557811</v>
      </c>
      <c r="R1572">
        <v>65011.33986078154</v>
      </c>
    </row>
    <row r="1573" spans="1:18" x14ac:dyDescent="0.25">
      <c r="A1573">
        <v>13</v>
      </c>
      <c r="B1573">
        <v>13102</v>
      </c>
      <c r="C1573" t="s">
        <v>10678</v>
      </c>
      <c r="D1573" t="s">
        <v>1827</v>
      </c>
      <c r="E1573">
        <v>7</v>
      </c>
      <c r="F1573" t="s">
        <v>13813</v>
      </c>
      <c r="G1573">
        <v>3</v>
      </c>
      <c r="H1573" t="s">
        <v>13770</v>
      </c>
      <c r="I1573">
        <v>3</v>
      </c>
      <c r="J1573" t="s">
        <v>13814</v>
      </c>
      <c r="K1573" t="s">
        <v>13816</v>
      </c>
      <c r="L1573">
        <v>270107</v>
      </c>
      <c r="M1573" t="s">
        <v>13588</v>
      </c>
      <c r="N1573">
        <v>270107005</v>
      </c>
      <c r="O1573" t="s">
        <v>13608</v>
      </c>
      <c r="P1573">
        <v>8762.4960281573094</v>
      </c>
      <c r="Q1573">
        <v>1874.6674340910897</v>
      </c>
      <c r="R1573">
        <v>7481.5799785447698</v>
      </c>
    </row>
    <row r="1574" spans="1:18" x14ac:dyDescent="0.25">
      <c r="A1574">
        <v>13</v>
      </c>
      <c r="B1574">
        <v>13103</v>
      </c>
      <c r="C1574" t="s">
        <v>10678</v>
      </c>
      <c r="D1574" t="s">
        <v>1830</v>
      </c>
      <c r="E1574">
        <v>1</v>
      </c>
      <c r="F1574" t="s">
        <v>13800</v>
      </c>
      <c r="G1574">
        <v>1</v>
      </c>
      <c r="H1574" t="s">
        <v>8278</v>
      </c>
      <c r="I1574">
        <v>1</v>
      </c>
      <c r="J1574" t="s">
        <v>13801</v>
      </c>
      <c r="K1574" t="s">
        <v>13802</v>
      </c>
      <c r="L1574">
        <v>270107</v>
      </c>
      <c r="M1574" t="s">
        <v>13588</v>
      </c>
      <c r="N1574">
        <v>270107006</v>
      </c>
      <c r="O1574" t="s">
        <v>13613</v>
      </c>
      <c r="P1574">
        <v>35203.76503398989</v>
      </c>
      <c r="Q1574">
        <v>36691.541200841049</v>
      </c>
      <c r="R1574">
        <v>79659.187599028446</v>
      </c>
    </row>
    <row r="1575" spans="1:18" x14ac:dyDescent="0.25">
      <c r="A1575">
        <v>13</v>
      </c>
      <c r="B1575">
        <v>13103</v>
      </c>
      <c r="C1575" t="s">
        <v>10678</v>
      </c>
      <c r="D1575" t="s">
        <v>1830</v>
      </c>
      <c r="E1575">
        <v>1</v>
      </c>
      <c r="F1575" t="s">
        <v>13800</v>
      </c>
      <c r="G1575">
        <v>1</v>
      </c>
      <c r="H1575" t="s">
        <v>8278</v>
      </c>
      <c r="I1575">
        <v>1</v>
      </c>
      <c r="J1575" t="s">
        <v>13801</v>
      </c>
      <c r="K1575" t="s">
        <v>13803</v>
      </c>
      <c r="L1575">
        <v>270107</v>
      </c>
      <c r="M1575" t="s">
        <v>13588</v>
      </c>
      <c r="N1575">
        <v>270107006</v>
      </c>
      <c r="O1575" t="s">
        <v>13613</v>
      </c>
      <c r="P1575">
        <v>0</v>
      </c>
      <c r="Q1575">
        <v>8919.9640357916578</v>
      </c>
      <c r="R1575">
        <v>2546.1135760292191</v>
      </c>
    </row>
    <row r="1576" spans="1:18" x14ac:dyDescent="0.25">
      <c r="A1576">
        <v>13</v>
      </c>
      <c r="B1576">
        <v>13103</v>
      </c>
      <c r="C1576" t="s">
        <v>10678</v>
      </c>
      <c r="D1576" t="s">
        <v>1830</v>
      </c>
      <c r="E1576">
        <v>2</v>
      </c>
      <c r="F1576" t="s">
        <v>13804</v>
      </c>
      <c r="G1576">
        <v>3</v>
      </c>
      <c r="H1576" t="s">
        <v>13770</v>
      </c>
      <c r="I1576">
        <v>1</v>
      </c>
      <c r="J1576" t="s">
        <v>13801</v>
      </c>
      <c r="K1576" t="s">
        <v>13805</v>
      </c>
      <c r="L1576">
        <v>270107</v>
      </c>
      <c r="M1576" t="s">
        <v>13588</v>
      </c>
      <c r="N1576">
        <v>270107006</v>
      </c>
      <c r="O1576" t="s">
        <v>13613</v>
      </c>
      <c r="P1576">
        <v>20967.05595258846</v>
      </c>
      <c r="Q1576">
        <v>29710.180139476441</v>
      </c>
      <c r="R1576">
        <v>66234.483286078786</v>
      </c>
    </row>
    <row r="1577" spans="1:18" x14ac:dyDescent="0.25">
      <c r="A1577">
        <v>13</v>
      </c>
      <c r="B1577">
        <v>13103</v>
      </c>
      <c r="C1577" t="s">
        <v>10678</v>
      </c>
      <c r="D1577" t="s">
        <v>1830</v>
      </c>
      <c r="E1577">
        <v>2</v>
      </c>
      <c r="F1577" t="s">
        <v>13804</v>
      </c>
      <c r="G1577">
        <v>3</v>
      </c>
      <c r="H1577" t="s">
        <v>13770</v>
      </c>
      <c r="I1577">
        <v>1</v>
      </c>
      <c r="J1577" t="s">
        <v>13801</v>
      </c>
      <c r="K1577" t="s">
        <v>13806</v>
      </c>
      <c r="L1577">
        <v>270107</v>
      </c>
      <c r="M1577" t="s">
        <v>13588</v>
      </c>
      <c r="N1577">
        <v>270107006</v>
      </c>
      <c r="O1577" t="s">
        <v>13613</v>
      </c>
      <c r="P1577">
        <v>14236.70908140143</v>
      </c>
      <c r="Q1577">
        <v>15901.325097156263</v>
      </c>
      <c r="R1577">
        <v>15970.81788897888</v>
      </c>
    </row>
    <row r="1578" spans="1:18" x14ac:dyDescent="0.25">
      <c r="A1578">
        <v>13</v>
      </c>
      <c r="B1578">
        <v>13103</v>
      </c>
      <c r="C1578" t="s">
        <v>10678</v>
      </c>
      <c r="D1578" t="s">
        <v>1830</v>
      </c>
      <c r="E1578">
        <v>3</v>
      </c>
      <c r="F1578" t="s">
        <v>13807</v>
      </c>
      <c r="G1578">
        <v>1</v>
      </c>
      <c r="H1578" t="s">
        <v>8278</v>
      </c>
      <c r="I1578">
        <v>1</v>
      </c>
      <c r="J1578" t="s">
        <v>13801</v>
      </c>
      <c r="K1578" t="s">
        <v>13808</v>
      </c>
      <c r="L1578">
        <v>270107</v>
      </c>
      <c r="M1578" t="s">
        <v>13588</v>
      </c>
      <c r="N1578">
        <v>270107006</v>
      </c>
      <c r="O1578" t="s">
        <v>13613</v>
      </c>
      <c r="P1578">
        <v>35203.76503398989</v>
      </c>
      <c r="Q1578">
        <v>43406.292802290292</v>
      </c>
      <c r="R1578">
        <v>82205.301175057684</v>
      </c>
    </row>
    <row r="1579" spans="1:18" x14ac:dyDescent="0.25">
      <c r="A1579">
        <v>13</v>
      </c>
      <c r="B1579">
        <v>13103</v>
      </c>
      <c r="C1579" t="s">
        <v>10678</v>
      </c>
      <c r="D1579" t="s">
        <v>1830</v>
      </c>
      <c r="E1579">
        <v>3</v>
      </c>
      <c r="F1579" t="s">
        <v>13807</v>
      </c>
      <c r="G1579">
        <v>1</v>
      </c>
      <c r="H1579" t="s">
        <v>8278</v>
      </c>
      <c r="I1579">
        <v>1</v>
      </c>
      <c r="J1579" t="s">
        <v>13801</v>
      </c>
      <c r="K1579" t="s">
        <v>13809</v>
      </c>
      <c r="L1579">
        <v>270107</v>
      </c>
      <c r="M1579" t="s">
        <v>13588</v>
      </c>
      <c r="N1579">
        <v>270107006</v>
      </c>
      <c r="O1579" t="s">
        <v>13613</v>
      </c>
      <c r="P1579">
        <v>0</v>
      </c>
      <c r="Q1579">
        <v>2205.2124343424111</v>
      </c>
      <c r="R1579">
        <v>0</v>
      </c>
    </row>
    <row r="1580" spans="1:18" x14ac:dyDescent="0.25">
      <c r="A1580">
        <v>13</v>
      </c>
      <c r="B1580">
        <v>13103</v>
      </c>
      <c r="C1580" t="s">
        <v>10678</v>
      </c>
      <c r="D1580" t="s">
        <v>1830</v>
      </c>
      <c r="E1580">
        <v>4</v>
      </c>
      <c r="F1580" t="s">
        <v>13810</v>
      </c>
      <c r="G1580">
        <v>1</v>
      </c>
      <c r="H1580" t="s">
        <v>8278</v>
      </c>
      <c r="I1580">
        <v>1</v>
      </c>
      <c r="J1580" t="s">
        <v>13801</v>
      </c>
      <c r="K1580" t="s">
        <v>13811</v>
      </c>
      <c r="L1580">
        <v>270107</v>
      </c>
      <c r="M1580" t="s">
        <v>13588</v>
      </c>
      <c r="N1580">
        <v>270107006</v>
      </c>
      <c r="O1580" t="s">
        <v>13613</v>
      </c>
      <c r="P1580">
        <v>35203.76503398989</v>
      </c>
      <c r="Q1580">
        <v>36691.541200841049</v>
      </c>
      <c r="R1580">
        <v>79659.187599028446</v>
      </c>
    </row>
    <row r="1581" spans="1:18" x14ac:dyDescent="0.25">
      <c r="A1581">
        <v>13</v>
      </c>
      <c r="B1581">
        <v>13103</v>
      </c>
      <c r="C1581" t="s">
        <v>10678</v>
      </c>
      <c r="D1581" t="s">
        <v>1830</v>
      </c>
      <c r="E1581">
        <v>4</v>
      </c>
      <c r="F1581" t="s">
        <v>13810</v>
      </c>
      <c r="G1581">
        <v>1</v>
      </c>
      <c r="H1581" t="s">
        <v>8278</v>
      </c>
      <c r="I1581">
        <v>1</v>
      </c>
      <c r="J1581" t="s">
        <v>13801</v>
      </c>
      <c r="K1581" t="s">
        <v>13812</v>
      </c>
      <c r="L1581">
        <v>270107</v>
      </c>
      <c r="M1581" t="s">
        <v>13588</v>
      </c>
      <c r="N1581">
        <v>270107006</v>
      </c>
      <c r="O1581" t="s">
        <v>13613</v>
      </c>
      <c r="P1581">
        <v>0</v>
      </c>
      <c r="Q1581">
        <v>8919.9640357916578</v>
      </c>
      <c r="R1581">
        <v>2546.1135760292191</v>
      </c>
    </row>
    <row r="1582" spans="1:18" x14ac:dyDescent="0.25">
      <c r="A1582">
        <v>13</v>
      </c>
      <c r="B1582">
        <v>13103</v>
      </c>
      <c r="C1582" t="s">
        <v>10678</v>
      </c>
      <c r="D1582" t="s">
        <v>1830</v>
      </c>
      <c r="E1582">
        <v>7</v>
      </c>
      <c r="F1582" t="s">
        <v>13813</v>
      </c>
      <c r="G1582">
        <v>2</v>
      </c>
      <c r="H1582" t="s">
        <v>13771</v>
      </c>
      <c r="I1582">
        <v>3</v>
      </c>
      <c r="J1582" t="s">
        <v>13814</v>
      </c>
      <c r="K1582" t="s">
        <v>13771</v>
      </c>
      <c r="L1582">
        <v>270107</v>
      </c>
      <c r="M1582" t="s">
        <v>13588</v>
      </c>
      <c r="N1582">
        <v>270107005</v>
      </c>
      <c r="O1582" t="s">
        <v>13608</v>
      </c>
      <c r="P1582">
        <v>10560.920341641973</v>
      </c>
      <c r="Q1582">
        <v>13028.088751478432</v>
      </c>
      <c r="R1582">
        <v>7251.9359760188772</v>
      </c>
    </row>
    <row r="1583" spans="1:18" x14ac:dyDescent="0.25">
      <c r="A1583">
        <v>13</v>
      </c>
      <c r="B1583">
        <v>13103</v>
      </c>
      <c r="C1583" t="s">
        <v>10678</v>
      </c>
      <c r="D1583" t="s">
        <v>1830</v>
      </c>
      <c r="E1583">
        <v>7</v>
      </c>
      <c r="F1583" t="s">
        <v>13813</v>
      </c>
      <c r="G1583">
        <v>3</v>
      </c>
      <c r="H1583" t="s">
        <v>13770</v>
      </c>
      <c r="I1583">
        <v>3</v>
      </c>
      <c r="J1583" t="s">
        <v>13814</v>
      </c>
      <c r="K1583" t="s">
        <v>13815</v>
      </c>
      <c r="L1583">
        <v>270107</v>
      </c>
      <c r="M1583" t="s">
        <v>13588</v>
      </c>
      <c r="N1583">
        <v>270107005</v>
      </c>
      <c r="O1583" t="s">
        <v>13608</v>
      </c>
      <c r="P1583">
        <v>13563.88356283772</v>
      </c>
      <c r="Q1583">
        <v>23396.842989447257</v>
      </c>
      <c r="R1583">
        <v>69861.138046980355</v>
      </c>
    </row>
    <row r="1584" spans="1:18" x14ac:dyDescent="0.25">
      <c r="A1584">
        <v>13</v>
      </c>
      <c r="B1584">
        <v>13103</v>
      </c>
      <c r="C1584" t="s">
        <v>10678</v>
      </c>
      <c r="D1584" t="s">
        <v>1830</v>
      </c>
      <c r="E1584">
        <v>7</v>
      </c>
      <c r="F1584" t="s">
        <v>13813</v>
      </c>
      <c r="G1584">
        <v>3</v>
      </c>
      <c r="H1584" t="s">
        <v>13770</v>
      </c>
      <c r="I1584">
        <v>3</v>
      </c>
      <c r="J1584" t="s">
        <v>13814</v>
      </c>
      <c r="K1584" t="s">
        <v>13816</v>
      </c>
      <c r="L1584">
        <v>270107</v>
      </c>
      <c r="M1584" t="s">
        <v>13588</v>
      </c>
      <c r="N1584">
        <v>270107005</v>
      </c>
      <c r="O1584" t="s">
        <v>13608</v>
      </c>
      <c r="P1584">
        <v>11078.961129510197</v>
      </c>
      <c r="Q1584">
        <v>9186.5734957070144</v>
      </c>
      <c r="R1584">
        <v>5092.2271520584382</v>
      </c>
    </row>
    <row r="1585" spans="1:18" x14ac:dyDescent="0.25">
      <c r="A1585">
        <v>13</v>
      </c>
      <c r="B1585">
        <v>13104</v>
      </c>
      <c r="C1585" t="s">
        <v>10678</v>
      </c>
      <c r="D1585" t="s">
        <v>1833</v>
      </c>
      <c r="E1585">
        <v>1</v>
      </c>
      <c r="F1585" t="s">
        <v>13800</v>
      </c>
      <c r="G1585">
        <v>1</v>
      </c>
      <c r="H1585" t="s">
        <v>8278</v>
      </c>
      <c r="I1585">
        <v>1</v>
      </c>
      <c r="J1585" t="s">
        <v>13801</v>
      </c>
      <c r="K1585" t="s">
        <v>13802</v>
      </c>
      <c r="L1585">
        <v>270107</v>
      </c>
      <c r="M1585" t="s">
        <v>13588</v>
      </c>
      <c r="N1585">
        <v>270107006</v>
      </c>
      <c r="O1585" t="s">
        <v>13613</v>
      </c>
      <c r="P1585">
        <v>29808.525958472321</v>
      </c>
      <c r="Q1585">
        <v>45876.614257196707</v>
      </c>
      <c r="R1585">
        <v>25929.315406073019</v>
      </c>
    </row>
    <row r="1586" spans="1:18" x14ac:dyDescent="0.25">
      <c r="A1586">
        <v>13</v>
      </c>
      <c r="B1586">
        <v>13104</v>
      </c>
      <c r="C1586" t="s">
        <v>10678</v>
      </c>
      <c r="D1586" t="s">
        <v>1833</v>
      </c>
      <c r="E1586">
        <v>1</v>
      </c>
      <c r="F1586" t="s">
        <v>13800</v>
      </c>
      <c r="G1586">
        <v>1</v>
      </c>
      <c r="H1586" t="s">
        <v>8278</v>
      </c>
      <c r="I1586">
        <v>1</v>
      </c>
      <c r="J1586" t="s">
        <v>13801</v>
      </c>
      <c r="K1586" t="s">
        <v>13803</v>
      </c>
      <c r="L1586">
        <v>270107</v>
      </c>
      <c r="M1586" t="s">
        <v>13588</v>
      </c>
      <c r="N1586">
        <v>270107006</v>
      </c>
      <c r="O1586" t="s">
        <v>13613</v>
      </c>
      <c r="P1586">
        <v>3595.8325373616844</v>
      </c>
      <c r="Q1586">
        <v>7531.2247573836366</v>
      </c>
      <c r="R1586">
        <v>0</v>
      </c>
    </row>
    <row r="1587" spans="1:18" x14ac:dyDescent="0.25">
      <c r="A1587">
        <v>13</v>
      </c>
      <c r="B1587">
        <v>13104</v>
      </c>
      <c r="C1587" t="s">
        <v>10678</v>
      </c>
      <c r="D1587" t="s">
        <v>1833</v>
      </c>
      <c r="E1587">
        <v>2</v>
      </c>
      <c r="F1587" t="s">
        <v>13804</v>
      </c>
      <c r="G1587">
        <v>3</v>
      </c>
      <c r="H1587" t="s">
        <v>13770</v>
      </c>
      <c r="I1587">
        <v>1</v>
      </c>
      <c r="J1587" t="s">
        <v>13801</v>
      </c>
      <c r="K1587" t="s">
        <v>13805</v>
      </c>
      <c r="L1587">
        <v>270107</v>
      </c>
      <c r="M1587" t="s">
        <v>13588</v>
      </c>
      <c r="N1587">
        <v>270107006</v>
      </c>
      <c r="O1587" t="s">
        <v>13613</v>
      </c>
      <c r="P1587">
        <v>17562.563371588956</v>
      </c>
      <c r="Q1587">
        <v>35726.256315963517</v>
      </c>
      <c r="R1587">
        <v>25929.315406073019</v>
      </c>
    </row>
    <row r="1588" spans="1:18" x14ac:dyDescent="0.25">
      <c r="A1588">
        <v>13</v>
      </c>
      <c r="B1588">
        <v>13104</v>
      </c>
      <c r="C1588" t="s">
        <v>10678</v>
      </c>
      <c r="D1588" t="s">
        <v>1833</v>
      </c>
      <c r="E1588">
        <v>2</v>
      </c>
      <c r="F1588" t="s">
        <v>13804</v>
      </c>
      <c r="G1588">
        <v>3</v>
      </c>
      <c r="H1588" t="s">
        <v>13770</v>
      </c>
      <c r="I1588">
        <v>1</v>
      </c>
      <c r="J1588" t="s">
        <v>13801</v>
      </c>
      <c r="K1588" t="s">
        <v>13806</v>
      </c>
      <c r="L1588">
        <v>270107</v>
      </c>
      <c r="M1588" t="s">
        <v>13588</v>
      </c>
      <c r="N1588">
        <v>270107006</v>
      </c>
      <c r="O1588" t="s">
        <v>13613</v>
      </c>
      <c r="P1588">
        <v>15841.795124245051</v>
      </c>
      <c r="Q1588">
        <v>17681.582698616807</v>
      </c>
      <c r="R1588">
        <v>0</v>
      </c>
    </row>
    <row r="1589" spans="1:18" x14ac:dyDescent="0.25">
      <c r="A1589">
        <v>13</v>
      </c>
      <c r="B1589">
        <v>13104</v>
      </c>
      <c r="C1589" t="s">
        <v>10678</v>
      </c>
      <c r="D1589" t="s">
        <v>1833</v>
      </c>
      <c r="E1589">
        <v>3</v>
      </c>
      <c r="F1589" t="s">
        <v>13807</v>
      </c>
      <c r="G1589">
        <v>1</v>
      </c>
      <c r="H1589" t="s">
        <v>8278</v>
      </c>
      <c r="I1589">
        <v>1</v>
      </c>
      <c r="J1589" t="s">
        <v>13801</v>
      </c>
      <c r="K1589" t="s">
        <v>13808</v>
      </c>
      <c r="L1589">
        <v>270107</v>
      </c>
      <c r="M1589" t="s">
        <v>13588</v>
      </c>
      <c r="N1589">
        <v>270107006</v>
      </c>
      <c r="O1589" t="s">
        <v>13613</v>
      </c>
      <c r="P1589">
        <v>33404.358495834007</v>
      </c>
      <c r="Q1589">
        <v>48603.391851760243</v>
      </c>
      <c r="R1589">
        <v>25929.315406073019</v>
      </c>
    </row>
    <row r="1590" spans="1:18" x14ac:dyDescent="0.25">
      <c r="A1590">
        <v>13</v>
      </c>
      <c r="B1590">
        <v>13104</v>
      </c>
      <c r="C1590" t="s">
        <v>10678</v>
      </c>
      <c r="D1590" t="s">
        <v>1833</v>
      </c>
      <c r="E1590">
        <v>3</v>
      </c>
      <c r="F1590" t="s">
        <v>13807</v>
      </c>
      <c r="G1590">
        <v>1</v>
      </c>
      <c r="H1590" t="s">
        <v>8278</v>
      </c>
      <c r="I1590">
        <v>1</v>
      </c>
      <c r="J1590" t="s">
        <v>13801</v>
      </c>
      <c r="K1590" t="s">
        <v>13809</v>
      </c>
      <c r="L1590">
        <v>270107</v>
      </c>
      <c r="M1590" t="s">
        <v>13588</v>
      </c>
      <c r="N1590">
        <v>270107006</v>
      </c>
      <c r="O1590" t="s">
        <v>13613</v>
      </c>
      <c r="P1590">
        <v>0</v>
      </c>
      <c r="Q1590">
        <v>4804.4471628201018</v>
      </c>
      <c r="R1590">
        <v>0</v>
      </c>
    </row>
    <row r="1591" spans="1:18" x14ac:dyDescent="0.25">
      <c r="A1591">
        <v>13</v>
      </c>
      <c r="B1591">
        <v>13104</v>
      </c>
      <c r="C1591" t="s">
        <v>10678</v>
      </c>
      <c r="D1591" t="s">
        <v>1833</v>
      </c>
      <c r="E1591">
        <v>4</v>
      </c>
      <c r="F1591" t="s">
        <v>13810</v>
      </c>
      <c r="G1591">
        <v>1</v>
      </c>
      <c r="H1591" t="s">
        <v>8278</v>
      </c>
      <c r="I1591">
        <v>1</v>
      </c>
      <c r="J1591" t="s">
        <v>13801</v>
      </c>
      <c r="K1591" t="s">
        <v>13811</v>
      </c>
      <c r="L1591">
        <v>270107</v>
      </c>
      <c r="M1591" t="s">
        <v>13588</v>
      </c>
      <c r="N1591">
        <v>270107006</v>
      </c>
      <c r="O1591" t="s">
        <v>13613</v>
      </c>
      <c r="P1591">
        <v>29808.525958472321</v>
      </c>
      <c r="Q1591">
        <v>50681.061420016813</v>
      </c>
      <c r="R1591">
        <v>25929.315406073019</v>
      </c>
    </row>
    <row r="1592" spans="1:18" x14ac:dyDescent="0.25">
      <c r="A1592">
        <v>13</v>
      </c>
      <c r="B1592">
        <v>13104</v>
      </c>
      <c r="C1592" t="s">
        <v>10678</v>
      </c>
      <c r="D1592" t="s">
        <v>1833</v>
      </c>
      <c r="E1592">
        <v>4</v>
      </c>
      <c r="F1592" t="s">
        <v>13810</v>
      </c>
      <c r="G1592">
        <v>1</v>
      </c>
      <c r="H1592" t="s">
        <v>8278</v>
      </c>
      <c r="I1592">
        <v>1</v>
      </c>
      <c r="J1592" t="s">
        <v>13801</v>
      </c>
      <c r="K1592" t="s">
        <v>13812</v>
      </c>
      <c r="L1592">
        <v>270107</v>
      </c>
      <c r="M1592" t="s">
        <v>13588</v>
      </c>
      <c r="N1592">
        <v>270107006</v>
      </c>
      <c r="O1592" t="s">
        <v>13613</v>
      </c>
      <c r="P1592">
        <v>3595.8325373616844</v>
      </c>
      <c r="Q1592">
        <v>2726.7775945635362</v>
      </c>
      <c r="R1592">
        <v>0</v>
      </c>
    </row>
    <row r="1593" spans="1:18" x14ac:dyDescent="0.25">
      <c r="A1593">
        <v>13</v>
      </c>
      <c r="B1593">
        <v>13104</v>
      </c>
      <c r="C1593" t="s">
        <v>10678</v>
      </c>
      <c r="D1593" t="s">
        <v>1833</v>
      </c>
      <c r="E1593">
        <v>7</v>
      </c>
      <c r="F1593" t="s">
        <v>13813</v>
      </c>
      <c r="G1593">
        <v>2</v>
      </c>
      <c r="H1593" t="s">
        <v>13771</v>
      </c>
      <c r="I1593">
        <v>3</v>
      </c>
      <c r="J1593" t="s">
        <v>13814</v>
      </c>
      <c r="K1593" t="s">
        <v>13771</v>
      </c>
      <c r="L1593">
        <v>270107</v>
      </c>
      <c r="M1593" t="s">
        <v>13588</v>
      </c>
      <c r="N1593">
        <v>270107005</v>
      </c>
      <c r="O1593" t="s">
        <v>13608</v>
      </c>
      <c r="P1593">
        <v>0</v>
      </c>
      <c r="Q1593">
        <v>12520.32023177375</v>
      </c>
      <c r="R1593">
        <v>0</v>
      </c>
    </row>
    <row r="1594" spans="1:18" x14ac:dyDescent="0.25">
      <c r="A1594">
        <v>13</v>
      </c>
      <c r="B1594">
        <v>13104</v>
      </c>
      <c r="C1594" t="s">
        <v>10678</v>
      </c>
      <c r="D1594" t="s">
        <v>1833</v>
      </c>
      <c r="E1594">
        <v>7</v>
      </c>
      <c r="F1594" t="s">
        <v>13813</v>
      </c>
      <c r="G1594">
        <v>3</v>
      </c>
      <c r="H1594" t="s">
        <v>13770</v>
      </c>
      <c r="I1594">
        <v>3</v>
      </c>
      <c r="J1594" t="s">
        <v>13814</v>
      </c>
      <c r="K1594" t="s">
        <v>13815</v>
      </c>
      <c r="L1594">
        <v>270107</v>
      </c>
      <c r="M1594" t="s">
        <v>13588</v>
      </c>
      <c r="N1594">
        <v>270107005</v>
      </c>
      <c r="O1594" t="s">
        <v>13608</v>
      </c>
      <c r="P1594">
        <v>24180.394116177573</v>
      </c>
      <c r="Q1594">
        <v>30652.384886814696</v>
      </c>
      <c r="R1594">
        <v>24293.780707073885</v>
      </c>
    </row>
    <row r="1595" spans="1:18" x14ac:dyDescent="0.25">
      <c r="A1595">
        <v>13</v>
      </c>
      <c r="B1595">
        <v>13104</v>
      </c>
      <c r="C1595" t="s">
        <v>10678</v>
      </c>
      <c r="D1595" t="s">
        <v>1833</v>
      </c>
      <c r="E1595">
        <v>7</v>
      </c>
      <c r="F1595" t="s">
        <v>13813</v>
      </c>
      <c r="G1595">
        <v>3</v>
      </c>
      <c r="H1595" t="s">
        <v>13770</v>
      </c>
      <c r="I1595">
        <v>3</v>
      </c>
      <c r="J1595" t="s">
        <v>13814</v>
      </c>
      <c r="K1595" t="s">
        <v>13816</v>
      </c>
      <c r="L1595">
        <v>270107</v>
      </c>
      <c r="M1595" t="s">
        <v>13588</v>
      </c>
      <c r="N1595">
        <v>270107005</v>
      </c>
      <c r="O1595" t="s">
        <v>13608</v>
      </c>
      <c r="P1595">
        <v>9223.9643796564342</v>
      </c>
      <c r="Q1595">
        <v>10235.133895991881</v>
      </c>
      <c r="R1595">
        <v>1635.5346989991344</v>
      </c>
    </row>
    <row r="1596" spans="1:18" x14ac:dyDescent="0.25">
      <c r="A1596">
        <v>13</v>
      </c>
      <c r="B1596">
        <v>13105</v>
      </c>
      <c r="C1596" t="s">
        <v>10678</v>
      </c>
      <c r="D1596" t="s">
        <v>1836</v>
      </c>
      <c r="E1596">
        <v>1</v>
      </c>
      <c r="F1596" t="s">
        <v>13800</v>
      </c>
      <c r="G1596">
        <v>1</v>
      </c>
      <c r="H1596" t="s">
        <v>8278</v>
      </c>
      <c r="I1596">
        <v>1</v>
      </c>
      <c r="J1596" t="s">
        <v>13801</v>
      </c>
      <c r="K1596" t="s">
        <v>13802</v>
      </c>
      <c r="L1596">
        <v>270107</v>
      </c>
      <c r="M1596" t="s">
        <v>13588</v>
      </c>
      <c r="N1596">
        <v>270107006</v>
      </c>
      <c r="O1596" t="s">
        <v>13613</v>
      </c>
      <c r="P1596">
        <v>34446.32752132824</v>
      </c>
      <c r="Q1596">
        <v>20384.559604438422</v>
      </c>
      <c r="R1596">
        <v>18392.963870108484</v>
      </c>
    </row>
    <row r="1597" spans="1:18" x14ac:dyDescent="0.25">
      <c r="A1597">
        <v>13</v>
      </c>
      <c r="B1597">
        <v>13105</v>
      </c>
      <c r="C1597" t="s">
        <v>10678</v>
      </c>
      <c r="D1597" t="s">
        <v>1836</v>
      </c>
      <c r="E1597">
        <v>1</v>
      </c>
      <c r="F1597" t="s">
        <v>13800</v>
      </c>
      <c r="G1597">
        <v>1</v>
      </c>
      <c r="H1597" t="s">
        <v>8278</v>
      </c>
      <c r="I1597">
        <v>1</v>
      </c>
      <c r="J1597" t="s">
        <v>13801</v>
      </c>
      <c r="K1597" t="s">
        <v>13803</v>
      </c>
      <c r="L1597">
        <v>270107</v>
      </c>
      <c r="M1597" t="s">
        <v>13588</v>
      </c>
      <c r="N1597">
        <v>270107006</v>
      </c>
      <c r="O1597" t="s">
        <v>13613</v>
      </c>
      <c r="P1597">
        <v>0</v>
      </c>
      <c r="Q1597">
        <v>1802.427835223084</v>
      </c>
      <c r="R1597">
        <v>2108.9073872616436</v>
      </c>
    </row>
    <row r="1598" spans="1:18" x14ac:dyDescent="0.25">
      <c r="A1598">
        <v>13</v>
      </c>
      <c r="B1598">
        <v>13105</v>
      </c>
      <c r="C1598" t="s">
        <v>10678</v>
      </c>
      <c r="D1598" t="s">
        <v>1836</v>
      </c>
      <c r="E1598">
        <v>2</v>
      </c>
      <c r="F1598" t="s">
        <v>13804</v>
      </c>
      <c r="G1598">
        <v>3</v>
      </c>
      <c r="H1598" t="s">
        <v>13770</v>
      </c>
      <c r="I1598">
        <v>1</v>
      </c>
      <c r="J1598" t="s">
        <v>13801</v>
      </c>
      <c r="K1598" t="s">
        <v>13805</v>
      </c>
      <c r="L1598">
        <v>270107</v>
      </c>
      <c r="M1598" t="s">
        <v>13588</v>
      </c>
      <c r="N1598">
        <v>270107006</v>
      </c>
      <c r="O1598" t="s">
        <v>13613</v>
      </c>
      <c r="P1598">
        <v>25021.112802688651</v>
      </c>
      <c r="Q1598">
        <v>12830.801099956889</v>
      </c>
      <c r="R1598">
        <v>18392.963870108484</v>
      </c>
    </row>
    <row r="1599" spans="1:18" x14ac:dyDescent="0.25">
      <c r="A1599">
        <v>13</v>
      </c>
      <c r="B1599">
        <v>13105</v>
      </c>
      <c r="C1599" t="s">
        <v>10678</v>
      </c>
      <c r="D1599" t="s">
        <v>1836</v>
      </c>
      <c r="E1599">
        <v>2</v>
      </c>
      <c r="F1599" t="s">
        <v>13804</v>
      </c>
      <c r="G1599">
        <v>3</v>
      </c>
      <c r="H1599" t="s">
        <v>13770</v>
      </c>
      <c r="I1599">
        <v>1</v>
      </c>
      <c r="J1599" t="s">
        <v>13801</v>
      </c>
      <c r="K1599" t="s">
        <v>13806</v>
      </c>
      <c r="L1599">
        <v>270107</v>
      </c>
      <c r="M1599" t="s">
        <v>13588</v>
      </c>
      <c r="N1599">
        <v>270107006</v>
      </c>
      <c r="O1599" t="s">
        <v>13613</v>
      </c>
      <c r="P1599">
        <v>9425.2147186395887</v>
      </c>
      <c r="Q1599">
        <v>9356.1863397046145</v>
      </c>
      <c r="R1599">
        <v>2108.9073872616436</v>
      </c>
    </row>
    <row r="1600" spans="1:18" x14ac:dyDescent="0.25">
      <c r="A1600">
        <v>13</v>
      </c>
      <c r="B1600">
        <v>13105</v>
      </c>
      <c r="C1600" t="s">
        <v>10678</v>
      </c>
      <c r="D1600" t="s">
        <v>1836</v>
      </c>
      <c r="E1600">
        <v>3</v>
      </c>
      <c r="F1600" t="s">
        <v>13807</v>
      </c>
      <c r="G1600">
        <v>1</v>
      </c>
      <c r="H1600" t="s">
        <v>8278</v>
      </c>
      <c r="I1600">
        <v>1</v>
      </c>
      <c r="J1600" t="s">
        <v>13801</v>
      </c>
      <c r="K1600" t="s">
        <v>13808</v>
      </c>
      <c r="L1600">
        <v>270107</v>
      </c>
      <c r="M1600" t="s">
        <v>13588</v>
      </c>
      <c r="N1600">
        <v>270107006</v>
      </c>
      <c r="O1600" t="s">
        <v>13613</v>
      </c>
      <c r="P1600">
        <v>34446.32752132824</v>
      </c>
      <c r="Q1600">
        <v>20384.559604438422</v>
      </c>
      <c r="R1600">
        <v>19716.558360964205</v>
      </c>
    </row>
    <row r="1601" spans="1:18" x14ac:dyDescent="0.25">
      <c r="A1601">
        <v>13</v>
      </c>
      <c r="B1601">
        <v>13105</v>
      </c>
      <c r="C1601" t="s">
        <v>10678</v>
      </c>
      <c r="D1601" t="s">
        <v>1836</v>
      </c>
      <c r="E1601">
        <v>3</v>
      </c>
      <c r="F1601" t="s">
        <v>13807</v>
      </c>
      <c r="G1601">
        <v>1</v>
      </c>
      <c r="H1601" t="s">
        <v>8278</v>
      </c>
      <c r="I1601">
        <v>1</v>
      </c>
      <c r="J1601" t="s">
        <v>13801</v>
      </c>
      <c r="K1601" t="s">
        <v>13809</v>
      </c>
      <c r="L1601">
        <v>270107</v>
      </c>
      <c r="M1601" t="s">
        <v>13588</v>
      </c>
      <c r="N1601">
        <v>270107006</v>
      </c>
      <c r="O1601" t="s">
        <v>13613</v>
      </c>
      <c r="P1601">
        <v>0</v>
      </c>
      <c r="Q1601">
        <v>1802.427835223084</v>
      </c>
      <c r="R1601">
        <v>785.3128964059199</v>
      </c>
    </row>
    <row r="1602" spans="1:18" x14ac:dyDescent="0.25">
      <c r="A1602">
        <v>13</v>
      </c>
      <c r="B1602">
        <v>13105</v>
      </c>
      <c r="C1602" t="s">
        <v>10678</v>
      </c>
      <c r="D1602" t="s">
        <v>1836</v>
      </c>
      <c r="E1602">
        <v>4</v>
      </c>
      <c r="F1602" t="s">
        <v>13810</v>
      </c>
      <c r="G1602">
        <v>1</v>
      </c>
      <c r="H1602" t="s">
        <v>8278</v>
      </c>
      <c r="I1602">
        <v>1</v>
      </c>
      <c r="J1602" t="s">
        <v>13801</v>
      </c>
      <c r="K1602" t="s">
        <v>13811</v>
      </c>
      <c r="L1602">
        <v>270107</v>
      </c>
      <c r="M1602" t="s">
        <v>13588</v>
      </c>
      <c r="N1602">
        <v>270107006</v>
      </c>
      <c r="O1602" t="s">
        <v>13613</v>
      </c>
      <c r="P1602">
        <v>34446.32752132824</v>
      </c>
      <c r="Q1602">
        <v>20384.559604438422</v>
      </c>
      <c r="R1602">
        <v>18392.963870108484</v>
      </c>
    </row>
    <row r="1603" spans="1:18" x14ac:dyDescent="0.25">
      <c r="A1603">
        <v>13</v>
      </c>
      <c r="B1603">
        <v>13105</v>
      </c>
      <c r="C1603" t="s">
        <v>10678</v>
      </c>
      <c r="D1603" t="s">
        <v>1836</v>
      </c>
      <c r="E1603">
        <v>4</v>
      </c>
      <c r="F1603" t="s">
        <v>13810</v>
      </c>
      <c r="G1603">
        <v>1</v>
      </c>
      <c r="H1603" t="s">
        <v>8278</v>
      </c>
      <c r="I1603">
        <v>1</v>
      </c>
      <c r="J1603" t="s">
        <v>13801</v>
      </c>
      <c r="K1603" t="s">
        <v>13812</v>
      </c>
      <c r="L1603">
        <v>270107</v>
      </c>
      <c r="M1603" t="s">
        <v>13588</v>
      </c>
      <c r="N1603">
        <v>270107006</v>
      </c>
      <c r="O1603" t="s">
        <v>13613</v>
      </c>
      <c r="P1603">
        <v>0</v>
      </c>
      <c r="Q1603">
        <v>1802.427835223084</v>
      </c>
      <c r="R1603">
        <v>2108.9073872616436</v>
      </c>
    </row>
    <row r="1604" spans="1:18" x14ac:dyDescent="0.25">
      <c r="A1604">
        <v>13</v>
      </c>
      <c r="B1604">
        <v>13105</v>
      </c>
      <c r="C1604" t="s">
        <v>10678</v>
      </c>
      <c r="D1604" t="s">
        <v>1836</v>
      </c>
      <c r="E1604">
        <v>7</v>
      </c>
      <c r="F1604" t="s">
        <v>13813</v>
      </c>
      <c r="G1604">
        <v>2</v>
      </c>
      <c r="H1604" t="s">
        <v>13771</v>
      </c>
      <c r="I1604">
        <v>3</v>
      </c>
      <c r="J1604" t="s">
        <v>13814</v>
      </c>
      <c r="K1604" t="s">
        <v>13771</v>
      </c>
      <c r="L1604">
        <v>270107</v>
      </c>
      <c r="M1604" t="s">
        <v>13588</v>
      </c>
      <c r="N1604">
        <v>270107005</v>
      </c>
      <c r="O1604" t="s">
        <v>13608</v>
      </c>
      <c r="P1604">
        <v>0</v>
      </c>
      <c r="Q1604">
        <v>7667.527557921253</v>
      </c>
      <c r="R1604">
        <v>0</v>
      </c>
    </row>
    <row r="1605" spans="1:18" x14ac:dyDescent="0.25">
      <c r="A1605">
        <v>13</v>
      </c>
      <c r="B1605">
        <v>13105</v>
      </c>
      <c r="C1605" t="s">
        <v>10678</v>
      </c>
      <c r="D1605" t="s">
        <v>1836</v>
      </c>
      <c r="E1605">
        <v>7</v>
      </c>
      <c r="F1605" t="s">
        <v>13813</v>
      </c>
      <c r="G1605">
        <v>3</v>
      </c>
      <c r="H1605" t="s">
        <v>13770</v>
      </c>
      <c r="I1605">
        <v>3</v>
      </c>
      <c r="J1605" t="s">
        <v>13814</v>
      </c>
      <c r="K1605" t="s">
        <v>13815</v>
      </c>
      <c r="L1605">
        <v>270107</v>
      </c>
      <c r="M1605" t="s">
        <v>13588</v>
      </c>
      <c r="N1605">
        <v>270107005</v>
      </c>
      <c r="O1605" t="s">
        <v>13608</v>
      </c>
      <c r="P1605">
        <v>25021.112802688651</v>
      </c>
      <c r="Q1605">
        <v>14519.459881740253</v>
      </c>
      <c r="R1605">
        <v>17607.650973702563</v>
      </c>
    </row>
    <row r="1606" spans="1:18" x14ac:dyDescent="0.25">
      <c r="A1606">
        <v>13</v>
      </c>
      <c r="B1606">
        <v>13105</v>
      </c>
      <c r="C1606" t="s">
        <v>10678</v>
      </c>
      <c r="D1606" t="s">
        <v>1836</v>
      </c>
      <c r="E1606">
        <v>7</v>
      </c>
      <c r="F1606" t="s">
        <v>13813</v>
      </c>
      <c r="G1606">
        <v>3</v>
      </c>
      <c r="H1606" t="s">
        <v>13770</v>
      </c>
      <c r="I1606">
        <v>3</v>
      </c>
      <c r="J1606" t="s">
        <v>13814</v>
      </c>
      <c r="K1606" t="s">
        <v>13816</v>
      </c>
      <c r="L1606">
        <v>270107</v>
      </c>
      <c r="M1606" t="s">
        <v>13588</v>
      </c>
      <c r="N1606">
        <v>270107005</v>
      </c>
      <c r="O1606" t="s">
        <v>13608</v>
      </c>
      <c r="P1606">
        <v>9425.2147186395887</v>
      </c>
      <c r="Q1606">
        <v>0</v>
      </c>
      <c r="R1606">
        <v>2894.2202836675638</v>
      </c>
    </row>
    <row r="1607" spans="1:18" x14ac:dyDescent="0.25">
      <c r="A1607">
        <v>13</v>
      </c>
      <c r="B1607">
        <v>13106</v>
      </c>
      <c r="C1607" t="s">
        <v>10678</v>
      </c>
      <c r="D1607" t="s">
        <v>1839</v>
      </c>
      <c r="E1607">
        <v>1</v>
      </c>
      <c r="F1607" t="s">
        <v>13800</v>
      </c>
      <c r="G1607">
        <v>1</v>
      </c>
      <c r="H1607" t="s">
        <v>8278</v>
      </c>
      <c r="I1607">
        <v>1</v>
      </c>
      <c r="J1607" t="s">
        <v>13801</v>
      </c>
      <c r="K1607" t="s">
        <v>13802</v>
      </c>
      <c r="L1607">
        <v>270107</v>
      </c>
      <c r="M1607" t="s">
        <v>13588</v>
      </c>
      <c r="N1607">
        <v>270107006</v>
      </c>
      <c r="O1607" t="s">
        <v>13613</v>
      </c>
      <c r="P1607">
        <v>33742.547527091381</v>
      </c>
      <c r="Q1607">
        <v>20093.397599199096</v>
      </c>
      <c r="R1607">
        <v>22493.151324305018</v>
      </c>
    </row>
    <row r="1608" spans="1:18" x14ac:dyDescent="0.25">
      <c r="A1608">
        <v>13</v>
      </c>
      <c r="B1608">
        <v>13106</v>
      </c>
      <c r="C1608" t="s">
        <v>10678</v>
      </c>
      <c r="D1608" t="s">
        <v>1839</v>
      </c>
      <c r="E1608">
        <v>2</v>
      </c>
      <c r="F1608" t="s">
        <v>13804</v>
      </c>
      <c r="G1608">
        <v>3</v>
      </c>
      <c r="H1608" t="s">
        <v>13770</v>
      </c>
      <c r="I1608">
        <v>1</v>
      </c>
      <c r="J1608" t="s">
        <v>13801</v>
      </c>
      <c r="K1608" t="s">
        <v>13805</v>
      </c>
      <c r="L1608">
        <v>270107</v>
      </c>
      <c r="M1608" t="s">
        <v>13588</v>
      </c>
      <c r="N1608">
        <v>270107006</v>
      </c>
      <c r="O1608" t="s">
        <v>13613</v>
      </c>
      <c r="P1608">
        <v>33742.547527091381</v>
      </c>
      <c r="Q1608">
        <v>18023.495920425896</v>
      </c>
      <c r="R1608">
        <v>18984.968506700832</v>
      </c>
    </row>
    <row r="1609" spans="1:18" x14ac:dyDescent="0.25">
      <c r="A1609">
        <v>13</v>
      </c>
      <c r="B1609">
        <v>13106</v>
      </c>
      <c r="C1609" t="s">
        <v>10678</v>
      </c>
      <c r="D1609" t="s">
        <v>1839</v>
      </c>
      <c r="E1609">
        <v>2</v>
      </c>
      <c r="F1609" t="s">
        <v>13804</v>
      </c>
      <c r="G1609">
        <v>3</v>
      </c>
      <c r="H1609" t="s">
        <v>13770</v>
      </c>
      <c r="I1609">
        <v>1</v>
      </c>
      <c r="J1609" t="s">
        <v>13801</v>
      </c>
      <c r="K1609" t="s">
        <v>13806</v>
      </c>
      <c r="L1609">
        <v>270107</v>
      </c>
      <c r="M1609" t="s">
        <v>13588</v>
      </c>
      <c r="N1609">
        <v>270107006</v>
      </c>
      <c r="O1609" t="s">
        <v>13613</v>
      </c>
      <c r="P1609">
        <v>0</v>
      </c>
      <c r="Q1609">
        <v>2069.9016787731994</v>
      </c>
      <c r="R1609">
        <v>3508.182817604189</v>
      </c>
    </row>
    <row r="1610" spans="1:18" x14ac:dyDescent="0.25">
      <c r="A1610">
        <v>13</v>
      </c>
      <c r="B1610">
        <v>13106</v>
      </c>
      <c r="C1610" t="s">
        <v>10678</v>
      </c>
      <c r="D1610" t="s">
        <v>1839</v>
      </c>
      <c r="E1610">
        <v>3</v>
      </c>
      <c r="F1610" t="s">
        <v>13807</v>
      </c>
      <c r="G1610">
        <v>1</v>
      </c>
      <c r="H1610" t="s">
        <v>8278</v>
      </c>
      <c r="I1610">
        <v>1</v>
      </c>
      <c r="J1610" t="s">
        <v>13801</v>
      </c>
      <c r="K1610" t="s">
        <v>13808</v>
      </c>
      <c r="L1610">
        <v>270107</v>
      </c>
      <c r="M1610" t="s">
        <v>13588</v>
      </c>
      <c r="N1610">
        <v>270107006</v>
      </c>
      <c r="O1610" t="s">
        <v>13613</v>
      </c>
      <c r="P1610">
        <v>33742.547527091381</v>
      </c>
      <c r="Q1610">
        <v>20093.397599199096</v>
      </c>
      <c r="R1610">
        <v>22493.151324305018</v>
      </c>
    </row>
    <row r="1611" spans="1:18" x14ac:dyDescent="0.25">
      <c r="A1611">
        <v>13</v>
      </c>
      <c r="B1611">
        <v>13106</v>
      </c>
      <c r="C1611" t="s">
        <v>10678</v>
      </c>
      <c r="D1611" t="s">
        <v>1839</v>
      </c>
      <c r="E1611">
        <v>4</v>
      </c>
      <c r="F1611" t="s">
        <v>13810</v>
      </c>
      <c r="G1611">
        <v>1</v>
      </c>
      <c r="H1611" t="s">
        <v>8278</v>
      </c>
      <c r="I1611">
        <v>1</v>
      </c>
      <c r="J1611" t="s">
        <v>13801</v>
      </c>
      <c r="K1611" t="s">
        <v>13811</v>
      </c>
      <c r="L1611">
        <v>270107</v>
      </c>
      <c r="M1611" t="s">
        <v>13588</v>
      </c>
      <c r="N1611">
        <v>270107006</v>
      </c>
      <c r="O1611" t="s">
        <v>13613</v>
      </c>
      <c r="P1611">
        <v>33742.547527091381</v>
      </c>
      <c r="Q1611">
        <v>20093.397599199096</v>
      </c>
      <c r="R1611">
        <v>22493.151324305018</v>
      </c>
    </row>
    <row r="1612" spans="1:18" x14ac:dyDescent="0.25">
      <c r="A1612">
        <v>13</v>
      </c>
      <c r="B1612">
        <v>13106</v>
      </c>
      <c r="C1612" t="s">
        <v>10678</v>
      </c>
      <c r="D1612" t="s">
        <v>1839</v>
      </c>
      <c r="E1612">
        <v>7</v>
      </c>
      <c r="F1612" t="s">
        <v>13813</v>
      </c>
      <c r="G1612">
        <v>2</v>
      </c>
      <c r="H1612" t="s">
        <v>13771</v>
      </c>
      <c r="I1612">
        <v>3</v>
      </c>
      <c r="J1612" t="s">
        <v>13814</v>
      </c>
      <c r="K1612" t="s">
        <v>13771</v>
      </c>
      <c r="L1612">
        <v>270107</v>
      </c>
      <c r="M1612" t="s">
        <v>13588</v>
      </c>
      <c r="N1612">
        <v>270107005</v>
      </c>
      <c r="O1612" t="s">
        <v>13608</v>
      </c>
      <c r="P1612">
        <v>8489.2571899958748</v>
      </c>
      <c r="Q1612">
        <v>5776.385677339118</v>
      </c>
      <c r="R1612">
        <v>0</v>
      </c>
    </row>
    <row r="1613" spans="1:18" x14ac:dyDescent="0.25">
      <c r="A1613">
        <v>13</v>
      </c>
      <c r="B1613">
        <v>13106</v>
      </c>
      <c r="C1613" t="s">
        <v>10678</v>
      </c>
      <c r="D1613" t="s">
        <v>1839</v>
      </c>
      <c r="E1613">
        <v>7</v>
      </c>
      <c r="F1613" t="s">
        <v>13813</v>
      </c>
      <c r="G1613">
        <v>3</v>
      </c>
      <c r="H1613" t="s">
        <v>13770</v>
      </c>
      <c r="I1613">
        <v>3</v>
      </c>
      <c r="J1613" t="s">
        <v>13814</v>
      </c>
      <c r="K1613" t="s">
        <v>13815</v>
      </c>
      <c r="L1613">
        <v>270107</v>
      </c>
      <c r="M1613" t="s">
        <v>13588</v>
      </c>
      <c r="N1613">
        <v>270107005</v>
      </c>
      <c r="O1613" t="s">
        <v>13608</v>
      </c>
      <c r="P1613">
        <v>24071.39375304661</v>
      </c>
      <c r="Q1613">
        <v>14317.011921859979</v>
      </c>
      <c r="R1613">
        <v>21392.246780477482</v>
      </c>
    </row>
    <row r="1614" spans="1:18" x14ac:dyDescent="0.25">
      <c r="A1614">
        <v>13</v>
      </c>
      <c r="B1614">
        <v>13106</v>
      </c>
      <c r="C1614" t="s">
        <v>10678</v>
      </c>
      <c r="D1614" t="s">
        <v>1839</v>
      </c>
      <c r="E1614">
        <v>7</v>
      </c>
      <c r="F1614" t="s">
        <v>13813</v>
      </c>
      <c r="G1614">
        <v>3</v>
      </c>
      <c r="H1614" t="s">
        <v>13770</v>
      </c>
      <c r="I1614">
        <v>3</v>
      </c>
      <c r="J1614" t="s">
        <v>13814</v>
      </c>
      <c r="K1614" t="s">
        <v>13816</v>
      </c>
      <c r="L1614">
        <v>270107</v>
      </c>
      <c r="M1614" t="s">
        <v>13588</v>
      </c>
      <c r="N1614">
        <v>270107005</v>
      </c>
      <c r="O1614" t="s">
        <v>13608</v>
      </c>
      <c r="P1614">
        <v>1181.8965840488956</v>
      </c>
      <c r="Q1614">
        <v>0</v>
      </c>
      <c r="R1614">
        <v>1100.9045438275393</v>
      </c>
    </row>
    <row r="1615" spans="1:18" x14ac:dyDescent="0.25">
      <c r="A1615">
        <v>13</v>
      </c>
      <c r="B1615">
        <v>13107</v>
      </c>
      <c r="C1615" t="s">
        <v>10678</v>
      </c>
      <c r="D1615" t="s">
        <v>1842</v>
      </c>
      <c r="E1615">
        <v>1</v>
      </c>
      <c r="F1615" t="s">
        <v>13800</v>
      </c>
      <c r="G1615">
        <v>1</v>
      </c>
      <c r="H1615" t="s">
        <v>8278</v>
      </c>
      <c r="I1615">
        <v>1</v>
      </c>
      <c r="J1615" t="s">
        <v>13801</v>
      </c>
      <c r="K1615" t="s">
        <v>13802</v>
      </c>
      <c r="L1615">
        <v>270107</v>
      </c>
      <c r="M1615" t="s">
        <v>13588</v>
      </c>
      <c r="N1615">
        <v>270107006</v>
      </c>
      <c r="O1615" t="s">
        <v>13613</v>
      </c>
      <c r="P1615">
        <v>24578.343601423188</v>
      </c>
      <c r="Q1615">
        <v>43746.161147652696</v>
      </c>
      <c r="R1615">
        <v>9292.8589141418688</v>
      </c>
    </row>
    <row r="1616" spans="1:18" x14ac:dyDescent="0.25">
      <c r="A1616">
        <v>13</v>
      </c>
      <c r="B1616">
        <v>13107</v>
      </c>
      <c r="C1616" t="s">
        <v>10678</v>
      </c>
      <c r="D1616" t="s">
        <v>1842</v>
      </c>
      <c r="E1616">
        <v>1</v>
      </c>
      <c r="F1616" t="s">
        <v>13800</v>
      </c>
      <c r="G1616">
        <v>1</v>
      </c>
      <c r="H1616" t="s">
        <v>8278</v>
      </c>
      <c r="I1616">
        <v>1</v>
      </c>
      <c r="J1616" t="s">
        <v>13801</v>
      </c>
      <c r="K1616" t="s">
        <v>13803</v>
      </c>
      <c r="L1616">
        <v>270107</v>
      </c>
      <c r="M1616" t="s">
        <v>13588</v>
      </c>
      <c r="N1616">
        <v>270107006</v>
      </c>
      <c r="O1616" t="s">
        <v>13613</v>
      </c>
      <c r="P1616">
        <v>1979.4498262996044</v>
      </c>
      <c r="Q1616">
        <v>6998.8393194949495</v>
      </c>
      <c r="R1616">
        <v>0</v>
      </c>
    </row>
    <row r="1617" spans="1:18" x14ac:dyDescent="0.25">
      <c r="A1617">
        <v>13</v>
      </c>
      <c r="B1617">
        <v>13107</v>
      </c>
      <c r="C1617" t="s">
        <v>10678</v>
      </c>
      <c r="D1617" t="s">
        <v>1842</v>
      </c>
      <c r="E1617">
        <v>2</v>
      </c>
      <c r="F1617" t="s">
        <v>13804</v>
      </c>
      <c r="G1617">
        <v>3</v>
      </c>
      <c r="H1617" t="s">
        <v>13770</v>
      </c>
      <c r="I1617">
        <v>1</v>
      </c>
      <c r="J1617" t="s">
        <v>13801</v>
      </c>
      <c r="K1617" t="s">
        <v>13805</v>
      </c>
      <c r="L1617">
        <v>270107</v>
      </c>
      <c r="M1617" t="s">
        <v>13588</v>
      </c>
      <c r="N1617">
        <v>270107006</v>
      </c>
      <c r="O1617" t="s">
        <v>13613</v>
      </c>
      <c r="P1617">
        <v>24578.343601423188</v>
      </c>
      <c r="Q1617">
        <v>37310.419572341802</v>
      </c>
      <c r="R1617">
        <v>7269.7335371051804</v>
      </c>
    </row>
    <row r="1618" spans="1:18" x14ac:dyDescent="0.25">
      <c r="A1618">
        <v>13</v>
      </c>
      <c r="B1618">
        <v>13107</v>
      </c>
      <c r="C1618" t="s">
        <v>10678</v>
      </c>
      <c r="D1618" t="s">
        <v>1842</v>
      </c>
      <c r="E1618">
        <v>2</v>
      </c>
      <c r="F1618" t="s">
        <v>13804</v>
      </c>
      <c r="G1618">
        <v>3</v>
      </c>
      <c r="H1618" t="s">
        <v>13770</v>
      </c>
      <c r="I1618">
        <v>1</v>
      </c>
      <c r="J1618" t="s">
        <v>13801</v>
      </c>
      <c r="K1618" t="s">
        <v>13806</v>
      </c>
      <c r="L1618">
        <v>270107</v>
      </c>
      <c r="M1618" t="s">
        <v>13588</v>
      </c>
      <c r="N1618">
        <v>270107006</v>
      </c>
      <c r="O1618" t="s">
        <v>13613</v>
      </c>
      <c r="P1618">
        <v>1979.4498262996044</v>
      </c>
      <c r="Q1618">
        <v>13434.58089480584</v>
      </c>
      <c r="R1618">
        <v>2023.1253770366889</v>
      </c>
    </row>
    <row r="1619" spans="1:18" x14ac:dyDescent="0.25">
      <c r="A1619">
        <v>13</v>
      </c>
      <c r="B1619">
        <v>13107</v>
      </c>
      <c r="C1619" t="s">
        <v>10678</v>
      </c>
      <c r="D1619" t="s">
        <v>1842</v>
      </c>
      <c r="E1619">
        <v>3</v>
      </c>
      <c r="F1619" t="s">
        <v>13807</v>
      </c>
      <c r="G1619">
        <v>1</v>
      </c>
      <c r="H1619" t="s">
        <v>8278</v>
      </c>
      <c r="I1619">
        <v>1</v>
      </c>
      <c r="J1619" t="s">
        <v>13801</v>
      </c>
      <c r="K1619" t="s">
        <v>13808</v>
      </c>
      <c r="L1619">
        <v>270107</v>
      </c>
      <c r="M1619" t="s">
        <v>13588</v>
      </c>
      <c r="N1619">
        <v>270107006</v>
      </c>
      <c r="O1619" t="s">
        <v>13613</v>
      </c>
      <c r="P1619">
        <v>24578.343601423188</v>
      </c>
      <c r="Q1619">
        <v>47245.580807400176</v>
      </c>
      <c r="R1619">
        <v>9292.8589141418688</v>
      </c>
    </row>
    <row r="1620" spans="1:18" x14ac:dyDescent="0.25">
      <c r="A1620">
        <v>13</v>
      </c>
      <c r="B1620">
        <v>13107</v>
      </c>
      <c r="C1620" t="s">
        <v>10678</v>
      </c>
      <c r="D1620" t="s">
        <v>1842</v>
      </c>
      <c r="E1620">
        <v>3</v>
      </c>
      <c r="F1620" t="s">
        <v>13807</v>
      </c>
      <c r="G1620">
        <v>1</v>
      </c>
      <c r="H1620" t="s">
        <v>8278</v>
      </c>
      <c r="I1620">
        <v>1</v>
      </c>
      <c r="J1620" t="s">
        <v>13801</v>
      </c>
      <c r="K1620" t="s">
        <v>13809</v>
      </c>
      <c r="L1620">
        <v>270107</v>
      </c>
      <c r="M1620" t="s">
        <v>13588</v>
      </c>
      <c r="N1620">
        <v>270107006</v>
      </c>
      <c r="O1620" t="s">
        <v>13613</v>
      </c>
      <c r="P1620">
        <v>1979.4498262996044</v>
      </c>
      <c r="Q1620">
        <v>3499.4196597474747</v>
      </c>
      <c r="R1620">
        <v>0</v>
      </c>
    </row>
    <row r="1621" spans="1:18" x14ac:dyDescent="0.25">
      <c r="A1621">
        <v>13</v>
      </c>
      <c r="B1621">
        <v>13107</v>
      </c>
      <c r="C1621" t="s">
        <v>10678</v>
      </c>
      <c r="D1621" t="s">
        <v>1842</v>
      </c>
      <c r="E1621">
        <v>4</v>
      </c>
      <c r="F1621" t="s">
        <v>13810</v>
      </c>
      <c r="G1621">
        <v>1</v>
      </c>
      <c r="H1621" t="s">
        <v>8278</v>
      </c>
      <c r="I1621">
        <v>1</v>
      </c>
      <c r="J1621" t="s">
        <v>13801</v>
      </c>
      <c r="K1621" t="s">
        <v>13811</v>
      </c>
      <c r="L1621">
        <v>270107</v>
      </c>
      <c r="M1621" t="s">
        <v>13588</v>
      </c>
      <c r="N1621">
        <v>270107006</v>
      </c>
      <c r="O1621" t="s">
        <v>13613</v>
      </c>
      <c r="P1621">
        <v>24578.343601423188</v>
      </c>
      <c r="Q1621">
        <v>43746.161147652696</v>
      </c>
      <c r="R1621">
        <v>9292.8589141418688</v>
      </c>
    </row>
    <row r="1622" spans="1:18" x14ac:dyDescent="0.25">
      <c r="A1622">
        <v>13</v>
      </c>
      <c r="B1622">
        <v>13107</v>
      </c>
      <c r="C1622" t="s">
        <v>10678</v>
      </c>
      <c r="D1622" t="s">
        <v>1842</v>
      </c>
      <c r="E1622">
        <v>4</v>
      </c>
      <c r="F1622" t="s">
        <v>13810</v>
      </c>
      <c r="G1622">
        <v>1</v>
      </c>
      <c r="H1622" t="s">
        <v>8278</v>
      </c>
      <c r="I1622">
        <v>1</v>
      </c>
      <c r="J1622" t="s">
        <v>13801</v>
      </c>
      <c r="K1622" t="s">
        <v>13812</v>
      </c>
      <c r="L1622">
        <v>270107</v>
      </c>
      <c r="M1622" t="s">
        <v>13588</v>
      </c>
      <c r="N1622">
        <v>270107006</v>
      </c>
      <c r="O1622" t="s">
        <v>13613</v>
      </c>
      <c r="P1622">
        <v>1979.4498262996044</v>
      </c>
      <c r="Q1622">
        <v>6998.8393194949495</v>
      </c>
      <c r="R1622">
        <v>0</v>
      </c>
    </row>
    <row r="1623" spans="1:18" x14ac:dyDescent="0.25">
      <c r="A1623">
        <v>13</v>
      </c>
      <c r="B1623">
        <v>13107</v>
      </c>
      <c r="C1623" t="s">
        <v>10678</v>
      </c>
      <c r="D1623" t="s">
        <v>1842</v>
      </c>
      <c r="E1623">
        <v>7</v>
      </c>
      <c r="F1623" t="s">
        <v>13813</v>
      </c>
      <c r="G1623">
        <v>2</v>
      </c>
      <c r="H1623" t="s">
        <v>13771</v>
      </c>
      <c r="I1623">
        <v>3</v>
      </c>
      <c r="J1623" t="s">
        <v>13814</v>
      </c>
      <c r="K1623" t="s">
        <v>13771</v>
      </c>
      <c r="L1623">
        <v>270107</v>
      </c>
      <c r="M1623" t="s">
        <v>13588</v>
      </c>
      <c r="N1623">
        <v>270107005</v>
      </c>
      <c r="O1623" t="s">
        <v>13608</v>
      </c>
      <c r="P1623">
        <v>0</v>
      </c>
      <c r="Q1623">
        <v>13675.16991575059</v>
      </c>
      <c r="R1623">
        <v>0</v>
      </c>
    </row>
    <row r="1624" spans="1:18" x14ac:dyDescent="0.25">
      <c r="A1624">
        <v>13</v>
      </c>
      <c r="B1624">
        <v>13107</v>
      </c>
      <c r="C1624" t="s">
        <v>10678</v>
      </c>
      <c r="D1624" t="s">
        <v>1842</v>
      </c>
      <c r="E1624">
        <v>7</v>
      </c>
      <c r="F1624" t="s">
        <v>13813</v>
      </c>
      <c r="G1624">
        <v>3</v>
      </c>
      <c r="H1624" t="s">
        <v>13770</v>
      </c>
      <c r="I1624">
        <v>3</v>
      </c>
      <c r="J1624" t="s">
        <v>13814</v>
      </c>
      <c r="K1624" t="s">
        <v>13815</v>
      </c>
      <c r="L1624">
        <v>270107</v>
      </c>
      <c r="M1624" t="s">
        <v>13588</v>
      </c>
      <c r="N1624">
        <v>270107005</v>
      </c>
      <c r="O1624" t="s">
        <v>13608</v>
      </c>
      <c r="P1624">
        <v>26557.793427722794</v>
      </c>
      <c r="Q1624">
        <v>34403.445970523346</v>
      </c>
      <c r="R1624">
        <v>9292.8589141418688</v>
      </c>
    </row>
    <row r="1625" spans="1:18" x14ac:dyDescent="0.25">
      <c r="A1625">
        <v>13</v>
      </c>
      <c r="B1625">
        <v>13107</v>
      </c>
      <c r="C1625" t="s">
        <v>10678</v>
      </c>
      <c r="D1625" t="s">
        <v>1842</v>
      </c>
      <c r="E1625">
        <v>7</v>
      </c>
      <c r="F1625" t="s">
        <v>13813</v>
      </c>
      <c r="G1625">
        <v>3</v>
      </c>
      <c r="H1625" t="s">
        <v>13770</v>
      </c>
      <c r="I1625">
        <v>3</v>
      </c>
      <c r="J1625" t="s">
        <v>13814</v>
      </c>
      <c r="K1625" t="s">
        <v>13816</v>
      </c>
      <c r="L1625">
        <v>270107</v>
      </c>
      <c r="M1625" t="s">
        <v>13588</v>
      </c>
      <c r="N1625">
        <v>270107005</v>
      </c>
      <c r="O1625" t="s">
        <v>13608</v>
      </c>
      <c r="P1625">
        <v>0</v>
      </c>
      <c r="Q1625">
        <v>2666.3845808736937</v>
      </c>
      <c r="R1625">
        <v>0</v>
      </c>
    </row>
    <row r="1626" spans="1:18" x14ac:dyDescent="0.25">
      <c r="A1626">
        <v>13</v>
      </c>
      <c r="B1626">
        <v>13108</v>
      </c>
      <c r="C1626" t="s">
        <v>10678</v>
      </c>
      <c r="D1626" t="s">
        <v>847</v>
      </c>
      <c r="E1626">
        <v>1</v>
      </c>
      <c r="F1626" t="s">
        <v>13800</v>
      </c>
      <c r="G1626">
        <v>1</v>
      </c>
      <c r="H1626" t="s">
        <v>8278</v>
      </c>
      <c r="I1626">
        <v>1</v>
      </c>
      <c r="J1626" t="s">
        <v>13801</v>
      </c>
      <c r="K1626" t="s">
        <v>13802</v>
      </c>
      <c r="L1626">
        <v>270107</v>
      </c>
      <c r="M1626" t="s">
        <v>13588</v>
      </c>
      <c r="N1626">
        <v>270107006</v>
      </c>
      <c r="O1626" t="s">
        <v>13613</v>
      </c>
      <c r="P1626">
        <v>13706.928347099125</v>
      </c>
      <c r="Q1626">
        <v>18720.185984513784</v>
      </c>
      <c r="R1626">
        <v>36719.160011147113</v>
      </c>
    </row>
    <row r="1627" spans="1:18" x14ac:dyDescent="0.25">
      <c r="A1627">
        <v>13</v>
      </c>
      <c r="B1627">
        <v>13108</v>
      </c>
      <c r="C1627" t="s">
        <v>10678</v>
      </c>
      <c r="D1627" t="s">
        <v>847</v>
      </c>
      <c r="E1627">
        <v>1</v>
      </c>
      <c r="F1627" t="s">
        <v>13800</v>
      </c>
      <c r="G1627">
        <v>1</v>
      </c>
      <c r="H1627" t="s">
        <v>8278</v>
      </c>
      <c r="I1627">
        <v>1</v>
      </c>
      <c r="J1627" t="s">
        <v>13801</v>
      </c>
      <c r="K1627" t="s">
        <v>13803</v>
      </c>
      <c r="L1627">
        <v>270107</v>
      </c>
      <c r="M1627" t="s">
        <v>13588</v>
      </c>
      <c r="N1627">
        <v>270107006</v>
      </c>
      <c r="O1627" t="s">
        <v>13613</v>
      </c>
      <c r="P1627">
        <v>11748.795726084963</v>
      </c>
      <c r="Q1627">
        <v>0</v>
      </c>
      <c r="R1627">
        <v>0</v>
      </c>
    </row>
    <row r="1628" spans="1:18" x14ac:dyDescent="0.25">
      <c r="A1628">
        <v>13</v>
      </c>
      <c r="B1628">
        <v>13108</v>
      </c>
      <c r="C1628" t="s">
        <v>10678</v>
      </c>
      <c r="D1628" t="s">
        <v>847</v>
      </c>
      <c r="E1628">
        <v>2</v>
      </c>
      <c r="F1628" t="s">
        <v>13804</v>
      </c>
      <c r="G1628">
        <v>3</v>
      </c>
      <c r="H1628" t="s">
        <v>13770</v>
      </c>
      <c r="I1628">
        <v>1</v>
      </c>
      <c r="J1628" t="s">
        <v>13801</v>
      </c>
      <c r="K1628" t="s">
        <v>13805</v>
      </c>
      <c r="L1628">
        <v>270107</v>
      </c>
      <c r="M1628" t="s">
        <v>13588</v>
      </c>
      <c r="N1628">
        <v>270107006</v>
      </c>
      <c r="O1628" t="s">
        <v>13613</v>
      </c>
      <c r="P1628">
        <v>9953.8408234886501</v>
      </c>
      <c r="Q1628">
        <v>16515.320343375941</v>
      </c>
      <c r="R1628">
        <v>28150.845388773629</v>
      </c>
    </row>
    <row r="1629" spans="1:18" x14ac:dyDescent="0.25">
      <c r="A1629">
        <v>13</v>
      </c>
      <c r="B1629">
        <v>13108</v>
      </c>
      <c r="C1629" t="s">
        <v>10678</v>
      </c>
      <c r="D1629" t="s">
        <v>847</v>
      </c>
      <c r="E1629">
        <v>2</v>
      </c>
      <c r="F1629" t="s">
        <v>13804</v>
      </c>
      <c r="G1629">
        <v>3</v>
      </c>
      <c r="H1629" t="s">
        <v>13770</v>
      </c>
      <c r="I1629">
        <v>1</v>
      </c>
      <c r="J1629" t="s">
        <v>13801</v>
      </c>
      <c r="K1629" t="s">
        <v>13806</v>
      </c>
      <c r="L1629">
        <v>270107</v>
      </c>
      <c r="M1629" t="s">
        <v>13588</v>
      </c>
      <c r="N1629">
        <v>270107006</v>
      </c>
      <c r="O1629" t="s">
        <v>13613</v>
      </c>
      <c r="P1629">
        <v>15501.883249695438</v>
      </c>
      <c r="Q1629">
        <v>2204.8656411378456</v>
      </c>
      <c r="R1629">
        <v>8568.3146223734911</v>
      </c>
    </row>
    <row r="1630" spans="1:18" x14ac:dyDescent="0.25">
      <c r="A1630">
        <v>13</v>
      </c>
      <c r="B1630">
        <v>13108</v>
      </c>
      <c r="C1630" t="s">
        <v>10678</v>
      </c>
      <c r="D1630" t="s">
        <v>847</v>
      </c>
      <c r="E1630">
        <v>3</v>
      </c>
      <c r="F1630" t="s">
        <v>13807</v>
      </c>
      <c r="G1630">
        <v>1</v>
      </c>
      <c r="H1630" t="s">
        <v>8278</v>
      </c>
      <c r="I1630">
        <v>1</v>
      </c>
      <c r="J1630" t="s">
        <v>13801</v>
      </c>
      <c r="K1630" t="s">
        <v>13808</v>
      </c>
      <c r="L1630">
        <v>270107</v>
      </c>
      <c r="M1630" t="s">
        <v>13588</v>
      </c>
      <c r="N1630">
        <v>270107006</v>
      </c>
      <c r="O1630" t="s">
        <v>13613</v>
      </c>
      <c r="P1630">
        <v>13706.928347099125</v>
      </c>
      <c r="Q1630">
        <v>18720.185984513784</v>
      </c>
      <c r="R1630">
        <v>36719.160011147113</v>
      </c>
    </row>
    <row r="1631" spans="1:18" x14ac:dyDescent="0.25">
      <c r="A1631">
        <v>13</v>
      </c>
      <c r="B1631">
        <v>13108</v>
      </c>
      <c r="C1631" t="s">
        <v>10678</v>
      </c>
      <c r="D1631" t="s">
        <v>847</v>
      </c>
      <c r="E1631">
        <v>3</v>
      </c>
      <c r="F1631" t="s">
        <v>13807</v>
      </c>
      <c r="G1631">
        <v>1</v>
      </c>
      <c r="H1631" t="s">
        <v>8278</v>
      </c>
      <c r="I1631">
        <v>1</v>
      </c>
      <c r="J1631" t="s">
        <v>13801</v>
      </c>
      <c r="K1631" t="s">
        <v>13809</v>
      </c>
      <c r="L1631">
        <v>270107</v>
      </c>
      <c r="M1631" t="s">
        <v>13588</v>
      </c>
      <c r="N1631">
        <v>270107006</v>
      </c>
      <c r="O1631" t="s">
        <v>13613</v>
      </c>
      <c r="P1631">
        <v>11748.795726084963</v>
      </c>
      <c r="Q1631">
        <v>0</v>
      </c>
      <c r="R1631">
        <v>0</v>
      </c>
    </row>
    <row r="1632" spans="1:18" x14ac:dyDescent="0.25">
      <c r="A1632">
        <v>13</v>
      </c>
      <c r="B1632">
        <v>13108</v>
      </c>
      <c r="C1632" t="s">
        <v>10678</v>
      </c>
      <c r="D1632" t="s">
        <v>847</v>
      </c>
      <c r="E1632">
        <v>4</v>
      </c>
      <c r="F1632" t="s">
        <v>13810</v>
      </c>
      <c r="G1632">
        <v>1</v>
      </c>
      <c r="H1632" t="s">
        <v>8278</v>
      </c>
      <c r="I1632">
        <v>1</v>
      </c>
      <c r="J1632" t="s">
        <v>13801</v>
      </c>
      <c r="K1632" t="s">
        <v>13811</v>
      </c>
      <c r="L1632">
        <v>270107</v>
      </c>
      <c r="M1632" t="s">
        <v>13588</v>
      </c>
      <c r="N1632">
        <v>270107006</v>
      </c>
      <c r="O1632" t="s">
        <v>13613</v>
      </c>
      <c r="P1632">
        <v>13706.928347099125</v>
      </c>
      <c r="Q1632">
        <v>18720.185984513784</v>
      </c>
      <c r="R1632">
        <v>36719.160011147113</v>
      </c>
    </row>
    <row r="1633" spans="1:18" x14ac:dyDescent="0.25">
      <c r="A1633">
        <v>13</v>
      </c>
      <c r="B1633">
        <v>13108</v>
      </c>
      <c r="C1633" t="s">
        <v>10678</v>
      </c>
      <c r="D1633" t="s">
        <v>847</v>
      </c>
      <c r="E1633">
        <v>4</v>
      </c>
      <c r="F1633" t="s">
        <v>13810</v>
      </c>
      <c r="G1633">
        <v>1</v>
      </c>
      <c r="H1633" t="s">
        <v>8278</v>
      </c>
      <c r="I1633">
        <v>1</v>
      </c>
      <c r="J1633" t="s">
        <v>13801</v>
      </c>
      <c r="K1633" t="s">
        <v>13812</v>
      </c>
      <c r="L1633">
        <v>270107</v>
      </c>
      <c r="M1633" t="s">
        <v>13588</v>
      </c>
      <c r="N1633">
        <v>270107006</v>
      </c>
      <c r="O1633" t="s">
        <v>13613</v>
      </c>
      <c r="P1633">
        <v>11748.795726084963</v>
      </c>
      <c r="Q1633">
        <v>0</v>
      </c>
      <c r="R1633">
        <v>0</v>
      </c>
    </row>
    <row r="1634" spans="1:18" x14ac:dyDescent="0.25">
      <c r="A1634">
        <v>13</v>
      </c>
      <c r="B1634">
        <v>13108</v>
      </c>
      <c r="C1634" t="s">
        <v>10678</v>
      </c>
      <c r="D1634" t="s">
        <v>847</v>
      </c>
      <c r="E1634">
        <v>7</v>
      </c>
      <c r="F1634" t="s">
        <v>13813</v>
      </c>
      <c r="G1634">
        <v>2</v>
      </c>
      <c r="H1634" t="s">
        <v>13771</v>
      </c>
      <c r="I1634">
        <v>3</v>
      </c>
      <c r="J1634" t="s">
        <v>13814</v>
      </c>
      <c r="K1634" t="s">
        <v>13771</v>
      </c>
      <c r="L1634">
        <v>270107</v>
      </c>
      <c r="M1634" t="s">
        <v>13588</v>
      </c>
      <c r="N1634">
        <v>270107005</v>
      </c>
      <c r="O1634" t="s">
        <v>13608</v>
      </c>
      <c r="P1634">
        <v>0</v>
      </c>
      <c r="Q1634">
        <v>17208.425660803619</v>
      </c>
      <c r="R1634">
        <v>0</v>
      </c>
    </row>
    <row r="1635" spans="1:18" x14ac:dyDescent="0.25">
      <c r="A1635">
        <v>13</v>
      </c>
      <c r="B1635">
        <v>13108</v>
      </c>
      <c r="C1635" t="s">
        <v>10678</v>
      </c>
      <c r="D1635" t="s">
        <v>847</v>
      </c>
      <c r="E1635">
        <v>7</v>
      </c>
      <c r="F1635" t="s">
        <v>13813</v>
      </c>
      <c r="G1635">
        <v>3</v>
      </c>
      <c r="H1635" t="s">
        <v>13770</v>
      </c>
      <c r="I1635">
        <v>3</v>
      </c>
      <c r="J1635" t="s">
        <v>13814</v>
      </c>
      <c r="K1635" t="s">
        <v>13815</v>
      </c>
      <c r="L1635">
        <v>270107</v>
      </c>
      <c r="M1635" t="s">
        <v>13588</v>
      </c>
      <c r="N1635">
        <v>270107005</v>
      </c>
      <c r="O1635" t="s">
        <v>13608</v>
      </c>
      <c r="P1635">
        <v>21702.636549573614</v>
      </c>
      <c r="Q1635">
        <v>1511.760323710168</v>
      </c>
      <c r="R1635">
        <v>29101.634240227668</v>
      </c>
    </row>
    <row r="1636" spans="1:18" x14ac:dyDescent="0.25">
      <c r="A1636">
        <v>13</v>
      </c>
      <c r="B1636">
        <v>13108</v>
      </c>
      <c r="C1636" t="s">
        <v>10678</v>
      </c>
      <c r="D1636" t="s">
        <v>847</v>
      </c>
      <c r="E1636">
        <v>7</v>
      </c>
      <c r="F1636" t="s">
        <v>13813</v>
      </c>
      <c r="G1636">
        <v>3</v>
      </c>
      <c r="H1636" t="s">
        <v>13770</v>
      </c>
      <c r="I1636">
        <v>3</v>
      </c>
      <c r="J1636" t="s">
        <v>13814</v>
      </c>
      <c r="K1636" t="s">
        <v>13816</v>
      </c>
      <c r="L1636">
        <v>270107</v>
      </c>
      <c r="M1636" t="s">
        <v>13588</v>
      </c>
      <c r="N1636">
        <v>270107005</v>
      </c>
      <c r="O1636" t="s">
        <v>13608</v>
      </c>
      <c r="P1636">
        <v>3753.0875236104748</v>
      </c>
      <c r="Q1636">
        <v>0</v>
      </c>
      <c r="R1636">
        <v>7617.5257709194511</v>
      </c>
    </row>
    <row r="1637" spans="1:18" x14ac:dyDescent="0.25">
      <c r="A1637">
        <v>13</v>
      </c>
      <c r="B1637">
        <v>13109</v>
      </c>
      <c r="C1637" t="s">
        <v>10678</v>
      </c>
      <c r="D1637" t="s">
        <v>1847</v>
      </c>
      <c r="E1637">
        <v>1</v>
      </c>
      <c r="F1637" t="s">
        <v>13800</v>
      </c>
      <c r="G1637">
        <v>1</v>
      </c>
      <c r="H1637" t="s">
        <v>8278</v>
      </c>
      <c r="I1637">
        <v>1</v>
      </c>
      <c r="J1637" t="s">
        <v>13801</v>
      </c>
      <c r="K1637" t="s">
        <v>13802</v>
      </c>
      <c r="L1637">
        <v>270107</v>
      </c>
      <c r="M1637" t="s">
        <v>13588</v>
      </c>
      <c r="N1637">
        <v>270107006</v>
      </c>
      <c r="O1637" t="s">
        <v>13613</v>
      </c>
      <c r="P1637">
        <v>24994.65697798675</v>
      </c>
      <c r="Q1637">
        <v>0</v>
      </c>
      <c r="R1637">
        <v>25711.581548358077</v>
      </c>
    </row>
    <row r="1638" spans="1:18" x14ac:dyDescent="0.25">
      <c r="A1638">
        <v>13</v>
      </c>
      <c r="B1638">
        <v>13109</v>
      </c>
      <c r="C1638" t="s">
        <v>10678</v>
      </c>
      <c r="D1638" t="s">
        <v>1847</v>
      </c>
      <c r="E1638">
        <v>1</v>
      </c>
      <c r="F1638" t="s">
        <v>13800</v>
      </c>
      <c r="G1638">
        <v>2</v>
      </c>
      <c r="H1638" t="s">
        <v>13771</v>
      </c>
      <c r="I1638">
        <v>1</v>
      </c>
      <c r="J1638" t="s">
        <v>13801</v>
      </c>
      <c r="K1638" t="s">
        <v>13771</v>
      </c>
      <c r="L1638">
        <v>270107</v>
      </c>
      <c r="M1638" t="s">
        <v>13588</v>
      </c>
      <c r="N1638">
        <v>270107006</v>
      </c>
      <c r="O1638" t="s">
        <v>13613</v>
      </c>
      <c r="P1638">
        <v>7062.4064971147682</v>
      </c>
      <c r="Q1638">
        <v>0</v>
      </c>
      <c r="R1638">
        <v>0</v>
      </c>
    </row>
    <row r="1639" spans="1:18" x14ac:dyDescent="0.25">
      <c r="A1639">
        <v>13</v>
      </c>
      <c r="B1639">
        <v>13109</v>
      </c>
      <c r="C1639" t="s">
        <v>10678</v>
      </c>
      <c r="D1639" t="s">
        <v>1847</v>
      </c>
      <c r="E1639">
        <v>2</v>
      </c>
      <c r="F1639" t="s">
        <v>13804</v>
      </c>
      <c r="G1639">
        <v>3</v>
      </c>
      <c r="H1639" t="s">
        <v>13770</v>
      </c>
      <c r="I1639">
        <v>1</v>
      </c>
      <c r="J1639" t="s">
        <v>13801</v>
      </c>
      <c r="K1639" t="s">
        <v>13805</v>
      </c>
      <c r="L1639">
        <v>270107</v>
      </c>
      <c r="M1639" t="s">
        <v>13588</v>
      </c>
      <c r="N1639">
        <v>270107006</v>
      </c>
      <c r="O1639" t="s">
        <v>13613</v>
      </c>
      <c r="P1639">
        <v>32057.063475101517</v>
      </c>
      <c r="Q1639">
        <v>0</v>
      </c>
      <c r="R1639">
        <v>24366.680238225872</v>
      </c>
    </row>
    <row r="1640" spans="1:18" x14ac:dyDescent="0.25">
      <c r="A1640">
        <v>13</v>
      </c>
      <c r="B1640">
        <v>13109</v>
      </c>
      <c r="C1640" t="s">
        <v>10678</v>
      </c>
      <c r="D1640" t="s">
        <v>1847</v>
      </c>
      <c r="E1640">
        <v>2</v>
      </c>
      <c r="F1640" t="s">
        <v>13804</v>
      </c>
      <c r="G1640">
        <v>3</v>
      </c>
      <c r="H1640" t="s">
        <v>13770</v>
      </c>
      <c r="I1640">
        <v>1</v>
      </c>
      <c r="J1640" t="s">
        <v>13801</v>
      </c>
      <c r="K1640" t="s">
        <v>13806</v>
      </c>
      <c r="L1640">
        <v>270107</v>
      </c>
      <c r="M1640" t="s">
        <v>13588</v>
      </c>
      <c r="N1640">
        <v>270107006</v>
      </c>
      <c r="O1640" t="s">
        <v>13613</v>
      </c>
      <c r="P1640">
        <v>0</v>
      </c>
      <c r="Q1640">
        <v>0</v>
      </c>
      <c r="R1640">
        <v>1344.9013101322084</v>
      </c>
    </row>
    <row r="1641" spans="1:18" x14ac:dyDescent="0.25">
      <c r="A1641">
        <v>13</v>
      </c>
      <c r="B1641">
        <v>13109</v>
      </c>
      <c r="C1641" t="s">
        <v>10678</v>
      </c>
      <c r="D1641" t="s">
        <v>1847</v>
      </c>
      <c r="E1641">
        <v>3</v>
      </c>
      <c r="F1641" t="s">
        <v>13807</v>
      </c>
      <c r="G1641">
        <v>1</v>
      </c>
      <c r="H1641" t="s">
        <v>8278</v>
      </c>
      <c r="I1641">
        <v>1</v>
      </c>
      <c r="J1641" t="s">
        <v>13801</v>
      </c>
      <c r="K1641" t="s">
        <v>13808</v>
      </c>
      <c r="L1641">
        <v>270107</v>
      </c>
      <c r="M1641" t="s">
        <v>13588</v>
      </c>
      <c r="N1641">
        <v>270107006</v>
      </c>
      <c r="O1641" t="s">
        <v>13613</v>
      </c>
      <c r="P1641">
        <v>24994.65697798675</v>
      </c>
      <c r="Q1641">
        <v>0</v>
      </c>
      <c r="R1641">
        <v>25711.581548358077</v>
      </c>
    </row>
    <row r="1642" spans="1:18" x14ac:dyDescent="0.25">
      <c r="A1642">
        <v>13</v>
      </c>
      <c r="B1642">
        <v>13109</v>
      </c>
      <c r="C1642" t="s">
        <v>10678</v>
      </c>
      <c r="D1642" t="s">
        <v>1847</v>
      </c>
      <c r="E1642">
        <v>3</v>
      </c>
      <c r="F1642" t="s">
        <v>13807</v>
      </c>
      <c r="G1642">
        <v>2</v>
      </c>
      <c r="H1642" t="s">
        <v>13771</v>
      </c>
      <c r="I1642">
        <v>1</v>
      </c>
      <c r="J1642" t="s">
        <v>13801</v>
      </c>
      <c r="K1642" t="s">
        <v>13771</v>
      </c>
      <c r="L1642">
        <v>270107</v>
      </c>
      <c r="M1642" t="s">
        <v>13588</v>
      </c>
      <c r="N1642">
        <v>270107006</v>
      </c>
      <c r="O1642" t="s">
        <v>13613</v>
      </c>
      <c r="P1642">
        <v>7062.4064971147682</v>
      </c>
      <c r="Q1642">
        <v>0</v>
      </c>
      <c r="R1642">
        <v>0</v>
      </c>
    </row>
    <row r="1643" spans="1:18" x14ac:dyDescent="0.25">
      <c r="A1643">
        <v>13</v>
      </c>
      <c r="B1643">
        <v>13109</v>
      </c>
      <c r="C1643" t="s">
        <v>10678</v>
      </c>
      <c r="D1643" t="s">
        <v>1847</v>
      </c>
      <c r="E1643">
        <v>4</v>
      </c>
      <c r="F1643" t="s">
        <v>13810</v>
      </c>
      <c r="G1643">
        <v>1</v>
      </c>
      <c r="H1643" t="s">
        <v>8278</v>
      </c>
      <c r="I1643">
        <v>1</v>
      </c>
      <c r="J1643" t="s">
        <v>13801</v>
      </c>
      <c r="K1643" t="s">
        <v>13811</v>
      </c>
      <c r="L1643">
        <v>270107</v>
      </c>
      <c r="M1643" t="s">
        <v>13588</v>
      </c>
      <c r="N1643">
        <v>270107006</v>
      </c>
      <c r="O1643" t="s">
        <v>13613</v>
      </c>
      <c r="P1643">
        <v>24994.65697798675</v>
      </c>
      <c r="Q1643">
        <v>0</v>
      </c>
      <c r="R1643">
        <v>25711.581548358077</v>
      </c>
    </row>
    <row r="1644" spans="1:18" x14ac:dyDescent="0.25">
      <c r="A1644">
        <v>13</v>
      </c>
      <c r="B1644">
        <v>13109</v>
      </c>
      <c r="C1644" t="s">
        <v>10678</v>
      </c>
      <c r="D1644" t="s">
        <v>1847</v>
      </c>
      <c r="E1644">
        <v>4</v>
      </c>
      <c r="F1644" t="s">
        <v>13810</v>
      </c>
      <c r="G1644">
        <v>2</v>
      </c>
      <c r="H1644" t="s">
        <v>13771</v>
      </c>
      <c r="I1644">
        <v>1</v>
      </c>
      <c r="J1644" t="s">
        <v>13801</v>
      </c>
      <c r="K1644" t="s">
        <v>13771</v>
      </c>
      <c r="L1644">
        <v>270107</v>
      </c>
      <c r="M1644" t="s">
        <v>13588</v>
      </c>
      <c r="N1644">
        <v>270107006</v>
      </c>
      <c r="O1644" t="s">
        <v>13613</v>
      </c>
      <c r="P1644">
        <v>7062.4064971147682</v>
      </c>
      <c r="Q1644">
        <v>0</v>
      </c>
      <c r="R1644">
        <v>0</v>
      </c>
    </row>
    <row r="1645" spans="1:18" x14ac:dyDescent="0.25">
      <c r="A1645">
        <v>13</v>
      </c>
      <c r="B1645">
        <v>13109</v>
      </c>
      <c r="C1645" t="s">
        <v>10678</v>
      </c>
      <c r="D1645" t="s">
        <v>1847</v>
      </c>
      <c r="E1645">
        <v>7</v>
      </c>
      <c r="F1645" t="s">
        <v>13813</v>
      </c>
      <c r="G1645">
        <v>3</v>
      </c>
      <c r="H1645" t="s">
        <v>13770</v>
      </c>
      <c r="I1645">
        <v>3</v>
      </c>
      <c r="J1645" t="s">
        <v>13814</v>
      </c>
      <c r="K1645" t="s">
        <v>13815</v>
      </c>
      <c r="L1645">
        <v>270107</v>
      </c>
      <c r="M1645" t="s">
        <v>13588</v>
      </c>
      <c r="N1645">
        <v>270107005</v>
      </c>
      <c r="O1645" t="s">
        <v>13608</v>
      </c>
      <c r="P1645">
        <v>32057.063475101517</v>
      </c>
      <c r="Q1645">
        <v>0</v>
      </c>
      <c r="R1645">
        <v>25711.581548358077</v>
      </c>
    </row>
    <row r="1646" spans="1:18" x14ac:dyDescent="0.25">
      <c r="A1646">
        <v>13</v>
      </c>
      <c r="B1646">
        <v>13110</v>
      </c>
      <c r="C1646" t="s">
        <v>10678</v>
      </c>
      <c r="D1646" t="s">
        <v>1850</v>
      </c>
      <c r="E1646">
        <v>1</v>
      </c>
      <c r="F1646" t="s">
        <v>13800</v>
      </c>
      <c r="G1646">
        <v>1</v>
      </c>
      <c r="H1646" t="s">
        <v>8278</v>
      </c>
      <c r="I1646">
        <v>1</v>
      </c>
      <c r="J1646" t="s">
        <v>13801</v>
      </c>
      <c r="K1646" t="s">
        <v>13802</v>
      </c>
      <c r="L1646">
        <v>270107</v>
      </c>
      <c r="M1646" t="s">
        <v>13588</v>
      </c>
      <c r="N1646">
        <v>270107006</v>
      </c>
      <c r="O1646" t="s">
        <v>13613</v>
      </c>
      <c r="P1646">
        <v>29565.813971148535</v>
      </c>
      <c r="Q1646">
        <v>24488.539538869976</v>
      </c>
      <c r="R1646">
        <v>30908.193853398232</v>
      </c>
    </row>
    <row r="1647" spans="1:18" x14ac:dyDescent="0.25">
      <c r="A1647">
        <v>13</v>
      </c>
      <c r="B1647">
        <v>13110</v>
      </c>
      <c r="C1647" t="s">
        <v>10678</v>
      </c>
      <c r="D1647" t="s">
        <v>1850</v>
      </c>
      <c r="E1647">
        <v>1</v>
      </c>
      <c r="F1647" t="s">
        <v>13800</v>
      </c>
      <c r="G1647">
        <v>1</v>
      </c>
      <c r="H1647" t="s">
        <v>8278</v>
      </c>
      <c r="I1647">
        <v>1</v>
      </c>
      <c r="J1647" t="s">
        <v>13801</v>
      </c>
      <c r="K1647" t="s">
        <v>13803</v>
      </c>
      <c r="L1647">
        <v>270107</v>
      </c>
      <c r="M1647" t="s">
        <v>13588</v>
      </c>
      <c r="N1647">
        <v>270107006</v>
      </c>
      <c r="O1647" t="s">
        <v>13613</v>
      </c>
      <c r="P1647">
        <v>5469.9426793789789</v>
      </c>
      <c r="Q1647">
        <v>941.7553051502224</v>
      </c>
      <c r="R1647">
        <v>0</v>
      </c>
    </row>
    <row r="1648" spans="1:18" x14ac:dyDescent="0.25">
      <c r="A1648">
        <v>13</v>
      </c>
      <c r="B1648">
        <v>13110</v>
      </c>
      <c r="C1648" t="s">
        <v>10678</v>
      </c>
      <c r="D1648" t="s">
        <v>1850</v>
      </c>
      <c r="E1648">
        <v>2</v>
      </c>
      <c r="F1648" t="s">
        <v>13804</v>
      </c>
      <c r="G1648">
        <v>3</v>
      </c>
      <c r="H1648" t="s">
        <v>13770</v>
      </c>
      <c r="I1648">
        <v>1</v>
      </c>
      <c r="J1648" t="s">
        <v>13801</v>
      </c>
      <c r="K1648" t="s">
        <v>13805</v>
      </c>
      <c r="L1648">
        <v>270107</v>
      </c>
      <c r="M1648" t="s">
        <v>13588</v>
      </c>
      <c r="N1648">
        <v>270107006</v>
      </c>
      <c r="O1648" t="s">
        <v>13613</v>
      </c>
      <c r="P1648">
        <v>29565.813971148535</v>
      </c>
      <c r="Q1648">
        <v>20916.197155784299</v>
      </c>
      <c r="R1648">
        <v>28739.839414622791</v>
      </c>
    </row>
    <row r="1649" spans="1:18" x14ac:dyDescent="0.25">
      <c r="A1649">
        <v>13</v>
      </c>
      <c r="B1649">
        <v>13110</v>
      </c>
      <c r="C1649" t="s">
        <v>10678</v>
      </c>
      <c r="D1649" t="s">
        <v>1850</v>
      </c>
      <c r="E1649">
        <v>2</v>
      </c>
      <c r="F1649" t="s">
        <v>13804</v>
      </c>
      <c r="G1649">
        <v>3</v>
      </c>
      <c r="H1649" t="s">
        <v>13770</v>
      </c>
      <c r="I1649">
        <v>1</v>
      </c>
      <c r="J1649" t="s">
        <v>13801</v>
      </c>
      <c r="K1649" t="s">
        <v>13806</v>
      </c>
      <c r="L1649">
        <v>270107</v>
      </c>
      <c r="M1649" t="s">
        <v>13588</v>
      </c>
      <c r="N1649">
        <v>270107006</v>
      </c>
      <c r="O1649" t="s">
        <v>13613</v>
      </c>
      <c r="P1649">
        <v>5469.9426793789789</v>
      </c>
      <c r="Q1649">
        <v>4514.0976882358973</v>
      </c>
      <c r="R1649">
        <v>2168.35443877544</v>
      </c>
    </row>
    <row r="1650" spans="1:18" x14ac:dyDescent="0.25">
      <c r="A1650">
        <v>13</v>
      </c>
      <c r="B1650">
        <v>13110</v>
      </c>
      <c r="C1650" t="s">
        <v>10678</v>
      </c>
      <c r="D1650" t="s">
        <v>1850</v>
      </c>
      <c r="E1650">
        <v>3</v>
      </c>
      <c r="F1650" t="s">
        <v>13807</v>
      </c>
      <c r="G1650">
        <v>1</v>
      </c>
      <c r="H1650" t="s">
        <v>8278</v>
      </c>
      <c r="I1650">
        <v>1</v>
      </c>
      <c r="J1650" t="s">
        <v>13801</v>
      </c>
      <c r="K1650" t="s">
        <v>13808</v>
      </c>
      <c r="L1650">
        <v>270107</v>
      </c>
      <c r="M1650" t="s">
        <v>13588</v>
      </c>
      <c r="N1650">
        <v>270107006</v>
      </c>
      <c r="O1650" t="s">
        <v>13613</v>
      </c>
      <c r="P1650">
        <v>29848.620141560201</v>
      </c>
      <c r="Q1650">
        <v>25430.294844020198</v>
      </c>
      <c r="R1650">
        <v>30908.193853398232</v>
      </c>
    </row>
    <row r="1651" spans="1:18" x14ac:dyDescent="0.25">
      <c r="A1651">
        <v>13</v>
      </c>
      <c r="B1651">
        <v>13110</v>
      </c>
      <c r="C1651" t="s">
        <v>10678</v>
      </c>
      <c r="D1651" t="s">
        <v>1850</v>
      </c>
      <c r="E1651">
        <v>3</v>
      </c>
      <c r="F1651" t="s">
        <v>13807</v>
      </c>
      <c r="G1651">
        <v>1</v>
      </c>
      <c r="H1651" t="s">
        <v>8278</v>
      </c>
      <c r="I1651">
        <v>1</v>
      </c>
      <c r="J1651" t="s">
        <v>13801</v>
      </c>
      <c r="K1651" t="s">
        <v>13809</v>
      </c>
      <c r="L1651">
        <v>270107</v>
      </c>
      <c r="M1651" t="s">
        <v>13588</v>
      </c>
      <c r="N1651">
        <v>270107006</v>
      </c>
      <c r="O1651" t="s">
        <v>13613</v>
      </c>
      <c r="P1651">
        <v>5187.1365089673127</v>
      </c>
      <c r="Q1651">
        <v>0</v>
      </c>
      <c r="R1651">
        <v>0</v>
      </c>
    </row>
    <row r="1652" spans="1:18" x14ac:dyDescent="0.25">
      <c r="A1652">
        <v>13</v>
      </c>
      <c r="B1652">
        <v>13110</v>
      </c>
      <c r="C1652" t="s">
        <v>10678</v>
      </c>
      <c r="D1652" t="s">
        <v>1850</v>
      </c>
      <c r="E1652">
        <v>4</v>
      </c>
      <c r="F1652" t="s">
        <v>13810</v>
      </c>
      <c r="G1652">
        <v>1</v>
      </c>
      <c r="H1652" t="s">
        <v>8278</v>
      </c>
      <c r="I1652">
        <v>1</v>
      </c>
      <c r="J1652" t="s">
        <v>13801</v>
      </c>
      <c r="K1652" t="s">
        <v>13811</v>
      </c>
      <c r="L1652">
        <v>270107</v>
      </c>
      <c r="M1652" t="s">
        <v>13588</v>
      </c>
      <c r="N1652">
        <v>270107006</v>
      </c>
      <c r="O1652" t="s">
        <v>13613</v>
      </c>
      <c r="P1652">
        <v>29565.813971148535</v>
      </c>
      <c r="Q1652">
        <v>24488.539538869976</v>
      </c>
      <c r="R1652">
        <v>30908.193853398232</v>
      </c>
    </row>
    <row r="1653" spans="1:18" x14ac:dyDescent="0.25">
      <c r="A1653">
        <v>13</v>
      </c>
      <c r="B1653">
        <v>13110</v>
      </c>
      <c r="C1653" t="s">
        <v>10678</v>
      </c>
      <c r="D1653" t="s">
        <v>1850</v>
      </c>
      <c r="E1653">
        <v>4</v>
      </c>
      <c r="F1653" t="s">
        <v>13810</v>
      </c>
      <c r="G1653">
        <v>1</v>
      </c>
      <c r="H1653" t="s">
        <v>8278</v>
      </c>
      <c r="I1653">
        <v>1</v>
      </c>
      <c r="J1653" t="s">
        <v>13801</v>
      </c>
      <c r="K1653" t="s">
        <v>13812</v>
      </c>
      <c r="L1653">
        <v>270107</v>
      </c>
      <c r="M1653" t="s">
        <v>13588</v>
      </c>
      <c r="N1653">
        <v>270107006</v>
      </c>
      <c r="O1653" t="s">
        <v>13613</v>
      </c>
      <c r="P1653">
        <v>5469.9426793789789</v>
      </c>
      <c r="Q1653">
        <v>941.7553051502224</v>
      </c>
      <c r="R1653">
        <v>0</v>
      </c>
    </row>
    <row r="1654" spans="1:18" x14ac:dyDescent="0.25">
      <c r="A1654">
        <v>13</v>
      </c>
      <c r="B1654">
        <v>13110</v>
      </c>
      <c r="C1654" t="s">
        <v>10678</v>
      </c>
      <c r="D1654" t="s">
        <v>1850</v>
      </c>
      <c r="E1654">
        <v>7</v>
      </c>
      <c r="F1654" t="s">
        <v>13813</v>
      </c>
      <c r="G1654">
        <v>2</v>
      </c>
      <c r="H1654" t="s">
        <v>13771</v>
      </c>
      <c r="I1654">
        <v>3</v>
      </c>
      <c r="J1654" t="s">
        <v>13814</v>
      </c>
      <c r="K1654" t="s">
        <v>13771</v>
      </c>
      <c r="L1654">
        <v>270107</v>
      </c>
      <c r="M1654" t="s">
        <v>13588</v>
      </c>
      <c r="N1654">
        <v>270107005</v>
      </c>
      <c r="O1654" t="s">
        <v>13608</v>
      </c>
      <c r="P1654">
        <v>282.8061704116663</v>
      </c>
      <c r="Q1654">
        <v>7715.029664790517</v>
      </c>
      <c r="R1654">
        <v>0</v>
      </c>
    </row>
    <row r="1655" spans="1:18" x14ac:dyDescent="0.25">
      <c r="A1655">
        <v>13</v>
      </c>
      <c r="B1655">
        <v>13110</v>
      </c>
      <c r="C1655" t="s">
        <v>10678</v>
      </c>
      <c r="D1655" t="s">
        <v>1850</v>
      </c>
      <c r="E1655">
        <v>7</v>
      </c>
      <c r="F1655" t="s">
        <v>13813</v>
      </c>
      <c r="G1655">
        <v>3</v>
      </c>
      <c r="H1655" t="s">
        <v>13770</v>
      </c>
      <c r="I1655">
        <v>3</v>
      </c>
      <c r="J1655" t="s">
        <v>13814</v>
      </c>
      <c r="K1655" t="s">
        <v>13815</v>
      </c>
      <c r="L1655">
        <v>270107</v>
      </c>
      <c r="M1655" t="s">
        <v>13588</v>
      </c>
      <c r="N1655">
        <v>270107005</v>
      </c>
      <c r="O1655" t="s">
        <v>13608</v>
      </c>
      <c r="P1655">
        <v>34752.950480115847</v>
      </c>
      <c r="Q1655">
        <v>17113.478469165795</v>
      </c>
      <c r="R1655">
        <v>30908.193853398232</v>
      </c>
    </row>
    <row r="1656" spans="1:18" x14ac:dyDescent="0.25">
      <c r="A1656">
        <v>13</v>
      </c>
      <c r="B1656">
        <v>13110</v>
      </c>
      <c r="C1656" t="s">
        <v>10678</v>
      </c>
      <c r="D1656" t="s">
        <v>1850</v>
      </c>
      <c r="E1656">
        <v>7</v>
      </c>
      <c r="F1656" t="s">
        <v>13813</v>
      </c>
      <c r="G1656">
        <v>3</v>
      </c>
      <c r="H1656" t="s">
        <v>13770</v>
      </c>
      <c r="I1656">
        <v>3</v>
      </c>
      <c r="J1656" t="s">
        <v>13814</v>
      </c>
      <c r="K1656" t="s">
        <v>13816</v>
      </c>
      <c r="L1656">
        <v>270107</v>
      </c>
      <c r="M1656" t="s">
        <v>13588</v>
      </c>
      <c r="N1656">
        <v>270107005</v>
      </c>
      <c r="O1656" t="s">
        <v>13608</v>
      </c>
      <c r="P1656">
        <v>0</v>
      </c>
      <c r="Q1656">
        <v>601.78671006388959</v>
      </c>
      <c r="R1656">
        <v>0</v>
      </c>
    </row>
    <row r="1657" spans="1:18" x14ac:dyDescent="0.25">
      <c r="A1657">
        <v>13</v>
      </c>
      <c r="B1657">
        <v>13111</v>
      </c>
      <c r="C1657" t="s">
        <v>10678</v>
      </c>
      <c r="D1657" t="s">
        <v>1853</v>
      </c>
      <c r="E1657">
        <v>1</v>
      </c>
      <c r="F1657" t="s">
        <v>13800</v>
      </c>
      <c r="G1657">
        <v>1</v>
      </c>
      <c r="H1657" t="s">
        <v>8278</v>
      </c>
      <c r="I1657">
        <v>1</v>
      </c>
      <c r="J1657" t="s">
        <v>13801</v>
      </c>
      <c r="K1657" t="s">
        <v>13802</v>
      </c>
      <c r="L1657">
        <v>270107</v>
      </c>
      <c r="M1657" t="s">
        <v>13588</v>
      </c>
      <c r="N1657">
        <v>270107006</v>
      </c>
      <c r="O1657" t="s">
        <v>13613</v>
      </c>
      <c r="P1657">
        <v>24998.42712888106</v>
      </c>
      <c r="Q1657">
        <v>11261.475081295881</v>
      </c>
      <c r="R1657">
        <v>18316.54006282083</v>
      </c>
    </row>
    <row r="1658" spans="1:18" x14ac:dyDescent="0.25">
      <c r="A1658">
        <v>13</v>
      </c>
      <c r="B1658">
        <v>13111</v>
      </c>
      <c r="C1658" t="s">
        <v>10678</v>
      </c>
      <c r="D1658" t="s">
        <v>1853</v>
      </c>
      <c r="E1658">
        <v>1</v>
      </c>
      <c r="F1658" t="s">
        <v>13800</v>
      </c>
      <c r="G1658">
        <v>1</v>
      </c>
      <c r="H1658" t="s">
        <v>8278</v>
      </c>
      <c r="I1658">
        <v>1</v>
      </c>
      <c r="J1658" t="s">
        <v>13801</v>
      </c>
      <c r="K1658" t="s">
        <v>13803</v>
      </c>
      <c r="L1658">
        <v>270107</v>
      </c>
      <c r="M1658" t="s">
        <v>13588</v>
      </c>
      <c r="N1658">
        <v>270107006</v>
      </c>
      <c r="O1658" t="s">
        <v>13613</v>
      </c>
      <c r="P1658">
        <v>10632.608764037876</v>
      </c>
      <c r="Q1658">
        <v>2969.4140180762579</v>
      </c>
      <c r="R1658">
        <v>0</v>
      </c>
    </row>
    <row r="1659" spans="1:18" x14ac:dyDescent="0.25">
      <c r="A1659">
        <v>13</v>
      </c>
      <c r="B1659">
        <v>13111</v>
      </c>
      <c r="C1659" t="s">
        <v>10678</v>
      </c>
      <c r="D1659" t="s">
        <v>1853</v>
      </c>
      <c r="E1659">
        <v>2</v>
      </c>
      <c r="F1659" t="s">
        <v>13804</v>
      </c>
      <c r="G1659">
        <v>3</v>
      </c>
      <c r="H1659" t="s">
        <v>13770</v>
      </c>
      <c r="I1659">
        <v>1</v>
      </c>
      <c r="J1659" t="s">
        <v>13801</v>
      </c>
      <c r="K1659" t="s">
        <v>13805</v>
      </c>
      <c r="L1659">
        <v>270107</v>
      </c>
      <c r="M1659" t="s">
        <v>13588</v>
      </c>
      <c r="N1659">
        <v>270107006</v>
      </c>
      <c r="O1659" t="s">
        <v>13613</v>
      </c>
      <c r="P1659">
        <v>12012.016735348705</v>
      </c>
      <c r="Q1659">
        <v>6396.9358274813494</v>
      </c>
      <c r="R1659">
        <v>15949.711333564825</v>
      </c>
    </row>
    <row r="1660" spans="1:18" x14ac:dyDescent="0.25">
      <c r="A1660">
        <v>13</v>
      </c>
      <c r="B1660">
        <v>13111</v>
      </c>
      <c r="C1660" t="s">
        <v>10678</v>
      </c>
      <c r="D1660" t="s">
        <v>1853</v>
      </c>
      <c r="E1660">
        <v>2</v>
      </c>
      <c r="F1660" t="s">
        <v>13804</v>
      </c>
      <c r="G1660">
        <v>3</v>
      </c>
      <c r="H1660" t="s">
        <v>13770</v>
      </c>
      <c r="I1660">
        <v>1</v>
      </c>
      <c r="J1660" t="s">
        <v>13801</v>
      </c>
      <c r="K1660" t="s">
        <v>13806</v>
      </c>
      <c r="L1660">
        <v>270107</v>
      </c>
      <c r="M1660" t="s">
        <v>13588</v>
      </c>
      <c r="N1660">
        <v>270107006</v>
      </c>
      <c r="O1660" t="s">
        <v>13613</v>
      </c>
      <c r="P1660">
        <v>23619.01915757023</v>
      </c>
      <c r="Q1660">
        <v>7833.9532718907913</v>
      </c>
      <c r="R1660">
        <v>2366.828729256008</v>
      </c>
    </row>
    <row r="1661" spans="1:18" x14ac:dyDescent="0.25">
      <c r="A1661">
        <v>13</v>
      </c>
      <c r="B1661">
        <v>13111</v>
      </c>
      <c r="C1661" t="s">
        <v>10678</v>
      </c>
      <c r="D1661" t="s">
        <v>1853</v>
      </c>
      <c r="E1661">
        <v>3</v>
      </c>
      <c r="F1661" t="s">
        <v>13807</v>
      </c>
      <c r="G1661">
        <v>1</v>
      </c>
      <c r="H1661" t="s">
        <v>8278</v>
      </c>
      <c r="I1661">
        <v>1</v>
      </c>
      <c r="J1661" t="s">
        <v>13801</v>
      </c>
      <c r="K1661" t="s">
        <v>13808</v>
      </c>
      <c r="L1661">
        <v>270107</v>
      </c>
      <c r="M1661" t="s">
        <v>13588</v>
      </c>
      <c r="N1661">
        <v>270107006</v>
      </c>
      <c r="O1661" t="s">
        <v>13613</v>
      </c>
      <c r="P1661">
        <v>34981.440120796498</v>
      </c>
      <c r="Q1661">
        <v>14230.889099372142</v>
      </c>
      <c r="R1661">
        <v>18316.54006282083</v>
      </c>
    </row>
    <row r="1662" spans="1:18" x14ac:dyDescent="0.25">
      <c r="A1662">
        <v>13</v>
      </c>
      <c r="B1662">
        <v>13111</v>
      </c>
      <c r="C1662" t="s">
        <v>10678</v>
      </c>
      <c r="D1662" t="s">
        <v>1853</v>
      </c>
      <c r="E1662">
        <v>3</v>
      </c>
      <c r="F1662" t="s">
        <v>13807</v>
      </c>
      <c r="G1662">
        <v>1</v>
      </c>
      <c r="H1662" t="s">
        <v>8278</v>
      </c>
      <c r="I1662">
        <v>1</v>
      </c>
      <c r="J1662" t="s">
        <v>13801</v>
      </c>
      <c r="K1662" t="s">
        <v>13809</v>
      </c>
      <c r="L1662">
        <v>270107</v>
      </c>
      <c r="M1662" t="s">
        <v>13588</v>
      </c>
      <c r="N1662">
        <v>270107006</v>
      </c>
      <c r="O1662" t="s">
        <v>13613</v>
      </c>
      <c r="P1662">
        <v>649.59577212243232</v>
      </c>
      <c r="Q1662">
        <v>0</v>
      </c>
      <c r="R1662">
        <v>0</v>
      </c>
    </row>
    <row r="1663" spans="1:18" x14ac:dyDescent="0.25">
      <c r="A1663">
        <v>13</v>
      </c>
      <c r="B1663">
        <v>13111</v>
      </c>
      <c r="C1663" t="s">
        <v>10678</v>
      </c>
      <c r="D1663" t="s">
        <v>1853</v>
      </c>
      <c r="E1663">
        <v>4</v>
      </c>
      <c r="F1663" t="s">
        <v>13810</v>
      </c>
      <c r="G1663">
        <v>1</v>
      </c>
      <c r="H1663" t="s">
        <v>8278</v>
      </c>
      <c r="I1663">
        <v>1</v>
      </c>
      <c r="J1663" t="s">
        <v>13801</v>
      </c>
      <c r="K1663" t="s">
        <v>13811</v>
      </c>
      <c r="L1663">
        <v>270107</v>
      </c>
      <c r="M1663" t="s">
        <v>13588</v>
      </c>
      <c r="N1663">
        <v>270107006</v>
      </c>
      <c r="O1663" t="s">
        <v>13613</v>
      </c>
      <c r="P1663">
        <v>24998.42712888106</v>
      </c>
      <c r="Q1663">
        <v>11261.475081295881</v>
      </c>
      <c r="R1663">
        <v>18316.54006282083</v>
      </c>
    </row>
    <row r="1664" spans="1:18" x14ac:dyDescent="0.25">
      <c r="A1664">
        <v>13</v>
      </c>
      <c r="B1664">
        <v>13111</v>
      </c>
      <c r="C1664" t="s">
        <v>10678</v>
      </c>
      <c r="D1664" t="s">
        <v>1853</v>
      </c>
      <c r="E1664">
        <v>4</v>
      </c>
      <c r="F1664" t="s">
        <v>13810</v>
      </c>
      <c r="G1664">
        <v>1</v>
      </c>
      <c r="H1664" t="s">
        <v>8278</v>
      </c>
      <c r="I1664">
        <v>1</v>
      </c>
      <c r="J1664" t="s">
        <v>13801</v>
      </c>
      <c r="K1664" t="s">
        <v>13812</v>
      </c>
      <c r="L1664">
        <v>270107</v>
      </c>
      <c r="M1664" t="s">
        <v>13588</v>
      </c>
      <c r="N1664">
        <v>270107006</v>
      </c>
      <c r="O1664" t="s">
        <v>13613</v>
      </c>
      <c r="P1664">
        <v>10632.608764037876</v>
      </c>
      <c r="Q1664">
        <v>2969.4140180762579</v>
      </c>
      <c r="R1664">
        <v>0</v>
      </c>
    </row>
    <row r="1665" spans="1:18" x14ac:dyDescent="0.25">
      <c r="A1665">
        <v>13</v>
      </c>
      <c r="B1665">
        <v>13111</v>
      </c>
      <c r="C1665" t="s">
        <v>10678</v>
      </c>
      <c r="D1665" t="s">
        <v>1853</v>
      </c>
      <c r="E1665">
        <v>7</v>
      </c>
      <c r="F1665" t="s">
        <v>13813</v>
      </c>
      <c r="G1665">
        <v>2</v>
      </c>
      <c r="H1665" t="s">
        <v>13771</v>
      </c>
      <c r="I1665">
        <v>3</v>
      </c>
      <c r="J1665" t="s">
        <v>13814</v>
      </c>
      <c r="K1665" t="s">
        <v>13771</v>
      </c>
      <c r="L1665">
        <v>270107</v>
      </c>
      <c r="M1665" t="s">
        <v>13588</v>
      </c>
      <c r="N1665">
        <v>270107005</v>
      </c>
      <c r="O1665" t="s">
        <v>13608</v>
      </c>
      <c r="P1665">
        <v>15015.414136965617</v>
      </c>
      <c r="Q1665">
        <v>3563.5428838849803</v>
      </c>
      <c r="R1665">
        <v>0</v>
      </c>
    </row>
    <row r="1666" spans="1:18" x14ac:dyDescent="0.25">
      <c r="A1666">
        <v>13</v>
      </c>
      <c r="B1666">
        <v>13111</v>
      </c>
      <c r="C1666" t="s">
        <v>10678</v>
      </c>
      <c r="D1666" t="s">
        <v>1853</v>
      </c>
      <c r="E1666">
        <v>7</v>
      </c>
      <c r="F1666" t="s">
        <v>13813</v>
      </c>
      <c r="G1666">
        <v>3</v>
      </c>
      <c r="H1666" t="s">
        <v>13770</v>
      </c>
      <c r="I1666">
        <v>3</v>
      </c>
      <c r="J1666" t="s">
        <v>13814</v>
      </c>
      <c r="K1666" t="s">
        <v>13815</v>
      </c>
      <c r="L1666">
        <v>270107</v>
      </c>
      <c r="M1666" t="s">
        <v>13588</v>
      </c>
      <c r="N1666">
        <v>270107005</v>
      </c>
      <c r="O1666" t="s">
        <v>13608</v>
      </c>
      <c r="P1666">
        <v>10632.608764037876</v>
      </c>
      <c r="Q1666">
        <v>9366.3498455576082</v>
      </c>
      <c r="R1666">
        <v>18316.54006282083</v>
      </c>
    </row>
    <row r="1667" spans="1:18" x14ac:dyDescent="0.25">
      <c r="A1667">
        <v>13</v>
      </c>
      <c r="B1667">
        <v>13111</v>
      </c>
      <c r="C1667" t="s">
        <v>10678</v>
      </c>
      <c r="D1667" t="s">
        <v>1853</v>
      </c>
      <c r="E1667">
        <v>7</v>
      </c>
      <c r="F1667" t="s">
        <v>13813</v>
      </c>
      <c r="G1667">
        <v>3</v>
      </c>
      <c r="H1667" t="s">
        <v>13770</v>
      </c>
      <c r="I1667">
        <v>3</v>
      </c>
      <c r="J1667" t="s">
        <v>13814</v>
      </c>
      <c r="K1667" t="s">
        <v>13816</v>
      </c>
      <c r="L1667">
        <v>270107</v>
      </c>
      <c r="M1667" t="s">
        <v>13588</v>
      </c>
      <c r="N1667">
        <v>270107005</v>
      </c>
      <c r="O1667" t="s">
        <v>13608</v>
      </c>
      <c r="P1667">
        <v>9983.0129919154424</v>
      </c>
      <c r="Q1667">
        <v>1300.9963699295531</v>
      </c>
      <c r="R1667">
        <v>0</v>
      </c>
    </row>
    <row r="1668" spans="1:18" x14ac:dyDescent="0.25">
      <c r="A1668">
        <v>13</v>
      </c>
      <c r="B1668">
        <v>13112</v>
      </c>
      <c r="C1668" t="s">
        <v>10678</v>
      </c>
      <c r="D1668" t="s">
        <v>1856</v>
      </c>
      <c r="E1668">
        <v>1</v>
      </c>
      <c r="F1668" t="s">
        <v>13800</v>
      </c>
      <c r="G1668">
        <v>1</v>
      </c>
      <c r="H1668" t="s">
        <v>8278</v>
      </c>
      <c r="I1668">
        <v>1</v>
      </c>
      <c r="J1668" t="s">
        <v>13801</v>
      </c>
      <c r="K1668" t="s">
        <v>13802</v>
      </c>
      <c r="L1668">
        <v>270107</v>
      </c>
      <c r="M1668" t="s">
        <v>13588</v>
      </c>
      <c r="N1668">
        <v>270107006</v>
      </c>
      <c r="O1668" t="s">
        <v>13613</v>
      </c>
      <c r="P1668">
        <v>33801.99303334194</v>
      </c>
      <c r="Q1668">
        <v>49353.394155202463</v>
      </c>
      <c r="R1668">
        <v>22082.320850687338</v>
      </c>
    </row>
    <row r="1669" spans="1:18" x14ac:dyDescent="0.25">
      <c r="A1669">
        <v>13</v>
      </c>
      <c r="B1669">
        <v>13112</v>
      </c>
      <c r="C1669" t="s">
        <v>10678</v>
      </c>
      <c r="D1669" t="s">
        <v>1856</v>
      </c>
      <c r="E1669">
        <v>1</v>
      </c>
      <c r="F1669" t="s">
        <v>13800</v>
      </c>
      <c r="G1669">
        <v>1</v>
      </c>
      <c r="H1669" t="s">
        <v>8278</v>
      </c>
      <c r="I1669">
        <v>1</v>
      </c>
      <c r="J1669" t="s">
        <v>13801</v>
      </c>
      <c r="K1669" t="s">
        <v>13803</v>
      </c>
      <c r="L1669">
        <v>270107</v>
      </c>
      <c r="M1669" t="s">
        <v>13588</v>
      </c>
      <c r="N1669">
        <v>270107006</v>
      </c>
      <c r="O1669" t="s">
        <v>13613</v>
      </c>
      <c r="P1669">
        <v>0</v>
      </c>
      <c r="Q1669">
        <v>3393.9364317173113</v>
      </c>
      <c r="R1669">
        <v>2245.4656917804255</v>
      </c>
    </row>
    <row r="1670" spans="1:18" x14ac:dyDescent="0.25">
      <c r="A1670">
        <v>13</v>
      </c>
      <c r="B1670">
        <v>13112</v>
      </c>
      <c r="C1670" t="s">
        <v>10678</v>
      </c>
      <c r="D1670" t="s">
        <v>1856</v>
      </c>
      <c r="E1670">
        <v>2</v>
      </c>
      <c r="F1670" t="s">
        <v>13804</v>
      </c>
      <c r="G1670">
        <v>3</v>
      </c>
      <c r="H1670" t="s">
        <v>13770</v>
      </c>
      <c r="I1670">
        <v>1</v>
      </c>
      <c r="J1670" t="s">
        <v>13801</v>
      </c>
      <c r="K1670" t="s">
        <v>13805</v>
      </c>
      <c r="L1670">
        <v>270107</v>
      </c>
      <c r="M1670" t="s">
        <v>13588</v>
      </c>
      <c r="N1670">
        <v>270107006</v>
      </c>
      <c r="O1670" t="s">
        <v>13613</v>
      </c>
      <c r="P1670">
        <v>28595.970721064918</v>
      </c>
      <c r="Q1670">
        <v>32890.861555158932</v>
      </c>
      <c r="R1670">
        <v>11674.895282244175</v>
      </c>
    </row>
    <row r="1671" spans="1:18" x14ac:dyDescent="0.25">
      <c r="A1671">
        <v>13</v>
      </c>
      <c r="B1671">
        <v>13112</v>
      </c>
      <c r="C1671" t="s">
        <v>10678</v>
      </c>
      <c r="D1671" t="s">
        <v>1856</v>
      </c>
      <c r="E1671">
        <v>2</v>
      </c>
      <c r="F1671" t="s">
        <v>13804</v>
      </c>
      <c r="G1671">
        <v>3</v>
      </c>
      <c r="H1671" t="s">
        <v>13770</v>
      </c>
      <c r="I1671">
        <v>1</v>
      </c>
      <c r="J1671" t="s">
        <v>13801</v>
      </c>
      <c r="K1671" t="s">
        <v>13806</v>
      </c>
      <c r="L1671">
        <v>270107</v>
      </c>
      <c r="M1671" t="s">
        <v>13588</v>
      </c>
      <c r="N1671">
        <v>270107006</v>
      </c>
      <c r="O1671" t="s">
        <v>13613</v>
      </c>
      <c r="P1671">
        <v>5206.0223122770221</v>
      </c>
      <c r="Q1671">
        <v>19856.46903176084</v>
      </c>
      <c r="R1671">
        <v>12652.891260223591</v>
      </c>
    </row>
    <row r="1672" spans="1:18" x14ac:dyDescent="0.25">
      <c r="A1672">
        <v>13</v>
      </c>
      <c r="B1672">
        <v>13112</v>
      </c>
      <c r="C1672" t="s">
        <v>10678</v>
      </c>
      <c r="D1672" t="s">
        <v>1856</v>
      </c>
      <c r="E1672">
        <v>3</v>
      </c>
      <c r="F1672" t="s">
        <v>13807</v>
      </c>
      <c r="G1672">
        <v>1</v>
      </c>
      <c r="H1672" t="s">
        <v>8278</v>
      </c>
      <c r="I1672">
        <v>1</v>
      </c>
      <c r="J1672" t="s">
        <v>13801</v>
      </c>
      <c r="K1672" t="s">
        <v>13808</v>
      </c>
      <c r="L1672">
        <v>270107</v>
      </c>
      <c r="M1672" t="s">
        <v>13588</v>
      </c>
      <c r="N1672">
        <v>270107006</v>
      </c>
      <c r="O1672" t="s">
        <v>13613</v>
      </c>
      <c r="P1672">
        <v>33801.99303334194</v>
      </c>
      <c r="Q1672">
        <v>50991.189956042697</v>
      </c>
      <c r="R1672">
        <v>22082.320850687338</v>
      </c>
    </row>
    <row r="1673" spans="1:18" x14ac:dyDescent="0.25">
      <c r="A1673">
        <v>13</v>
      </c>
      <c r="B1673">
        <v>13112</v>
      </c>
      <c r="C1673" t="s">
        <v>10678</v>
      </c>
      <c r="D1673" t="s">
        <v>1856</v>
      </c>
      <c r="E1673">
        <v>3</v>
      </c>
      <c r="F1673" t="s">
        <v>13807</v>
      </c>
      <c r="G1673">
        <v>1</v>
      </c>
      <c r="H1673" t="s">
        <v>8278</v>
      </c>
      <c r="I1673">
        <v>1</v>
      </c>
      <c r="J1673" t="s">
        <v>13801</v>
      </c>
      <c r="K1673" t="s">
        <v>13809</v>
      </c>
      <c r="L1673">
        <v>270107</v>
      </c>
      <c r="M1673" t="s">
        <v>13588</v>
      </c>
      <c r="N1673">
        <v>270107006</v>
      </c>
      <c r="O1673" t="s">
        <v>13613</v>
      </c>
      <c r="P1673">
        <v>0</v>
      </c>
      <c r="Q1673">
        <v>1756.1406308770813</v>
      </c>
      <c r="R1673">
        <v>2245.4656917804255</v>
      </c>
    </row>
    <row r="1674" spans="1:18" x14ac:dyDescent="0.25">
      <c r="A1674">
        <v>13</v>
      </c>
      <c r="B1674">
        <v>13112</v>
      </c>
      <c r="C1674" t="s">
        <v>10678</v>
      </c>
      <c r="D1674" t="s">
        <v>1856</v>
      </c>
      <c r="E1674">
        <v>4</v>
      </c>
      <c r="F1674" t="s">
        <v>13810</v>
      </c>
      <c r="G1674">
        <v>1</v>
      </c>
      <c r="H1674" t="s">
        <v>8278</v>
      </c>
      <c r="I1674">
        <v>1</v>
      </c>
      <c r="J1674" t="s">
        <v>13801</v>
      </c>
      <c r="K1674" t="s">
        <v>13811</v>
      </c>
      <c r="L1674">
        <v>270107</v>
      </c>
      <c r="M1674" t="s">
        <v>13588</v>
      </c>
      <c r="N1674">
        <v>270107006</v>
      </c>
      <c r="O1674" t="s">
        <v>13613</v>
      </c>
      <c r="P1674">
        <v>33801.99303334194</v>
      </c>
      <c r="Q1674">
        <v>49353.394155202463</v>
      </c>
      <c r="R1674">
        <v>22082.320850687338</v>
      </c>
    </row>
    <row r="1675" spans="1:18" x14ac:dyDescent="0.25">
      <c r="A1675">
        <v>13</v>
      </c>
      <c r="B1675">
        <v>13112</v>
      </c>
      <c r="C1675" t="s">
        <v>10678</v>
      </c>
      <c r="D1675" t="s">
        <v>1856</v>
      </c>
      <c r="E1675">
        <v>4</v>
      </c>
      <c r="F1675" t="s">
        <v>13810</v>
      </c>
      <c r="G1675">
        <v>1</v>
      </c>
      <c r="H1675" t="s">
        <v>8278</v>
      </c>
      <c r="I1675">
        <v>1</v>
      </c>
      <c r="J1675" t="s">
        <v>13801</v>
      </c>
      <c r="K1675" t="s">
        <v>13812</v>
      </c>
      <c r="L1675">
        <v>270107</v>
      </c>
      <c r="M1675" t="s">
        <v>13588</v>
      </c>
      <c r="N1675">
        <v>270107006</v>
      </c>
      <c r="O1675" t="s">
        <v>13613</v>
      </c>
      <c r="P1675">
        <v>0</v>
      </c>
      <c r="Q1675">
        <v>3393.9364317173113</v>
      </c>
      <c r="R1675">
        <v>2245.4656917804255</v>
      </c>
    </row>
    <row r="1676" spans="1:18" x14ac:dyDescent="0.25">
      <c r="A1676">
        <v>13</v>
      </c>
      <c r="B1676">
        <v>13112</v>
      </c>
      <c r="C1676" t="s">
        <v>10678</v>
      </c>
      <c r="D1676" t="s">
        <v>1856</v>
      </c>
      <c r="E1676">
        <v>7</v>
      </c>
      <c r="F1676" t="s">
        <v>13813</v>
      </c>
      <c r="G1676">
        <v>2</v>
      </c>
      <c r="H1676" t="s">
        <v>13771</v>
      </c>
      <c r="I1676">
        <v>3</v>
      </c>
      <c r="J1676" t="s">
        <v>13814</v>
      </c>
      <c r="K1676" t="s">
        <v>13771</v>
      </c>
      <c r="L1676">
        <v>270107</v>
      </c>
      <c r="M1676" t="s">
        <v>13588</v>
      </c>
      <c r="N1676">
        <v>270107005</v>
      </c>
      <c r="O1676" t="s">
        <v>13608</v>
      </c>
      <c r="P1676">
        <v>7992.1585573431839</v>
      </c>
      <c r="Q1676">
        <v>13101.549754285534</v>
      </c>
      <c r="R1676">
        <v>0</v>
      </c>
    </row>
    <row r="1677" spans="1:18" x14ac:dyDescent="0.25">
      <c r="A1677">
        <v>13</v>
      </c>
      <c r="B1677">
        <v>13112</v>
      </c>
      <c r="C1677" t="s">
        <v>10678</v>
      </c>
      <c r="D1677" t="s">
        <v>1856</v>
      </c>
      <c r="E1677">
        <v>7</v>
      </c>
      <c r="F1677" t="s">
        <v>13813</v>
      </c>
      <c r="G1677">
        <v>3</v>
      </c>
      <c r="H1677" t="s">
        <v>13770</v>
      </c>
      <c r="I1677">
        <v>3</v>
      </c>
      <c r="J1677" t="s">
        <v>13814</v>
      </c>
      <c r="K1677" t="s">
        <v>13815</v>
      </c>
      <c r="L1677">
        <v>270107</v>
      </c>
      <c r="M1677" t="s">
        <v>13588</v>
      </c>
      <c r="N1677">
        <v>270107005</v>
      </c>
      <c r="O1677" t="s">
        <v>13608</v>
      </c>
      <c r="P1677">
        <v>25809.834475998756</v>
      </c>
      <c r="Q1677">
        <v>37041.656623255112</v>
      </c>
      <c r="R1677">
        <v>20007.145480522686</v>
      </c>
    </row>
    <row r="1678" spans="1:18" x14ac:dyDescent="0.25">
      <c r="A1678">
        <v>13</v>
      </c>
      <c r="B1678">
        <v>13112</v>
      </c>
      <c r="C1678" t="s">
        <v>10678</v>
      </c>
      <c r="D1678" t="s">
        <v>1856</v>
      </c>
      <c r="E1678">
        <v>7</v>
      </c>
      <c r="F1678" t="s">
        <v>13813</v>
      </c>
      <c r="G1678">
        <v>3</v>
      </c>
      <c r="H1678" t="s">
        <v>13770</v>
      </c>
      <c r="I1678">
        <v>3</v>
      </c>
      <c r="J1678" t="s">
        <v>13814</v>
      </c>
      <c r="K1678" t="s">
        <v>13816</v>
      </c>
      <c r="L1678">
        <v>270107</v>
      </c>
      <c r="M1678" t="s">
        <v>13588</v>
      </c>
      <c r="N1678">
        <v>270107005</v>
      </c>
      <c r="O1678" t="s">
        <v>13608</v>
      </c>
      <c r="P1678">
        <v>0</v>
      </c>
      <c r="Q1678">
        <v>2604.1242093791238</v>
      </c>
      <c r="R1678">
        <v>4320.6410619450799</v>
      </c>
    </row>
    <row r="1679" spans="1:18" x14ac:dyDescent="0.25">
      <c r="A1679">
        <v>13</v>
      </c>
      <c r="B1679">
        <v>13113</v>
      </c>
      <c r="C1679" t="s">
        <v>10678</v>
      </c>
      <c r="D1679" t="s">
        <v>1859</v>
      </c>
      <c r="E1679">
        <v>1</v>
      </c>
      <c r="F1679" t="s">
        <v>13800</v>
      </c>
      <c r="G1679">
        <v>1</v>
      </c>
      <c r="H1679" t="s">
        <v>8278</v>
      </c>
      <c r="I1679">
        <v>1</v>
      </c>
      <c r="J1679" t="s">
        <v>13801</v>
      </c>
      <c r="K1679" t="s">
        <v>13802</v>
      </c>
      <c r="L1679">
        <v>270107</v>
      </c>
      <c r="M1679" t="s">
        <v>13588</v>
      </c>
      <c r="N1679">
        <v>270107006</v>
      </c>
      <c r="O1679" t="s">
        <v>13613</v>
      </c>
      <c r="P1679">
        <v>37184.551464418022</v>
      </c>
      <c r="Q1679">
        <v>17893.815123139797</v>
      </c>
      <c r="R1679">
        <v>24446.918566032429</v>
      </c>
    </row>
    <row r="1680" spans="1:18" x14ac:dyDescent="0.25">
      <c r="A1680">
        <v>13</v>
      </c>
      <c r="B1680">
        <v>13113</v>
      </c>
      <c r="C1680" t="s">
        <v>10678</v>
      </c>
      <c r="D1680" t="s">
        <v>1859</v>
      </c>
      <c r="E1680">
        <v>2</v>
      </c>
      <c r="F1680" t="s">
        <v>13804</v>
      </c>
      <c r="G1680">
        <v>3</v>
      </c>
      <c r="H1680" t="s">
        <v>13770</v>
      </c>
      <c r="I1680">
        <v>1</v>
      </c>
      <c r="J1680" t="s">
        <v>13801</v>
      </c>
      <c r="K1680" t="s">
        <v>13805</v>
      </c>
      <c r="L1680">
        <v>270107</v>
      </c>
      <c r="M1680" t="s">
        <v>13588</v>
      </c>
      <c r="N1680">
        <v>270107006</v>
      </c>
      <c r="O1680" t="s">
        <v>13613</v>
      </c>
      <c r="P1680">
        <v>30776.315520170287</v>
      </c>
      <c r="Q1680">
        <v>16247.35476996682</v>
      </c>
      <c r="R1680">
        <v>24446.918566032429</v>
      </c>
    </row>
    <row r="1681" spans="1:18" x14ac:dyDescent="0.25">
      <c r="A1681">
        <v>13</v>
      </c>
      <c r="B1681">
        <v>13113</v>
      </c>
      <c r="C1681" t="s">
        <v>10678</v>
      </c>
      <c r="D1681" t="s">
        <v>1859</v>
      </c>
      <c r="E1681">
        <v>2</v>
      </c>
      <c r="F1681" t="s">
        <v>13804</v>
      </c>
      <c r="G1681">
        <v>3</v>
      </c>
      <c r="H1681" t="s">
        <v>13770</v>
      </c>
      <c r="I1681">
        <v>1</v>
      </c>
      <c r="J1681" t="s">
        <v>13801</v>
      </c>
      <c r="K1681" t="s">
        <v>13806</v>
      </c>
      <c r="L1681">
        <v>270107</v>
      </c>
      <c r="M1681" t="s">
        <v>13588</v>
      </c>
      <c r="N1681">
        <v>270107006</v>
      </c>
      <c r="O1681" t="s">
        <v>13613</v>
      </c>
      <c r="P1681">
        <v>6408.2359442477336</v>
      </c>
      <c r="Q1681">
        <v>1646.4603531729761</v>
      </c>
      <c r="R1681">
        <v>0</v>
      </c>
    </row>
    <row r="1682" spans="1:18" x14ac:dyDescent="0.25">
      <c r="A1682">
        <v>13</v>
      </c>
      <c r="B1682">
        <v>13113</v>
      </c>
      <c r="C1682" t="s">
        <v>10678</v>
      </c>
      <c r="D1682" t="s">
        <v>1859</v>
      </c>
      <c r="E1682">
        <v>3</v>
      </c>
      <c r="F1682" t="s">
        <v>13807</v>
      </c>
      <c r="G1682">
        <v>1</v>
      </c>
      <c r="H1682" t="s">
        <v>8278</v>
      </c>
      <c r="I1682">
        <v>1</v>
      </c>
      <c r="J1682" t="s">
        <v>13801</v>
      </c>
      <c r="K1682" t="s">
        <v>13808</v>
      </c>
      <c r="L1682">
        <v>270107</v>
      </c>
      <c r="M1682" t="s">
        <v>13588</v>
      </c>
      <c r="N1682">
        <v>270107006</v>
      </c>
      <c r="O1682" t="s">
        <v>13613</v>
      </c>
      <c r="P1682">
        <v>37184.551464418022</v>
      </c>
      <c r="Q1682">
        <v>17893.815123139797</v>
      </c>
      <c r="R1682">
        <v>24446.918566032429</v>
      </c>
    </row>
    <row r="1683" spans="1:18" x14ac:dyDescent="0.25">
      <c r="A1683">
        <v>13</v>
      </c>
      <c r="B1683">
        <v>13113</v>
      </c>
      <c r="C1683" t="s">
        <v>10678</v>
      </c>
      <c r="D1683" t="s">
        <v>1859</v>
      </c>
      <c r="E1683">
        <v>4</v>
      </c>
      <c r="F1683" t="s">
        <v>13810</v>
      </c>
      <c r="G1683">
        <v>1</v>
      </c>
      <c r="H1683" t="s">
        <v>8278</v>
      </c>
      <c r="I1683">
        <v>1</v>
      </c>
      <c r="J1683" t="s">
        <v>13801</v>
      </c>
      <c r="K1683" t="s">
        <v>13811</v>
      </c>
      <c r="L1683">
        <v>270107</v>
      </c>
      <c r="M1683" t="s">
        <v>13588</v>
      </c>
      <c r="N1683">
        <v>270107006</v>
      </c>
      <c r="O1683" t="s">
        <v>13613</v>
      </c>
      <c r="P1683">
        <v>37184.551464418022</v>
      </c>
      <c r="Q1683">
        <v>17893.815123139797</v>
      </c>
      <c r="R1683">
        <v>24446.918566032429</v>
      </c>
    </row>
    <row r="1684" spans="1:18" x14ac:dyDescent="0.25">
      <c r="A1684">
        <v>13</v>
      </c>
      <c r="B1684">
        <v>13113</v>
      </c>
      <c r="C1684" t="s">
        <v>10678</v>
      </c>
      <c r="D1684" t="s">
        <v>1859</v>
      </c>
      <c r="E1684">
        <v>7</v>
      </c>
      <c r="F1684" t="s">
        <v>13813</v>
      </c>
      <c r="G1684">
        <v>2</v>
      </c>
      <c r="H1684" t="s">
        <v>13771</v>
      </c>
      <c r="I1684">
        <v>3</v>
      </c>
      <c r="J1684" t="s">
        <v>13814</v>
      </c>
      <c r="K1684" t="s">
        <v>13771</v>
      </c>
      <c r="L1684">
        <v>270107</v>
      </c>
      <c r="M1684" t="s">
        <v>13588</v>
      </c>
      <c r="N1684">
        <v>270107005</v>
      </c>
      <c r="O1684" t="s">
        <v>13608</v>
      </c>
      <c r="P1684">
        <v>0</v>
      </c>
      <c r="Q1684">
        <v>4939.3810595189279</v>
      </c>
      <c r="R1684">
        <v>0</v>
      </c>
    </row>
    <row r="1685" spans="1:18" x14ac:dyDescent="0.25">
      <c r="A1685">
        <v>13</v>
      </c>
      <c r="B1685">
        <v>13113</v>
      </c>
      <c r="C1685" t="s">
        <v>10678</v>
      </c>
      <c r="D1685" t="s">
        <v>1859</v>
      </c>
      <c r="E1685">
        <v>7</v>
      </c>
      <c r="F1685" t="s">
        <v>13813</v>
      </c>
      <c r="G1685">
        <v>3</v>
      </c>
      <c r="H1685" t="s">
        <v>13770</v>
      </c>
      <c r="I1685">
        <v>3</v>
      </c>
      <c r="J1685" t="s">
        <v>13814</v>
      </c>
      <c r="K1685" t="s">
        <v>13815</v>
      </c>
      <c r="L1685">
        <v>270107</v>
      </c>
      <c r="M1685" t="s">
        <v>13588</v>
      </c>
      <c r="N1685">
        <v>270107005</v>
      </c>
      <c r="O1685" t="s">
        <v>13608</v>
      </c>
      <c r="P1685">
        <v>37184.551464418022</v>
      </c>
      <c r="Q1685">
        <v>10553.1117076422</v>
      </c>
      <c r="R1685">
        <v>24446.918566032429</v>
      </c>
    </row>
    <row r="1686" spans="1:18" x14ac:dyDescent="0.25">
      <c r="A1686">
        <v>13</v>
      </c>
      <c r="B1686">
        <v>13113</v>
      </c>
      <c r="C1686" t="s">
        <v>10678</v>
      </c>
      <c r="D1686" t="s">
        <v>1859</v>
      </c>
      <c r="E1686">
        <v>7</v>
      </c>
      <c r="F1686" t="s">
        <v>13813</v>
      </c>
      <c r="G1686">
        <v>3</v>
      </c>
      <c r="H1686" t="s">
        <v>13770</v>
      </c>
      <c r="I1686">
        <v>3</v>
      </c>
      <c r="J1686" t="s">
        <v>13814</v>
      </c>
      <c r="K1686" t="s">
        <v>13816</v>
      </c>
      <c r="L1686">
        <v>270107</v>
      </c>
      <c r="M1686" t="s">
        <v>13588</v>
      </c>
      <c r="N1686">
        <v>270107005</v>
      </c>
      <c r="O1686" t="s">
        <v>13608</v>
      </c>
      <c r="P1686">
        <v>0</v>
      </c>
      <c r="Q1686">
        <v>2401.3223559786697</v>
      </c>
      <c r="R1686">
        <v>0</v>
      </c>
    </row>
    <row r="1687" spans="1:18" x14ac:dyDescent="0.25">
      <c r="A1687">
        <v>13</v>
      </c>
      <c r="B1687">
        <v>13114</v>
      </c>
      <c r="C1687" t="s">
        <v>10678</v>
      </c>
      <c r="D1687" t="s">
        <v>1862</v>
      </c>
      <c r="E1687">
        <v>1</v>
      </c>
      <c r="F1687" t="s">
        <v>13800</v>
      </c>
      <c r="G1687">
        <v>1</v>
      </c>
      <c r="H1687" t="s">
        <v>8278</v>
      </c>
      <c r="I1687">
        <v>1</v>
      </c>
      <c r="J1687" t="s">
        <v>13801</v>
      </c>
      <c r="K1687" t="s">
        <v>13802</v>
      </c>
      <c r="L1687">
        <v>270107</v>
      </c>
      <c r="M1687" t="s">
        <v>13588</v>
      </c>
      <c r="N1687">
        <v>270107006</v>
      </c>
      <c r="O1687" t="s">
        <v>13613</v>
      </c>
      <c r="P1687">
        <v>34676.427402483168</v>
      </c>
      <c r="Q1687">
        <v>26586.548454328386</v>
      </c>
      <c r="R1687">
        <v>44745.85471293702</v>
      </c>
    </row>
    <row r="1688" spans="1:18" x14ac:dyDescent="0.25">
      <c r="A1688">
        <v>13</v>
      </c>
      <c r="B1688">
        <v>13114</v>
      </c>
      <c r="C1688" t="s">
        <v>10678</v>
      </c>
      <c r="D1688" t="s">
        <v>1862</v>
      </c>
      <c r="E1688">
        <v>1</v>
      </c>
      <c r="F1688" t="s">
        <v>13800</v>
      </c>
      <c r="G1688">
        <v>1</v>
      </c>
      <c r="H1688" t="s">
        <v>8278</v>
      </c>
      <c r="I1688">
        <v>1</v>
      </c>
      <c r="J1688" t="s">
        <v>13801</v>
      </c>
      <c r="K1688" t="s">
        <v>13803</v>
      </c>
      <c r="L1688">
        <v>270107</v>
      </c>
      <c r="M1688" t="s">
        <v>13588</v>
      </c>
      <c r="N1688">
        <v>270107006</v>
      </c>
      <c r="O1688" t="s">
        <v>13613</v>
      </c>
      <c r="P1688">
        <v>0</v>
      </c>
      <c r="Q1688">
        <v>1000.4825246140431</v>
      </c>
      <c r="R1688">
        <v>0</v>
      </c>
    </row>
    <row r="1689" spans="1:18" x14ac:dyDescent="0.25">
      <c r="A1689">
        <v>13</v>
      </c>
      <c r="B1689">
        <v>13114</v>
      </c>
      <c r="C1689" t="s">
        <v>10678</v>
      </c>
      <c r="D1689" t="s">
        <v>1862</v>
      </c>
      <c r="E1689">
        <v>2</v>
      </c>
      <c r="F1689" t="s">
        <v>13804</v>
      </c>
      <c r="G1689">
        <v>3</v>
      </c>
      <c r="H1689" t="s">
        <v>13770</v>
      </c>
      <c r="I1689">
        <v>1</v>
      </c>
      <c r="J1689" t="s">
        <v>13801</v>
      </c>
      <c r="K1689" t="s">
        <v>13805</v>
      </c>
      <c r="L1689">
        <v>270107</v>
      </c>
      <c r="M1689" t="s">
        <v>13588</v>
      </c>
      <c r="N1689">
        <v>270107006</v>
      </c>
      <c r="O1689" t="s">
        <v>13613</v>
      </c>
      <c r="P1689">
        <v>32743.437260172203</v>
      </c>
      <c r="Q1689">
        <v>22612.233491905197</v>
      </c>
      <c r="R1689">
        <v>43052.116780076343</v>
      </c>
    </row>
    <row r="1690" spans="1:18" x14ac:dyDescent="0.25">
      <c r="A1690">
        <v>13</v>
      </c>
      <c r="B1690">
        <v>13114</v>
      </c>
      <c r="C1690" t="s">
        <v>10678</v>
      </c>
      <c r="D1690" t="s">
        <v>1862</v>
      </c>
      <c r="E1690">
        <v>2</v>
      </c>
      <c r="F1690" t="s">
        <v>13804</v>
      </c>
      <c r="G1690">
        <v>3</v>
      </c>
      <c r="H1690" t="s">
        <v>13770</v>
      </c>
      <c r="I1690">
        <v>1</v>
      </c>
      <c r="J1690" t="s">
        <v>13801</v>
      </c>
      <c r="K1690" t="s">
        <v>13806</v>
      </c>
      <c r="L1690">
        <v>270107</v>
      </c>
      <c r="M1690" t="s">
        <v>13588</v>
      </c>
      <c r="N1690">
        <v>270107006</v>
      </c>
      <c r="O1690" t="s">
        <v>13613</v>
      </c>
      <c r="P1690">
        <v>1932.9901423109675</v>
      </c>
      <c r="Q1690">
        <v>4974.7974870372291</v>
      </c>
      <c r="R1690">
        <v>1693.737932860678</v>
      </c>
    </row>
    <row r="1691" spans="1:18" x14ac:dyDescent="0.25">
      <c r="A1691">
        <v>13</v>
      </c>
      <c r="B1691">
        <v>13114</v>
      </c>
      <c r="C1691" t="s">
        <v>10678</v>
      </c>
      <c r="D1691" t="s">
        <v>1862</v>
      </c>
      <c r="E1691">
        <v>3</v>
      </c>
      <c r="F1691" t="s">
        <v>13807</v>
      </c>
      <c r="G1691">
        <v>1</v>
      </c>
      <c r="H1691" t="s">
        <v>8278</v>
      </c>
      <c r="I1691">
        <v>1</v>
      </c>
      <c r="J1691" t="s">
        <v>13801</v>
      </c>
      <c r="K1691" t="s">
        <v>13808</v>
      </c>
      <c r="L1691">
        <v>270107</v>
      </c>
      <c r="M1691" t="s">
        <v>13588</v>
      </c>
      <c r="N1691">
        <v>270107006</v>
      </c>
      <c r="O1691" t="s">
        <v>13613</v>
      </c>
      <c r="P1691">
        <v>34676.427402483168</v>
      </c>
      <c r="Q1691">
        <v>27587.030978942428</v>
      </c>
      <c r="R1691">
        <v>44745.85471293702</v>
      </c>
    </row>
    <row r="1692" spans="1:18" x14ac:dyDescent="0.25">
      <c r="A1692">
        <v>13</v>
      </c>
      <c r="B1692">
        <v>13114</v>
      </c>
      <c r="C1692" t="s">
        <v>10678</v>
      </c>
      <c r="D1692" t="s">
        <v>1862</v>
      </c>
      <c r="E1692">
        <v>4</v>
      </c>
      <c r="F1692" t="s">
        <v>13810</v>
      </c>
      <c r="G1692">
        <v>1</v>
      </c>
      <c r="H1692" t="s">
        <v>8278</v>
      </c>
      <c r="I1692">
        <v>1</v>
      </c>
      <c r="J1692" t="s">
        <v>13801</v>
      </c>
      <c r="K1692" t="s">
        <v>13811</v>
      </c>
      <c r="L1692">
        <v>270107</v>
      </c>
      <c r="M1692" t="s">
        <v>13588</v>
      </c>
      <c r="N1692">
        <v>270107006</v>
      </c>
      <c r="O1692" t="s">
        <v>13613</v>
      </c>
      <c r="P1692">
        <v>34676.427402483168</v>
      </c>
      <c r="Q1692">
        <v>26586.548454328386</v>
      </c>
      <c r="R1692">
        <v>44745.85471293702</v>
      </c>
    </row>
    <row r="1693" spans="1:18" x14ac:dyDescent="0.25">
      <c r="A1693">
        <v>13</v>
      </c>
      <c r="B1693">
        <v>13114</v>
      </c>
      <c r="C1693" t="s">
        <v>10678</v>
      </c>
      <c r="D1693" t="s">
        <v>1862</v>
      </c>
      <c r="E1693">
        <v>4</v>
      </c>
      <c r="F1693" t="s">
        <v>13810</v>
      </c>
      <c r="G1693">
        <v>1</v>
      </c>
      <c r="H1693" t="s">
        <v>8278</v>
      </c>
      <c r="I1693">
        <v>1</v>
      </c>
      <c r="J1693" t="s">
        <v>13801</v>
      </c>
      <c r="K1693" t="s">
        <v>13812</v>
      </c>
      <c r="L1693">
        <v>270107</v>
      </c>
      <c r="M1693" t="s">
        <v>13588</v>
      </c>
      <c r="N1693">
        <v>270107006</v>
      </c>
      <c r="O1693" t="s">
        <v>13613</v>
      </c>
      <c r="P1693">
        <v>0</v>
      </c>
      <c r="Q1693">
        <v>1000.4825246140431</v>
      </c>
      <c r="R1693">
        <v>0</v>
      </c>
    </row>
    <row r="1694" spans="1:18" x14ac:dyDescent="0.25">
      <c r="A1694">
        <v>13</v>
      </c>
      <c r="B1694">
        <v>13114</v>
      </c>
      <c r="C1694" t="s">
        <v>10678</v>
      </c>
      <c r="D1694" t="s">
        <v>1862</v>
      </c>
      <c r="E1694">
        <v>7</v>
      </c>
      <c r="F1694" t="s">
        <v>13813</v>
      </c>
      <c r="G1694">
        <v>2</v>
      </c>
      <c r="H1694" t="s">
        <v>13771</v>
      </c>
      <c r="I1694">
        <v>3</v>
      </c>
      <c r="J1694" t="s">
        <v>13814</v>
      </c>
      <c r="K1694" t="s">
        <v>13771</v>
      </c>
      <c r="L1694">
        <v>270107</v>
      </c>
      <c r="M1694" t="s">
        <v>13588</v>
      </c>
      <c r="N1694">
        <v>270107005</v>
      </c>
      <c r="O1694" t="s">
        <v>13608</v>
      </c>
      <c r="P1694">
        <v>4152.6347328471657</v>
      </c>
      <c r="Q1694">
        <v>11776.456418441778</v>
      </c>
      <c r="R1694">
        <v>0</v>
      </c>
    </row>
    <row r="1695" spans="1:18" x14ac:dyDescent="0.25">
      <c r="A1695">
        <v>13</v>
      </c>
      <c r="B1695">
        <v>13114</v>
      </c>
      <c r="C1695" t="s">
        <v>10678</v>
      </c>
      <c r="D1695" t="s">
        <v>1862</v>
      </c>
      <c r="E1695">
        <v>7</v>
      </c>
      <c r="F1695" t="s">
        <v>13813</v>
      </c>
      <c r="G1695">
        <v>3</v>
      </c>
      <c r="H1695" t="s">
        <v>13770</v>
      </c>
      <c r="I1695">
        <v>3</v>
      </c>
      <c r="J1695" t="s">
        <v>13814</v>
      </c>
      <c r="K1695" t="s">
        <v>13815</v>
      </c>
      <c r="L1695">
        <v>270107</v>
      </c>
      <c r="M1695" t="s">
        <v>13588</v>
      </c>
      <c r="N1695">
        <v>270107005</v>
      </c>
      <c r="O1695" t="s">
        <v>13608</v>
      </c>
      <c r="P1695">
        <v>28590.802527325039</v>
      </c>
      <c r="Q1695">
        <v>14628.263191713795</v>
      </c>
      <c r="R1695">
        <v>41856.733458057017</v>
      </c>
    </row>
    <row r="1696" spans="1:18" x14ac:dyDescent="0.25">
      <c r="A1696">
        <v>13</v>
      </c>
      <c r="B1696">
        <v>13114</v>
      </c>
      <c r="C1696" t="s">
        <v>10678</v>
      </c>
      <c r="D1696" t="s">
        <v>1862</v>
      </c>
      <c r="E1696">
        <v>7</v>
      </c>
      <c r="F1696" t="s">
        <v>13813</v>
      </c>
      <c r="G1696">
        <v>3</v>
      </c>
      <c r="H1696" t="s">
        <v>13770</v>
      </c>
      <c r="I1696">
        <v>3</v>
      </c>
      <c r="J1696" t="s">
        <v>13814</v>
      </c>
      <c r="K1696" t="s">
        <v>13816</v>
      </c>
      <c r="L1696">
        <v>270107</v>
      </c>
      <c r="M1696" t="s">
        <v>13588</v>
      </c>
      <c r="N1696">
        <v>270107005</v>
      </c>
      <c r="O1696" t="s">
        <v>13608</v>
      </c>
      <c r="P1696">
        <v>1932.9901423109675</v>
      </c>
      <c r="Q1696">
        <v>1182.3113687868595</v>
      </c>
      <c r="R1696">
        <v>2889.1212548800095</v>
      </c>
    </row>
    <row r="1697" spans="1:18" x14ac:dyDescent="0.25">
      <c r="A1697">
        <v>13</v>
      </c>
      <c r="B1697">
        <v>13115</v>
      </c>
      <c r="C1697" t="s">
        <v>10678</v>
      </c>
      <c r="D1697" t="s">
        <v>1865</v>
      </c>
      <c r="E1697">
        <v>1</v>
      </c>
      <c r="F1697" t="s">
        <v>13800</v>
      </c>
      <c r="G1697">
        <v>1</v>
      </c>
      <c r="H1697" t="s">
        <v>8278</v>
      </c>
      <c r="I1697">
        <v>1</v>
      </c>
      <c r="J1697" t="s">
        <v>13801</v>
      </c>
      <c r="K1697" t="s">
        <v>13802</v>
      </c>
      <c r="L1697">
        <v>270107</v>
      </c>
      <c r="M1697" t="s">
        <v>13588</v>
      </c>
      <c r="N1697">
        <v>270107006</v>
      </c>
      <c r="O1697" t="s">
        <v>13613</v>
      </c>
      <c r="P1697">
        <v>27917.258162644495</v>
      </c>
      <c r="Q1697">
        <v>24855.981511872313</v>
      </c>
      <c r="R1697">
        <v>11689.264183703077</v>
      </c>
    </row>
    <row r="1698" spans="1:18" x14ac:dyDescent="0.25">
      <c r="A1698">
        <v>13</v>
      </c>
      <c r="B1698">
        <v>13115</v>
      </c>
      <c r="C1698" t="s">
        <v>10678</v>
      </c>
      <c r="D1698" t="s">
        <v>1865</v>
      </c>
      <c r="E1698">
        <v>2</v>
      </c>
      <c r="F1698" t="s">
        <v>13804</v>
      </c>
      <c r="G1698">
        <v>3</v>
      </c>
      <c r="H1698" t="s">
        <v>13770</v>
      </c>
      <c r="I1698">
        <v>1</v>
      </c>
      <c r="J1698" t="s">
        <v>13801</v>
      </c>
      <c r="K1698" t="s">
        <v>13805</v>
      </c>
      <c r="L1698">
        <v>270107</v>
      </c>
      <c r="M1698" t="s">
        <v>13588</v>
      </c>
      <c r="N1698">
        <v>270107006</v>
      </c>
      <c r="O1698" t="s">
        <v>13613</v>
      </c>
      <c r="P1698">
        <v>17632.326100182519</v>
      </c>
      <c r="Q1698">
        <v>21952.021278473472</v>
      </c>
      <c r="R1698">
        <v>11689.264183703077</v>
      </c>
    </row>
    <row r="1699" spans="1:18" x14ac:dyDescent="0.25">
      <c r="A1699">
        <v>13</v>
      </c>
      <c r="B1699">
        <v>13115</v>
      </c>
      <c r="C1699" t="s">
        <v>10678</v>
      </c>
      <c r="D1699" t="s">
        <v>1865</v>
      </c>
      <c r="E1699">
        <v>2</v>
      </c>
      <c r="F1699" t="s">
        <v>13804</v>
      </c>
      <c r="G1699">
        <v>3</v>
      </c>
      <c r="H1699" t="s">
        <v>13770</v>
      </c>
      <c r="I1699">
        <v>1</v>
      </c>
      <c r="J1699" t="s">
        <v>13801</v>
      </c>
      <c r="K1699" t="s">
        <v>13806</v>
      </c>
      <c r="L1699">
        <v>270107</v>
      </c>
      <c r="M1699" t="s">
        <v>13588</v>
      </c>
      <c r="N1699">
        <v>270107006</v>
      </c>
      <c r="O1699" t="s">
        <v>13613</v>
      </c>
      <c r="P1699">
        <v>10284.932062461976</v>
      </c>
      <c r="Q1699">
        <v>2903.960233398841</v>
      </c>
      <c r="R1699">
        <v>0</v>
      </c>
    </row>
    <row r="1700" spans="1:18" x14ac:dyDescent="0.25">
      <c r="A1700">
        <v>13</v>
      </c>
      <c r="B1700">
        <v>13115</v>
      </c>
      <c r="C1700" t="s">
        <v>10678</v>
      </c>
      <c r="D1700" t="s">
        <v>1865</v>
      </c>
      <c r="E1700">
        <v>3</v>
      </c>
      <c r="F1700" t="s">
        <v>13807</v>
      </c>
      <c r="G1700">
        <v>1</v>
      </c>
      <c r="H1700" t="s">
        <v>8278</v>
      </c>
      <c r="I1700">
        <v>1</v>
      </c>
      <c r="J1700" t="s">
        <v>13801</v>
      </c>
      <c r="K1700" t="s">
        <v>13808</v>
      </c>
      <c r="L1700">
        <v>270107</v>
      </c>
      <c r="M1700" t="s">
        <v>13588</v>
      </c>
      <c r="N1700">
        <v>270107006</v>
      </c>
      <c r="O1700" t="s">
        <v>13613</v>
      </c>
      <c r="P1700">
        <v>27917.258162644495</v>
      </c>
      <c r="Q1700">
        <v>24855.981511872313</v>
      </c>
      <c r="R1700">
        <v>11689.264183703077</v>
      </c>
    </row>
    <row r="1701" spans="1:18" x14ac:dyDescent="0.25">
      <c r="A1701">
        <v>13</v>
      </c>
      <c r="B1701">
        <v>13115</v>
      </c>
      <c r="C1701" t="s">
        <v>10678</v>
      </c>
      <c r="D1701" t="s">
        <v>1865</v>
      </c>
      <c r="E1701">
        <v>4</v>
      </c>
      <c r="F1701" t="s">
        <v>13810</v>
      </c>
      <c r="G1701">
        <v>1</v>
      </c>
      <c r="H1701" t="s">
        <v>8278</v>
      </c>
      <c r="I1701">
        <v>1</v>
      </c>
      <c r="J1701" t="s">
        <v>13801</v>
      </c>
      <c r="K1701" t="s">
        <v>13811</v>
      </c>
      <c r="L1701">
        <v>270107</v>
      </c>
      <c r="M1701" t="s">
        <v>13588</v>
      </c>
      <c r="N1701">
        <v>270107006</v>
      </c>
      <c r="O1701" t="s">
        <v>13613</v>
      </c>
      <c r="P1701">
        <v>27917.258162644495</v>
      </c>
      <c r="Q1701">
        <v>24855.981511872313</v>
      </c>
      <c r="R1701">
        <v>11689.264183703077</v>
      </c>
    </row>
    <row r="1702" spans="1:18" x14ac:dyDescent="0.25">
      <c r="A1702">
        <v>13</v>
      </c>
      <c r="B1702">
        <v>13115</v>
      </c>
      <c r="C1702" t="s">
        <v>10678</v>
      </c>
      <c r="D1702" t="s">
        <v>1865</v>
      </c>
      <c r="E1702">
        <v>7</v>
      </c>
      <c r="F1702" t="s">
        <v>13813</v>
      </c>
      <c r="G1702">
        <v>2</v>
      </c>
      <c r="H1702" t="s">
        <v>13771</v>
      </c>
      <c r="I1702">
        <v>3</v>
      </c>
      <c r="J1702" t="s">
        <v>13814</v>
      </c>
      <c r="K1702" t="s">
        <v>13771</v>
      </c>
      <c r="L1702">
        <v>270107</v>
      </c>
      <c r="M1702" t="s">
        <v>13588</v>
      </c>
      <c r="N1702">
        <v>270107005</v>
      </c>
      <c r="O1702" t="s">
        <v>13608</v>
      </c>
      <c r="P1702">
        <v>10284.932062461976</v>
      </c>
      <c r="Q1702">
        <v>7362.9340499831651</v>
      </c>
      <c r="R1702">
        <v>0</v>
      </c>
    </row>
    <row r="1703" spans="1:18" x14ac:dyDescent="0.25">
      <c r="A1703">
        <v>13</v>
      </c>
      <c r="B1703">
        <v>13115</v>
      </c>
      <c r="C1703" t="s">
        <v>10678</v>
      </c>
      <c r="D1703" t="s">
        <v>1865</v>
      </c>
      <c r="E1703">
        <v>7</v>
      </c>
      <c r="F1703" t="s">
        <v>13813</v>
      </c>
      <c r="G1703">
        <v>3</v>
      </c>
      <c r="H1703" t="s">
        <v>13770</v>
      </c>
      <c r="I1703">
        <v>3</v>
      </c>
      <c r="J1703" t="s">
        <v>13814</v>
      </c>
      <c r="K1703" t="s">
        <v>13815</v>
      </c>
      <c r="L1703">
        <v>270107</v>
      </c>
      <c r="M1703" t="s">
        <v>13588</v>
      </c>
      <c r="N1703">
        <v>270107005</v>
      </c>
      <c r="O1703" t="s">
        <v>13608</v>
      </c>
      <c r="P1703">
        <v>17632.326100182519</v>
      </c>
      <c r="Q1703">
        <v>14179.025830353987</v>
      </c>
      <c r="R1703">
        <v>11689.264183703077</v>
      </c>
    </row>
    <row r="1704" spans="1:18" x14ac:dyDescent="0.25">
      <c r="A1704">
        <v>13</v>
      </c>
      <c r="B1704">
        <v>13115</v>
      </c>
      <c r="C1704" t="s">
        <v>10678</v>
      </c>
      <c r="D1704" t="s">
        <v>1865</v>
      </c>
      <c r="E1704">
        <v>7</v>
      </c>
      <c r="F1704" t="s">
        <v>13813</v>
      </c>
      <c r="G1704">
        <v>3</v>
      </c>
      <c r="H1704" t="s">
        <v>13770</v>
      </c>
      <c r="I1704">
        <v>3</v>
      </c>
      <c r="J1704" t="s">
        <v>13814</v>
      </c>
      <c r="K1704" t="s">
        <v>13816</v>
      </c>
      <c r="L1704">
        <v>270107</v>
      </c>
      <c r="M1704" t="s">
        <v>13588</v>
      </c>
      <c r="N1704">
        <v>270107005</v>
      </c>
      <c r="O1704" t="s">
        <v>13608</v>
      </c>
      <c r="P1704">
        <v>0</v>
      </c>
      <c r="Q1704">
        <v>3314.0216315351618</v>
      </c>
      <c r="R1704">
        <v>0</v>
      </c>
    </row>
    <row r="1705" spans="1:18" x14ac:dyDescent="0.25">
      <c r="A1705">
        <v>13</v>
      </c>
      <c r="B1705">
        <v>13116</v>
      </c>
      <c r="C1705" t="s">
        <v>10678</v>
      </c>
      <c r="D1705" t="s">
        <v>1868</v>
      </c>
      <c r="E1705">
        <v>1</v>
      </c>
      <c r="F1705" t="s">
        <v>13800</v>
      </c>
      <c r="G1705">
        <v>1</v>
      </c>
      <c r="H1705" t="s">
        <v>8278</v>
      </c>
      <c r="I1705">
        <v>1</v>
      </c>
      <c r="J1705" t="s">
        <v>13801</v>
      </c>
      <c r="K1705" t="s">
        <v>13802</v>
      </c>
      <c r="L1705">
        <v>270107</v>
      </c>
      <c r="M1705" t="s">
        <v>13588</v>
      </c>
      <c r="N1705">
        <v>270107006</v>
      </c>
      <c r="O1705" t="s">
        <v>13613</v>
      </c>
      <c r="P1705">
        <v>34147.560557956996</v>
      </c>
      <c r="Q1705">
        <v>44750.313593422819</v>
      </c>
      <c r="R1705">
        <v>13542.667206783151</v>
      </c>
    </row>
    <row r="1706" spans="1:18" x14ac:dyDescent="0.25">
      <c r="A1706">
        <v>13</v>
      </c>
      <c r="B1706">
        <v>13116</v>
      </c>
      <c r="C1706" t="s">
        <v>10678</v>
      </c>
      <c r="D1706" t="s">
        <v>1868</v>
      </c>
      <c r="E1706">
        <v>2</v>
      </c>
      <c r="F1706" t="s">
        <v>13804</v>
      </c>
      <c r="G1706">
        <v>3</v>
      </c>
      <c r="H1706" t="s">
        <v>13770</v>
      </c>
      <c r="I1706">
        <v>1</v>
      </c>
      <c r="J1706" t="s">
        <v>13801</v>
      </c>
      <c r="K1706" t="s">
        <v>13805</v>
      </c>
      <c r="L1706">
        <v>270107</v>
      </c>
      <c r="M1706" t="s">
        <v>13588</v>
      </c>
      <c r="N1706">
        <v>270107006</v>
      </c>
      <c r="O1706" t="s">
        <v>13613</v>
      </c>
      <c r="P1706">
        <v>34147.560557956996</v>
      </c>
      <c r="Q1706">
        <v>44750.313593422819</v>
      </c>
      <c r="R1706">
        <v>13542.667206783151</v>
      </c>
    </row>
    <row r="1707" spans="1:18" x14ac:dyDescent="0.25">
      <c r="A1707">
        <v>13</v>
      </c>
      <c r="B1707">
        <v>13116</v>
      </c>
      <c r="C1707" t="s">
        <v>10678</v>
      </c>
      <c r="D1707" t="s">
        <v>1868</v>
      </c>
      <c r="E1707">
        <v>3</v>
      </c>
      <c r="F1707" t="s">
        <v>13807</v>
      </c>
      <c r="G1707">
        <v>1</v>
      </c>
      <c r="H1707" t="s">
        <v>8278</v>
      </c>
      <c r="I1707">
        <v>1</v>
      </c>
      <c r="J1707" t="s">
        <v>13801</v>
      </c>
      <c r="K1707" t="s">
        <v>13808</v>
      </c>
      <c r="L1707">
        <v>270107</v>
      </c>
      <c r="M1707" t="s">
        <v>13588</v>
      </c>
      <c r="N1707">
        <v>270107006</v>
      </c>
      <c r="O1707" t="s">
        <v>13613</v>
      </c>
      <c r="P1707">
        <v>34147.560557956996</v>
      </c>
      <c r="Q1707">
        <v>44750.313593422819</v>
      </c>
      <c r="R1707">
        <v>13542.667206783151</v>
      </c>
    </row>
    <row r="1708" spans="1:18" x14ac:dyDescent="0.25">
      <c r="A1708">
        <v>13</v>
      </c>
      <c r="B1708">
        <v>13116</v>
      </c>
      <c r="C1708" t="s">
        <v>10678</v>
      </c>
      <c r="D1708" t="s">
        <v>1868</v>
      </c>
      <c r="E1708">
        <v>4</v>
      </c>
      <c r="F1708" t="s">
        <v>13810</v>
      </c>
      <c r="G1708">
        <v>1</v>
      </c>
      <c r="H1708" t="s">
        <v>8278</v>
      </c>
      <c r="I1708">
        <v>1</v>
      </c>
      <c r="J1708" t="s">
        <v>13801</v>
      </c>
      <c r="K1708" t="s">
        <v>13811</v>
      </c>
      <c r="L1708">
        <v>270107</v>
      </c>
      <c r="M1708" t="s">
        <v>13588</v>
      </c>
      <c r="N1708">
        <v>270107006</v>
      </c>
      <c r="O1708" t="s">
        <v>13613</v>
      </c>
      <c r="P1708">
        <v>34147.560557956996</v>
      </c>
      <c r="Q1708">
        <v>44750.313593422819</v>
      </c>
      <c r="R1708">
        <v>13542.667206783151</v>
      </c>
    </row>
    <row r="1709" spans="1:18" x14ac:dyDescent="0.25">
      <c r="A1709">
        <v>13</v>
      </c>
      <c r="B1709">
        <v>13116</v>
      </c>
      <c r="C1709" t="s">
        <v>10678</v>
      </c>
      <c r="D1709" t="s">
        <v>1868</v>
      </c>
      <c r="E1709">
        <v>7</v>
      </c>
      <c r="F1709" t="s">
        <v>13813</v>
      </c>
      <c r="G1709">
        <v>2</v>
      </c>
      <c r="H1709" t="s">
        <v>13771</v>
      </c>
      <c r="I1709">
        <v>3</v>
      </c>
      <c r="J1709" t="s">
        <v>13814</v>
      </c>
      <c r="K1709" t="s">
        <v>13771</v>
      </c>
      <c r="L1709">
        <v>270107</v>
      </c>
      <c r="M1709" t="s">
        <v>13588</v>
      </c>
      <c r="N1709">
        <v>270107005</v>
      </c>
      <c r="O1709" t="s">
        <v>13608</v>
      </c>
      <c r="P1709">
        <v>0</v>
      </c>
      <c r="Q1709">
        <v>17747.50985101645</v>
      </c>
      <c r="R1709">
        <v>0</v>
      </c>
    </row>
    <row r="1710" spans="1:18" x14ac:dyDescent="0.25">
      <c r="A1710">
        <v>13</v>
      </c>
      <c r="B1710">
        <v>13116</v>
      </c>
      <c r="C1710" t="s">
        <v>10678</v>
      </c>
      <c r="D1710" t="s">
        <v>1868</v>
      </c>
      <c r="E1710">
        <v>7</v>
      </c>
      <c r="F1710" t="s">
        <v>13813</v>
      </c>
      <c r="G1710">
        <v>3</v>
      </c>
      <c r="H1710" t="s">
        <v>13770</v>
      </c>
      <c r="I1710">
        <v>3</v>
      </c>
      <c r="J1710" t="s">
        <v>13814</v>
      </c>
      <c r="K1710" t="s">
        <v>13815</v>
      </c>
      <c r="L1710">
        <v>270107</v>
      </c>
      <c r="M1710" t="s">
        <v>13588</v>
      </c>
      <c r="N1710">
        <v>270107005</v>
      </c>
      <c r="O1710" t="s">
        <v>13608</v>
      </c>
      <c r="P1710">
        <v>34147.560557956996</v>
      </c>
      <c r="Q1710">
        <v>27002.803742406351</v>
      </c>
      <c r="R1710">
        <v>9876.1289118811164</v>
      </c>
    </row>
    <row r="1711" spans="1:18" x14ac:dyDescent="0.25">
      <c r="A1711">
        <v>13</v>
      </c>
      <c r="B1711">
        <v>13116</v>
      </c>
      <c r="C1711" t="s">
        <v>10678</v>
      </c>
      <c r="D1711" t="s">
        <v>1868</v>
      </c>
      <c r="E1711">
        <v>7</v>
      </c>
      <c r="F1711" t="s">
        <v>13813</v>
      </c>
      <c r="G1711">
        <v>3</v>
      </c>
      <c r="H1711" t="s">
        <v>13770</v>
      </c>
      <c r="I1711">
        <v>3</v>
      </c>
      <c r="J1711" t="s">
        <v>13814</v>
      </c>
      <c r="K1711" t="s">
        <v>13816</v>
      </c>
      <c r="L1711">
        <v>270107</v>
      </c>
      <c r="M1711" t="s">
        <v>13588</v>
      </c>
      <c r="N1711">
        <v>270107005</v>
      </c>
      <c r="O1711" t="s">
        <v>13608</v>
      </c>
      <c r="P1711">
        <v>0</v>
      </c>
      <c r="Q1711">
        <v>0</v>
      </c>
      <c r="R1711">
        <v>3666.5382949020363</v>
      </c>
    </row>
    <row r="1712" spans="1:18" x14ac:dyDescent="0.25">
      <c r="A1712">
        <v>13</v>
      </c>
      <c r="B1712">
        <v>13117</v>
      </c>
      <c r="C1712" t="s">
        <v>10678</v>
      </c>
      <c r="D1712" t="s">
        <v>1871</v>
      </c>
      <c r="E1712">
        <v>1</v>
      </c>
      <c r="F1712" t="s">
        <v>13800</v>
      </c>
      <c r="G1712">
        <v>1</v>
      </c>
      <c r="H1712" t="s">
        <v>8278</v>
      </c>
      <c r="I1712">
        <v>1</v>
      </c>
      <c r="J1712" t="s">
        <v>13801</v>
      </c>
      <c r="K1712" t="s">
        <v>13802</v>
      </c>
      <c r="L1712">
        <v>270107</v>
      </c>
      <c r="M1712" t="s">
        <v>13588</v>
      </c>
      <c r="N1712">
        <v>270107006</v>
      </c>
      <c r="O1712" t="s">
        <v>13613</v>
      </c>
      <c r="P1712">
        <v>31870.82168322675</v>
      </c>
      <c r="Q1712">
        <v>19523.306627790451</v>
      </c>
      <c r="R1712">
        <v>20381.508448380107</v>
      </c>
    </row>
    <row r="1713" spans="1:18" x14ac:dyDescent="0.25">
      <c r="A1713">
        <v>13</v>
      </c>
      <c r="B1713">
        <v>13117</v>
      </c>
      <c r="C1713" t="s">
        <v>10678</v>
      </c>
      <c r="D1713" t="s">
        <v>1871</v>
      </c>
      <c r="E1713">
        <v>1</v>
      </c>
      <c r="F1713" t="s">
        <v>13800</v>
      </c>
      <c r="G1713">
        <v>1</v>
      </c>
      <c r="H1713" t="s">
        <v>8278</v>
      </c>
      <c r="I1713">
        <v>1</v>
      </c>
      <c r="J1713" t="s">
        <v>13801</v>
      </c>
      <c r="K1713" t="s">
        <v>13803</v>
      </c>
      <c r="L1713">
        <v>270107</v>
      </c>
      <c r="M1713" t="s">
        <v>13588</v>
      </c>
      <c r="N1713">
        <v>270107006</v>
      </c>
      <c r="O1713" t="s">
        <v>13613</v>
      </c>
      <c r="P1713">
        <v>3913.468329447277</v>
      </c>
      <c r="Q1713">
        <v>0</v>
      </c>
      <c r="R1713">
        <v>3596.256812543701</v>
      </c>
    </row>
    <row r="1714" spans="1:18" x14ac:dyDescent="0.25">
      <c r="A1714">
        <v>13</v>
      </c>
      <c r="B1714">
        <v>13117</v>
      </c>
      <c r="C1714" t="s">
        <v>10678</v>
      </c>
      <c r="D1714" t="s">
        <v>1871</v>
      </c>
      <c r="E1714">
        <v>2</v>
      </c>
      <c r="F1714" t="s">
        <v>13804</v>
      </c>
      <c r="G1714">
        <v>3</v>
      </c>
      <c r="H1714" t="s">
        <v>13770</v>
      </c>
      <c r="I1714">
        <v>1</v>
      </c>
      <c r="J1714" t="s">
        <v>13801</v>
      </c>
      <c r="K1714" t="s">
        <v>13805</v>
      </c>
      <c r="L1714">
        <v>270107</v>
      </c>
      <c r="M1714" t="s">
        <v>13588</v>
      </c>
      <c r="N1714">
        <v>270107006</v>
      </c>
      <c r="O1714" t="s">
        <v>13613</v>
      </c>
      <c r="P1714">
        <v>31870.82168322675</v>
      </c>
      <c r="Q1714">
        <v>12883.771784904395</v>
      </c>
      <c r="R1714">
        <v>19087.735106792046</v>
      </c>
    </row>
    <row r="1715" spans="1:18" x14ac:dyDescent="0.25">
      <c r="A1715">
        <v>13</v>
      </c>
      <c r="B1715">
        <v>13117</v>
      </c>
      <c r="C1715" t="s">
        <v>10678</v>
      </c>
      <c r="D1715" t="s">
        <v>1871</v>
      </c>
      <c r="E1715">
        <v>2</v>
      </c>
      <c r="F1715" t="s">
        <v>13804</v>
      </c>
      <c r="G1715">
        <v>3</v>
      </c>
      <c r="H1715" t="s">
        <v>13770</v>
      </c>
      <c r="I1715">
        <v>1</v>
      </c>
      <c r="J1715" t="s">
        <v>13801</v>
      </c>
      <c r="K1715" t="s">
        <v>13806</v>
      </c>
      <c r="L1715">
        <v>270107</v>
      </c>
      <c r="M1715" t="s">
        <v>13588</v>
      </c>
      <c r="N1715">
        <v>270107006</v>
      </c>
      <c r="O1715" t="s">
        <v>13613</v>
      </c>
      <c r="P1715">
        <v>3913.468329447277</v>
      </c>
      <c r="Q1715">
        <v>6639.534842886058</v>
      </c>
      <c r="R1715">
        <v>4890.0301541317613</v>
      </c>
    </row>
    <row r="1716" spans="1:18" x14ac:dyDescent="0.25">
      <c r="A1716">
        <v>13</v>
      </c>
      <c r="B1716">
        <v>13117</v>
      </c>
      <c r="C1716" t="s">
        <v>10678</v>
      </c>
      <c r="D1716" t="s">
        <v>1871</v>
      </c>
      <c r="E1716">
        <v>3</v>
      </c>
      <c r="F1716" t="s">
        <v>13807</v>
      </c>
      <c r="G1716">
        <v>1</v>
      </c>
      <c r="H1716" t="s">
        <v>8278</v>
      </c>
      <c r="I1716">
        <v>1</v>
      </c>
      <c r="J1716" t="s">
        <v>13801</v>
      </c>
      <c r="K1716" t="s">
        <v>13808</v>
      </c>
      <c r="L1716">
        <v>270107</v>
      </c>
      <c r="M1716" t="s">
        <v>13588</v>
      </c>
      <c r="N1716">
        <v>270107006</v>
      </c>
      <c r="O1716" t="s">
        <v>13613</v>
      </c>
      <c r="P1716">
        <v>35784.290012674028</v>
      </c>
      <c r="Q1716">
        <v>19523.306627790451</v>
      </c>
      <c r="R1716">
        <v>23977.765260923807</v>
      </c>
    </row>
    <row r="1717" spans="1:18" x14ac:dyDescent="0.25">
      <c r="A1717">
        <v>13</v>
      </c>
      <c r="B1717">
        <v>13117</v>
      </c>
      <c r="C1717" t="s">
        <v>10678</v>
      </c>
      <c r="D1717" t="s">
        <v>1871</v>
      </c>
      <c r="E1717">
        <v>4</v>
      </c>
      <c r="F1717" t="s">
        <v>13810</v>
      </c>
      <c r="G1717">
        <v>1</v>
      </c>
      <c r="H1717" t="s">
        <v>8278</v>
      </c>
      <c r="I1717">
        <v>1</v>
      </c>
      <c r="J1717" t="s">
        <v>13801</v>
      </c>
      <c r="K1717" t="s">
        <v>13811</v>
      </c>
      <c r="L1717">
        <v>270107</v>
      </c>
      <c r="M1717" t="s">
        <v>13588</v>
      </c>
      <c r="N1717">
        <v>270107006</v>
      </c>
      <c r="O1717" t="s">
        <v>13613</v>
      </c>
      <c r="P1717">
        <v>31870.82168322675</v>
      </c>
      <c r="Q1717">
        <v>19523.306627790451</v>
      </c>
      <c r="R1717">
        <v>20381.508448380107</v>
      </c>
    </row>
    <row r="1718" spans="1:18" x14ac:dyDescent="0.25">
      <c r="A1718">
        <v>13</v>
      </c>
      <c r="B1718">
        <v>13117</v>
      </c>
      <c r="C1718" t="s">
        <v>10678</v>
      </c>
      <c r="D1718" t="s">
        <v>1871</v>
      </c>
      <c r="E1718">
        <v>4</v>
      </c>
      <c r="F1718" t="s">
        <v>13810</v>
      </c>
      <c r="G1718">
        <v>1</v>
      </c>
      <c r="H1718" t="s">
        <v>8278</v>
      </c>
      <c r="I1718">
        <v>1</v>
      </c>
      <c r="J1718" t="s">
        <v>13801</v>
      </c>
      <c r="K1718" t="s">
        <v>13812</v>
      </c>
      <c r="L1718">
        <v>270107</v>
      </c>
      <c r="M1718" t="s">
        <v>13588</v>
      </c>
      <c r="N1718">
        <v>270107006</v>
      </c>
      <c r="O1718" t="s">
        <v>13613</v>
      </c>
      <c r="P1718">
        <v>3913.468329447277</v>
      </c>
      <c r="Q1718">
        <v>0</v>
      </c>
      <c r="R1718">
        <v>3596.256812543701</v>
      </c>
    </row>
    <row r="1719" spans="1:18" x14ac:dyDescent="0.25">
      <c r="A1719">
        <v>13</v>
      </c>
      <c r="B1719">
        <v>13117</v>
      </c>
      <c r="C1719" t="s">
        <v>10678</v>
      </c>
      <c r="D1719" t="s">
        <v>1871</v>
      </c>
      <c r="E1719">
        <v>7</v>
      </c>
      <c r="F1719" t="s">
        <v>13813</v>
      </c>
      <c r="G1719">
        <v>2</v>
      </c>
      <c r="H1719" t="s">
        <v>13771</v>
      </c>
      <c r="I1719">
        <v>3</v>
      </c>
      <c r="J1719" t="s">
        <v>13814</v>
      </c>
      <c r="K1719" t="s">
        <v>13771</v>
      </c>
      <c r="L1719">
        <v>270107</v>
      </c>
      <c r="M1719" t="s">
        <v>13588</v>
      </c>
      <c r="N1719">
        <v>270107005</v>
      </c>
      <c r="O1719" t="s">
        <v>13608</v>
      </c>
      <c r="P1719">
        <v>25719.565406681439</v>
      </c>
      <c r="Q1719">
        <v>5361.9681782317239</v>
      </c>
      <c r="R1719">
        <v>0</v>
      </c>
    </row>
    <row r="1720" spans="1:18" x14ac:dyDescent="0.25">
      <c r="A1720">
        <v>13</v>
      </c>
      <c r="B1720">
        <v>13117</v>
      </c>
      <c r="C1720" t="s">
        <v>10678</v>
      </c>
      <c r="D1720" t="s">
        <v>1871</v>
      </c>
      <c r="E1720">
        <v>7</v>
      </c>
      <c r="F1720" t="s">
        <v>13813</v>
      </c>
      <c r="G1720">
        <v>3</v>
      </c>
      <c r="H1720" t="s">
        <v>13770</v>
      </c>
      <c r="I1720">
        <v>3</v>
      </c>
      <c r="J1720" t="s">
        <v>13814</v>
      </c>
      <c r="K1720" t="s">
        <v>13815</v>
      </c>
      <c r="L1720">
        <v>270107</v>
      </c>
      <c r="M1720" t="s">
        <v>13588</v>
      </c>
      <c r="N1720">
        <v>270107005</v>
      </c>
      <c r="O1720" t="s">
        <v>13608</v>
      </c>
      <c r="P1720">
        <v>10064.724605992589</v>
      </c>
      <c r="Q1720">
        <v>11410.520517844338</v>
      </c>
      <c r="R1720">
        <v>23977.765260923807</v>
      </c>
    </row>
    <row r="1721" spans="1:18" x14ac:dyDescent="0.25">
      <c r="A1721">
        <v>13</v>
      </c>
      <c r="B1721">
        <v>13117</v>
      </c>
      <c r="C1721" t="s">
        <v>10678</v>
      </c>
      <c r="D1721" t="s">
        <v>1871</v>
      </c>
      <c r="E1721">
        <v>7</v>
      </c>
      <c r="F1721" t="s">
        <v>13813</v>
      </c>
      <c r="G1721">
        <v>3</v>
      </c>
      <c r="H1721" t="s">
        <v>13770</v>
      </c>
      <c r="I1721">
        <v>3</v>
      </c>
      <c r="J1721" t="s">
        <v>13814</v>
      </c>
      <c r="K1721" t="s">
        <v>13816</v>
      </c>
      <c r="L1721">
        <v>270107</v>
      </c>
      <c r="M1721" t="s">
        <v>13588</v>
      </c>
      <c r="N1721">
        <v>270107005</v>
      </c>
      <c r="O1721" t="s">
        <v>13608</v>
      </c>
      <c r="P1721">
        <v>0</v>
      </c>
      <c r="Q1721">
        <v>2750.8179317143918</v>
      </c>
      <c r="R1721">
        <v>0</v>
      </c>
    </row>
    <row r="1722" spans="1:18" x14ac:dyDescent="0.25">
      <c r="A1722">
        <v>13</v>
      </c>
      <c r="B1722">
        <v>13118</v>
      </c>
      <c r="C1722" t="s">
        <v>10678</v>
      </c>
      <c r="D1722" t="s">
        <v>1874</v>
      </c>
      <c r="E1722">
        <v>1</v>
      </c>
      <c r="F1722" t="s">
        <v>13800</v>
      </c>
      <c r="G1722">
        <v>1</v>
      </c>
      <c r="H1722" t="s">
        <v>8278</v>
      </c>
      <c r="I1722">
        <v>1</v>
      </c>
      <c r="J1722" t="s">
        <v>13801</v>
      </c>
      <c r="K1722" t="s">
        <v>13802</v>
      </c>
      <c r="L1722">
        <v>270107</v>
      </c>
      <c r="M1722" t="s">
        <v>13588</v>
      </c>
      <c r="N1722">
        <v>270107006</v>
      </c>
      <c r="O1722" t="s">
        <v>13613</v>
      </c>
      <c r="P1722">
        <v>33868.974042027192</v>
      </c>
      <c r="Q1722">
        <v>34250.291029703047</v>
      </c>
      <c r="R1722">
        <v>45874.340806558568</v>
      </c>
    </row>
    <row r="1723" spans="1:18" x14ac:dyDescent="0.25">
      <c r="A1723">
        <v>13</v>
      </c>
      <c r="B1723">
        <v>13118</v>
      </c>
      <c r="C1723" t="s">
        <v>10678</v>
      </c>
      <c r="D1723" t="s">
        <v>1874</v>
      </c>
      <c r="E1723">
        <v>1</v>
      </c>
      <c r="F1723" t="s">
        <v>13800</v>
      </c>
      <c r="G1723">
        <v>1</v>
      </c>
      <c r="H1723" t="s">
        <v>8278</v>
      </c>
      <c r="I1723">
        <v>1</v>
      </c>
      <c r="J1723" t="s">
        <v>13801</v>
      </c>
      <c r="K1723" t="s">
        <v>13803</v>
      </c>
      <c r="L1723">
        <v>270107</v>
      </c>
      <c r="M1723" t="s">
        <v>13588</v>
      </c>
      <c r="N1723">
        <v>270107006</v>
      </c>
      <c r="O1723" t="s">
        <v>13613</v>
      </c>
      <c r="P1723">
        <v>0</v>
      </c>
      <c r="Q1723">
        <v>1883.6041047208801</v>
      </c>
      <c r="R1723">
        <v>0</v>
      </c>
    </row>
    <row r="1724" spans="1:18" x14ac:dyDescent="0.25">
      <c r="A1724">
        <v>13</v>
      </c>
      <c r="B1724">
        <v>13118</v>
      </c>
      <c r="C1724" t="s">
        <v>10678</v>
      </c>
      <c r="D1724" t="s">
        <v>1874</v>
      </c>
      <c r="E1724">
        <v>2</v>
      </c>
      <c r="F1724" t="s">
        <v>13804</v>
      </c>
      <c r="G1724">
        <v>2</v>
      </c>
      <c r="H1724" t="s">
        <v>13771</v>
      </c>
      <c r="I1724">
        <v>1</v>
      </c>
      <c r="J1724" t="s">
        <v>13801</v>
      </c>
      <c r="K1724" t="s">
        <v>13771</v>
      </c>
      <c r="L1724">
        <v>270107</v>
      </c>
      <c r="M1724" t="s">
        <v>13588</v>
      </c>
      <c r="N1724">
        <v>270107006</v>
      </c>
      <c r="O1724" t="s">
        <v>13613</v>
      </c>
      <c r="P1724">
        <v>0</v>
      </c>
      <c r="Q1724">
        <v>0</v>
      </c>
      <c r="R1724">
        <v>1003.2593172787033</v>
      </c>
    </row>
    <row r="1725" spans="1:18" x14ac:dyDescent="0.25">
      <c r="A1725">
        <v>13</v>
      </c>
      <c r="B1725">
        <v>13118</v>
      </c>
      <c r="C1725" t="s">
        <v>10678</v>
      </c>
      <c r="D1725" t="s">
        <v>1874</v>
      </c>
      <c r="E1725">
        <v>2</v>
      </c>
      <c r="F1725" t="s">
        <v>13804</v>
      </c>
      <c r="G1725">
        <v>3</v>
      </c>
      <c r="H1725" t="s">
        <v>13770</v>
      </c>
      <c r="I1725">
        <v>1</v>
      </c>
      <c r="J1725" t="s">
        <v>13801</v>
      </c>
      <c r="K1725" t="s">
        <v>13805</v>
      </c>
      <c r="L1725">
        <v>270107</v>
      </c>
      <c r="M1725" t="s">
        <v>13588</v>
      </c>
      <c r="N1725">
        <v>270107006</v>
      </c>
      <c r="O1725" t="s">
        <v>13613</v>
      </c>
      <c r="P1725">
        <v>24907.713394381237</v>
      </c>
      <c r="Q1725">
        <v>17263.569747749221</v>
      </c>
      <c r="R1725">
        <v>39927.854033035735</v>
      </c>
    </row>
    <row r="1726" spans="1:18" x14ac:dyDescent="0.25">
      <c r="A1726">
        <v>13</v>
      </c>
      <c r="B1726">
        <v>13118</v>
      </c>
      <c r="C1726" t="s">
        <v>10678</v>
      </c>
      <c r="D1726" t="s">
        <v>1874</v>
      </c>
      <c r="E1726">
        <v>2</v>
      </c>
      <c r="F1726" t="s">
        <v>13804</v>
      </c>
      <c r="G1726">
        <v>3</v>
      </c>
      <c r="H1726" t="s">
        <v>13770</v>
      </c>
      <c r="I1726">
        <v>1</v>
      </c>
      <c r="J1726" t="s">
        <v>13801</v>
      </c>
      <c r="K1726" t="s">
        <v>13806</v>
      </c>
      <c r="L1726">
        <v>270107</v>
      </c>
      <c r="M1726" t="s">
        <v>13588</v>
      </c>
      <c r="N1726">
        <v>270107006</v>
      </c>
      <c r="O1726" t="s">
        <v>13613</v>
      </c>
      <c r="P1726">
        <v>8961.260647645955</v>
      </c>
      <c r="Q1726">
        <v>18870.3253866747</v>
      </c>
      <c r="R1726">
        <v>4943.2274562441307</v>
      </c>
    </row>
    <row r="1727" spans="1:18" x14ac:dyDescent="0.25">
      <c r="A1727">
        <v>13</v>
      </c>
      <c r="B1727">
        <v>13118</v>
      </c>
      <c r="C1727" t="s">
        <v>10678</v>
      </c>
      <c r="D1727" t="s">
        <v>1874</v>
      </c>
      <c r="E1727">
        <v>3</v>
      </c>
      <c r="F1727" t="s">
        <v>13807</v>
      </c>
      <c r="G1727">
        <v>1</v>
      </c>
      <c r="H1727" t="s">
        <v>8278</v>
      </c>
      <c r="I1727">
        <v>1</v>
      </c>
      <c r="J1727" t="s">
        <v>13801</v>
      </c>
      <c r="K1727" t="s">
        <v>13808</v>
      </c>
      <c r="L1727">
        <v>270107</v>
      </c>
      <c r="M1727" t="s">
        <v>13588</v>
      </c>
      <c r="N1727">
        <v>270107006</v>
      </c>
      <c r="O1727" t="s">
        <v>13613</v>
      </c>
      <c r="P1727">
        <v>33868.974042027192</v>
      </c>
      <c r="Q1727">
        <v>36133.895134423925</v>
      </c>
      <c r="R1727">
        <v>45874.340806558568</v>
      </c>
    </row>
    <row r="1728" spans="1:18" x14ac:dyDescent="0.25">
      <c r="A1728">
        <v>13</v>
      </c>
      <c r="B1728">
        <v>13118</v>
      </c>
      <c r="C1728" t="s">
        <v>10678</v>
      </c>
      <c r="D1728" t="s">
        <v>1874</v>
      </c>
      <c r="E1728">
        <v>4</v>
      </c>
      <c r="F1728" t="s">
        <v>13810</v>
      </c>
      <c r="G1728">
        <v>1</v>
      </c>
      <c r="H1728" t="s">
        <v>8278</v>
      </c>
      <c r="I1728">
        <v>1</v>
      </c>
      <c r="J1728" t="s">
        <v>13801</v>
      </c>
      <c r="K1728" t="s">
        <v>13811</v>
      </c>
      <c r="L1728">
        <v>270107</v>
      </c>
      <c r="M1728" t="s">
        <v>13588</v>
      </c>
      <c r="N1728">
        <v>270107006</v>
      </c>
      <c r="O1728" t="s">
        <v>13613</v>
      </c>
      <c r="P1728">
        <v>33868.974042027192</v>
      </c>
      <c r="Q1728">
        <v>34250.291029703047</v>
      </c>
      <c r="R1728">
        <v>45874.340806558568</v>
      </c>
    </row>
    <row r="1729" spans="1:18" x14ac:dyDescent="0.25">
      <c r="A1729">
        <v>13</v>
      </c>
      <c r="B1729">
        <v>13118</v>
      </c>
      <c r="C1729" t="s">
        <v>10678</v>
      </c>
      <c r="D1729" t="s">
        <v>1874</v>
      </c>
      <c r="E1729">
        <v>4</v>
      </c>
      <c r="F1729" t="s">
        <v>13810</v>
      </c>
      <c r="G1729">
        <v>1</v>
      </c>
      <c r="H1729" t="s">
        <v>8278</v>
      </c>
      <c r="I1729">
        <v>1</v>
      </c>
      <c r="J1729" t="s">
        <v>13801</v>
      </c>
      <c r="K1729" t="s">
        <v>13812</v>
      </c>
      <c r="L1729">
        <v>270107</v>
      </c>
      <c r="M1729" t="s">
        <v>13588</v>
      </c>
      <c r="N1729">
        <v>270107006</v>
      </c>
      <c r="O1729" t="s">
        <v>13613</v>
      </c>
      <c r="P1729">
        <v>0</v>
      </c>
      <c r="Q1729">
        <v>1883.6041047208801</v>
      </c>
      <c r="R1729">
        <v>0</v>
      </c>
    </row>
    <row r="1730" spans="1:18" x14ac:dyDescent="0.25">
      <c r="A1730">
        <v>13</v>
      </c>
      <c r="B1730">
        <v>13118</v>
      </c>
      <c r="C1730" t="s">
        <v>10678</v>
      </c>
      <c r="D1730" t="s">
        <v>1874</v>
      </c>
      <c r="E1730">
        <v>7</v>
      </c>
      <c r="F1730" t="s">
        <v>13813</v>
      </c>
      <c r="G1730">
        <v>2</v>
      </c>
      <c r="H1730" t="s">
        <v>13771</v>
      </c>
      <c r="I1730">
        <v>3</v>
      </c>
      <c r="J1730" t="s">
        <v>13814</v>
      </c>
      <c r="K1730" t="s">
        <v>13771</v>
      </c>
      <c r="L1730">
        <v>270107</v>
      </c>
      <c r="M1730" t="s">
        <v>13588</v>
      </c>
      <c r="N1730">
        <v>270107005</v>
      </c>
      <c r="O1730" t="s">
        <v>13608</v>
      </c>
      <c r="P1730">
        <v>9422.0630155646923</v>
      </c>
      <c r="Q1730">
        <v>11182.221212736964</v>
      </c>
      <c r="R1730">
        <v>6891.4821197100737</v>
      </c>
    </row>
    <row r="1731" spans="1:18" x14ac:dyDescent="0.25">
      <c r="A1731">
        <v>13</v>
      </c>
      <c r="B1731">
        <v>13118</v>
      </c>
      <c r="C1731" t="s">
        <v>10678</v>
      </c>
      <c r="D1731" t="s">
        <v>1874</v>
      </c>
      <c r="E1731">
        <v>7</v>
      </c>
      <c r="F1731" t="s">
        <v>13813</v>
      </c>
      <c r="G1731">
        <v>3</v>
      </c>
      <c r="H1731" t="s">
        <v>13770</v>
      </c>
      <c r="I1731">
        <v>3</v>
      </c>
      <c r="J1731" t="s">
        <v>13814</v>
      </c>
      <c r="K1731" t="s">
        <v>13815</v>
      </c>
      <c r="L1731">
        <v>270107</v>
      </c>
      <c r="M1731" t="s">
        <v>13588</v>
      </c>
      <c r="N1731">
        <v>270107005</v>
      </c>
      <c r="O1731" t="s">
        <v>13608</v>
      </c>
      <c r="P1731">
        <v>24446.911026462501</v>
      </c>
      <c r="Q1731">
        <v>22705.662952664188</v>
      </c>
      <c r="R1731">
        <v>36288.670172650825</v>
      </c>
    </row>
    <row r="1732" spans="1:18" x14ac:dyDescent="0.25">
      <c r="A1732">
        <v>13</v>
      </c>
      <c r="B1732">
        <v>13118</v>
      </c>
      <c r="C1732" t="s">
        <v>10678</v>
      </c>
      <c r="D1732" t="s">
        <v>1874</v>
      </c>
      <c r="E1732">
        <v>7</v>
      </c>
      <c r="F1732" t="s">
        <v>13813</v>
      </c>
      <c r="G1732">
        <v>3</v>
      </c>
      <c r="H1732" t="s">
        <v>13770</v>
      </c>
      <c r="I1732">
        <v>3</v>
      </c>
      <c r="J1732" t="s">
        <v>13814</v>
      </c>
      <c r="K1732" t="s">
        <v>13816</v>
      </c>
      <c r="L1732">
        <v>270107</v>
      </c>
      <c r="M1732" t="s">
        <v>13588</v>
      </c>
      <c r="N1732">
        <v>270107005</v>
      </c>
      <c r="O1732" t="s">
        <v>13608</v>
      </c>
      <c r="P1732">
        <v>0</v>
      </c>
      <c r="Q1732">
        <v>2246.0109690227755</v>
      </c>
      <c r="R1732">
        <v>2694.1885141976654</v>
      </c>
    </row>
    <row r="1733" spans="1:18" x14ac:dyDescent="0.25">
      <c r="A1733">
        <v>13</v>
      </c>
      <c r="B1733">
        <v>13119</v>
      </c>
      <c r="C1733" t="s">
        <v>10678</v>
      </c>
      <c r="D1733" t="s">
        <v>1877</v>
      </c>
      <c r="E1733">
        <v>1</v>
      </c>
      <c r="F1733" t="s">
        <v>13800</v>
      </c>
      <c r="G1733">
        <v>1</v>
      </c>
      <c r="H1733" t="s">
        <v>8278</v>
      </c>
      <c r="I1733">
        <v>1</v>
      </c>
      <c r="J1733" t="s">
        <v>13801</v>
      </c>
      <c r="K1733" t="s">
        <v>13802</v>
      </c>
      <c r="L1733">
        <v>270107</v>
      </c>
      <c r="M1733" t="s">
        <v>13588</v>
      </c>
      <c r="N1733">
        <v>270107006</v>
      </c>
      <c r="O1733" t="s">
        <v>13613</v>
      </c>
      <c r="P1733">
        <v>29400.840142039215</v>
      </c>
      <c r="Q1733">
        <v>33934.316326486769</v>
      </c>
      <c r="R1733">
        <v>38436.549842317749</v>
      </c>
    </row>
    <row r="1734" spans="1:18" x14ac:dyDescent="0.25">
      <c r="A1734">
        <v>13</v>
      </c>
      <c r="B1734">
        <v>13119</v>
      </c>
      <c r="C1734" t="s">
        <v>10678</v>
      </c>
      <c r="D1734" t="s">
        <v>1877</v>
      </c>
      <c r="E1734">
        <v>1</v>
      </c>
      <c r="F1734" t="s">
        <v>13800</v>
      </c>
      <c r="G1734">
        <v>1</v>
      </c>
      <c r="H1734" t="s">
        <v>8278</v>
      </c>
      <c r="I1734">
        <v>1</v>
      </c>
      <c r="J1734" t="s">
        <v>13801</v>
      </c>
      <c r="K1734" t="s">
        <v>13803</v>
      </c>
      <c r="L1734">
        <v>270107</v>
      </c>
      <c r="M1734" t="s">
        <v>13588</v>
      </c>
      <c r="N1734">
        <v>270107006</v>
      </c>
      <c r="O1734" t="s">
        <v>13613</v>
      </c>
      <c r="P1734">
        <v>1666.7636879869453</v>
      </c>
      <c r="Q1734">
        <v>2985.3259721816639</v>
      </c>
      <c r="R1734">
        <v>658.17785881559962</v>
      </c>
    </row>
    <row r="1735" spans="1:18" x14ac:dyDescent="0.25">
      <c r="A1735">
        <v>13</v>
      </c>
      <c r="B1735">
        <v>13119</v>
      </c>
      <c r="C1735" t="s">
        <v>10678</v>
      </c>
      <c r="D1735" t="s">
        <v>1877</v>
      </c>
      <c r="E1735">
        <v>2</v>
      </c>
      <c r="F1735" t="s">
        <v>13804</v>
      </c>
      <c r="G1735">
        <v>3</v>
      </c>
      <c r="H1735" t="s">
        <v>13770</v>
      </c>
      <c r="I1735">
        <v>1</v>
      </c>
      <c r="J1735" t="s">
        <v>13801</v>
      </c>
      <c r="K1735" t="s">
        <v>13805</v>
      </c>
      <c r="L1735">
        <v>270107</v>
      </c>
      <c r="M1735" t="s">
        <v>13588</v>
      </c>
      <c r="N1735">
        <v>270107006</v>
      </c>
      <c r="O1735" t="s">
        <v>13613</v>
      </c>
      <c r="P1735">
        <v>26987.450448707958</v>
      </c>
      <c r="Q1735">
        <v>30800.3168871161</v>
      </c>
      <c r="R1735">
        <v>33786.416927861472</v>
      </c>
    </row>
    <row r="1736" spans="1:18" x14ac:dyDescent="0.25">
      <c r="A1736">
        <v>13</v>
      </c>
      <c r="B1736">
        <v>13119</v>
      </c>
      <c r="C1736" t="s">
        <v>10678</v>
      </c>
      <c r="D1736" t="s">
        <v>1877</v>
      </c>
      <c r="E1736">
        <v>2</v>
      </c>
      <c r="F1736" t="s">
        <v>13804</v>
      </c>
      <c r="G1736">
        <v>3</v>
      </c>
      <c r="H1736" t="s">
        <v>13770</v>
      </c>
      <c r="I1736">
        <v>1</v>
      </c>
      <c r="J1736" t="s">
        <v>13801</v>
      </c>
      <c r="K1736" t="s">
        <v>13806</v>
      </c>
      <c r="L1736">
        <v>270107</v>
      </c>
      <c r="M1736" t="s">
        <v>13588</v>
      </c>
      <c r="N1736">
        <v>270107006</v>
      </c>
      <c r="O1736" t="s">
        <v>13613</v>
      </c>
      <c r="P1736">
        <v>4080.1533813182004</v>
      </c>
      <c r="Q1736">
        <v>6119.3254115523223</v>
      </c>
      <c r="R1736">
        <v>5308.3107732718527</v>
      </c>
    </row>
    <row r="1737" spans="1:18" x14ac:dyDescent="0.25">
      <c r="A1737">
        <v>13</v>
      </c>
      <c r="B1737">
        <v>13119</v>
      </c>
      <c r="C1737" t="s">
        <v>10678</v>
      </c>
      <c r="D1737" t="s">
        <v>1877</v>
      </c>
      <c r="E1737">
        <v>3</v>
      </c>
      <c r="F1737" t="s">
        <v>13807</v>
      </c>
      <c r="G1737">
        <v>1</v>
      </c>
      <c r="H1737" t="s">
        <v>8278</v>
      </c>
      <c r="I1737">
        <v>1</v>
      </c>
      <c r="J1737" t="s">
        <v>13801</v>
      </c>
      <c r="K1737" t="s">
        <v>13808</v>
      </c>
      <c r="L1737">
        <v>270107</v>
      </c>
      <c r="M1737" t="s">
        <v>13588</v>
      </c>
      <c r="N1737">
        <v>270107006</v>
      </c>
      <c r="O1737" t="s">
        <v>13613</v>
      </c>
      <c r="P1737">
        <v>31067.603830026157</v>
      </c>
      <c r="Q1737">
        <v>36919.642298668441</v>
      </c>
      <c r="R1737">
        <v>39094.727701133343</v>
      </c>
    </row>
    <row r="1738" spans="1:18" x14ac:dyDescent="0.25">
      <c r="A1738">
        <v>13</v>
      </c>
      <c r="B1738">
        <v>13119</v>
      </c>
      <c r="C1738" t="s">
        <v>10678</v>
      </c>
      <c r="D1738" t="s">
        <v>1877</v>
      </c>
      <c r="E1738">
        <v>4</v>
      </c>
      <c r="F1738" t="s">
        <v>13810</v>
      </c>
      <c r="G1738">
        <v>1</v>
      </c>
      <c r="H1738" t="s">
        <v>8278</v>
      </c>
      <c r="I1738">
        <v>1</v>
      </c>
      <c r="J1738" t="s">
        <v>13801</v>
      </c>
      <c r="K1738" t="s">
        <v>13811</v>
      </c>
      <c r="L1738">
        <v>270107</v>
      </c>
      <c r="M1738" t="s">
        <v>13588</v>
      </c>
      <c r="N1738">
        <v>270107006</v>
      </c>
      <c r="O1738" t="s">
        <v>13613</v>
      </c>
      <c r="P1738">
        <v>29400.840142039215</v>
      </c>
      <c r="Q1738">
        <v>33934.316326486769</v>
      </c>
      <c r="R1738">
        <v>38436.549842317749</v>
      </c>
    </row>
    <row r="1739" spans="1:18" x14ac:dyDescent="0.25">
      <c r="A1739">
        <v>13</v>
      </c>
      <c r="B1739">
        <v>13119</v>
      </c>
      <c r="C1739" t="s">
        <v>10678</v>
      </c>
      <c r="D1739" t="s">
        <v>1877</v>
      </c>
      <c r="E1739">
        <v>4</v>
      </c>
      <c r="F1739" t="s">
        <v>13810</v>
      </c>
      <c r="G1739">
        <v>1</v>
      </c>
      <c r="H1739" t="s">
        <v>8278</v>
      </c>
      <c r="I1739">
        <v>1</v>
      </c>
      <c r="J1739" t="s">
        <v>13801</v>
      </c>
      <c r="K1739" t="s">
        <v>13812</v>
      </c>
      <c r="L1739">
        <v>270107</v>
      </c>
      <c r="M1739" t="s">
        <v>13588</v>
      </c>
      <c r="N1739">
        <v>270107006</v>
      </c>
      <c r="O1739" t="s">
        <v>13613</v>
      </c>
      <c r="P1739">
        <v>1666.7636879869453</v>
      </c>
      <c r="Q1739">
        <v>2985.3259721816639</v>
      </c>
      <c r="R1739">
        <v>658.17785881559962</v>
      </c>
    </row>
    <row r="1740" spans="1:18" x14ac:dyDescent="0.25">
      <c r="A1740">
        <v>13</v>
      </c>
      <c r="B1740">
        <v>13119</v>
      </c>
      <c r="C1740" t="s">
        <v>10678</v>
      </c>
      <c r="D1740" t="s">
        <v>1877</v>
      </c>
      <c r="E1740">
        <v>7</v>
      </c>
      <c r="F1740" t="s">
        <v>13813</v>
      </c>
      <c r="G1740">
        <v>2</v>
      </c>
      <c r="H1740" t="s">
        <v>13771</v>
      </c>
      <c r="I1740">
        <v>3</v>
      </c>
      <c r="J1740" t="s">
        <v>13814</v>
      </c>
      <c r="K1740" t="s">
        <v>13771</v>
      </c>
      <c r="L1740">
        <v>270107</v>
      </c>
      <c r="M1740" t="s">
        <v>13588</v>
      </c>
      <c r="N1740">
        <v>270107005</v>
      </c>
      <c r="O1740" t="s">
        <v>13608</v>
      </c>
      <c r="P1740">
        <v>4132.1693278675903</v>
      </c>
      <c r="Q1740">
        <v>15153.535476004279</v>
      </c>
      <c r="R1740">
        <v>1392.9541686526159</v>
      </c>
    </row>
    <row r="1741" spans="1:18" x14ac:dyDescent="0.25">
      <c r="A1741">
        <v>13</v>
      </c>
      <c r="B1741">
        <v>13119</v>
      </c>
      <c r="C1741" t="s">
        <v>10678</v>
      </c>
      <c r="D1741" t="s">
        <v>1877</v>
      </c>
      <c r="E1741">
        <v>7</v>
      </c>
      <c r="F1741" t="s">
        <v>13813</v>
      </c>
      <c r="G1741">
        <v>3</v>
      </c>
      <c r="H1741" t="s">
        <v>13770</v>
      </c>
      <c r="I1741">
        <v>3</v>
      </c>
      <c r="J1741" t="s">
        <v>13814</v>
      </c>
      <c r="K1741" t="s">
        <v>13815</v>
      </c>
      <c r="L1741">
        <v>270107</v>
      </c>
      <c r="M1741" t="s">
        <v>13588</v>
      </c>
      <c r="N1741">
        <v>270107005</v>
      </c>
      <c r="O1741" t="s">
        <v>13608</v>
      </c>
      <c r="P1741">
        <v>26350.865398879687</v>
      </c>
      <c r="Q1741">
        <v>21205.614676518766</v>
      </c>
      <c r="R1741">
        <v>33779.189976202673</v>
      </c>
    </row>
    <row r="1742" spans="1:18" x14ac:dyDescent="0.25">
      <c r="A1742">
        <v>13</v>
      </c>
      <c r="B1742">
        <v>13119</v>
      </c>
      <c r="C1742" t="s">
        <v>10678</v>
      </c>
      <c r="D1742" t="s">
        <v>1877</v>
      </c>
      <c r="E1742">
        <v>7</v>
      </c>
      <c r="F1742" t="s">
        <v>13813</v>
      </c>
      <c r="G1742">
        <v>3</v>
      </c>
      <c r="H1742" t="s">
        <v>13770</v>
      </c>
      <c r="I1742">
        <v>3</v>
      </c>
      <c r="J1742" t="s">
        <v>13814</v>
      </c>
      <c r="K1742" t="s">
        <v>13816</v>
      </c>
      <c r="L1742">
        <v>270107</v>
      </c>
      <c r="M1742" t="s">
        <v>13588</v>
      </c>
      <c r="N1742">
        <v>270107005</v>
      </c>
      <c r="O1742" t="s">
        <v>13608</v>
      </c>
      <c r="P1742">
        <v>584.56910327888249</v>
      </c>
      <c r="Q1742">
        <v>560.49214614534435</v>
      </c>
      <c r="R1742">
        <v>3922.5835562780394</v>
      </c>
    </row>
    <row r="1743" spans="1:18" x14ac:dyDescent="0.25">
      <c r="A1743">
        <v>13</v>
      </c>
      <c r="B1743">
        <v>13120</v>
      </c>
      <c r="C1743" t="s">
        <v>10678</v>
      </c>
      <c r="D1743" t="s">
        <v>1880</v>
      </c>
      <c r="E1743">
        <v>1</v>
      </c>
      <c r="F1743" t="s">
        <v>13800</v>
      </c>
      <c r="G1743">
        <v>1</v>
      </c>
      <c r="H1743" t="s">
        <v>8278</v>
      </c>
      <c r="I1743">
        <v>1</v>
      </c>
      <c r="J1743" t="s">
        <v>13801</v>
      </c>
      <c r="K1743" t="s">
        <v>13802</v>
      </c>
      <c r="L1743">
        <v>270107</v>
      </c>
      <c r="M1743" t="s">
        <v>13588</v>
      </c>
      <c r="N1743">
        <v>270107006</v>
      </c>
      <c r="O1743" t="s">
        <v>13613</v>
      </c>
      <c r="P1743">
        <v>32135.911279587079</v>
      </c>
      <c r="Q1743">
        <v>17432.42419220028</v>
      </c>
      <c r="R1743">
        <v>30825.78975896164</v>
      </c>
    </row>
    <row r="1744" spans="1:18" x14ac:dyDescent="0.25">
      <c r="A1744">
        <v>13</v>
      </c>
      <c r="B1744">
        <v>13120</v>
      </c>
      <c r="C1744" t="s">
        <v>10678</v>
      </c>
      <c r="D1744" t="s">
        <v>1880</v>
      </c>
      <c r="E1744">
        <v>1</v>
      </c>
      <c r="F1744" t="s">
        <v>13800</v>
      </c>
      <c r="G1744">
        <v>1</v>
      </c>
      <c r="H1744" t="s">
        <v>8278</v>
      </c>
      <c r="I1744">
        <v>1</v>
      </c>
      <c r="J1744" t="s">
        <v>13801</v>
      </c>
      <c r="K1744" t="s">
        <v>13803</v>
      </c>
      <c r="L1744">
        <v>270107</v>
      </c>
      <c r="M1744" t="s">
        <v>13588</v>
      </c>
      <c r="N1744">
        <v>270107006</v>
      </c>
      <c r="O1744" t="s">
        <v>13613</v>
      </c>
      <c r="P1744">
        <v>0</v>
      </c>
      <c r="Q1744">
        <v>0</v>
      </c>
      <c r="R1744">
        <v>1159.3952986963156</v>
      </c>
    </row>
    <row r="1745" spans="1:18" x14ac:dyDescent="0.25">
      <c r="A1745">
        <v>13</v>
      </c>
      <c r="B1745">
        <v>13120</v>
      </c>
      <c r="C1745" t="s">
        <v>10678</v>
      </c>
      <c r="D1745" t="s">
        <v>1880</v>
      </c>
      <c r="E1745">
        <v>2</v>
      </c>
      <c r="F1745" t="s">
        <v>13804</v>
      </c>
      <c r="G1745">
        <v>3</v>
      </c>
      <c r="H1745" t="s">
        <v>13770</v>
      </c>
      <c r="I1745">
        <v>1</v>
      </c>
      <c r="J1745" t="s">
        <v>13801</v>
      </c>
      <c r="K1745" t="s">
        <v>13805</v>
      </c>
      <c r="L1745">
        <v>270107</v>
      </c>
      <c r="M1745" t="s">
        <v>13588</v>
      </c>
      <c r="N1745">
        <v>270107006</v>
      </c>
      <c r="O1745" t="s">
        <v>13613</v>
      </c>
      <c r="P1745">
        <v>32135.911279587079</v>
      </c>
      <c r="Q1745">
        <v>15466.252986652918</v>
      </c>
      <c r="R1745">
        <v>18907.413776515645</v>
      </c>
    </row>
    <row r="1746" spans="1:18" x14ac:dyDescent="0.25">
      <c r="A1746">
        <v>13</v>
      </c>
      <c r="B1746">
        <v>13120</v>
      </c>
      <c r="C1746" t="s">
        <v>10678</v>
      </c>
      <c r="D1746" t="s">
        <v>1880</v>
      </c>
      <c r="E1746">
        <v>2</v>
      </c>
      <c r="F1746" t="s">
        <v>13804</v>
      </c>
      <c r="G1746">
        <v>3</v>
      </c>
      <c r="H1746" t="s">
        <v>13770</v>
      </c>
      <c r="I1746">
        <v>1</v>
      </c>
      <c r="J1746" t="s">
        <v>13801</v>
      </c>
      <c r="K1746" t="s">
        <v>13806</v>
      </c>
      <c r="L1746">
        <v>270107</v>
      </c>
      <c r="M1746" t="s">
        <v>13588</v>
      </c>
      <c r="N1746">
        <v>270107006</v>
      </c>
      <c r="O1746" t="s">
        <v>13613</v>
      </c>
      <c r="P1746">
        <v>0</v>
      </c>
      <c r="Q1746">
        <v>1966.1712055473645</v>
      </c>
      <c r="R1746">
        <v>13077.771281142313</v>
      </c>
    </row>
    <row r="1747" spans="1:18" x14ac:dyDescent="0.25">
      <c r="A1747">
        <v>13</v>
      </c>
      <c r="B1747">
        <v>13120</v>
      </c>
      <c r="C1747" t="s">
        <v>10678</v>
      </c>
      <c r="D1747" t="s">
        <v>1880</v>
      </c>
      <c r="E1747">
        <v>3</v>
      </c>
      <c r="F1747" t="s">
        <v>13807</v>
      </c>
      <c r="G1747">
        <v>1</v>
      </c>
      <c r="H1747" t="s">
        <v>8278</v>
      </c>
      <c r="I1747">
        <v>1</v>
      </c>
      <c r="J1747" t="s">
        <v>13801</v>
      </c>
      <c r="K1747" t="s">
        <v>13808</v>
      </c>
      <c r="L1747">
        <v>270107</v>
      </c>
      <c r="M1747" t="s">
        <v>13588</v>
      </c>
      <c r="N1747">
        <v>270107006</v>
      </c>
      <c r="O1747" t="s">
        <v>13613</v>
      </c>
      <c r="P1747">
        <v>32135.911279587079</v>
      </c>
      <c r="Q1747">
        <v>17432.42419220028</v>
      </c>
      <c r="R1747">
        <v>31985.18505765796</v>
      </c>
    </row>
    <row r="1748" spans="1:18" x14ac:dyDescent="0.25">
      <c r="A1748">
        <v>13</v>
      </c>
      <c r="B1748">
        <v>13120</v>
      </c>
      <c r="C1748" t="s">
        <v>10678</v>
      </c>
      <c r="D1748" t="s">
        <v>1880</v>
      </c>
      <c r="E1748">
        <v>4</v>
      </c>
      <c r="F1748" t="s">
        <v>13810</v>
      </c>
      <c r="G1748">
        <v>1</v>
      </c>
      <c r="H1748" t="s">
        <v>8278</v>
      </c>
      <c r="I1748">
        <v>1</v>
      </c>
      <c r="J1748" t="s">
        <v>13801</v>
      </c>
      <c r="K1748" t="s">
        <v>13811</v>
      </c>
      <c r="L1748">
        <v>270107</v>
      </c>
      <c r="M1748" t="s">
        <v>13588</v>
      </c>
      <c r="N1748">
        <v>270107006</v>
      </c>
      <c r="O1748" t="s">
        <v>13613</v>
      </c>
      <c r="P1748">
        <v>32135.911279587079</v>
      </c>
      <c r="Q1748">
        <v>17432.42419220028</v>
      </c>
      <c r="R1748">
        <v>30825.78975896164</v>
      </c>
    </row>
    <row r="1749" spans="1:18" x14ac:dyDescent="0.25">
      <c r="A1749">
        <v>13</v>
      </c>
      <c r="B1749">
        <v>13120</v>
      </c>
      <c r="C1749" t="s">
        <v>10678</v>
      </c>
      <c r="D1749" t="s">
        <v>1880</v>
      </c>
      <c r="E1749">
        <v>4</v>
      </c>
      <c r="F1749" t="s">
        <v>13810</v>
      </c>
      <c r="G1749">
        <v>1</v>
      </c>
      <c r="H1749" t="s">
        <v>8278</v>
      </c>
      <c r="I1749">
        <v>1</v>
      </c>
      <c r="J1749" t="s">
        <v>13801</v>
      </c>
      <c r="K1749" t="s">
        <v>13812</v>
      </c>
      <c r="L1749">
        <v>270107</v>
      </c>
      <c r="M1749" t="s">
        <v>13588</v>
      </c>
      <c r="N1749">
        <v>270107006</v>
      </c>
      <c r="O1749" t="s">
        <v>13613</v>
      </c>
      <c r="P1749">
        <v>0</v>
      </c>
      <c r="Q1749">
        <v>0</v>
      </c>
      <c r="R1749">
        <v>1159.3952986963156</v>
      </c>
    </row>
    <row r="1750" spans="1:18" x14ac:dyDescent="0.25">
      <c r="A1750">
        <v>13</v>
      </c>
      <c r="B1750">
        <v>13120</v>
      </c>
      <c r="C1750" t="s">
        <v>10678</v>
      </c>
      <c r="D1750" t="s">
        <v>1880</v>
      </c>
      <c r="E1750">
        <v>7</v>
      </c>
      <c r="F1750" t="s">
        <v>13813</v>
      </c>
      <c r="G1750">
        <v>2</v>
      </c>
      <c r="H1750" t="s">
        <v>13771</v>
      </c>
      <c r="I1750">
        <v>3</v>
      </c>
      <c r="J1750" t="s">
        <v>13814</v>
      </c>
      <c r="K1750" t="s">
        <v>13771</v>
      </c>
      <c r="L1750">
        <v>270107</v>
      </c>
      <c r="M1750" t="s">
        <v>13588</v>
      </c>
      <c r="N1750">
        <v>270107005</v>
      </c>
      <c r="O1750" t="s">
        <v>13608</v>
      </c>
      <c r="P1750">
        <v>18280.522385474556</v>
      </c>
      <c r="Q1750">
        <v>4586.7794692381431</v>
      </c>
      <c r="R1750">
        <v>0</v>
      </c>
    </row>
    <row r="1751" spans="1:18" x14ac:dyDescent="0.25">
      <c r="A1751">
        <v>13</v>
      </c>
      <c r="B1751">
        <v>13120</v>
      </c>
      <c r="C1751" t="s">
        <v>10678</v>
      </c>
      <c r="D1751" t="s">
        <v>1880</v>
      </c>
      <c r="E1751">
        <v>7</v>
      </c>
      <c r="F1751" t="s">
        <v>13813</v>
      </c>
      <c r="G1751">
        <v>3</v>
      </c>
      <c r="H1751" t="s">
        <v>13770</v>
      </c>
      <c r="I1751">
        <v>3</v>
      </c>
      <c r="J1751" t="s">
        <v>13814</v>
      </c>
      <c r="K1751" t="s">
        <v>13815</v>
      </c>
      <c r="L1751">
        <v>270107</v>
      </c>
      <c r="M1751" t="s">
        <v>13588</v>
      </c>
      <c r="N1751">
        <v>270107005</v>
      </c>
      <c r="O1751" t="s">
        <v>13608</v>
      </c>
      <c r="P1751">
        <v>13855.388894112524</v>
      </c>
      <c r="Q1751">
        <v>11597.293306435644</v>
      </c>
      <c r="R1751">
        <v>25866.072745456324</v>
      </c>
    </row>
    <row r="1752" spans="1:18" x14ac:dyDescent="0.25">
      <c r="A1752">
        <v>13</v>
      </c>
      <c r="B1752">
        <v>13120</v>
      </c>
      <c r="C1752" t="s">
        <v>10678</v>
      </c>
      <c r="D1752" t="s">
        <v>1880</v>
      </c>
      <c r="E1752">
        <v>7</v>
      </c>
      <c r="F1752" t="s">
        <v>13813</v>
      </c>
      <c r="G1752">
        <v>3</v>
      </c>
      <c r="H1752" t="s">
        <v>13770</v>
      </c>
      <c r="I1752">
        <v>3</v>
      </c>
      <c r="J1752" t="s">
        <v>13814</v>
      </c>
      <c r="K1752" t="s">
        <v>13816</v>
      </c>
      <c r="L1752">
        <v>270107</v>
      </c>
      <c r="M1752" t="s">
        <v>13588</v>
      </c>
      <c r="N1752">
        <v>270107005</v>
      </c>
      <c r="O1752" t="s">
        <v>13608</v>
      </c>
      <c r="P1752">
        <v>0</v>
      </c>
      <c r="Q1752">
        <v>1248.3514165264955</v>
      </c>
      <c r="R1752">
        <v>6119.1123122016306</v>
      </c>
    </row>
    <row r="1753" spans="1:18" x14ac:dyDescent="0.25">
      <c r="A1753">
        <v>13</v>
      </c>
      <c r="B1753">
        <v>13121</v>
      </c>
      <c r="C1753" t="s">
        <v>10678</v>
      </c>
      <c r="D1753" t="s">
        <v>1883</v>
      </c>
      <c r="E1753">
        <v>1</v>
      </c>
      <c r="F1753" t="s">
        <v>13800</v>
      </c>
      <c r="G1753">
        <v>1</v>
      </c>
      <c r="H1753" t="s">
        <v>8278</v>
      </c>
      <c r="I1753">
        <v>1</v>
      </c>
      <c r="J1753" t="s">
        <v>13801</v>
      </c>
      <c r="K1753" t="s">
        <v>13802</v>
      </c>
      <c r="L1753">
        <v>270107</v>
      </c>
      <c r="M1753" t="s">
        <v>13588</v>
      </c>
      <c r="N1753">
        <v>270107006</v>
      </c>
      <c r="O1753" t="s">
        <v>13613</v>
      </c>
      <c r="P1753">
        <v>34865.240294414776</v>
      </c>
      <c r="Q1753">
        <v>30188.39098590914</v>
      </c>
      <c r="R1753">
        <v>59865.071286714439</v>
      </c>
    </row>
    <row r="1754" spans="1:18" x14ac:dyDescent="0.25">
      <c r="A1754">
        <v>13</v>
      </c>
      <c r="B1754">
        <v>13121</v>
      </c>
      <c r="C1754" t="s">
        <v>10678</v>
      </c>
      <c r="D1754" t="s">
        <v>1883</v>
      </c>
      <c r="E1754">
        <v>1</v>
      </c>
      <c r="F1754" t="s">
        <v>13800</v>
      </c>
      <c r="G1754">
        <v>1</v>
      </c>
      <c r="H1754" t="s">
        <v>8278</v>
      </c>
      <c r="I1754">
        <v>1</v>
      </c>
      <c r="J1754" t="s">
        <v>13801</v>
      </c>
      <c r="K1754" t="s">
        <v>13803</v>
      </c>
      <c r="L1754">
        <v>270107</v>
      </c>
      <c r="M1754" t="s">
        <v>13588</v>
      </c>
      <c r="N1754">
        <v>270107006</v>
      </c>
      <c r="O1754" t="s">
        <v>13613</v>
      </c>
      <c r="P1754">
        <v>0</v>
      </c>
      <c r="Q1754">
        <v>0</v>
      </c>
      <c r="R1754">
        <v>2690.7546967285566</v>
      </c>
    </row>
    <row r="1755" spans="1:18" x14ac:dyDescent="0.25">
      <c r="A1755">
        <v>13</v>
      </c>
      <c r="B1755">
        <v>13121</v>
      </c>
      <c r="C1755" t="s">
        <v>10678</v>
      </c>
      <c r="D1755" t="s">
        <v>1883</v>
      </c>
      <c r="E1755">
        <v>2</v>
      </c>
      <c r="F1755" t="s">
        <v>13804</v>
      </c>
      <c r="G1755">
        <v>3</v>
      </c>
      <c r="H1755" t="s">
        <v>13770</v>
      </c>
      <c r="I1755">
        <v>1</v>
      </c>
      <c r="J1755" t="s">
        <v>13801</v>
      </c>
      <c r="K1755" t="s">
        <v>13805</v>
      </c>
      <c r="L1755">
        <v>270107</v>
      </c>
      <c r="M1755" t="s">
        <v>13588</v>
      </c>
      <c r="N1755">
        <v>270107006</v>
      </c>
      <c r="O1755" t="s">
        <v>13613</v>
      </c>
      <c r="P1755">
        <v>23402.547265117621</v>
      </c>
      <c r="Q1755">
        <v>20179.327722253242</v>
      </c>
      <c r="R1755">
        <v>58612.102276744234</v>
      </c>
    </row>
    <row r="1756" spans="1:18" x14ac:dyDescent="0.25">
      <c r="A1756">
        <v>13</v>
      </c>
      <c r="B1756">
        <v>13121</v>
      </c>
      <c r="C1756" t="s">
        <v>10678</v>
      </c>
      <c r="D1756" t="s">
        <v>1883</v>
      </c>
      <c r="E1756">
        <v>2</v>
      </c>
      <c r="F1756" t="s">
        <v>13804</v>
      </c>
      <c r="G1756">
        <v>3</v>
      </c>
      <c r="H1756" t="s">
        <v>13770</v>
      </c>
      <c r="I1756">
        <v>1</v>
      </c>
      <c r="J1756" t="s">
        <v>13801</v>
      </c>
      <c r="K1756" t="s">
        <v>13806</v>
      </c>
      <c r="L1756">
        <v>270107</v>
      </c>
      <c r="M1756" t="s">
        <v>13588</v>
      </c>
      <c r="N1756">
        <v>270107006</v>
      </c>
      <c r="O1756" t="s">
        <v>13613</v>
      </c>
      <c r="P1756">
        <v>11462.693029297157</v>
      </c>
      <c r="Q1756">
        <v>10009.063263655898</v>
      </c>
      <c r="R1756">
        <v>3943.7237066987641</v>
      </c>
    </row>
    <row r="1757" spans="1:18" x14ac:dyDescent="0.25">
      <c r="A1757">
        <v>13</v>
      </c>
      <c r="B1757">
        <v>13121</v>
      </c>
      <c r="C1757" t="s">
        <v>10678</v>
      </c>
      <c r="D1757" t="s">
        <v>1883</v>
      </c>
      <c r="E1757">
        <v>3</v>
      </c>
      <c r="F1757" t="s">
        <v>13807</v>
      </c>
      <c r="G1757">
        <v>1</v>
      </c>
      <c r="H1757" t="s">
        <v>8278</v>
      </c>
      <c r="I1757">
        <v>1</v>
      </c>
      <c r="J1757" t="s">
        <v>13801</v>
      </c>
      <c r="K1757" t="s">
        <v>13808</v>
      </c>
      <c r="L1757">
        <v>270107</v>
      </c>
      <c r="M1757" t="s">
        <v>13588</v>
      </c>
      <c r="N1757">
        <v>270107006</v>
      </c>
      <c r="O1757" t="s">
        <v>13613</v>
      </c>
      <c r="P1757">
        <v>34865.240294414776</v>
      </c>
      <c r="Q1757">
        <v>30188.39098590914</v>
      </c>
      <c r="R1757">
        <v>59865.071286714439</v>
      </c>
    </row>
    <row r="1758" spans="1:18" x14ac:dyDescent="0.25">
      <c r="A1758">
        <v>13</v>
      </c>
      <c r="B1758">
        <v>13121</v>
      </c>
      <c r="C1758" t="s">
        <v>10678</v>
      </c>
      <c r="D1758" t="s">
        <v>1883</v>
      </c>
      <c r="E1758">
        <v>3</v>
      </c>
      <c r="F1758" t="s">
        <v>13807</v>
      </c>
      <c r="G1758">
        <v>1</v>
      </c>
      <c r="H1758" t="s">
        <v>8278</v>
      </c>
      <c r="I1758">
        <v>1</v>
      </c>
      <c r="J1758" t="s">
        <v>13801</v>
      </c>
      <c r="K1758" t="s">
        <v>13809</v>
      </c>
      <c r="L1758">
        <v>270107</v>
      </c>
      <c r="M1758" t="s">
        <v>13588</v>
      </c>
      <c r="N1758">
        <v>270107006</v>
      </c>
      <c r="O1758" t="s">
        <v>13613</v>
      </c>
      <c r="P1758">
        <v>0</v>
      </c>
      <c r="Q1758">
        <v>0</v>
      </c>
      <c r="R1758">
        <v>2690.7546967285566</v>
      </c>
    </row>
    <row r="1759" spans="1:18" x14ac:dyDescent="0.25">
      <c r="A1759">
        <v>13</v>
      </c>
      <c r="B1759">
        <v>13121</v>
      </c>
      <c r="C1759" t="s">
        <v>10678</v>
      </c>
      <c r="D1759" t="s">
        <v>1883</v>
      </c>
      <c r="E1759">
        <v>4</v>
      </c>
      <c r="F1759" t="s">
        <v>13810</v>
      </c>
      <c r="G1759">
        <v>1</v>
      </c>
      <c r="H1759" t="s">
        <v>8278</v>
      </c>
      <c r="I1759">
        <v>1</v>
      </c>
      <c r="J1759" t="s">
        <v>13801</v>
      </c>
      <c r="K1759" t="s">
        <v>13811</v>
      </c>
      <c r="L1759">
        <v>270107</v>
      </c>
      <c r="M1759" t="s">
        <v>13588</v>
      </c>
      <c r="N1759">
        <v>270107006</v>
      </c>
      <c r="O1759" t="s">
        <v>13613</v>
      </c>
      <c r="P1759">
        <v>34865.240294414776</v>
      </c>
      <c r="Q1759">
        <v>30188.39098590914</v>
      </c>
      <c r="R1759">
        <v>59865.071286714439</v>
      </c>
    </row>
    <row r="1760" spans="1:18" x14ac:dyDescent="0.25">
      <c r="A1760">
        <v>13</v>
      </c>
      <c r="B1760">
        <v>13121</v>
      </c>
      <c r="C1760" t="s">
        <v>10678</v>
      </c>
      <c r="D1760" t="s">
        <v>1883</v>
      </c>
      <c r="E1760">
        <v>4</v>
      </c>
      <c r="F1760" t="s">
        <v>13810</v>
      </c>
      <c r="G1760">
        <v>1</v>
      </c>
      <c r="H1760" t="s">
        <v>8278</v>
      </c>
      <c r="I1760">
        <v>1</v>
      </c>
      <c r="J1760" t="s">
        <v>13801</v>
      </c>
      <c r="K1760" t="s">
        <v>13812</v>
      </c>
      <c r="L1760">
        <v>270107</v>
      </c>
      <c r="M1760" t="s">
        <v>13588</v>
      </c>
      <c r="N1760">
        <v>270107006</v>
      </c>
      <c r="O1760" t="s">
        <v>13613</v>
      </c>
      <c r="P1760">
        <v>0</v>
      </c>
      <c r="Q1760">
        <v>0</v>
      </c>
      <c r="R1760">
        <v>2690.7546967285566</v>
      </c>
    </row>
    <row r="1761" spans="1:18" x14ac:dyDescent="0.25">
      <c r="A1761">
        <v>13</v>
      </c>
      <c r="B1761">
        <v>13121</v>
      </c>
      <c r="C1761" t="s">
        <v>10678</v>
      </c>
      <c r="D1761" t="s">
        <v>1883</v>
      </c>
      <c r="E1761">
        <v>7</v>
      </c>
      <c r="F1761" t="s">
        <v>13813</v>
      </c>
      <c r="G1761">
        <v>2</v>
      </c>
      <c r="H1761" t="s">
        <v>13771</v>
      </c>
      <c r="I1761">
        <v>3</v>
      </c>
      <c r="J1761" t="s">
        <v>13814</v>
      </c>
      <c r="K1761" t="s">
        <v>13771</v>
      </c>
      <c r="L1761">
        <v>270107</v>
      </c>
      <c r="M1761" t="s">
        <v>13588</v>
      </c>
      <c r="N1761">
        <v>270107005</v>
      </c>
      <c r="O1761" t="s">
        <v>13608</v>
      </c>
      <c r="P1761">
        <v>5444.5085870977055</v>
      </c>
      <c r="Q1761">
        <v>12461.0207233401</v>
      </c>
      <c r="R1761">
        <v>0</v>
      </c>
    </row>
    <row r="1762" spans="1:18" x14ac:dyDescent="0.25">
      <c r="A1762">
        <v>13</v>
      </c>
      <c r="B1762">
        <v>13121</v>
      </c>
      <c r="C1762" t="s">
        <v>10678</v>
      </c>
      <c r="D1762" t="s">
        <v>1883</v>
      </c>
      <c r="E1762">
        <v>7</v>
      </c>
      <c r="F1762" t="s">
        <v>13813</v>
      </c>
      <c r="G1762">
        <v>3</v>
      </c>
      <c r="H1762" t="s">
        <v>13770</v>
      </c>
      <c r="I1762">
        <v>3</v>
      </c>
      <c r="J1762" t="s">
        <v>13814</v>
      </c>
      <c r="K1762" t="s">
        <v>13815</v>
      </c>
      <c r="L1762">
        <v>270107</v>
      </c>
      <c r="M1762" t="s">
        <v>13588</v>
      </c>
      <c r="N1762">
        <v>270107005</v>
      </c>
      <c r="O1762" t="s">
        <v>13608</v>
      </c>
      <c r="P1762">
        <v>27127.832299033049</v>
      </c>
      <c r="Q1762">
        <v>14830.088420582748</v>
      </c>
      <c r="R1762">
        <v>61302.856973472786</v>
      </c>
    </row>
    <row r="1763" spans="1:18" x14ac:dyDescent="0.25">
      <c r="A1763">
        <v>13</v>
      </c>
      <c r="B1763">
        <v>13121</v>
      </c>
      <c r="C1763" t="s">
        <v>10678</v>
      </c>
      <c r="D1763" t="s">
        <v>1883</v>
      </c>
      <c r="E1763">
        <v>7</v>
      </c>
      <c r="F1763" t="s">
        <v>13813</v>
      </c>
      <c r="G1763">
        <v>3</v>
      </c>
      <c r="H1763" t="s">
        <v>13770</v>
      </c>
      <c r="I1763">
        <v>3</v>
      </c>
      <c r="J1763" t="s">
        <v>13814</v>
      </c>
      <c r="K1763" t="s">
        <v>13816</v>
      </c>
      <c r="L1763">
        <v>270107</v>
      </c>
      <c r="M1763" t="s">
        <v>13588</v>
      </c>
      <c r="N1763">
        <v>270107005</v>
      </c>
      <c r="O1763" t="s">
        <v>13608</v>
      </c>
      <c r="P1763">
        <v>2292.8994082840236</v>
      </c>
      <c r="Q1763">
        <v>2897.281841986297</v>
      </c>
      <c r="R1763">
        <v>1252.969009970207</v>
      </c>
    </row>
    <row r="1764" spans="1:18" x14ac:dyDescent="0.25">
      <c r="A1764">
        <v>13</v>
      </c>
      <c r="B1764">
        <v>13122</v>
      </c>
      <c r="C1764" t="s">
        <v>10678</v>
      </c>
      <c r="D1764" t="s">
        <v>1886</v>
      </c>
      <c r="E1764">
        <v>1</v>
      </c>
      <c r="F1764" t="s">
        <v>13800</v>
      </c>
      <c r="G1764">
        <v>1</v>
      </c>
      <c r="H1764" t="s">
        <v>8278</v>
      </c>
      <c r="I1764">
        <v>1</v>
      </c>
      <c r="J1764" t="s">
        <v>13801</v>
      </c>
      <c r="K1764" t="s">
        <v>13802</v>
      </c>
      <c r="L1764">
        <v>270107</v>
      </c>
      <c r="M1764" t="s">
        <v>13588</v>
      </c>
      <c r="N1764">
        <v>270107006</v>
      </c>
      <c r="O1764" t="s">
        <v>13613</v>
      </c>
      <c r="P1764">
        <v>27644.070363896131</v>
      </c>
      <c r="Q1764">
        <v>36031.983078699093</v>
      </c>
      <c r="R1764">
        <v>23814.332840702878</v>
      </c>
    </row>
    <row r="1765" spans="1:18" x14ac:dyDescent="0.25">
      <c r="A1765">
        <v>13</v>
      </c>
      <c r="B1765">
        <v>13122</v>
      </c>
      <c r="C1765" t="s">
        <v>10678</v>
      </c>
      <c r="D1765" t="s">
        <v>1886</v>
      </c>
      <c r="E1765">
        <v>1</v>
      </c>
      <c r="F1765" t="s">
        <v>13800</v>
      </c>
      <c r="G1765">
        <v>1</v>
      </c>
      <c r="H1765" t="s">
        <v>8278</v>
      </c>
      <c r="I1765">
        <v>1</v>
      </c>
      <c r="J1765" t="s">
        <v>13801</v>
      </c>
      <c r="K1765" t="s">
        <v>13803</v>
      </c>
      <c r="L1765">
        <v>270107</v>
      </c>
      <c r="M1765" t="s">
        <v>13588</v>
      </c>
      <c r="N1765">
        <v>270107006</v>
      </c>
      <c r="O1765" t="s">
        <v>13613</v>
      </c>
      <c r="P1765">
        <v>3189.8736250015349</v>
      </c>
      <c r="Q1765">
        <v>1833.3510926764429</v>
      </c>
      <c r="R1765">
        <v>0</v>
      </c>
    </row>
    <row r="1766" spans="1:18" x14ac:dyDescent="0.25">
      <c r="A1766">
        <v>13</v>
      </c>
      <c r="B1766">
        <v>13122</v>
      </c>
      <c r="C1766" t="s">
        <v>10678</v>
      </c>
      <c r="D1766" t="s">
        <v>1886</v>
      </c>
      <c r="E1766">
        <v>2</v>
      </c>
      <c r="F1766" t="s">
        <v>13804</v>
      </c>
      <c r="G1766">
        <v>3</v>
      </c>
      <c r="H1766" t="s">
        <v>13770</v>
      </c>
      <c r="I1766">
        <v>1</v>
      </c>
      <c r="J1766" t="s">
        <v>13801</v>
      </c>
      <c r="K1766" t="s">
        <v>13805</v>
      </c>
      <c r="L1766">
        <v>270107</v>
      </c>
      <c r="M1766" t="s">
        <v>13588</v>
      </c>
      <c r="N1766">
        <v>270107006</v>
      </c>
      <c r="O1766" t="s">
        <v>13613</v>
      </c>
      <c r="P1766">
        <v>24729.298776369062</v>
      </c>
      <c r="Q1766">
        <v>33570.115810336632</v>
      </c>
      <c r="R1766">
        <v>21254.438248983472</v>
      </c>
    </row>
    <row r="1767" spans="1:18" x14ac:dyDescent="0.25">
      <c r="A1767">
        <v>13</v>
      </c>
      <c r="B1767">
        <v>13122</v>
      </c>
      <c r="C1767" t="s">
        <v>10678</v>
      </c>
      <c r="D1767" t="s">
        <v>1886</v>
      </c>
      <c r="E1767">
        <v>2</v>
      </c>
      <c r="F1767" t="s">
        <v>13804</v>
      </c>
      <c r="G1767">
        <v>3</v>
      </c>
      <c r="H1767" t="s">
        <v>13770</v>
      </c>
      <c r="I1767">
        <v>1</v>
      </c>
      <c r="J1767" t="s">
        <v>13801</v>
      </c>
      <c r="K1767" t="s">
        <v>13806</v>
      </c>
      <c r="L1767">
        <v>270107</v>
      </c>
      <c r="M1767" t="s">
        <v>13588</v>
      </c>
      <c r="N1767">
        <v>270107006</v>
      </c>
      <c r="O1767" t="s">
        <v>13613</v>
      </c>
      <c r="P1767">
        <v>6104.645212528605</v>
      </c>
      <c r="Q1767">
        <v>4295.2183610389066</v>
      </c>
      <c r="R1767">
        <v>2559.8945917194037</v>
      </c>
    </row>
    <row r="1768" spans="1:18" x14ac:dyDescent="0.25">
      <c r="A1768">
        <v>13</v>
      </c>
      <c r="B1768">
        <v>13122</v>
      </c>
      <c r="C1768" t="s">
        <v>10678</v>
      </c>
      <c r="D1768" t="s">
        <v>1886</v>
      </c>
      <c r="E1768">
        <v>3</v>
      </c>
      <c r="F1768" t="s">
        <v>13807</v>
      </c>
      <c r="G1768">
        <v>1</v>
      </c>
      <c r="H1768" t="s">
        <v>8278</v>
      </c>
      <c r="I1768">
        <v>1</v>
      </c>
      <c r="J1768" t="s">
        <v>13801</v>
      </c>
      <c r="K1768" t="s">
        <v>13808</v>
      </c>
      <c r="L1768">
        <v>270107</v>
      </c>
      <c r="M1768" t="s">
        <v>13588</v>
      </c>
      <c r="N1768">
        <v>270107006</v>
      </c>
      <c r="O1768" t="s">
        <v>13613</v>
      </c>
      <c r="P1768">
        <v>30833.943988897667</v>
      </c>
      <c r="Q1768">
        <v>37865.334171375544</v>
      </c>
      <c r="R1768">
        <v>23814.332840702878</v>
      </c>
    </row>
    <row r="1769" spans="1:18" x14ac:dyDescent="0.25">
      <c r="A1769">
        <v>13</v>
      </c>
      <c r="B1769">
        <v>13122</v>
      </c>
      <c r="C1769" t="s">
        <v>10678</v>
      </c>
      <c r="D1769" t="s">
        <v>1886</v>
      </c>
      <c r="E1769">
        <v>4</v>
      </c>
      <c r="F1769" t="s">
        <v>13810</v>
      </c>
      <c r="G1769">
        <v>1</v>
      </c>
      <c r="H1769" t="s">
        <v>8278</v>
      </c>
      <c r="I1769">
        <v>1</v>
      </c>
      <c r="J1769" t="s">
        <v>13801</v>
      </c>
      <c r="K1769" t="s">
        <v>13811</v>
      </c>
      <c r="L1769">
        <v>270107</v>
      </c>
      <c r="M1769" t="s">
        <v>13588</v>
      </c>
      <c r="N1769">
        <v>270107006</v>
      </c>
      <c r="O1769" t="s">
        <v>13613</v>
      </c>
      <c r="P1769">
        <v>27644.070363896131</v>
      </c>
      <c r="Q1769">
        <v>36031.983078699093</v>
      </c>
      <c r="R1769">
        <v>23814.332840702878</v>
      </c>
    </row>
    <row r="1770" spans="1:18" x14ac:dyDescent="0.25">
      <c r="A1770">
        <v>13</v>
      </c>
      <c r="B1770">
        <v>13122</v>
      </c>
      <c r="C1770" t="s">
        <v>10678</v>
      </c>
      <c r="D1770" t="s">
        <v>1886</v>
      </c>
      <c r="E1770">
        <v>4</v>
      </c>
      <c r="F1770" t="s">
        <v>13810</v>
      </c>
      <c r="G1770">
        <v>1</v>
      </c>
      <c r="H1770" t="s">
        <v>8278</v>
      </c>
      <c r="I1770">
        <v>1</v>
      </c>
      <c r="J1770" t="s">
        <v>13801</v>
      </c>
      <c r="K1770" t="s">
        <v>13812</v>
      </c>
      <c r="L1770">
        <v>270107</v>
      </c>
      <c r="M1770" t="s">
        <v>13588</v>
      </c>
      <c r="N1770">
        <v>270107006</v>
      </c>
      <c r="O1770" t="s">
        <v>13613</v>
      </c>
      <c r="P1770">
        <v>3189.8736250015349</v>
      </c>
      <c r="Q1770">
        <v>1833.3510926764429</v>
      </c>
      <c r="R1770">
        <v>0</v>
      </c>
    </row>
    <row r="1771" spans="1:18" x14ac:dyDescent="0.25">
      <c r="A1771">
        <v>13</v>
      </c>
      <c r="B1771">
        <v>13122</v>
      </c>
      <c r="C1771" t="s">
        <v>10678</v>
      </c>
      <c r="D1771" t="s">
        <v>1886</v>
      </c>
      <c r="E1771">
        <v>7</v>
      </c>
      <c r="F1771" t="s">
        <v>13813</v>
      </c>
      <c r="G1771">
        <v>2</v>
      </c>
      <c r="H1771" t="s">
        <v>13771</v>
      </c>
      <c r="I1771">
        <v>3</v>
      </c>
      <c r="J1771" t="s">
        <v>13814</v>
      </c>
      <c r="K1771" t="s">
        <v>13771</v>
      </c>
      <c r="L1771">
        <v>270107</v>
      </c>
      <c r="M1771" t="s">
        <v>13588</v>
      </c>
      <c r="N1771">
        <v>270107005</v>
      </c>
      <c r="O1771" t="s">
        <v>13608</v>
      </c>
      <c r="P1771">
        <v>22254.19919516279</v>
      </c>
      <c r="Q1771">
        <v>17040.236634043667</v>
      </c>
      <c r="R1771">
        <v>0</v>
      </c>
    </row>
    <row r="1772" spans="1:18" x14ac:dyDescent="0.25">
      <c r="A1772">
        <v>13</v>
      </c>
      <c r="B1772">
        <v>13122</v>
      </c>
      <c r="C1772" t="s">
        <v>10678</v>
      </c>
      <c r="D1772" t="s">
        <v>1886</v>
      </c>
      <c r="E1772">
        <v>7</v>
      </c>
      <c r="F1772" t="s">
        <v>13813</v>
      </c>
      <c r="G1772">
        <v>3</v>
      </c>
      <c r="H1772" t="s">
        <v>13770</v>
      </c>
      <c r="I1772">
        <v>3</v>
      </c>
      <c r="J1772" t="s">
        <v>13814</v>
      </c>
      <c r="K1772" t="s">
        <v>13815</v>
      </c>
      <c r="L1772">
        <v>270107</v>
      </c>
      <c r="M1772" t="s">
        <v>13588</v>
      </c>
      <c r="N1772">
        <v>270107005</v>
      </c>
      <c r="O1772" t="s">
        <v>13608</v>
      </c>
      <c r="P1772">
        <v>7699.5820250293727</v>
      </c>
      <c r="Q1772">
        <v>20825.097537331887</v>
      </c>
      <c r="R1772">
        <v>22107.736446223276</v>
      </c>
    </row>
    <row r="1773" spans="1:18" x14ac:dyDescent="0.25">
      <c r="A1773">
        <v>13</v>
      </c>
      <c r="B1773">
        <v>13122</v>
      </c>
      <c r="C1773" t="s">
        <v>10678</v>
      </c>
      <c r="D1773" t="s">
        <v>1886</v>
      </c>
      <c r="E1773">
        <v>7</v>
      </c>
      <c r="F1773" t="s">
        <v>13813</v>
      </c>
      <c r="G1773">
        <v>3</v>
      </c>
      <c r="H1773" t="s">
        <v>13770</v>
      </c>
      <c r="I1773">
        <v>3</v>
      </c>
      <c r="J1773" t="s">
        <v>13814</v>
      </c>
      <c r="K1773" t="s">
        <v>13816</v>
      </c>
      <c r="L1773">
        <v>270107</v>
      </c>
      <c r="M1773" t="s">
        <v>13588</v>
      </c>
      <c r="N1773">
        <v>270107005</v>
      </c>
      <c r="O1773" t="s">
        <v>13608</v>
      </c>
      <c r="P1773">
        <v>880.16276870550575</v>
      </c>
      <c r="Q1773">
        <v>0</v>
      </c>
      <c r="R1773">
        <v>1706.5963944796026</v>
      </c>
    </row>
    <row r="1774" spans="1:18" x14ac:dyDescent="0.25">
      <c r="A1774">
        <v>13</v>
      </c>
      <c r="B1774">
        <v>13123</v>
      </c>
      <c r="C1774" t="s">
        <v>10678</v>
      </c>
      <c r="D1774" t="s">
        <v>1889</v>
      </c>
      <c r="E1774">
        <v>1</v>
      </c>
      <c r="F1774" t="s">
        <v>13800</v>
      </c>
      <c r="G1774">
        <v>1</v>
      </c>
      <c r="H1774" t="s">
        <v>8278</v>
      </c>
      <c r="I1774">
        <v>1</v>
      </c>
      <c r="J1774" t="s">
        <v>13801</v>
      </c>
      <c r="K1774" t="s">
        <v>13802</v>
      </c>
      <c r="L1774">
        <v>270107</v>
      </c>
      <c r="M1774" t="s">
        <v>13588</v>
      </c>
      <c r="N1774">
        <v>270107006</v>
      </c>
      <c r="O1774" t="s">
        <v>13613</v>
      </c>
      <c r="P1774">
        <v>34040.793018624812</v>
      </c>
      <c r="Q1774">
        <v>63434.358399641875</v>
      </c>
      <c r="R1774">
        <v>33579.22238728332</v>
      </c>
    </row>
    <row r="1775" spans="1:18" x14ac:dyDescent="0.25">
      <c r="A1775">
        <v>13</v>
      </c>
      <c r="B1775">
        <v>13123</v>
      </c>
      <c r="C1775" t="s">
        <v>10678</v>
      </c>
      <c r="D1775" t="s">
        <v>1889</v>
      </c>
      <c r="E1775">
        <v>2</v>
      </c>
      <c r="F1775" t="s">
        <v>13804</v>
      </c>
      <c r="G1775">
        <v>3</v>
      </c>
      <c r="H1775" t="s">
        <v>13770</v>
      </c>
      <c r="I1775">
        <v>1</v>
      </c>
      <c r="J1775" t="s">
        <v>13801</v>
      </c>
      <c r="K1775" t="s">
        <v>13805</v>
      </c>
      <c r="L1775">
        <v>270107</v>
      </c>
      <c r="M1775" t="s">
        <v>13588</v>
      </c>
      <c r="N1775">
        <v>270107006</v>
      </c>
      <c r="O1775" t="s">
        <v>13613</v>
      </c>
      <c r="P1775">
        <v>34040.793018624812</v>
      </c>
      <c r="Q1775">
        <v>62356.094269847184</v>
      </c>
      <c r="R1775">
        <v>21789.520708574804</v>
      </c>
    </row>
    <row r="1776" spans="1:18" x14ac:dyDescent="0.25">
      <c r="A1776">
        <v>13</v>
      </c>
      <c r="B1776">
        <v>13123</v>
      </c>
      <c r="C1776" t="s">
        <v>10678</v>
      </c>
      <c r="D1776" t="s">
        <v>1889</v>
      </c>
      <c r="E1776">
        <v>2</v>
      </c>
      <c r="F1776" t="s">
        <v>13804</v>
      </c>
      <c r="G1776">
        <v>3</v>
      </c>
      <c r="H1776" t="s">
        <v>13770</v>
      </c>
      <c r="I1776">
        <v>1</v>
      </c>
      <c r="J1776" t="s">
        <v>13801</v>
      </c>
      <c r="K1776" t="s">
        <v>13806</v>
      </c>
      <c r="L1776">
        <v>270107</v>
      </c>
      <c r="M1776" t="s">
        <v>13588</v>
      </c>
      <c r="N1776">
        <v>270107006</v>
      </c>
      <c r="O1776" t="s">
        <v>13613</v>
      </c>
      <c r="P1776">
        <v>0</v>
      </c>
      <c r="Q1776">
        <v>1078.2641297946841</v>
      </c>
      <c r="R1776">
        <v>11789.701678708527</v>
      </c>
    </row>
    <row r="1777" spans="1:18" x14ac:dyDescent="0.25">
      <c r="A1777">
        <v>13</v>
      </c>
      <c r="B1777">
        <v>13123</v>
      </c>
      <c r="C1777" t="s">
        <v>10678</v>
      </c>
      <c r="D1777" t="s">
        <v>1889</v>
      </c>
      <c r="E1777">
        <v>3</v>
      </c>
      <c r="F1777" t="s">
        <v>13807</v>
      </c>
      <c r="G1777">
        <v>1</v>
      </c>
      <c r="H1777" t="s">
        <v>8278</v>
      </c>
      <c r="I1777">
        <v>1</v>
      </c>
      <c r="J1777" t="s">
        <v>13801</v>
      </c>
      <c r="K1777" t="s">
        <v>13808</v>
      </c>
      <c r="L1777">
        <v>270107</v>
      </c>
      <c r="M1777" t="s">
        <v>13588</v>
      </c>
      <c r="N1777">
        <v>270107006</v>
      </c>
      <c r="O1777" t="s">
        <v>13613</v>
      </c>
      <c r="P1777">
        <v>34040.793018624812</v>
      </c>
      <c r="Q1777">
        <v>63434.358399641875</v>
      </c>
      <c r="R1777">
        <v>33579.22238728332</v>
      </c>
    </row>
    <row r="1778" spans="1:18" x14ac:dyDescent="0.25">
      <c r="A1778">
        <v>13</v>
      </c>
      <c r="B1778">
        <v>13123</v>
      </c>
      <c r="C1778" t="s">
        <v>10678</v>
      </c>
      <c r="D1778" t="s">
        <v>1889</v>
      </c>
      <c r="E1778">
        <v>4</v>
      </c>
      <c r="F1778" t="s">
        <v>13810</v>
      </c>
      <c r="G1778">
        <v>1</v>
      </c>
      <c r="H1778" t="s">
        <v>8278</v>
      </c>
      <c r="I1778">
        <v>1</v>
      </c>
      <c r="J1778" t="s">
        <v>13801</v>
      </c>
      <c r="K1778" t="s">
        <v>13811</v>
      </c>
      <c r="L1778">
        <v>270107</v>
      </c>
      <c r="M1778" t="s">
        <v>13588</v>
      </c>
      <c r="N1778">
        <v>270107006</v>
      </c>
      <c r="O1778" t="s">
        <v>13613</v>
      </c>
      <c r="P1778">
        <v>34040.793018624812</v>
      </c>
      <c r="Q1778">
        <v>63434.358399641875</v>
      </c>
      <c r="R1778">
        <v>33579.22238728332</v>
      </c>
    </row>
    <row r="1779" spans="1:18" x14ac:dyDescent="0.25">
      <c r="A1779">
        <v>13</v>
      </c>
      <c r="B1779">
        <v>13123</v>
      </c>
      <c r="C1779" t="s">
        <v>10678</v>
      </c>
      <c r="D1779" t="s">
        <v>1889</v>
      </c>
      <c r="E1779">
        <v>7</v>
      </c>
      <c r="F1779" t="s">
        <v>13813</v>
      </c>
      <c r="G1779">
        <v>2</v>
      </c>
      <c r="H1779" t="s">
        <v>13771</v>
      </c>
      <c r="I1779">
        <v>3</v>
      </c>
      <c r="J1779" t="s">
        <v>13814</v>
      </c>
      <c r="K1779" t="s">
        <v>13771</v>
      </c>
      <c r="L1779">
        <v>270107</v>
      </c>
      <c r="M1779" t="s">
        <v>13588</v>
      </c>
      <c r="N1779">
        <v>270107005</v>
      </c>
      <c r="O1779" t="s">
        <v>13608</v>
      </c>
      <c r="P1779">
        <v>1002.9869977743938</v>
      </c>
      <c r="Q1779">
        <v>27473.473510138127</v>
      </c>
      <c r="R1779">
        <v>0</v>
      </c>
    </row>
    <row r="1780" spans="1:18" x14ac:dyDescent="0.25">
      <c r="A1780">
        <v>13</v>
      </c>
      <c r="B1780">
        <v>13123</v>
      </c>
      <c r="C1780" t="s">
        <v>10678</v>
      </c>
      <c r="D1780" t="s">
        <v>1889</v>
      </c>
      <c r="E1780">
        <v>7</v>
      </c>
      <c r="F1780" t="s">
        <v>13813</v>
      </c>
      <c r="G1780">
        <v>3</v>
      </c>
      <c r="H1780" t="s">
        <v>13770</v>
      </c>
      <c r="I1780">
        <v>3</v>
      </c>
      <c r="J1780" t="s">
        <v>13814</v>
      </c>
      <c r="K1780" t="s">
        <v>13815</v>
      </c>
      <c r="L1780">
        <v>270107</v>
      </c>
      <c r="M1780" t="s">
        <v>13588</v>
      </c>
      <c r="N1780">
        <v>270107005</v>
      </c>
      <c r="O1780" t="s">
        <v>13608</v>
      </c>
      <c r="P1780">
        <v>33037.806020850418</v>
      </c>
      <c r="Q1780">
        <v>34882.620759709047</v>
      </c>
      <c r="R1780">
        <v>29901.5898372015</v>
      </c>
    </row>
    <row r="1781" spans="1:18" x14ac:dyDescent="0.25">
      <c r="A1781">
        <v>13</v>
      </c>
      <c r="B1781">
        <v>13123</v>
      </c>
      <c r="C1781" t="s">
        <v>10678</v>
      </c>
      <c r="D1781" t="s">
        <v>1889</v>
      </c>
      <c r="E1781">
        <v>7</v>
      </c>
      <c r="F1781" t="s">
        <v>13813</v>
      </c>
      <c r="G1781">
        <v>3</v>
      </c>
      <c r="H1781" t="s">
        <v>13770</v>
      </c>
      <c r="I1781">
        <v>3</v>
      </c>
      <c r="J1781" t="s">
        <v>13814</v>
      </c>
      <c r="K1781" t="s">
        <v>13816</v>
      </c>
      <c r="L1781">
        <v>270107</v>
      </c>
      <c r="M1781" t="s">
        <v>13588</v>
      </c>
      <c r="N1781">
        <v>270107005</v>
      </c>
      <c r="O1781" t="s">
        <v>13608</v>
      </c>
      <c r="P1781">
        <v>0</v>
      </c>
      <c r="Q1781">
        <v>1078.2641297946841</v>
      </c>
      <c r="R1781">
        <v>3677.6325500818211</v>
      </c>
    </row>
    <row r="1782" spans="1:18" x14ac:dyDescent="0.25">
      <c r="A1782">
        <v>13</v>
      </c>
      <c r="B1782">
        <v>13124</v>
      </c>
      <c r="C1782" t="s">
        <v>10678</v>
      </c>
      <c r="D1782" t="s">
        <v>1892</v>
      </c>
      <c r="E1782">
        <v>1</v>
      </c>
      <c r="F1782" t="s">
        <v>13800</v>
      </c>
      <c r="G1782">
        <v>1</v>
      </c>
      <c r="H1782" t="s">
        <v>8278</v>
      </c>
      <c r="I1782">
        <v>1</v>
      </c>
      <c r="J1782" t="s">
        <v>13801</v>
      </c>
      <c r="K1782" t="s">
        <v>13802</v>
      </c>
      <c r="L1782">
        <v>270107</v>
      </c>
      <c r="M1782" t="s">
        <v>13588</v>
      </c>
      <c r="N1782">
        <v>270107006</v>
      </c>
      <c r="O1782" t="s">
        <v>13613</v>
      </c>
      <c r="P1782">
        <v>28534.168654486355</v>
      </c>
      <c r="Q1782">
        <v>52503.109098559449</v>
      </c>
      <c r="R1782">
        <v>17711.166975068856</v>
      </c>
    </row>
    <row r="1783" spans="1:18" x14ac:dyDescent="0.25">
      <c r="A1783">
        <v>13</v>
      </c>
      <c r="B1783">
        <v>13124</v>
      </c>
      <c r="C1783" t="s">
        <v>10678</v>
      </c>
      <c r="D1783" t="s">
        <v>1892</v>
      </c>
      <c r="E1783">
        <v>1</v>
      </c>
      <c r="F1783" t="s">
        <v>13800</v>
      </c>
      <c r="G1783">
        <v>1</v>
      </c>
      <c r="H1783" t="s">
        <v>8278</v>
      </c>
      <c r="I1783">
        <v>1</v>
      </c>
      <c r="J1783" t="s">
        <v>13801</v>
      </c>
      <c r="K1783" t="s">
        <v>13803</v>
      </c>
      <c r="L1783">
        <v>270107</v>
      </c>
      <c r="M1783" t="s">
        <v>13588</v>
      </c>
      <c r="N1783">
        <v>270107006</v>
      </c>
      <c r="O1783" t="s">
        <v>13613</v>
      </c>
      <c r="P1783">
        <v>0</v>
      </c>
      <c r="Q1783">
        <v>1509.83435564151</v>
      </c>
      <c r="R1783">
        <v>0</v>
      </c>
    </row>
    <row r="1784" spans="1:18" x14ac:dyDescent="0.25">
      <c r="A1784">
        <v>13</v>
      </c>
      <c r="B1784">
        <v>13124</v>
      </c>
      <c r="C1784" t="s">
        <v>10678</v>
      </c>
      <c r="D1784" t="s">
        <v>1892</v>
      </c>
      <c r="E1784">
        <v>1</v>
      </c>
      <c r="F1784" t="s">
        <v>13800</v>
      </c>
      <c r="G1784">
        <v>2</v>
      </c>
      <c r="H1784" t="s">
        <v>13771</v>
      </c>
      <c r="I1784">
        <v>1</v>
      </c>
      <c r="J1784" t="s">
        <v>13801</v>
      </c>
      <c r="K1784" t="s">
        <v>13771</v>
      </c>
      <c r="L1784">
        <v>270107</v>
      </c>
      <c r="M1784" t="s">
        <v>13588</v>
      </c>
      <c r="N1784">
        <v>270107006</v>
      </c>
      <c r="O1784" t="s">
        <v>13613</v>
      </c>
      <c r="P1784">
        <v>464.40710547240207</v>
      </c>
      <c r="Q1784">
        <v>0</v>
      </c>
      <c r="R1784">
        <v>0</v>
      </c>
    </row>
    <row r="1785" spans="1:18" x14ac:dyDescent="0.25">
      <c r="A1785">
        <v>13</v>
      </c>
      <c r="B1785">
        <v>13124</v>
      </c>
      <c r="C1785" t="s">
        <v>10678</v>
      </c>
      <c r="D1785" t="s">
        <v>1892</v>
      </c>
      <c r="E1785">
        <v>2</v>
      </c>
      <c r="F1785" t="s">
        <v>13804</v>
      </c>
      <c r="G1785">
        <v>3</v>
      </c>
      <c r="H1785" t="s">
        <v>13770</v>
      </c>
      <c r="I1785">
        <v>1</v>
      </c>
      <c r="J1785" t="s">
        <v>13801</v>
      </c>
      <c r="K1785" t="s">
        <v>13805</v>
      </c>
      <c r="L1785">
        <v>270107</v>
      </c>
      <c r="M1785" t="s">
        <v>13588</v>
      </c>
      <c r="N1785">
        <v>270107006</v>
      </c>
      <c r="O1785" t="s">
        <v>13613</v>
      </c>
      <c r="P1785">
        <v>27187.693867030153</v>
      </c>
      <c r="Q1785">
        <v>43803.97977912223</v>
      </c>
      <c r="R1785">
        <v>17711.166975068856</v>
      </c>
    </row>
    <row r="1786" spans="1:18" x14ac:dyDescent="0.25">
      <c r="A1786">
        <v>13</v>
      </c>
      <c r="B1786">
        <v>13124</v>
      </c>
      <c r="C1786" t="s">
        <v>10678</v>
      </c>
      <c r="D1786" t="s">
        <v>1892</v>
      </c>
      <c r="E1786">
        <v>2</v>
      </c>
      <c r="F1786" t="s">
        <v>13804</v>
      </c>
      <c r="G1786">
        <v>3</v>
      </c>
      <c r="H1786" t="s">
        <v>13770</v>
      </c>
      <c r="I1786">
        <v>1</v>
      </c>
      <c r="J1786" t="s">
        <v>13801</v>
      </c>
      <c r="K1786" t="s">
        <v>13806</v>
      </c>
      <c r="L1786">
        <v>270107</v>
      </c>
      <c r="M1786" t="s">
        <v>13588</v>
      </c>
      <c r="N1786">
        <v>270107006</v>
      </c>
      <c r="O1786" t="s">
        <v>13613</v>
      </c>
      <c r="P1786">
        <v>1810.8818929286044</v>
      </c>
      <c r="Q1786">
        <v>10208.96367507873</v>
      </c>
      <c r="R1786">
        <v>0</v>
      </c>
    </row>
    <row r="1787" spans="1:18" x14ac:dyDescent="0.25">
      <c r="A1787">
        <v>13</v>
      </c>
      <c r="B1787">
        <v>13124</v>
      </c>
      <c r="C1787" t="s">
        <v>10678</v>
      </c>
      <c r="D1787" t="s">
        <v>1892</v>
      </c>
      <c r="E1787">
        <v>3</v>
      </c>
      <c r="F1787" t="s">
        <v>13807</v>
      </c>
      <c r="G1787">
        <v>1</v>
      </c>
      <c r="H1787" t="s">
        <v>8278</v>
      </c>
      <c r="I1787">
        <v>1</v>
      </c>
      <c r="J1787" t="s">
        <v>13801</v>
      </c>
      <c r="K1787" t="s">
        <v>13808</v>
      </c>
      <c r="L1787">
        <v>270107</v>
      </c>
      <c r="M1787" t="s">
        <v>13588</v>
      </c>
      <c r="N1787">
        <v>270107006</v>
      </c>
      <c r="O1787" t="s">
        <v>13613</v>
      </c>
      <c r="P1787">
        <v>28534.168654486355</v>
      </c>
      <c r="Q1787">
        <v>54012.943454200962</v>
      </c>
      <c r="R1787">
        <v>17711.166975068856</v>
      </c>
    </row>
    <row r="1788" spans="1:18" x14ac:dyDescent="0.25">
      <c r="A1788">
        <v>13</v>
      </c>
      <c r="B1788">
        <v>13124</v>
      </c>
      <c r="C1788" t="s">
        <v>10678</v>
      </c>
      <c r="D1788" t="s">
        <v>1892</v>
      </c>
      <c r="E1788">
        <v>3</v>
      </c>
      <c r="F1788" t="s">
        <v>13807</v>
      </c>
      <c r="G1788">
        <v>2</v>
      </c>
      <c r="H1788" t="s">
        <v>13771</v>
      </c>
      <c r="I1788">
        <v>1</v>
      </c>
      <c r="J1788" t="s">
        <v>13801</v>
      </c>
      <c r="K1788" t="s">
        <v>13771</v>
      </c>
      <c r="L1788">
        <v>270107</v>
      </c>
      <c r="M1788" t="s">
        <v>13588</v>
      </c>
      <c r="N1788">
        <v>270107006</v>
      </c>
      <c r="O1788" t="s">
        <v>13613</v>
      </c>
      <c r="P1788">
        <v>464.40710547240207</v>
      </c>
      <c r="Q1788">
        <v>0</v>
      </c>
      <c r="R1788">
        <v>0</v>
      </c>
    </row>
    <row r="1789" spans="1:18" x14ac:dyDescent="0.25">
      <c r="A1789">
        <v>13</v>
      </c>
      <c r="B1789">
        <v>13124</v>
      </c>
      <c r="C1789" t="s">
        <v>10678</v>
      </c>
      <c r="D1789" t="s">
        <v>1892</v>
      </c>
      <c r="E1789">
        <v>4</v>
      </c>
      <c r="F1789" t="s">
        <v>13810</v>
      </c>
      <c r="G1789">
        <v>1</v>
      </c>
      <c r="H1789" t="s">
        <v>8278</v>
      </c>
      <c r="I1789">
        <v>1</v>
      </c>
      <c r="J1789" t="s">
        <v>13801</v>
      </c>
      <c r="K1789" t="s">
        <v>13811</v>
      </c>
      <c r="L1789">
        <v>270107</v>
      </c>
      <c r="M1789" t="s">
        <v>13588</v>
      </c>
      <c r="N1789">
        <v>270107006</v>
      </c>
      <c r="O1789" t="s">
        <v>13613</v>
      </c>
      <c r="P1789">
        <v>28534.168654486355</v>
      </c>
      <c r="Q1789">
        <v>52503.109098559449</v>
      </c>
      <c r="R1789">
        <v>17711.166975068856</v>
      </c>
    </row>
    <row r="1790" spans="1:18" x14ac:dyDescent="0.25">
      <c r="A1790">
        <v>13</v>
      </c>
      <c r="B1790">
        <v>13124</v>
      </c>
      <c r="C1790" t="s">
        <v>10678</v>
      </c>
      <c r="D1790" t="s">
        <v>1892</v>
      </c>
      <c r="E1790">
        <v>4</v>
      </c>
      <c r="F1790" t="s">
        <v>13810</v>
      </c>
      <c r="G1790">
        <v>1</v>
      </c>
      <c r="H1790" t="s">
        <v>8278</v>
      </c>
      <c r="I1790">
        <v>1</v>
      </c>
      <c r="J1790" t="s">
        <v>13801</v>
      </c>
      <c r="K1790" t="s">
        <v>13812</v>
      </c>
      <c r="L1790">
        <v>270107</v>
      </c>
      <c r="M1790" t="s">
        <v>13588</v>
      </c>
      <c r="N1790">
        <v>270107006</v>
      </c>
      <c r="O1790" t="s">
        <v>13613</v>
      </c>
      <c r="P1790">
        <v>0</v>
      </c>
      <c r="Q1790">
        <v>1509.83435564151</v>
      </c>
      <c r="R1790">
        <v>0</v>
      </c>
    </row>
    <row r="1791" spans="1:18" x14ac:dyDescent="0.25">
      <c r="A1791">
        <v>13</v>
      </c>
      <c r="B1791">
        <v>13124</v>
      </c>
      <c r="C1791" t="s">
        <v>10678</v>
      </c>
      <c r="D1791" t="s">
        <v>1892</v>
      </c>
      <c r="E1791">
        <v>4</v>
      </c>
      <c r="F1791" t="s">
        <v>13810</v>
      </c>
      <c r="G1791">
        <v>2</v>
      </c>
      <c r="H1791" t="s">
        <v>13771</v>
      </c>
      <c r="I1791">
        <v>1</v>
      </c>
      <c r="J1791" t="s">
        <v>13801</v>
      </c>
      <c r="K1791" t="s">
        <v>13771</v>
      </c>
      <c r="L1791">
        <v>270107</v>
      </c>
      <c r="M1791" t="s">
        <v>13588</v>
      </c>
      <c r="N1791">
        <v>270107006</v>
      </c>
      <c r="O1791" t="s">
        <v>13613</v>
      </c>
      <c r="P1791">
        <v>464.40710547240207</v>
      </c>
      <c r="Q1791">
        <v>0</v>
      </c>
      <c r="R1791">
        <v>0</v>
      </c>
    </row>
    <row r="1792" spans="1:18" x14ac:dyDescent="0.25">
      <c r="A1792">
        <v>13</v>
      </c>
      <c r="B1792">
        <v>13124</v>
      </c>
      <c r="C1792" t="s">
        <v>10678</v>
      </c>
      <c r="D1792" t="s">
        <v>1892</v>
      </c>
      <c r="E1792">
        <v>7</v>
      </c>
      <c r="F1792" t="s">
        <v>13813</v>
      </c>
      <c r="G1792">
        <v>2</v>
      </c>
      <c r="H1792" t="s">
        <v>13771</v>
      </c>
      <c r="I1792">
        <v>3</v>
      </c>
      <c r="J1792" t="s">
        <v>13814</v>
      </c>
      <c r="K1792" t="s">
        <v>13771</v>
      </c>
      <c r="L1792">
        <v>270107</v>
      </c>
      <c r="M1792" t="s">
        <v>13588</v>
      </c>
      <c r="N1792">
        <v>270107005</v>
      </c>
      <c r="O1792" t="s">
        <v>13608</v>
      </c>
      <c r="P1792">
        <v>12397.878493975377</v>
      </c>
      <c r="Q1792">
        <v>11090.376315179996</v>
      </c>
      <c r="R1792">
        <v>0</v>
      </c>
    </row>
    <row r="1793" spans="1:18" x14ac:dyDescent="0.25">
      <c r="A1793">
        <v>13</v>
      </c>
      <c r="B1793">
        <v>13124</v>
      </c>
      <c r="C1793" t="s">
        <v>10678</v>
      </c>
      <c r="D1793" t="s">
        <v>1892</v>
      </c>
      <c r="E1793">
        <v>7</v>
      </c>
      <c r="F1793" t="s">
        <v>13813</v>
      </c>
      <c r="G1793">
        <v>3</v>
      </c>
      <c r="H1793" t="s">
        <v>13770</v>
      </c>
      <c r="I1793">
        <v>3</v>
      </c>
      <c r="J1793" t="s">
        <v>13814</v>
      </c>
      <c r="K1793" t="s">
        <v>13815</v>
      </c>
      <c r="L1793">
        <v>270107</v>
      </c>
      <c r="M1793" t="s">
        <v>13588</v>
      </c>
      <c r="N1793">
        <v>270107005</v>
      </c>
      <c r="O1793" t="s">
        <v>13608</v>
      </c>
      <c r="P1793">
        <v>16600.697265983381</v>
      </c>
      <c r="Q1793">
        <v>39311.74570288368</v>
      </c>
      <c r="R1793">
        <v>17711.166975068856</v>
      </c>
    </row>
    <row r="1794" spans="1:18" x14ac:dyDescent="0.25">
      <c r="A1794">
        <v>13</v>
      </c>
      <c r="B1794">
        <v>13124</v>
      </c>
      <c r="C1794" t="s">
        <v>10678</v>
      </c>
      <c r="D1794" t="s">
        <v>1892</v>
      </c>
      <c r="E1794">
        <v>7</v>
      </c>
      <c r="F1794" t="s">
        <v>13813</v>
      </c>
      <c r="G1794">
        <v>3</v>
      </c>
      <c r="H1794" t="s">
        <v>13770</v>
      </c>
      <c r="I1794">
        <v>3</v>
      </c>
      <c r="J1794" t="s">
        <v>13814</v>
      </c>
      <c r="K1794" t="s">
        <v>13816</v>
      </c>
      <c r="L1794">
        <v>270107</v>
      </c>
      <c r="M1794" t="s">
        <v>13588</v>
      </c>
      <c r="N1794">
        <v>270107005</v>
      </c>
      <c r="O1794" t="s">
        <v>13608</v>
      </c>
      <c r="P1794">
        <v>0</v>
      </c>
      <c r="Q1794">
        <v>3610.8214361372807</v>
      </c>
      <c r="R1794">
        <v>0</v>
      </c>
    </row>
    <row r="1795" spans="1:18" x14ac:dyDescent="0.25">
      <c r="A1795">
        <v>13</v>
      </c>
      <c r="B1795">
        <v>13125</v>
      </c>
      <c r="C1795" t="s">
        <v>10678</v>
      </c>
      <c r="D1795" t="s">
        <v>1895</v>
      </c>
      <c r="E1795">
        <v>1</v>
      </c>
      <c r="F1795" t="s">
        <v>13800</v>
      </c>
      <c r="G1795">
        <v>1</v>
      </c>
      <c r="H1795" t="s">
        <v>8278</v>
      </c>
      <c r="I1795">
        <v>1</v>
      </c>
      <c r="J1795" t="s">
        <v>13801</v>
      </c>
      <c r="K1795" t="s">
        <v>13802</v>
      </c>
      <c r="L1795">
        <v>270107</v>
      </c>
      <c r="M1795" t="s">
        <v>13588</v>
      </c>
      <c r="N1795">
        <v>270107006</v>
      </c>
      <c r="O1795" t="s">
        <v>13613</v>
      </c>
      <c r="P1795">
        <v>22332.428481937775</v>
      </c>
      <c r="Q1795">
        <v>42787.891608311191</v>
      </c>
      <c r="R1795">
        <v>17851.479469864724</v>
      </c>
    </row>
    <row r="1796" spans="1:18" x14ac:dyDescent="0.25">
      <c r="A1796">
        <v>13</v>
      </c>
      <c r="B1796">
        <v>13125</v>
      </c>
      <c r="C1796" t="s">
        <v>10678</v>
      </c>
      <c r="D1796" t="s">
        <v>1895</v>
      </c>
      <c r="E1796">
        <v>1</v>
      </c>
      <c r="F1796" t="s">
        <v>13800</v>
      </c>
      <c r="G1796">
        <v>1</v>
      </c>
      <c r="H1796" t="s">
        <v>8278</v>
      </c>
      <c r="I1796">
        <v>1</v>
      </c>
      <c r="J1796" t="s">
        <v>13801</v>
      </c>
      <c r="K1796" t="s">
        <v>13803</v>
      </c>
      <c r="L1796">
        <v>270107</v>
      </c>
      <c r="M1796" t="s">
        <v>13588</v>
      </c>
      <c r="N1796">
        <v>270107006</v>
      </c>
      <c r="O1796" t="s">
        <v>13613</v>
      </c>
      <c r="P1796">
        <v>0</v>
      </c>
      <c r="Q1796">
        <v>1386.4411149118116</v>
      </c>
      <c r="R1796">
        <v>0</v>
      </c>
    </row>
    <row r="1797" spans="1:18" x14ac:dyDescent="0.25">
      <c r="A1797">
        <v>13</v>
      </c>
      <c r="B1797">
        <v>13125</v>
      </c>
      <c r="C1797" t="s">
        <v>10678</v>
      </c>
      <c r="D1797" t="s">
        <v>1895</v>
      </c>
      <c r="E1797">
        <v>2</v>
      </c>
      <c r="F1797" t="s">
        <v>13804</v>
      </c>
      <c r="G1797">
        <v>3</v>
      </c>
      <c r="H1797" t="s">
        <v>13770</v>
      </c>
      <c r="I1797">
        <v>1</v>
      </c>
      <c r="J1797" t="s">
        <v>13801</v>
      </c>
      <c r="K1797" t="s">
        <v>13805</v>
      </c>
      <c r="L1797">
        <v>270107</v>
      </c>
      <c r="M1797" t="s">
        <v>13588</v>
      </c>
      <c r="N1797">
        <v>270107006</v>
      </c>
      <c r="O1797" t="s">
        <v>13613</v>
      </c>
      <c r="P1797">
        <v>20076.738358738778</v>
      </c>
      <c r="Q1797">
        <v>34682.137002435913</v>
      </c>
      <c r="R1797">
        <v>17321.141816909341</v>
      </c>
    </row>
    <row r="1798" spans="1:18" x14ac:dyDescent="0.25">
      <c r="A1798">
        <v>13</v>
      </c>
      <c r="B1798">
        <v>13125</v>
      </c>
      <c r="C1798" t="s">
        <v>10678</v>
      </c>
      <c r="D1798" t="s">
        <v>1895</v>
      </c>
      <c r="E1798">
        <v>2</v>
      </c>
      <c r="F1798" t="s">
        <v>13804</v>
      </c>
      <c r="G1798">
        <v>3</v>
      </c>
      <c r="H1798" t="s">
        <v>13770</v>
      </c>
      <c r="I1798">
        <v>1</v>
      </c>
      <c r="J1798" t="s">
        <v>13801</v>
      </c>
      <c r="K1798" t="s">
        <v>13806</v>
      </c>
      <c r="L1798">
        <v>270107</v>
      </c>
      <c r="M1798" t="s">
        <v>13588</v>
      </c>
      <c r="N1798">
        <v>270107006</v>
      </c>
      <c r="O1798" t="s">
        <v>13613</v>
      </c>
      <c r="P1798">
        <v>2255.6901231989978</v>
      </c>
      <c r="Q1798">
        <v>9492.1957207870819</v>
      </c>
      <c r="R1798">
        <v>530.33765295538262</v>
      </c>
    </row>
    <row r="1799" spans="1:18" x14ac:dyDescent="0.25">
      <c r="A1799">
        <v>13</v>
      </c>
      <c r="B1799">
        <v>13125</v>
      </c>
      <c r="C1799" t="s">
        <v>10678</v>
      </c>
      <c r="D1799" t="s">
        <v>1895</v>
      </c>
      <c r="E1799">
        <v>3</v>
      </c>
      <c r="F1799" t="s">
        <v>13807</v>
      </c>
      <c r="G1799">
        <v>1</v>
      </c>
      <c r="H1799" t="s">
        <v>8278</v>
      </c>
      <c r="I1799">
        <v>1</v>
      </c>
      <c r="J1799" t="s">
        <v>13801</v>
      </c>
      <c r="K1799" t="s">
        <v>13808</v>
      </c>
      <c r="L1799">
        <v>270107</v>
      </c>
      <c r="M1799" t="s">
        <v>13588</v>
      </c>
      <c r="N1799">
        <v>270107006</v>
      </c>
      <c r="O1799" t="s">
        <v>13613</v>
      </c>
      <c r="P1799">
        <v>22332.428481937775</v>
      </c>
      <c r="Q1799">
        <v>44174.332723223</v>
      </c>
      <c r="R1799">
        <v>17851.479469864724</v>
      </c>
    </row>
    <row r="1800" spans="1:18" x14ac:dyDescent="0.25">
      <c r="A1800">
        <v>13</v>
      </c>
      <c r="B1800">
        <v>13125</v>
      </c>
      <c r="C1800" t="s">
        <v>10678</v>
      </c>
      <c r="D1800" t="s">
        <v>1895</v>
      </c>
      <c r="E1800">
        <v>4</v>
      </c>
      <c r="F1800" t="s">
        <v>13810</v>
      </c>
      <c r="G1800">
        <v>1</v>
      </c>
      <c r="H1800" t="s">
        <v>8278</v>
      </c>
      <c r="I1800">
        <v>1</v>
      </c>
      <c r="J1800" t="s">
        <v>13801</v>
      </c>
      <c r="K1800" t="s">
        <v>13811</v>
      </c>
      <c r="L1800">
        <v>270107</v>
      </c>
      <c r="M1800" t="s">
        <v>13588</v>
      </c>
      <c r="N1800">
        <v>270107006</v>
      </c>
      <c r="O1800" t="s">
        <v>13613</v>
      </c>
      <c r="P1800">
        <v>22332.428481937775</v>
      </c>
      <c r="Q1800">
        <v>42787.891608311191</v>
      </c>
      <c r="R1800">
        <v>17851.479469864724</v>
      </c>
    </row>
    <row r="1801" spans="1:18" x14ac:dyDescent="0.25">
      <c r="A1801">
        <v>13</v>
      </c>
      <c r="B1801">
        <v>13125</v>
      </c>
      <c r="C1801" t="s">
        <v>10678</v>
      </c>
      <c r="D1801" t="s">
        <v>1895</v>
      </c>
      <c r="E1801">
        <v>4</v>
      </c>
      <c r="F1801" t="s">
        <v>13810</v>
      </c>
      <c r="G1801">
        <v>1</v>
      </c>
      <c r="H1801" t="s">
        <v>8278</v>
      </c>
      <c r="I1801">
        <v>1</v>
      </c>
      <c r="J1801" t="s">
        <v>13801</v>
      </c>
      <c r="K1801" t="s">
        <v>13812</v>
      </c>
      <c r="L1801">
        <v>270107</v>
      </c>
      <c r="M1801" t="s">
        <v>13588</v>
      </c>
      <c r="N1801">
        <v>270107006</v>
      </c>
      <c r="O1801" t="s">
        <v>13613</v>
      </c>
      <c r="P1801">
        <v>0</v>
      </c>
      <c r="Q1801">
        <v>1386.4411149118116</v>
      </c>
      <c r="R1801">
        <v>0</v>
      </c>
    </row>
    <row r="1802" spans="1:18" x14ac:dyDescent="0.25">
      <c r="A1802">
        <v>13</v>
      </c>
      <c r="B1802">
        <v>13125</v>
      </c>
      <c r="C1802" t="s">
        <v>10678</v>
      </c>
      <c r="D1802" t="s">
        <v>1895</v>
      </c>
      <c r="E1802">
        <v>7</v>
      </c>
      <c r="F1802" t="s">
        <v>13813</v>
      </c>
      <c r="G1802">
        <v>2</v>
      </c>
      <c r="H1802" t="s">
        <v>13771</v>
      </c>
      <c r="I1802">
        <v>3</v>
      </c>
      <c r="J1802" t="s">
        <v>13814</v>
      </c>
      <c r="K1802" t="s">
        <v>13771</v>
      </c>
      <c r="L1802">
        <v>270107</v>
      </c>
      <c r="M1802" t="s">
        <v>13588</v>
      </c>
      <c r="N1802">
        <v>270107005</v>
      </c>
      <c r="O1802" t="s">
        <v>13608</v>
      </c>
      <c r="P1802">
        <v>7444.1428273125912</v>
      </c>
      <c r="Q1802">
        <v>13071.435914901858</v>
      </c>
      <c r="R1802">
        <v>0</v>
      </c>
    </row>
    <row r="1803" spans="1:18" x14ac:dyDescent="0.25">
      <c r="A1803">
        <v>13</v>
      </c>
      <c r="B1803">
        <v>13125</v>
      </c>
      <c r="C1803" t="s">
        <v>10678</v>
      </c>
      <c r="D1803" t="s">
        <v>1895</v>
      </c>
      <c r="E1803">
        <v>7</v>
      </c>
      <c r="F1803" t="s">
        <v>13813</v>
      </c>
      <c r="G1803">
        <v>3</v>
      </c>
      <c r="H1803" t="s">
        <v>13770</v>
      </c>
      <c r="I1803">
        <v>3</v>
      </c>
      <c r="J1803" t="s">
        <v>13814</v>
      </c>
      <c r="K1803" t="s">
        <v>13815</v>
      </c>
      <c r="L1803">
        <v>270107</v>
      </c>
      <c r="M1803" t="s">
        <v>13588</v>
      </c>
      <c r="N1803">
        <v>270107005</v>
      </c>
      <c r="O1803" t="s">
        <v>13608</v>
      </c>
      <c r="P1803">
        <v>14888.285654625182</v>
      </c>
      <c r="Q1803">
        <v>29464.482291339827</v>
      </c>
      <c r="R1803">
        <v>16712.577773823872</v>
      </c>
    </row>
    <row r="1804" spans="1:18" x14ac:dyDescent="0.25">
      <c r="A1804">
        <v>13</v>
      </c>
      <c r="B1804">
        <v>13125</v>
      </c>
      <c r="C1804" t="s">
        <v>10678</v>
      </c>
      <c r="D1804" t="s">
        <v>1895</v>
      </c>
      <c r="E1804">
        <v>7</v>
      </c>
      <c r="F1804" t="s">
        <v>13813</v>
      </c>
      <c r="G1804">
        <v>3</v>
      </c>
      <c r="H1804" t="s">
        <v>13770</v>
      </c>
      <c r="I1804">
        <v>3</v>
      </c>
      <c r="J1804" t="s">
        <v>13814</v>
      </c>
      <c r="K1804" t="s">
        <v>13816</v>
      </c>
      <c r="L1804">
        <v>270107</v>
      </c>
      <c r="M1804" t="s">
        <v>13588</v>
      </c>
      <c r="N1804">
        <v>270107005</v>
      </c>
      <c r="O1804" t="s">
        <v>13608</v>
      </c>
      <c r="P1804">
        <v>0</v>
      </c>
      <c r="Q1804">
        <v>1638.4145169813148</v>
      </c>
      <c r="R1804">
        <v>1138.9016960408514</v>
      </c>
    </row>
    <row r="1805" spans="1:18" x14ac:dyDescent="0.25">
      <c r="A1805">
        <v>13</v>
      </c>
      <c r="B1805">
        <v>13126</v>
      </c>
      <c r="C1805" t="s">
        <v>10678</v>
      </c>
      <c r="D1805" t="s">
        <v>1898</v>
      </c>
      <c r="E1805">
        <v>1</v>
      </c>
      <c r="F1805" t="s">
        <v>13800</v>
      </c>
      <c r="G1805">
        <v>1</v>
      </c>
      <c r="H1805" t="s">
        <v>8278</v>
      </c>
      <c r="I1805">
        <v>1</v>
      </c>
      <c r="J1805" t="s">
        <v>13801</v>
      </c>
      <c r="K1805" t="s">
        <v>13802</v>
      </c>
      <c r="L1805">
        <v>270107</v>
      </c>
      <c r="M1805" t="s">
        <v>13588</v>
      </c>
      <c r="N1805">
        <v>270107006</v>
      </c>
      <c r="O1805" t="s">
        <v>13613</v>
      </c>
      <c r="P1805">
        <v>31663.223140495869</v>
      </c>
      <c r="Q1805">
        <v>25818.57474120901</v>
      </c>
      <c r="R1805">
        <v>0</v>
      </c>
    </row>
    <row r="1806" spans="1:18" x14ac:dyDescent="0.25">
      <c r="A1806">
        <v>13</v>
      </c>
      <c r="B1806">
        <v>13126</v>
      </c>
      <c r="C1806" t="s">
        <v>10678</v>
      </c>
      <c r="D1806" t="s">
        <v>1898</v>
      </c>
      <c r="E1806">
        <v>2</v>
      </c>
      <c r="F1806" t="s">
        <v>13804</v>
      </c>
      <c r="G1806">
        <v>3</v>
      </c>
      <c r="H1806" t="s">
        <v>13770</v>
      </c>
      <c r="I1806">
        <v>1</v>
      </c>
      <c r="J1806" t="s">
        <v>13801</v>
      </c>
      <c r="K1806" t="s">
        <v>13805</v>
      </c>
      <c r="L1806">
        <v>270107</v>
      </c>
      <c r="M1806" t="s">
        <v>13588</v>
      </c>
      <c r="N1806">
        <v>270107006</v>
      </c>
      <c r="O1806" t="s">
        <v>13613</v>
      </c>
      <c r="P1806">
        <v>28848.14049586777</v>
      </c>
      <c r="Q1806">
        <v>23856.814966311747</v>
      </c>
      <c r="R1806">
        <v>0</v>
      </c>
    </row>
    <row r="1807" spans="1:18" x14ac:dyDescent="0.25">
      <c r="A1807">
        <v>13</v>
      </c>
      <c r="B1807">
        <v>13126</v>
      </c>
      <c r="C1807" t="s">
        <v>10678</v>
      </c>
      <c r="D1807" t="s">
        <v>1898</v>
      </c>
      <c r="E1807">
        <v>2</v>
      </c>
      <c r="F1807" t="s">
        <v>13804</v>
      </c>
      <c r="G1807">
        <v>3</v>
      </c>
      <c r="H1807" t="s">
        <v>13770</v>
      </c>
      <c r="I1807">
        <v>1</v>
      </c>
      <c r="J1807" t="s">
        <v>13801</v>
      </c>
      <c r="K1807" t="s">
        <v>13806</v>
      </c>
      <c r="L1807">
        <v>270107</v>
      </c>
      <c r="M1807" t="s">
        <v>13588</v>
      </c>
      <c r="N1807">
        <v>270107006</v>
      </c>
      <c r="O1807" t="s">
        <v>13613</v>
      </c>
      <c r="P1807">
        <v>2815.0826446280994</v>
      </c>
      <c r="Q1807">
        <v>1961.7597748972685</v>
      </c>
      <c r="R1807">
        <v>0</v>
      </c>
    </row>
    <row r="1808" spans="1:18" x14ac:dyDescent="0.25">
      <c r="A1808">
        <v>13</v>
      </c>
      <c r="B1808">
        <v>13126</v>
      </c>
      <c r="C1808" t="s">
        <v>10678</v>
      </c>
      <c r="D1808" t="s">
        <v>1898</v>
      </c>
      <c r="E1808">
        <v>3</v>
      </c>
      <c r="F1808" t="s">
        <v>13807</v>
      </c>
      <c r="G1808">
        <v>1</v>
      </c>
      <c r="H1808" t="s">
        <v>8278</v>
      </c>
      <c r="I1808">
        <v>1</v>
      </c>
      <c r="J1808" t="s">
        <v>13801</v>
      </c>
      <c r="K1808" t="s">
        <v>13808</v>
      </c>
      <c r="L1808">
        <v>270107</v>
      </c>
      <c r="M1808" t="s">
        <v>13588</v>
      </c>
      <c r="N1808">
        <v>270107006</v>
      </c>
      <c r="O1808" t="s">
        <v>13613</v>
      </c>
      <c r="P1808">
        <v>31663.223140495869</v>
      </c>
      <c r="Q1808">
        <v>25818.57474120901</v>
      </c>
      <c r="R1808">
        <v>0</v>
      </c>
    </row>
    <row r="1809" spans="1:18" x14ac:dyDescent="0.25">
      <c r="A1809">
        <v>13</v>
      </c>
      <c r="B1809">
        <v>13126</v>
      </c>
      <c r="C1809" t="s">
        <v>10678</v>
      </c>
      <c r="D1809" t="s">
        <v>1898</v>
      </c>
      <c r="E1809">
        <v>4</v>
      </c>
      <c r="F1809" t="s">
        <v>13810</v>
      </c>
      <c r="G1809">
        <v>1</v>
      </c>
      <c r="H1809" t="s">
        <v>8278</v>
      </c>
      <c r="I1809">
        <v>1</v>
      </c>
      <c r="J1809" t="s">
        <v>13801</v>
      </c>
      <c r="K1809" t="s">
        <v>13811</v>
      </c>
      <c r="L1809">
        <v>270107</v>
      </c>
      <c r="M1809" t="s">
        <v>13588</v>
      </c>
      <c r="N1809">
        <v>270107006</v>
      </c>
      <c r="O1809" t="s">
        <v>13613</v>
      </c>
      <c r="P1809">
        <v>31663.223140495869</v>
      </c>
      <c r="Q1809">
        <v>25818.57474120901</v>
      </c>
      <c r="R1809">
        <v>0</v>
      </c>
    </row>
    <row r="1810" spans="1:18" x14ac:dyDescent="0.25">
      <c r="A1810">
        <v>13</v>
      </c>
      <c r="B1810">
        <v>13126</v>
      </c>
      <c r="C1810" t="s">
        <v>10678</v>
      </c>
      <c r="D1810" t="s">
        <v>1898</v>
      </c>
      <c r="E1810">
        <v>7</v>
      </c>
      <c r="F1810" t="s">
        <v>13813</v>
      </c>
      <c r="G1810">
        <v>2</v>
      </c>
      <c r="H1810" t="s">
        <v>13771</v>
      </c>
      <c r="I1810">
        <v>3</v>
      </c>
      <c r="J1810" t="s">
        <v>13814</v>
      </c>
      <c r="K1810" t="s">
        <v>13771</v>
      </c>
      <c r="L1810">
        <v>270107</v>
      </c>
      <c r="M1810" t="s">
        <v>13588</v>
      </c>
      <c r="N1810">
        <v>270107005</v>
      </c>
      <c r="O1810" t="s">
        <v>13608</v>
      </c>
      <c r="P1810">
        <v>0</v>
      </c>
      <c r="Q1810">
        <v>8878.0317850823176</v>
      </c>
      <c r="R1810">
        <v>0</v>
      </c>
    </row>
    <row r="1811" spans="1:18" x14ac:dyDescent="0.25">
      <c r="A1811">
        <v>13</v>
      </c>
      <c r="B1811">
        <v>13126</v>
      </c>
      <c r="C1811" t="s">
        <v>10678</v>
      </c>
      <c r="D1811" t="s">
        <v>1898</v>
      </c>
      <c r="E1811">
        <v>7</v>
      </c>
      <c r="F1811" t="s">
        <v>13813</v>
      </c>
      <c r="G1811">
        <v>3</v>
      </c>
      <c r="H1811" t="s">
        <v>13770</v>
      </c>
      <c r="I1811">
        <v>3</v>
      </c>
      <c r="J1811" t="s">
        <v>13814</v>
      </c>
      <c r="K1811" t="s">
        <v>13815</v>
      </c>
      <c r="L1811">
        <v>270107</v>
      </c>
      <c r="M1811" t="s">
        <v>13588</v>
      </c>
      <c r="N1811">
        <v>270107005</v>
      </c>
      <c r="O1811" t="s">
        <v>13608</v>
      </c>
      <c r="P1811">
        <v>31663.223140495869</v>
      </c>
      <c r="Q1811">
        <v>16940.542956126697</v>
      </c>
      <c r="R1811">
        <v>0</v>
      </c>
    </row>
    <row r="1812" spans="1:18" x14ac:dyDescent="0.25">
      <c r="A1812">
        <v>13</v>
      </c>
      <c r="B1812">
        <v>13127</v>
      </c>
      <c r="C1812" t="s">
        <v>10678</v>
      </c>
      <c r="D1812" t="s">
        <v>1901</v>
      </c>
      <c r="E1812">
        <v>1</v>
      </c>
      <c r="F1812" t="s">
        <v>13800</v>
      </c>
      <c r="G1812">
        <v>1</v>
      </c>
      <c r="H1812" t="s">
        <v>8278</v>
      </c>
      <c r="I1812">
        <v>1</v>
      </c>
      <c r="J1812" t="s">
        <v>13801</v>
      </c>
      <c r="K1812" t="s">
        <v>13802</v>
      </c>
      <c r="L1812">
        <v>270107</v>
      </c>
      <c r="M1812" t="s">
        <v>13588</v>
      </c>
      <c r="N1812">
        <v>270107006</v>
      </c>
      <c r="O1812" t="s">
        <v>13613</v>
      </c>
      <c r="P1812">
        <v>32530.545037512573</v>
      </c>
      <c r="Q1812">
        <v>18533.349030672369</v>
      </c>
      <c r="R1812">
        <v>19635.816715864497</v>
      </c>
    </row>
    <row r="1813" spans="1:18" x14ac:dyDescent="0.25">
      <c r="A1813">
        <v>13</v>
      </c>
      <c r="B1813">
        <v>13127</v>
      </c>
      <c r="C1813" t="s">
        <v>10678</v>
      </c>
      <c r="D1813" t="s">
        <v>1901</v>
      </c>
      <c r="E1813">
        <v>1</v>
      </c>
      <c r="F1813" t="s">
        <v>13800</v>
      </c>
      <c r="G1813">
        <v>1</v>
      </c>
      <c r="H1813" t="s">
        <v>8278</v>
      </c>
      <c r="I1813">
        <v>1</v>
      </c>
      <c r="J1813" t="s">
        <v>13801</v>
      </c>
      <c r="K1813" t="s">
        <v>13803</v>
      </c>
      <c r="L1813">
        <v>270107</v>
      </c>
      <c r="M1813" t="s">
        <v>13588</v>
      </c>
      <c r="N1813">
        <v>270107006</v>
      </c>
      <c r="O1813" t="s">
        <v>13613</v>
      </c>
      <c r="P1813">
        <v>0</v>
      </c>
      <c r="Q1813">
        <v>0</v>
      </c>
      <c r="R1813">
        <v>5725.0943342195242</v>
      </c>
    </row>
    <row r="1814" spans="1:18" x14ac:dyDescent="0.25">
      <c r="A1814">
        <v>13</v>
      </c>
      <c r="B1814">
        <v>13127</v>
      </c>
      <c r="C1814" t="s">
        <v>10678</v>
      </c>
      <c r="D1814" t="s">
        <v>1901</v>
      </c>
      <c r="E1814">
        <v>2</v>
      </c>
      <c r="F1814" t="s">
        <v>13804</v>
      </c>
      <c r="G1814">
        <v>3</v>
      </c>
      <c r="H1814" t="s">
        <v>13770</v>
      </c>
      <c r="I1814">
        <v>1</v>
      </c>
      <c r="J1814" t="s">
        <v>13801</v>
      </c>
      <c r="K1814" t="s">
        <v>13805</v>
      </c>
      <c r="L1814">
        <v>270107</v>
      </c>
      <c r="M1814" t="s">
        <v>13588</v>
      </c>
      <c r="N1814">
        <v>270107006</v>
      </c>
      <c r="O1814" t="s">
        <v>13613</v>
      </c>
      <c r="P1814">
        <v>30562.336222858645</v>
      </c>
      <c r="Q1814">
        <v>18533.349030672369</v>
      </c>
      <c r="R1814">
        <v>14388.184285780553</v>
      </c>
    </row>
    <row r="1815" spans="1:18" x14ac:dyDescent="0.25">
      <c r="A1815">
        <v>13</v>
      </c>
      <c r="B1815">
        <v>13127</v>
      </c>
      <c r="C1815" t="s">
        <v>10678</v>
      </c>
      <c r="D1815" t="s">
        <v>1901</v>
      </c>
      <c r="E1815">
        <v>2</v>
      </c>
      <c r="F1815" t="s">
        <v>13804</v>
      </c>
      <c r="G1815">
        <v>3</v>
      </c>
      <c r="H1815" t="s">
        <v>13770</v>
      </c>
      <c r="I1815">
        <v>1</v>
      </c>
      <c r="J1815" t="s">
        <v>13801</v>
      </c>
      <c r="K1815" t="s">
        <v>13806</v>
      </c>
      <c r="L1815">
        <v>270107</v>
      </c>
      <c r="M1815" t="s">
        <v>13588</v>
      </c>
      <c r="N1815">
        <v>270107006</v>
      </c>
      <c r="O1815" t="s">
        <v>13613</v>
      </c>
      <c r="P1815">
        <v>1968.2088146539297</v>
      </c>
      <c r="Q1815">
        <v>0</v>
      </c>
      <c r="R1815">
        <v>10972.726764303463</v>
      </c>
    </row>
    <row r="1816" spans="1:18" x14ac:dyDescent="0.25">
      <c r="A1816">
        <v>13</v>
      </c>
      <c r="B1816">
        <v>13127</v>
      </c>
      <c r="C1816" t="s">
        <v>10678</v>
      </c>
      <c r="D1816" t="s">
        <v>1901</v>
      </c>
      <c r="E1816">
        <v>3</v>
      </c>
      <c r="F1816" t="s">
        <v>13807</v>
      </c>
      <c r="G1816">
        <v>1</v>
      </c>
      <c r="H1816" t="s">
        <v>8278</v>
      </c>
      <c r="I1816">
        <v>1</v>
      </c>
      <c r="J1816" t="s">
        <v>13801</v>
      </c>
      <c r="K1816" t="s">
        <v>13808</v>
      </c>
      <c r="L1816">
        <v>270107</v>
      </c>
      <c r="M1816" t="s">
        <v>13588</v>
      </c>
      <c r="N1816">
        <v>270107006</v>
      </c>
      <c r="O1816" t="s">
        <v>13613</v>
      </c>
      <c r="P1816">
        <v>32530.545037512573</v>
      </c>
      <c r="Q1816">
        <v>18533.349030672369</v>
      </c>
      <c r="R1816">
        <v>24650.276731095109</v>
      </c>
    </row>
    <row r="1817" spans="1:18" x14ac:dyDescent="0.25">
      <c r="A1817">
        <v>13</v>
      </c>
      <c r="B1817">
        <v>13127</v>
      </c>
      <c r="C1817" t="s">
        <v>10678</v>
      </c>
      <c r="D1817" t="s">
        <v>1901</v>
      </c>
      <c r="E1817">
        <v>3</v>
      </c>
      <c r="F1817" t="s">
        <v>13807</v>
      </c>
      <c r="G1817">
        <v>1</v>
      </c>
      <c r="H1817" t="s">
        <v>8278</v>
      </c>
      <c r="I1817">
        <v>1</v>
      </c>
      <c r="J1817" t="s">
        <v>13801</v>
      </c>
      <c r="K1817" t="s">
        <v>13809</v>
      </c>
      <c r="L1817">
        <v>270107</v>
      </c>
      <c r="M1817" t="s">
        <v>13588</v>
      </c>
      <c r="N1817">
        <v>270107006</v>
      </c>
      <c r="O1817" t="s">
        <v>13613</v>
      </c>
      <c r="P1817">
        <v>0</v>
      </c>
      <c r="Q1817">
        <v>0</v>
      </c>
      <c r="R1817">
        <v>710.63431898891599</v>
      </c>
    </row>
    <row r="1818" spans="1:18" x14ac:dyDescent="0.25">
      <c r="A1818">
        <v>13</v>
      </c>
      <c r="B1818">
        <v>13127</v>
      </c>
      <c r="C1818" t="s">
        <v>10678</v>
      </c>
      <c r="D1818" t="s">
        <v>1901</v>
      </c>
      <c r="E1818">
        <v>4</v>
      </c>
      <c r="F1818" t="s">
        <v>13810</v>
      </c>
      <c r="G1818">
        <v>1</v>
      </c>
      <c r="H1818" t="s">
        <v>8278</v>
      </c>
      <c r="I1818">
        <v>1</v>
      </c>
      <c r="J1818" t="s">
        <v>13801</v>
      </c>
      <c r="K1818" t="s">
        <v>13811</v>
      </c>
      <c r="L1818">
        <v>270107</v>
      </c>
      <c r="M1818" t="s">
        <v>13588</v>
      </c>
      <c r="N1818">
        <v>270107006</v>
      </c>
      <c r="O1818" t="s">
        <v>13613</v>
      </c>
      <c r="P1818">
        <v>32530.545037512573</v>
      </c>
      <c r="Q1818">
        <v>18533.349030672369</v>
      </c>
      <c r="R1818">
        <v>20346.451034853413</v>
      </c>
    </row>
    <row r="1819" spans="1:18" x14ac:dyDescent="0.25">
      <c r="A1819">
        <v>13</v>
      </c>
      <c r="B1819">
        <v>13127</v>
      </c>
      <c r="C1819" t="s">
        <v>10678</v>
      </c>
      <c r="D1819" t="s">
        <v>1901</v>
      </c>
      <c r="E1819">
        <v>4</v>
      </c>
      <c r="F1819" t="s">
        <v>13810</v>
      </c>
      <c r="G1819">
        <v>1</v>
      </c>
      <c r="H1819" t="s">
        <v>8278</v>
      </c>
      <c r="I1819">
        <v>1</v>
      </c>
      <c r="J1819" t="s">
        <v>13801</v>
      </c>
      <c r="K1819" t="s">
        <v>13812</v>
      </c>
      <c r="L1819">
        <v>270107</v>
      </c>
      <c r="M1819" t="s">
        <v>13588</v>
      </c>
      <c r="N1819">
        <v>270107006</v>
      </c>
      <c r="O1819" t="s">
        <v>13613</v>
      </c>
      <c r="P1819">
        <v>0</v>
      </c>
      <c r="Q1819">
        <v>0</v>
      </c>
      <c r="R1819">
        <v>5014.4600152306084</v>
      </c>
    </row>
    <row r="1820" spans="1:18" x14ac:dyDescent="0.25">
      <c r="A1820">
        <v>13</v>
      </c>
      <c r="B1820">
        <v>13127</v>
      </c>
      <c r="C1820" t="s">
        <v>10678</v>
      </c>
      <c r="D1820" t="s">
        <v>1901</v>
      </c>
      <c r="E1820">
        <v>7</v>
      </c>
      <c r="F1820" t="s">
        <v>13813</v>
      </c>
      <c r="G1820">
        <v>2</v>
      </c>
      <c r="H1820" t="s">
        <v>13771</v>
      </c>
      <c r="I1820">
        <v>3</v>
      </c>
      <c r="J1820" t="s">
        <v>13814</v>
      </c>
      <c r="K1820" t="s">
        <v>13771</v>
      </c>
      <c r="L1820">
        <v>270107</v>
      </c>
      <c r="M1820" t="s">
        <v>13588</v>
      </c>
      <c r="N1820">
        <v>270107005</v>
      </c>
      <c r="O1820" t="s">
        <v>13608</v>
      </c>
      <c r="P1820">
        <v>5905.2671369353093</v>
      </c>
      <c r="Q1820">
        <v>8412.4686236048474</v>
      </c>
      <c r="R1820">
        <v>0</v>
      </c>
    </row>
    <row r="1821" spans="1:18" x14ac:dyDescent="0.25">
      <c r="A1821">
        <v>13</v>
      </c>
      <c r="B1821">
        <v>13127</v>
      </c>
      <c r="C1821" t="s">
        <v>10678</v>
      </c>
      <c r="D1821" t="s">
        <v>1901</v>
      </c>
      <c r="E1821">
        <v>7</v>
      </c>
      <c r="F1821" t="s">
        <v>13813</v>
      </c>
      <c r="G1821">
        <v>3</v>
      </c>
      <c r="H1821" t="s">
        <v>13770</v>
      </c>
      <c r="I1821">
        <v>3</v>
      </c>
      <c r="J1821" t="s">
        <v>13814</v>
      </c>
      <c r="K1821" t="s">
        <v>13815</v>
      </c>
      <c r="L1821">
        <v>270107</v>
      </c>
      <c r="M1821" t="s">
        <v>13588</v>
      </c>
      <c r="N1821">
        <v>270107005</v>
      </c>
      <c r="O1821" t="s">
        <v>13608</v>
      </c>
      <c r="P1821">
        <v>26625.277900577265</v>
      </c>
      <c r="Q1821">
        <v>10120.880407067521</v>
      </c>
      <c r="R1821">
        <v>22646.725501317389</v>
      </c>
    </row>
    <row r="1822" spans="1:18" x14ac:dyDescent="0.25">
      <c r="A1822">
        <v>13</v>
      </c>
      <c r="B1822">
        <v>13127</v>
      </c>
      <c r="C1822" t="s">
        <v>10678</v>
      </c>
      <c r="D1822" t="s">
        <v>1901</v>
      </c>
      <c r="E1822">
        <v>7</v>
      </c>
      <c r="F1822" t="s">
        <v>13813</v>
      </c>
      <c r="G1822">
        <v>3</v>
      </c>
      <c r="H1822" t="s">
        <v>13770</v>
      </c>
      <c r="I1822">
        <v>3</v>
      </c>
      <c r="J1822" t="s">
        <v>13814</v>
      </c>
      <c r="K1822" t="s">
        <v>13816</v>
      </c>
      <c r="L1822">
        <v>270107</v>
      </c>
      <c r="M1822" t="s">
        <v>13588</v>
      </c>
      <c r="N1822">
        <v>270107005</v>
      </c>
      <c r="O1822" t="s">
        <v>13608</v>
      </c>
      <c r="P1822">
        <v>0</v>
      </c>
      <c r="Q1822">
        <v>0</v>
      </c>
      <c r="R1822">
        <v>2714.1855487666353</v>
      </c>
    </row>
    <row r="1823" spans="1:18" x14ac:dyDescent="0.25">
      <c r="A1823">
        <v>13</v>
      </c>
      <c r="B1823">
        <v>13128</v>
      </c>
      <c r="C1823" t="s">
        <v>10678</v>
      </c>
      <c r="D1823" t="s">
        <v>1904</v>
      </c>
      <c r="E1823">
        <v>1</v>
      </c>
      <c r="F1823" t="s">
        <v>13800</v>
      </c>
      <c r="G1823">
        <v>1</v>
      </c>
      <c r="H1823" t="s">
        <v>8278</v>
      </c>
      <c r="I1823">
        <v>1</v>
      </c>
      <c r="J1823" t="s">
        <v>13801</v>
      </c>
      <c r="K1823" t="s">
        <v>13802</v>
      </c>
      <c r="L1823">
        <v>270107</v>
      </c>
      <c r="M1823" t="s">
        <v>13588</v>
      </c>
      <c r="N1823">
        <v>270107006</v>
      </c>
      <c r="O1823" t="s">
        <v>13613</v>
      </c>
      <c r="P1823">
        <v>24488.015397832849</v>
      </c>
      <c r="Q1823">
        <v>49755.118906742471</v>
      </c>
      <c r="R1823">
        <v>30476.406088500025</v>
      </c>
    </row>
    <row r="1824" spans="1:18" x14ac:dyDescent="0.25">
      <c r="A1824">
        <v>13</v>
      </c>
      <c r="B1824">
        <v>13128</v>
      </c>
      <c r="C1824" t="s">
        <v>10678</v>
      </c>
      <c r="D1824" t="s">
        <v>1904</v>
      </c>
      <c r="E1824">
        <v>1</v>
      </c>
      <c r="F1824" t="s">
        <v>13800</v>
      </c>
      <c r="G1824">
        <v>1</v>
      </c>
      <c r="H1824" t="s">
        <v>8278</v>
      </c>
      <c r="I1824">
        <v>1</v>
      </c>
      <c r="J1824" t="s">
        <v>13801</v>
      </c>
      <c r="K1824" t="s">
        <v>13803</v>
      </c>
      <c r="L1824">
        <v>270107</v>
      </c>
      <c r="M1824" t="s">
        <v>13588</v>
      </c>
      <c r="N1824">
        <v>270107006</v>
      </c>
      <c r="O1824" t="s">
        <v>13613</v>
      </c>
      <c r="P1824">
        <v>5924.0364699535803</v>
      </c>
      <c r="Q1824">
        <v>0</v>
      </c>
      <c r="R1824">
        <v>2334.2679689394267</v>
      </c>
    </row>
    <row r="1825" spans="1:18" x14ac:dyDescent="0.25">
      <c r="A1825">
        <v>13</v>
      </c>
      <c r="B1825">
        <v>13128</v>
      </c>
      <c r="C1825" t="s">
        <v>10678</v>
      </c>
      <c r="D1825" t="s">
        <v>1904</v>
      </c>
      <c r="E1825">
        <v>2</v>
      </c>
      <c r="F1825" t="s">
        <v>13804</v>
      </c>
      <c r="G1825">
        <v>3</v>
      </c>
      <c r="H1825" t="s">
        <v>13770</v>
      </c>
      <c r="I1825">
        <v>1</v>
      </c>
      <c r="J1825" t="s">
        <v>13801</v>
      </c>
      <c r="K1825" t="s">
        <v>13805</v>
      </c>
      <c r="L1825">
        <v>270107</v>
      </c>
      <c r="M1825" t="s">
        <v>13588</v>
      </c>
      <c r="N1825">
        <v>270107006</v>
      </c>
      <c r="O1825" t="s">
        <v>13613</v>
      </c>
      <c r="P1825">
        <v>9281.9894639396334</v>
      </c>
      <c r="Q1825">
        <v>41949.093516859117</v>
      </c>
      <c r="R1825">
        <v>26726.766664530765</v>
      </c>
    </row>
    <row r="1826" spans="1:18" x14ac:dyDescent="0.25">
      <c r="A1826">
        <v>13</v>
      </c>
      <c r="B1826">
        <v>13128</v>
      </c>
      <c r="C1826" t="s">
        <v>10678</v>
      </c>
      <c r="D1826" t="s">
        <v>1904</v>
      </c>
      <c r="E1826">
        <v>2</v>
      </c>
      <c r="F1826" t="s">
        <v>13804</v>
      </c>
      <c r="G1826">
        <v>3</v>
      </c>
      <c r="H1826" t="s">
        <v>13770</v>
      </c>
      <c r="I1826">
        <v>1</v>
      </c>
      <c r="J1826" t="s">
        <v>13801</v>
      </c>
      <c r="K1826" t="s">
        <v>13806</v>
      </c>
      <c r="L1826">
        <v>270107</v>
      </c>
      <c r="M1826" t="s">
        <v>13588</v>
      </c>
      <c r="N1826">
        <v>270107006</v>
      </c>
      <c r="O1826" t="s">
        <v>13613</v>
      </c>
      <c r="P1826">
        <v>21130.062403846794</v>
      </c>
      <c r="Q1826">
        <v>7806.0253898833716</v>
      </c>
      <c r="R1826">
        <v>6083.9073929086926</v>
      </c>
    </row>
    <row r="1827" spans="1:18" x14ac:dyDescent="0.25">
      <c r="A1827">
        <v>13</v>
      </c>
      <c r="B1827">
        <v>13128</v>
      </c>
      <c r="C1827" t="s">
        <v>10678</v>
      </c>
      <c r="D1827" t="s">
        <v>1904</v>
      </c>
      <c r="E1827">
        <v>3</v>
      </c>
      <c r="F1827" t="s">
        <v>13807</v>
      </c>
      <c r="G1827">
        <v>1</v>
      </c>
      <c r="H1827" t="s">
        <v>8278</v>
      </c>
      <c r="I1827">
        <v>1</v>
      </c>
      <c r="J1827" t="s">
        <v>13801</v>
      </c>
      <c r="K1827" t="s">
        <v>13808</v>
      </c>
      <c r="L1827">
        <v>270107</v>
      </c>
      <c r="M1827" t="s">
        <v>13588</v>
      </c>
      <c r="N1827">
        <v>270107006</v>
      </c>
      <c r="O1827" t="s">
        <v>13613</v>
      </c>
      <c r="P1827">
        <v>24488.015397832849</v>
      </c>
      <c r="Q1827">
        <v>49755.118906742471</v>
      </c>
      <c r="R1827">
        <v>30476.406088500025</v>
      </c>
    </row>
    <row r="1828" spans="1:18" x14ac:dyDescent="0.25">
      <c r="A1828">
        <v>13</v>
      </c>
      <c r="B1828">
        <v>13128</v>
      </c>
      <c r="C1828" t="s">
        <v>10678</v>
      </c>
      <c r="D1828" t="s">
        <v>1904</v>
      </c>
      <c r="E1828">
        <v>3</v>
      </c>
      <c r="F1828" t="s">
        <v>13807</v>
      </c>
      <c r="G1828">
        <v>1</v>
      </c>
      <c r="H1828" t="s">
        <v>8278</v>
      </c>
      <c r="I1828">
        <v>1</v>
      </c>
      <c r="J1828" t="s">
        <v>13801</v>
      </c>
      <c r="K1828" t="s">
        <v>13809</v>
      </c>
      <c r="L1828">
        <v>270107</v>
      </c>
      <c r="M1828" t="s">
        <v>13588</v>
      </c>
      <c r="N1828">
        <v>270107006</v>
      </c>
      <c r="O1828" t="s">
        <v>13613</v>
      </c>
      <c r="P1828">
        <v>5924.0364699535803</v>
      </c>
      <c r="Q1828">
        <v>0</v>
      </c>
      <c r="R1828">
        <v>2334.2679689394267</v>
      </c>
    </row>
    <row r="1829" spans="1:18" x14ac:dyDescent="0.25">
      <c r="A1829">
        <v>13</v>
      </c>
      <c r="B1829">
        <v>13128</v>
      </c>
      <c r="C1829" t="s">
        <v>10678</v>
      </c>
      <c r="D1829" t="s">
        <v>1904</v>
      </c>
      <c r="E1829">
        <v>4</v>
      </c>
      <c r="F1829" t="s">
        <v>13810</v>
      </c>
      <c r="G1829">
        <v>1</v>
      </c>
      <c r="H1829" t="s">
        <v>8278</v>
      </c>
      <c r="I1829">
        <v>1</v>
      </c>
      <c r="J1829" t="s">
        <v>13801</v>
      </c>
      <c r="K1829" t="s">
        <v>13811</v>
      </c>
      <c r="L1829">
        <v>270107</v>
      </c>
      <c r="M1829" t="s">
        <v>13588</v>
      </c>
      <c r="N1829">
        <v>270107006</v>
      </c>
      <c r="O1829" t="s">
        <v>13613</v>
      </c>
      <c r="P1829">
        <v>30412.051867786427</v>
      </c>
      <c r="Q1829">
        <v>49755.118906742471</v>
      </c>
      <c r="R1829">
        <v>30476.406088500025</v>
      </c>
    </row>
    <row r="1830" spans="1:18" x14ac:dyDescent="0.25">
      <c r="A1830">
        <v>13</v>
      </c>
      <c r="B1830">
        <v>13128</v>
      </c>
      <c r="C1830" t="s">
        <v>10678</v>
      </c>
      <c r="D1830" t="s">
        <v>1904</v>
      </c>
      <c r="E1830">
        <v>4</v>
      </c>
      <c r="F1830" t="s">
        <v>13810</v>
      </c>
      <c r="G1830">
        <v>1</v>
      </c>
      <c r="H1830" t="s">
        <v>8278</v>
      </c>
      <c r="I1830">
        <v>1</v>
      </c>
      <c r="J1830" t="s">
        <v>13801</v>
      </c>
      <c r="K1830" t="s">
        <v>13812</v>
      </c>
      <c r="L1830">
        <v>270107</v>
      </c>
      <c r="M1830" t="s">
        <v>13588</v>
      </c>
      <c r="N1830">
        <v>270107006</v>
      </c>
      <c r="O1830" t="s">
        <v>13613</v>
      </c>
      <c r="P1830">
        <v>0</v>
      </c>
      <c r="Q1830">
        <v>0</v>
      </c>
      <c r="R1830">
        <v>2334.2679689394267</v>
      </c>
    </row>
    <row r="1831" spans="1:18" x14ac:dyDescent="0.25">
      <c r="A1831">
        <v>13</v>
      </c>
      <c r="B1831">
        <v>13128</v>
      </c>
      <c r="C1831" t="s">
        <v>10678</v>
      </c>
      <c r="D1831" t="s">
        <v>1904</v>
      </c>
      <c r="E1831">
        <v>7</v>
      </c>
      <c r="F1831" t="s">
        <v>13813</v>
      </c>
      <c r="G1831">
        <v>2</v>
      </c>
      <c r="H1831" t="s">
        <v>13771</v>
      </c>
      <c r="I1831">
        <v>3</v>
      </c>
      <c r="J1831" t="s">
        <v>13814</v>
      </c>
      <c r="K1831" t="s">
        <v>13771</v>
      </c>
      <c r="L1831">
        <v>270107</v>
      </c>
      <c r="M1831" t="s">
        <v>13588</v>
      </c>
      <c r="N1831">
        <v>270107005</v>
      </c>
      <c r="O1831" t="s">
        <v>13608</v>
      </c>
      <c r="P1831">
        <v>3554.4218819721482</v>
      </c>
      <c r="Q1831">
        <v>10915.093707628937</v>
      </c>
      <c r="R1831">
        <v>0</v>
      </c>
    </row>
    <row r="1832" spans="1:18" x14ac:dyDescent="0.25">
      <c r="A1832">
        <v>13</v>
      </c>
      <c r="B1832">
        <v>13128</v>
      </c>
      <c r="C1832" t="s">
        <v>10678</v>
      </c>
      <c r="D1832" t="s">
        <v>1904</v>
      </c>
      <c r="E1832">
        <v>7</v>
      </c>
      <c r="F1832" t="s">
        <v>13813</v>
      </c>
      <c r="G1832">
        <v>3</v>
      </c>
      <c r="H1832" t="s">
        <v>13770</v>
      </c>
      <c r="I1832">
        <v>3</v>
      </c>
      <c r="J1832" t="s">
        <v>13814</v>
      </c>
      <c r="K1832" t="s">
        <v>13815</v>
      </c>
      <c r="L1832">
        <v>270107</v>
      </c>
      <c r="M1832" t="s">
        <v>13588</v>
      </c>
      <c r="N1832">
        <v>270107005</v>
      </c>
      <c r="O1832" t="s">
        <v>13608</v>
      </c>
      <c r="P1832">
        <v>26857.629985814281</v>
      </c>
      <c r="Q1832">
        <v>34315.064364774946</v>
      </c>
      <c r="R1832">
        <v>32810.67405743945</v>
      </c>
    </row>
    <row r="1833" spans="1:18" x14ac:dyDescent="0.25">
      <c r="A1833">
        <v>13</v>
      </c>
      <c r="B1833">
        <v>13128</v>
      </c>
      <c r="C1833" t="s">
        <v>10678</v>
      </c>
      <c r="D1833" t="s">
        <v>1904</v>
      </c>
      <c r="E1833">
        <v>7</v>
      </c>
      <c r="F1833" t="s">
        <v>13813</v>
      </c>
      <c r="G1833">
        <v>3</v>
      </c>
      <c r="H1833" t="s">
        <v>13770</v>
      </c>
      <c r="I1833">
        <v>3</v>
      </c>
      <c r="J1833" t="s">
        <v>13814</v>
      </c>
      <c r="K1833" t="s">
        <v>13816</v>
      </c>
      <c r="L1833">
        <v>270107</v>
      </c>
      <c r="M1833" t="s">
        <v>13588</v>
      </c>
      <c r="N1833">
        <v>270107005</v>
      </c>
      <c r="O1833" t="s">
        <v>13608</v>
      </c>
      <c r="P1833">
        <v>0</v>
      </c>
      <c r="Q1833">
        <v>4524.9608343385989</v>
      </c>
      <c r="R1833">
        <v>0</v>
      </c>
    </row>
    <row r="1834" spans="1:18" x14ac:dyDescent="0.25">
      <c r="A1834">
        <v>13</v>
      </c>
      <c r="B1834">
        <v>13129</v>
      </c>
      <c r="C1834" t="s">
        <v>10678</v>
      </c>
      <c r="D1834" t="s">
        <v>1907</v>
      </c>
      <c r="E1834">
        <v>1</v>
      </c>
      <c r="F1834" t="s">
        <v>13800</v>
      </c>
      <c r="G1834">
        <v>1</v>
      </c>
      <c r="H1834" t="s">
        <v>8278</v>
      </c>
      <c r="I1834">
        <v>1</v>
      </c>
      <c r="J1834" t="s">
        <v>13801</v>
      </c>
      <c r="K1834" t="s">
        <v>13802</v>
      </c>
      <c r="L1834">
        <v>270107</v>
      </c>
      <c r="M1834" t="s">
        <v>13588</v>
      </c>
      <c r="N1834">
        <v>270107006</v>
      </c>
      <c r="O1834" t="s">
        <v>13613</v>
      </c>
      <c r="P1834">
        <v>29948.858301536249</v>
      </c>
      <c r="Q1834">
        <v>10139.606577608718</v>
      </c>
      <c r="R1834">
        <v>12663.579823201051</v>
      </c>
    </row>
    <row r="1835" spans="1:18" x14ac:dyDescent="0.25">
      <c r="A1835">
        <v>13</v>
      </c>
      <c r="B1835">
        <v>13129</v>
      </c>
      <c r="C1835" t="s">
        <v>10678</v>
      </c>
      <c r="D1835" t="s">
        <v>1907</v>
      </c>
      <c r="E1835">
        <v>2</v>
      </c>
      <c r="F1835" t="s">
        <v>13804</v>
      </c>
      <c r="G1835">
        <v>3</v>
      </c>
      <c r="H1835" t="s">
        <v>13770</v>
      </c>
      <c r="I1835">
        <v>1</v>
      </c>
      <c r="J1835" t="s">
        <v>13801</v>
      </c>
      <c r="K1835" t="s">
        <v>13805</v>
      </c>
      <c r="L1835">
        <v>270107</v>
      </c>
      <c r="M1835" t="s">
        <v>13588</v>
      </c>
      <c r="N1835">
        <v>270107006</v>
      </c>
      <c r="O1835" t="s">
        <v>13613</v>
      </c>
      <c r="P1835">
        <v>29948.858301536249</v>
      </c>
      <c r="Q1835">
        <v>7800.1471920268987</v>
      </c>
      <c r="R1835">
        <v>11358.329611268711</v>
      </c>
    </row>
    <row r="1836" spans="1:18" x14ac:dyDescent="0.25">
      <c r="A1836">
        <v>13</v>
      </c>
      <c r="B1836">
        <v>13129</v>
      </c>
      <c r="C1836" t="s">
        <v>10678</v>
      </c>
      <c r="D1836" t="s">
        <v>1907</v>
      </c>
      <c r="E1836">
        <v>2</v>
      </c>
      <c r="F1836" t="s">
        <v>13804</v>
      </c>
      <c r="G1836">
        <v>3</v>
      </c>
      <c r="H1836" t="s">
        <v>13770</v>
      </c>
      <c r="I1836">
        <v>1</v>
      </c>
      <c r="J1836" t="s">
        <v>13801</v>
      </c>
      <c r="K1836" t="s">
        <v>13806</v>
      </c>
      <c r="L1836">
        <v>270107</v>
      </c>
      <c r="M1836" t="s">
        <v>13588</v>
      </c>
      <c r="N1836">
        <v>270107006</v>
      </c>
      <c r="O1836" t="s">
        <v>13613</v>
      </c>
      <c r="P1836">
        <v>0</v>
      </c>
      <c r="Q1836">
        <v>2339.4593855818198</v>
      </c>
      <c r="R1836">
        <v>1305.2502119323401</v>
      </c>
    </row>
    <row r="1837" spans="1:18" x14ac:dyDescent="0.25">
      <c r="A1837">
        <v>13</v>
      </c>
      <c r="B1837">
        <v>13129</v>
      </c>
      <c r="C1837" t="s">
        <v>10678</v>
      </c>
      <c r="D1837" t="s">
        <v>1907</v>
      </c>
      <c r="E1837">
        <v>3</v>
      </c>
      <c r="F1837" t="s">
        <v>13807</v>
      </c>
      <c r="G1837">
        <v>1</v>
      </c>
      <c r="H1837" t="s">
        <v>8278</v>
      </c>
      <c r="I1837">
        <v>1</v>
      </c>
      <c r="J1837" t="s">
        <v>13801</v>
      </c>
      <c r="K1837" t="s">
        <v>13808</v>
      </c>
      <c r="L1837">
        <v>270107</v>
      </c>
      <c r="M1837" t="s">
        <v>13588</v>
      </c>
      <c r="N1837">
        <v>270107006</v>
      </c>
      <c r="O1837" t="s">
        <v>13613</v>
      </c>
      <c r="P1837">
        <v>29948.858301536249</v>
      </c>
      <c r="Q1837">
        <v>10139.606577608718</v>
      </c>
      <c r="R1837">
        <v>12663.579823201051</v>
      </c>
    </row>
    <row r="1838" spans="1:18" x14ac:dyDescent="0.25">
      <c r="A1838">
        <v>13</v>
      </c>
      <c r="B1838">
        <v>13129</v>
      </c>
      <c r="C1838" t="s">
        <v>10678</v>
      </c>
      <c r="D1838" t="s">
        <v>1907</v>
      </c>
      <c r="E1838">
        <v>4</v>
      </c>
      <c r="F1838" t="s">
        <v>13810</v>
      </c>
      <c r="G1838">
        <v>1</v>
      </c>
      <c r="H1838" t="s">
        <v>8278</v>
      </c>
      <c r="I1838">
        <v>1</v>
      </c>
      <c r="J1838" t="s">
        <v>13801</v>
      </c>
      <c r="K1838" t="s">
        <v>13811</v>
      </c>
      <c r="L1838">
        <v>270107</v>
      </c>
      <c r="M1838" t="s">
        <v>13588</v>
      </c>
      <c r="N1838">
        <v>270107006</v>
      </c>
      <c r="O1838" t="s">
        <v>13613</v>
      </c>
      <c r="P1838">
        <v>29948.858301536249</v>
      </c>
      <c r="Q1838">
        <v>10139.606577608718</v>
      </c>
      <c r="R1838">
        <v>12663.579823201051</v>
      </c>
    </row>
    <row r="1839" spans="1:18" x14ac:dyDescent="0.25">
      <c r="A1839">
        <v>13</v>
      </c>
      <c r="B1839">
        <v>13129</v>
      </c>
      <c r="C1839" t="s">
        <v>10678</v>
      </c>
      <c r="D1839" t="s">
        <v>1907</v>
      </c>
      <c r="E1839">
        <v>7</v>
      </c>
      <c r="F1839" t="s">
        <v>13813</v>
      </c>
      <c r="G1839">
        <v>2</v>
      </c>
      <c r="H1839" t="s">
        <v>13771</v>
      </c>
      <c r="I1839">
        <v>3</v>
      </c>
      <c r="J1839" t="s">
        <v>13814</v>
      </c>
      <c r="K1839" t="s">
        <v>13771</v>
      </c>
      <c r="L1839">
        <v>270107</v>
      </c>
      <c r="M1839" t="s">
        <v>13588</v>
      </c>
      <c r="N1839">
        <v>270107005</v>
      </c>
      <c r="O1839" t="s">
        <v>13608</v>
      </c>
      <c r="P1839">
        <v>4622.7300877000216</v>
      </c>
      <c r="Q1839">
        <v>3943.5035559235589</v>
      </c>
      <c r="R1839">
        <v>0</v>
      </c>
    </row>
    <row r="1840" spans="1:18" x14ac:dyDescent="0.25">
      <c r="A1840">
        <v>13</v>
      </c>
      <c r="B1840">
        <v>13129</v>
      </c>
      <c r="C1840" t="s">
        <v>10678</v>
      </c>
      <c r="D1840" t="s">
        <v>1907</v>
      </c>
      <c r="E1840">
        <v>7</v>
      </c>
      <c r="F1840" t="s">
        <v>13813</v>
      </c>
      <c r="G1840">
        <v>3</v>
      </c>
      <c r="H1840" t="s">
        <v>13770</v>
      </c>
      <c r="I1840">
        <v>3</v>
      </c>
      <c r="J1840" t="s">
        <v>13814</v>
      </c>
      <c r="K1840" t="s">
        <v>13815</v>
      </c>
      <c r="L1840">
        <v>270107</v>
      </c>
      <c r="M1840" t="s">
        <v>13588</v>
      </c>
      <c r="N1840">
        <v>270107005</v>
      </c>
      <c r="O1840" t="s">
        <v>13608</v>
      </c>
      <c r="P1840">
        <v>25326.128213836226</v>
      </c>
      <c r="Q1840">
        <v>6196.1030216851586</v>
      </c>
      <c r="R1840">
        <v>11358.329611268711</v>
      </c>
    </row>
    <row r="1841" spans="1:18" x14ac:dyDescent="0.25">
      <c r="A1841">
        <v>13</v>
      </c>
      <c r="B1841">
        <v>13129</v>
      </c>
      <c r="C1841" t="s">
        <v>10678</v>
      </c>
      <c r="D1841" t="s">
        <v>1907</v>
      </c>
      <c r="E1841">
        <v>7</v>
      </c>
      <c r="F1841" t="s">
        <v>13813</v>
      </c>
      <c r="G1841">
        <v>3</v>
      </c>
      <c r="H1841" t="s">
        <v>13770</v>
      </c>
      <c r="I1841">
        <v>3</v>
      </c>
      <c r="J1841" t="s">
        <v>13814</v>
      </c>
      <c r="K1841" t="s">
        <v>13816</v>
      </c>
      <c r="L1841">
        <v>270107</v>
      </c>
      <c r="M1841" t="s">
        <v>13588</v>
      </c>
      <c r="N1841">
        <v>270107005</v>
      </c>
      <c r="O1841" t="s">
        <v>13608</v>
      </c>
      <c r="P1841">
        <v>0</v>
      </c>
      <c r="Q1841">
        <v>0</v>
      </c>
      <c r="R1841">
        <v>1305.2502119323401</v>
      </c>
    </row>
    <row r="1842" spans="1:18" x14ac:dyDescent="0.25">
      <c r="A1842">
        <v>13</v>
      </c>
      <c r="B1842">
        <v>13130</v>
      </c>
      <c r="C1842" t="s">
        <v>10678</v>
      </c>
      <c r="D1842" t="s">
        <v>1029</v>
      </c>
      <c r="E1842">
        <v>1</v>
      </c>
      <c r="F1842" t="s">
        <v>13800</v>
      </c>
      <c r="G1842">
        <v>1</v>
      </c>
      <c r="H1842" t="s">
        <v>8278</v>
      </c>
      <c r="I1842">
        <v>1</v>
      </c>
      <c r="J1842" t="s">
        <v>13801</v>
      </c>
      <c r="K1842" t="s">
        <v>13802</v>
      </c>
      <c r="L1842">
        <v>270107</v>
      </c>
      <c r="M1842" t="s">
        <v>13588</v>
      </c>
      <c r="N1842">
        <v>270107006</v>
      </c>
      <c r="O1842" t="s">
        <v>13613</v>
      </c>
      <c r="P1842">
        <v>26944.020481512482</v>
      </c>
      <c r="Q1842">
        <v>42434.640470841339</v>
      </c>
      <c r="R1842">
        <v>21544.820702290734</v>
      </c>
    </row>
    <row r="1843" spans="1:18" x14ac:dyDescent="0.25">
      <c r="A1843">
        <v>13</v>
      </c>
      <c r="B1843">
        <v>13130</v>
      </c>
      <c r="C1843" t="s">
        <v>10678</v>
      </c>
      <c r="D1843" t="s">
        <v>1029</v>
      </c>
      <c r="E1843">
        <v>1</v>
      </c>
      <c r="F1843" t="s">
        <v>13800</v>
      </c>
      <c r="G1843">
        <v>1</v>
      </c>
      <c r="H1843" t="s">
        <v>8278</v>
      </c>
      <c r="I1843">
        <v>1</v>
      </c>
      <c r="J1843" t="s">
        <v>13801</v>
      </c>
      <c r="K1843" t="s">
        <v>13803</v>
      </c>
      <c r="L1843">
        <v>270107</v>
      </c>
      <c r="M1843" t="s">
        <v>13588</v>
      </c>
      <c r="N1843">
        <v>270107006</v>
      </c>
      <c r="O1843" t="s">
        <v>13613</v>
      </c>
      <c r="P1843">
        <v>0</v>
      </c>
      <c r="Q1843">
        <v>2027.8470931398977</v>
      </c>
      <c r="R1843">
        <v>0</v>
      </c>
    </row>
    <row r="1844" spans="1:18" x14ac:dyDescent="0.25">
      <c r="A1844">
        <v>13</v>
      </c>
      <c r="B1844">
        <v>13130</v>
      </c>
      <c r="C1844" t="s">
        <v>10678</v>
      </c>
      <c r="D1844" t="s">
        <v>1029</v>
      </c>
      <c r="E1844">
        <v>2</v>
      </c>
      <c r="F1844" t="s">
        <v>13804</v>
      </c>
      <c r="G1844">
        <v>3</v>
      </c>
      <c r="H1844" t="s">
        <v>13770</v>
      </c>
      <c r="I1844">
        <v>1</v>
      </c>
      <c r="J1844" t="s">
        <v>13801</v>
      </c>
      <c r="K1844" t="s">
        <v>13805</v>
      </c>
      <c r="L1844">
        <v>270107</v>
      </c>
      <c r="M1844" t="s">
        <v>13588</v>
      </c>
      <c r="N1844">
        <v>270107006</v>
      </c>
      <c r="O1844" t="s">
        <v>13613</v>
      </c>
      <c r="P1844">
        <v>24900.792673920536</v>
      </c>
      <c r="Q1844">
        <v>34452.574440595818</v>
      </c>
      <c r="R1844">
        <v>18682.744480464327</v>
      </c>
    </row>
    <row r="1845" spans="1:18" x14ac:dyDescent="0.25">
      <c r="A1845">
        <v>13</v>
      </c>
      <c r="B1845">
        <v>13130</v>
      </c>
      <c r="C1845" t="s">
        <v>10678</v>
      </c>
      <c r="D1845" t="s">
        <v>1029</v>
      </c>
      <c r="E1845">
        <v>2</v>
      </c>
      <c r="F1845" t="s">
        <v>13804</v>
      </c>
      <c r="G1845">
        <v>3</v>
      </c>
      <c r="H1845" t="s">
        <v>13770</v>
      </c>
      <c r="I1845">
        <v>1</v>
      </c>
      <c r="J1845" t="s">
        <v>13801</v>
      </c>
      <c r="K1845" t="s">
        <v>13806</v>
      </c>
      <c r="L1845">
        <v>270107</v>
      </c>
      <c r="M1845" t="s">
        <v>13588</v>
      </c>
      <c r="N1845">
        <v>270107006</v>
      </c>
      <c r="O1845" t="s">
        <v>13613</v>
      </c>
      <c r="P1845">
        <v>2043.2278075919453</v>
      </c>
      <c r="Q1845">
        <v>10009.913123385411</v>
      </c>
      <c r="R1845">
        <v>2862.0762218264076</v>
      </c>
    </row>
    <row r="1846" spans="1:18" x14ac:dyDescent="0.25">
      <c r="A1846">
        <v>13</v>
      </c>
      <c r="B1846">
        <v>13130</v>
      </c>
      <c r="C1846" t="s">
        <v>10678</v>
      </c>
      <c r="D1846" t="s">
        <v>1029</v>
      </c>
      <c r="E1846">
        <v>3</v>
      </c>
      <c r="F1846" t="s">
        <v>13807</v>
      </c>
      <c r="G1846">
        <v>1</v>
      </c>
      <c r="H1846" t="s">
        <v>8278</v>
      </c>
      <c r="I1846">
        <v>1</v>
      </c>
      <c r="J1846" t="s">
        <v>13801</v>
      </c>
      <c r="K1846" t="s">
        <v>13808</v>
      </c>
      <c r="L1846">
        <v>270107</v>
      </c>
      <c r="M1846" t="s">
        <v>13588</v>
      </c>
      <c r="N1846">
        <v>270107006</v>
      </c>
      <c r="O1846" t="s">
        <v>13613</v>
      </c>
      <c r="P1846">
        <v>26944.020481512482</v>
      </c>
      <c r="Q1846">
        <v>44462.487563981231</v>
      </c>
      <c r="R1846">
        <v>21544.820702290734</v>
      </c>
    </row>
    <row r="1847" spans="1:18" x14ac:dyDescent="0.25">
      <c r="A1847">
        <v>13</v>
      </c>
      <c r="B1847">
        <v>13130</v>
      </c>
      <c r="C1847" t="s">
        <v>10678</v>
      </c>
      <c r="D1847" t="s">
        <v>1029</v>
      </c>
      <c r="E1847">
        <v>4</v>
      </c>
      <c r="F1847" t="s">
        <v>13810</v>
      </c>
      <c r="G1847">
        <v>1</v>
      </c>
      <c r="H1847" t="s">
        <v>8278</v>
      </c>
      <c r="I1847">
        <v>1</v>
      </c>
      <c r="J1847" t="s">
        <v>13801</v>
      </c>
      <c r="K1847" t="s">
        <v>13811</v>
      </c>
      <c r="L1847">
        <v>270107</v>
      </c>
      <c r="M1847" t="s">
        <v>13588</v>
      </c>
      <c r="N1847">
        <v>270107006</v>
      </c>
      <c r="O1847" t="s">
        <v>13613</v>
      </c>
      <c r="P1847">
        <v>26944.020481512482</v>
      </c>
      <c r="Q1847">
        <v>42434.640470841339</v>
      </c>
      <c r="R1847">
        <v>21544.820702290734</v>
      </c>
    </row>
    <row r="1848" spans="1:18" x14ac:dyDescent="0.25">
      <c r="A1848">
        <v>13</v>
      </c>
      <c r="B1848">
        <v>13130</v>
      </c>
      <c r="C1848" t="s">
        <v>10678</v>
      </c>
      <c r="D1848" t="s">
        <v>1029</v>
      </c>
      <c r="E1848">
        <v>4</v>
      </c>
      <c r="F1848" t="s">
        <v>13810</v>
      </c>
      <c r="G1848">
        <v>1</v>
      </c>
      <c r="H1848" t="s">
        <v>8278</v>
      </c>
      <c r="I1848">
        <v>1</v>
      </c>
      <c r="J1848" t="s">
        <v>13801</v>
      </c>
      <c r="K1848" t="s">
        <v>13812</v>
      </c>
      <c r="L1848">
        <v>270107</v>
      </c>
      <c r="M1848" t="s">
        <v>13588</v>
      </c>
      <c r="N1848">
        <v>270107006</v>
      </c>
      <c r="O1848" t="s">
        <v>13613</v>
      </c>
      <c r="P1848">
        <v>0</v>
      </c>
      <c r="Q1848">
        <v>2027.8470931398977</v>
      </c>
      <c r="R1848">
        <v>0</v>
      </c>
    </row>
    <row r="1849" spans="1:18" x14ac:dyDescent="0.25">
      <c r="A1849">
        <v>13</v>
      </c>
      <c r="B1849">
        <v>13130</v>
      </c>
      <c r="C1849" t="s">
        <v>10678</v>
      </c>
      <c r="D1849" t="s">
        <v>1029</v>
      </c>
      <c r="E1849">
        <v>7</v>
      </c>
      <c r="F1849" t="s">
        <v>13813</v>
      </c>
      <c r="G1849">
        <v>2</v>
      </c>
      <c r="H1849" t="s">
        <v>13771</v>
      </c>
      <c r="I1849">
        <v>3</v>
      </c>
      <c r="J1849" t="s">
        <v>13814</v>
      </c>
      <c r="K1849" t="s">
        <v>13771</v>
      </c>
      <c r="L1849">
        <v>270107</v>
      </c>
      <c r="M1849" t="s">
        <v>13588</v>
      </c>
      <c r="N1849">
        <v>270107005</v>
      </c>
      <c r="O1849" t="s">
        <v>13608</v>
      </c>
      <c r="P1849">
        <v>7023.7802176160703</v>
      </c>
      <c r="Q1849">
        <v>14210.974412212523</v>
      </c>
      <c r="R1849">
        <v>0</v>
      </c>
    </row>
    <row r="1850" spans="1:18" x14ac:dyDescent="0.25">
      <c r="A1850">
        <v>13</v>
      </c>
      <c r="B1850">
        <v>13130</v>
      </c>
      <c r="C1850" t="s">
        <v>10678</v>
      </c>
      <c r="D1850" t="s">
        <v>1029</v>
      </c>
      <c r="E1850">
        <v>7</v>
      </c>
      <c r="F1850" t="s">
        <v>13813</v>
      </c>
      <c r="G1850">
        <v>3</v>
      </c>
      <c r="H1850" t="s">
        <v>13770</v>
      </c>
      <c r="I1850">
        <v>3</v>
      </c>
      <c r="J1850" t="s">
        <v>13814</v>
      </c>
      <c r="K1850" t="s">
        <v>13815</v>
      </c>
      <c r="L1850">
        <v>270107</v>
      </c>
      <c r="M1850" t="s">
        <v>13588</v>
      </c>
      <c r="N1850">
        <v>270107005</v>
      </c>
      <c r="O1850" t="s">
        <v>13608</v>
      </c>
      <c r="P1850">
        <v>19920.240263896412</v>
      </c>
      <c r="Q1850">
        <v>28861.125129586158</v>
      </c>
      <c r="R1850">
        <v>17712.796478069045</v>
      </c>
    </row>
    <row r="1851" spans="1:18" x14ac:dyDescent="0.25">
      <c r="A1851">
        <v>13</v>
      </c>
      <c r="B1851">
        <v>13130</v>
      </c>
      <c r="C1851" t="s">
        <v>10678</v>
      </c>
      <c r="D1851" t="s">
        <v>1029</v>
      </c>
      <c r="E1851">
        <v>7</v>
      </c>
      <c r="F1851" t="s">
        <v>13813</v>
      </c>
      <c r="G1851">
        <v>3</v>
      </c>
      <c r="H1851" t="s">
        <v>13770</v>
      </c>
      <c r="I1851">
        <v>3</v>
      </c>
      <c r="J1851" t="s">
        <v>13814</v>
      </c>
      <c r="K1851" t="s">
        <v>13816</v>
      </c>
      <c r="L1851">
        <v>270107</v>
      </c>
      <c r="M1851" t="s">
        <v>13588</v>
      </c>
      <c r="N1851">
        <v>270107005</v>
      </c>
      <c r="O1851" t="s">
        <v>13608</v>
      </c>
      <c r="P1851">
        <v>0</v>
      </c>
      <c r="Q1851">
        <v>1390.3880221825436</v>
      </c>
      <c r="R1851">
        <v>3832.0242242216905</v>
      </c>
    </row>
    <row r="1852" spans="1:18" x14ac:dyDescent="0.25">
      <c r="A1852">
        <v>13</v>
      </c>
      <c r="B1852">
        <v>13131</v>
      </c>
      <c r="C1852" t="s">
        <v>10678</v>
      </c>
      <c r="D1852" t="s">
        <v>1912</v>
      </c>
      <c r="E1852">
        <v>1</v>
      </c>
      <c r="F1852" t="s">
        <v>13800</v>
      </c>
      <c r="G1852">
        <v>1</v>
      </c>
      <c r="H1852" t="s">
        <v>8278</v>
      </c>
      <c r="I1852">
        <v>1</v>
      </c>
      <c r="J1852" t="s">
        <v>13801</v>
      </c>
      <c r="K1852" t="s">
        <v>13802</v>
      </c>
      <c r="L1852">
        <v>270107</v>
      </c>
      <c r="M1852" t="s">
        <v>13588</v>
      </c>
      <c r="N1852">
        <v>270107006</v>
      </c>
      <c r="O1852" t="s">
        <v>13613</v>
      </c>
      <c r="P1852">
        <v>35675.087155912857</v>
      </c>
      <c r="Q1852">
        <v>33453.081731245984</v>
      </c>
      <c r="R1852">
        <v>42561.183372886087</v>
      </c>
    </row>
    <row r="1853" spans="1:18" x14ac:dyDescent="0.25">
      <c r="A1853">
        <v>13</v>
      </c>
      <c r="B1853">
        <v>13131</v>
      </c>
      <c r="C1853" t="s">
        <v>10678</v>
      </c>
      <c r="D1853" t="s">
        <v>1912</v>
      </c>
      <c r="E1853">
        <v>1</v>
      </c>
      <c r="F1853" t="s">
        <v>13800</v>
      </c>
      <c r="G1853">
        <v>1</v>
      </c>
      <c r="H1853" t="s">
        <v>8278</v>
      </c>
      <c r="I1853">
        <v>1</v>
      </c>
      <c r="J1853" t="s">
        <v>13801</v>
      </c>
      <c r="K1853" t="s">
        <v>13803</v>
      </c>
      <c r="L1853">
        <v>270107</v>
      </c>
      <c r="M1853" t="s">
        <v>13588</v>
      </c>
      <c r="N1853">
        <v>270107006</v>
      </c>
      <c r="O1853" t="s">
        <v>13613</v>
      </c>
      <c r="P1853">
        <v>0</v>
      </c>
      <c r="Q1853">
        <v>3547.9598557558829</v>
      </c>
      <c r="R1853">
        <v>0</v>
      </c>
    </row>
    <row r="1854" spans="1:18" x14ac:dyDescent="0.25">
      <c r="A1854">
        <v>13</v>
      </c>
      <c r="B1854">
        <v>13131</v>
      </c>
      <c r="C1854" t="s">
        <v>10678</v>
      </c>
      <c r="D1854" t="s">
        <v>1912</v>
      </c>
      <c r="E1854">
        <v>2</v>
      </c>
      <c r="F1854" t="s">
        <v>13804</v>
      </c>
      <c r="G1854">
        <v>3</v>
      </c>
      <c r="H1854" t="s">
        <v>13770</v>
      </c>
      <c r="I1854">
        <v>1</v>
      </c>
      <c r="J1854" t="s">
        <v>13801</v>
      </c>
      <c r="K1854" t="s">
        <v>13805</v>
      </c>
      <c r="L1854">
        <v>270107</v>
      </c>
      <c r="M1854" t="s">
        <v>13588</v>
      </c>
      <c r="N1854">
        <v>270107006</v>
      </c>
      <c r="O1854" t="s">
        <v>13613</v>
      </c>
      <c r="P1854">
        <v>35675.087155912857</v>
      </c>
      <c r="Q1854">
        <v>18130.807048608123</v>
      </c>
      <c r="R1854">
        <v>42561.183372886087</v>
      </c>
    </row>
    <row r="1855" spans="1:18" x14ac:dyDescent="0.25">
      <c r="A1855">
        <v>13</v>
      </c>
      <c r="B1855">
        <v>13131</v>
      </c>
      <c r="C1855" t="s">
        <v>10678</v>
      </c>
      <c r="D1855" t="s">
        <v>1912</v>
      </c>
      <c r="E1855">
        <v>2</v>
      </c>
      <c r="F1855" t="s">
        <v>13804</v>
      </c>
      <c r="G1855">
        <v>3</v>
      </c>
      <c r="H1855" t="s">
        <v>13770</v>
      </c>
      <c r="I1855">
        <v>1</v>
      </c>
      <c r="J1855" t="s">
        <v>13801</v>
      </c>
      <c r="K1855" t="s">
        <v>13806</v>
      </c>
      <c r="L1855">
        <v>270107</v>
      </c>
      <c r="M1855" t="s">
        <v>13588</v>
      </c>
      <c r="N1855">
        <v>270107006</v>
      </c>
      <c r="O1855" t="s">
        <v>13613</v>
      </c>
      <c r="P1855">
        <v>0</v>
      </c>
      <c r="Q1855">
        <v>18870.234538393739</v>
      </c>
      <c r="R1855">
        <v>0</v>
      </c>
    </row>
    <row r="1856" spans="1:18" x14ac:dyDescent="0.25">
      <c r="A1856">
        <v>13</v>
      </c>
      <c r="B1856">
        <v>13131</v>
      </c>
      <c r="C1856" t="s">
        <v>10678</v>
      </c>
      <c r="D1856" t="s">
        <v>1912</v>
      </c>
      <c r="E1856">
        <v>3</v>
      </c>
      <c r="F1856" t="s">
        <v>13807</v>
      </c>
      <c r="G1856">
        <v>1</v>
      </c>
      <c r="H1856" t="s">
        <v>8278</v>
      </c>
      <c r="I1856">
        <v>1</v>
      </c>
      <c r="J1856" t="s">
        <v>13801</v>
      </c>
      <c r="K1856" t="s">
        <v>13808</v>
      </c>
      <c r="L1856">
        <v>270107</v>
      </c>
      <c r="M1856" t="s">
        <v>13588</v>
      </c>
      <c r="N1856">
        <v>270107006</v>
      </c>
      <c r="O1856" t="s">
        <v>13613</v>
      </c>
      <c r="P1856">
        <v>35675.087155912857</v>
      </c>
      <c r="Q1856">
        <v>33453.081731245984</v>
      </c>
      <c r="R1856">
        <v>42561.183372886087</v>
      </c>
    </row>
    <row r="1857" spans="1:18" x14ac:dyDescent="0.25">
      <c r="A1857">
        <v>13</v>
      </c>
      <c r="B1857">
        <v>13131</v>
      </c>
      <c r="C1857" t="s">
        <v>10678</v>
      </c>
      <c r="D1857" t="s">
        <v>1912</v>
      </c>
      <c r="E1857">
        <v>3</v>
      </c>
      <c r="F1857" t="s">
        <v>13807</v>
      </c>
      <c r="G1857">
        <v>1</v>
      </c>
      <c r="H1857" t="s">
        <v>8278</v>
      </c>
      <c r="I1857">
        <v>1</v>
      </c>
      <c r="J1857" t="s">
        <v>13801</v>
      </c>
      <c r="K1857" t="s">
        <v>13809</v>
      </c>
      <c r="L1857">
        <v>270107</v>
      </c>
      <c r="M1857" t="s">
        <v>13588</v>
      </c>
      <c r="N1857">
        <v>270107006</v>
      </c>
      <c r="O1857" t="s">
        <v>13613</v>
      </c>
      <c r="P1857">
        <v>0</v>
      </c>
      <c r="Q1857">
        <v>3547.9598557558829</v>
      </c>
      <c r="R1857">
        <v>0</v>
      </c>
    </row>
    <row r="1858" spans="1:18" x14ac:dyDescent="0.25">
      <c r="A1858">
        <v>13</v>
      </c>
      <c r="B1858">
        <v>13131</v>
      </c>
      <c r="C1858" t="s">
        <v>10678</v>
      </c>
      <c r="D1858" t="s">
        <v>1912</v>
      </c>
      <c r="E1858">
        <v>4</v>
      </c>
      <c r="F1858" t="s">
        <v>13810</v>
      </c>
      <c r="G1858">
        <v>1</v>
      </c>
      <c r="H1858" t="s">
        <v>8278</v>
      </c>
      <c r="I1858">
        <v>1</v>
      </c>
      <c r="J1858" t="s">
        <v>13801</v>
      </c>
      <c r="K1858" t="s">
        <v>13811</v>
      </c>
      <c r="L1858">
        <v>270107</v>
      </c>
      <c r="M1858" t="s">
        <v>13588</v>
      </c>
      <c r="N1858">
        <v>270107006</v>
      </c>
      <c r="O1858" t="s">
        <v>13613</v>
      </c>
      <c r="P1858">
        <v>35675.087155912857</v>
      </c>
      <c r="Q1858">
        <v>33453.081731245984</v>
      </c>
      <c r="R1858">
        <v>42561.183372886087</v>
      </c>
    </row>
    <row r="1859" spans="1:18" x14ac:dyDescent="0.25">
      <c r="A1859">
        <v>13</v>
      </c>
      <c r="B1859">
        <v>13131</v>
      </c>
      <c r="C1859" t="s">
        <v>10678</v>
      </c>
      <c r="D1859" t="s">
        <v>1912</v>
      </c>
      <c r="E1859">
        <v>4</v>
      </c>
      <c r="F1859" t="s">
        <v>13810</v>
      </c>
      <c r="G1859">
        <v>1</v>
      </c>
      <c r="H1859" t="s">
        <v>8278</v>
      </c>
      <c r="I1859">
        <v>1</v>
      </c>
      <c r="J1859" t="s">
        <v>13801</v>
      </c>
      <c r="K1859" t="s">
        <v>13812</v>
      </c>
      <c r="L1859">
        <v>270107</v>
      </c>
      <c r="M1859" t="s">
        <v>13588</v>
      </c>
      <c r="N1859">
        <v>270107006</v>
      </c>
      <c r="O1859" t="s">
        <v>13613</v>
      </c>
      <c r="P1859">
        <v>0</v>
      </c>
      <c r="Q1859">
        <v>3547.9598557558829</v>
      </c>
      <c r="R1859">
        <v>0</v>
      </c>
    </row>
    <row r="1860" spans="1:18" x14ac:dyDescent="0.25">
      <c r="A1860">
        <v>13</v>
      </c>
      <c r="B1860">
        <v>13131</v>
      </c>
      <c r="C1860" t="s">
        <v>10678</v>
      </c>
      <c r="D1860" t="s">
        <v>1912</v>
      </c>
      <c r="E1860">
        <v>7</v>
      </c>
      <c r="F1860" t="s">
        <v>13813</v>
      </c>
      <c r="G1860">
        <v>2</v>
      </c>
      <c r="H1860" t="s">
        <v>13771</v>
      </c>
      <c r="I1860">
        <v>3</v>
      </c>
      <c r="J1860" t="s">
        <v>13814</v>
      </c>
      <c r="K1860" t="s">
        <v>13771</v>
      </c>
      <c r="L1860">
        <v>270107</v>
      </c>
      <c r="M1860" t="s">
        <v>13588</v>
      </c>
      <c r="N1860">
        <v>270107005</v>
      </c>
      <c r="O1860" t="s">
        <v>13608</v>
      </c>
      <c r="P1860">
        <v>8020.5435009732864</v>
      </c>
      <c r="Q1860">
        <v>8579.6314824450619</v>
      </c>
      <c r="R1860">
        <v>0</v>
      </c>
    </row>
    <row r="1861" spans="1:18" x14ac:dyDescent="0.25">
      <c r="A1861">
        <v>13</v>
      </c>
      <c r="B1861">
        <v>13131</v>
      </c>
      <c r="C1861" t="s">
        <v>10678</v>
      </c>
      <c r="D1861" t="s">
        <v>1912</v>
      </c>
      <c r="E1861">
        <v>7</v>
      </c>
      <c r="F1861" t="s">
        <v>13813</v>
      </c>
      <c r="G1861">
        <v>3</v>
      </c>
      <c r="H1861" t="s">
        <v>13770</v>
      </c>
      <c r="I1861">
        <v>3</v>
      </c>
      <c r="J1861" t="s">
        <v>13814</v>
      </c>
      <c r="K1861" t="s">
        <v>13815</v>
      </c>
      <c r="L1861">
        <v>270107</v>
      </c>
      <c r="M1861" t="s">
        <v>13588</v>
      </c>
      <c r="N1861">
        <v>270107005</v>
      </c>
      <c r="O1861" t="s">
        <v>13608</v>
      </c>
      <c r="P1861">
        <v>27654.543654939567</v>
      </c>
      <c r="Q1861">
        <v>25226.726760119887</v>
      </c>
      <c r="R1861">
        <v>39208.144087584638</v>
      </c>
    </row>
    <row r="1862" spans="1:18" x14ac:dyDescent="0.25">
      <c r="A1862">
        <v>13</v>
      </c>
      <c r="B1862">
        <v>13131</v>
      </c>
      <c r="C1862" t="s">
        <v>10678</v>
      </c>
      <c r="D1862" t="s">
        <v>1912</v>
      </c>
      <c r="E1862">
        <v>7</v>
      </c>
      <c r="F1862" t="s">
        <v>13813</v>
      </c>
      <c r="G1862">
        <v>3</v>
      </c>
      <c r="H1862" t="s">
        <v>13770</v>
      </c>
      <c r="I1862">
        <v>3</v>
      </c>
      <c r="J1862" t="s">
        <v>13814</v>
      </c>
      <c r="K1862" t="s">
        <v>13816</v>
      </c>
      <c r="L1862">
        <v>270107</v>
      </c>
      <c r="M1862" t="s">
        <v>13588</v>
      </c>
      <c r="N1862">
        <v>270107005</v>
      </c>
      <c r="O1862" t="s">
        <v>13608</v>
      </c>
      <c r="P1862">
        <v>0</v>
      </c>
      <c r="Q1862">
        <v>3194.6833444369131</v>
      </c>
      <c r="R1862">
        <v>3353.0392853014519</v>
      </c>
    </row>
    <row r="1863" spans="1:18" x14ac:dyDescent="0.25">
      <c r="A1863">
        <v>13</v>
      </c>
      <c r="B1863">
        <v>13132</v>
      </c>
      <c r="C1863" t="s">
        <v>10678</v>
      </c>
      <c r="D1863" t="s">
        <v>1915</v>
      </c>
      <c r="E1863">
        <v>1</v>
      </c>
      <c r="F1863" t="s">
        <v>13800</v>
      </c>
      <c r="G1863">
        <v>1</v>
      </c>
      <c r="H1863" t="s">
        <v>8278</v>
      </c>
      <c r="I1863">
        <v>1</v>
      </c>
      <c r="J1863" t="s">
        <v>13801</v>
      </c>
      <c r="K1863" t="s">
        <v>13802</v>
      </c>
      <c r="L1863">
        <v>270107</v>
      </c>
      <c r="M1863" t="s">
        <v>13588</v>
      </c>
      <c r="N1863">
        <v>270107006</v>
      </c>
      <c r="O1863" t="s">
        <v>13613</v>
      </c>
      <c r="P1863">
        <v>38918.432557763961</v>
      </c>
      <c r="Q1863">
        <v>29743.888481978534</v>
      </c>
      <c r="R1863">
        <v>26282.234012516266</v>
      </c>
    </row>
    <row r="1864" spans="1:18" x14ac:dyDescent="0.25">
      <c r="A1864">
        <v>13</v>
      </c>
      <c r="B1864">
        <v>13132</v>
      </c>
      <c r="C1864" t="s">
        <v>10678</v>
      </c>
      <c r="D1864" t="s">
        <v>1915</v>
      </c>
      <c r="E1864">
        <v>1</v>
      </c>
      <c r="F1864" t="s">
        <v>13800</v>
      </c>
      <c r="G1864">
        <v>1</v>
      </c>
      <c r="H1864" t="s">
        <v>8278</v>
      </c>
      <c r="I1864">
        <v>1</v>
      </c>
      <c r="J1864" t="s">
        <v>13801</v>
      </c>
      <c r="K1864" t="s">
        <v>13803</v>
      </c>
      <c r="L1864">
        <v>270107</v>
      </c>
      <c r="M1864" t="s">
        <v>13588</v>
      </c>
      <c r="N1864">
        <v>270107006</v>
      </c>
      <c r="O1864" t="s">
        <v>13613</v>
      </c>
      <c r="P1864">
        <v>0</v>
      </c>
      <c r="Q1864">
        <v>3124.6074416879815</v>
      </c>
      <c r="R1864">
        <v>0</v>
      </c>
    </row>
    <row r="1865" spans="1:18" x14ac:dyDescent="0.25">
      <c r="A1865">
        <v>13</v>
      </c>
      <c r="B1865">
        <v>13132</v>
      </c>
      <c r="C1865" t="s">
        <v>10678</v>
      </c>
      <c r="D1865" t="s">
        <v>1915</v>
      </c>
      <c r="E1865">
        <v>2</v>
      </c>
      <c r="F1865" t="s">
        <v>13804</v>
      </c>
      <c r="G1865">
        <v>3</v>
      </c>
      <c r="H1865" t="s">
        <v>13770</v>
      </c>
      <c r="I1865">
        <v>1</v>
      </c>
      <c r="J1865" t="s">
        <v>13801</v>
      </c>
      <c r="K1865" t="s">
        <v>13805</v>
      </c>
      <c r="L1865">
        <v>270107</v>
      </c>
      <c r="M1865" t="s">
        <v>13588</v>
      </c>
      <c r="N1865">
        <v>270107006</v>
      </c>
      <c r="O1865" t="s">
        <v>13613</v>
      </c>
      <c r="P1865">
        <v>38918.432557763961</v>
      </c>
      <c r="Q1865">
        <v>29743.888481978534</v>
      </c>
      <c r="R1865">
        <v>26282.234012516266</v>
      </c>
    </row>
    <row r="1866" spans="1:18" x14ac:dyDescent="0.25">
      <c r="A1866">
        <v>13</v>
      </c>
      <c r="B1866">
        <v>13132</v>
      </c>
      <c r="C1866" t="s">
        <v>10678</v>
      </c>
      <c r="D1866" t="s">
        <v>1915</v>
      </c>
      <c r="E1866">
        <v>2</v>
      </c>
      <c r="F1866" t="s">
        <v>13804</v>
      </c>
      <c r="G1866">
        <v>3</v>
      </c>
      <c r="H1866" t="s">
        <v>13770</v>
      </c>
      <c r="I1866">
        <v>1</v>
      </c>
      <c r="J1866" t="s">
        <v>13801</v>
      </c>
      <c r="K1866" t="s">
        <v>13806</v>
      </c>
      <c r="L1866">
        <v>270107</v>
      </c>
      <c r="M1866" t="s">
        <v>13588</v>
      </c>
      <c r="N1866">
        <v>270107006</v>
      </c>
      <c r="O1866" t="s">
        <v>13613</v>
      </c>
      <c r="P1866">
        <v>0</v>
      </c>
      <c r="Q1866">
        <v>3124.6074416879815</v>
      </c>
      <c r="R1866">
        <v>0</v>
      </c>
    </row>
    <row r="1867" spans="1:18" x14ac:dyDescent="0.25">
      <c r="A1867">
        <v>13</v>
      </c>
      <c r="B1867">
        <v>13132</v>
      </c>
      <c r="C1867" t="s">
        <v>10678</v>
      </c>
      <c r="D1867" t="s">
        <v>1915</v>
      </c>
      <c r="E1867">
        <v>3</v>
      </c>
      <c r="F1867" t="s">
        <v>13807</v>
      </c>
      <c r="G1867">
        <v>1</v>
      </c>
      <c r="H1867" t="s">
        <v>8278</v>
      </c>
      <c r="I1867">
        <v>1</v>
      </c>
      <c r="J1867" t="s">
        <v>13801</v>
      </c>
      <c r="K1867" t="s">
        <v>13808</v>
      </c>
      <c r="L1867">
        <v>270107</v>
      </c>
      <c r="M1867" t="s">
        <v>13588</v>
      </c>
      <c r="N1867">
        <v>270107006</v>
      </c>
      <c r="O1867" t="s">
        <v>13613</v>
      </c>
      <c r="P1867">
        <v>38918.432557763961</v>
      </c>
      <c r="Q1867">
        <v>29743.888481978534</v>
      </c>
      <c r="R1867">
        <v>26282.234012516266</v>
      </c>
    </row>
    <row r="1868" spans="1:18" x14ac:dyDescent="0.25">
      <c r="A1868">
        <v>13</v>
      </c>
      <c r="B1868">
        <v>13132</v>
      </c>
      <c r="C1868" t="s">
        <v>10678</v>
      </c>
      <c r="D1868" t="s">
        <v>1915</v>
      </c>
      <c r="E1868">
        <v>3</v>
      </c>
      <c r="F1868" t="s">
        <v>13807</v>
      </c>
      <c r="G1868">
        <v>1</v>
      </c>
      <c r="H1868" t="s">
        <v>8278</v>
      </c>
      <c r="I1868">
        <v>1</v>
      </c>
      <c r="J1868" t="s">
        <v>13801</v>
      </c>
      <c r="K1868" t="s">
        <v>13809</v>
      </c>
      <c r="L1868">
        <v>270107</v>
      </c>
      <c r="M1868" t="s">
        <v>13588</v>
      </c>
      <c r="N1868">
        <v>270107006</v>
      </c>
      <c r="O1868" t="s">
        <v>13613</v>
      </c>
      <c r="P1868">
        <v>0</v>
      </c>
      <c r="Q1868">
        <v>3124.6074416879815</v>
      </c>
      <c r="R1868">
        <v>0</v>
      </c>
    </row>
    <row r="1869" spans="1:18" x14ac:dyDescent="0.25">
      <c r="A1869">
        <v>13</v>
      </c>
      <c r="B1869">
        <v>13132</v>
      </c>
      <c r="C1869" t="s">
        <v>10678</v>
      </c>
      <c r="D1869" t="s">
        <v>1915</v>
      </c>
      <c r="E1869">
        <v>4</v>
      </c>
      <c r="F1869" t="s">
        <v>13810</v>
      </c>
      <c r="G1869">
        <v>1</v>
      </c>
      <c r="H1869" t="s">
        <v>8278</v>
      </c>
      <c r="I1869">
        <v>1</v>
      </c>
      <c r="J1869" t="s">
        <v>13801</v>
      </c>
      <c r="K1869" t="s">
        <v>13811</v>
      </c>
      <c r="L1869">
        <v>270107</v>
      </c>
      <c r="M1869" t="s">
        <v>13588</v>
      </c>
      <c r="N1869">
        <v>270107006</v>
      </c>
      <c r="O1869" t="s">
        <v>13613</v>
      </c>
      <c r="P1869">
        <v>38918.432557763961</v>
      </c>
      <c r="Q1869">
        <v>32868.495923666516</v>
      </c>
      <c r="R1869">
        <v>26282.234012516266</v>
      </c>
    </row>
    <row r="1870" spans="1:18" x14ac:dyDescent="0.25">
      <c r="A1870">
        <v>13</v>
      </c>
      <c r="B1870">
        <v>13132</v>
      </c>
      <c r="C1870" t="s">
        <v>10678</v>
      </c>
      <c r="D1870" t="s">
        <v>1915</v>
      </c>
      <c r="E1870">
        <v>7</v>
      </c>
      <c r="F1870" t="s">
        <v>13813</v>
      </c>
      <c r="G1870">
        <v>2</v>
      </c>
      <c r="H1870" t="s">
        <v>13771</v>
      </c>
      <c r="I1870">
        <v>3</v>
      </c>
      <c r="J1870" t="s">
        <v>13814</v>
      </c>
      <c r="K1870" t="s">
        <v>13771</v>
      </c>
      <c r="L1870">
        <v>270107</v>
      </c>
      <c r="M1870" t="s">
        <v>13588</v>
      </c>
      <c r="N1870">
        <v>270107005</v>
      </c>
      <c r="O1870" t="s">
        <v>13608</v>
      </c>
      <c r="P1870">
        <v>9206.4737163884693</v>
      </c>
      <c r="Q1870">
        <v>5897.4947012680459</v>
      </c>
      <c r="R1870">
        <v>0</v>
      </c>
    </row>
    <row r="1871" spans="1:18" x14ac:dyDescent="0.25">
      <c r="A1871">
        <v>13</v>
      </c>
      <c r="B1871">
        <v>13132</v>
      </c>
      <c r="C1871" t="s">
        <v>10678</v>
      </c>
      <c r="D1871" t="s">
        <v>1915</v>
      </c>
      <c r="E1871">
        <v>7</v>
      </c>
      <c r="F1871" t="s">
        <v>13813</v>
      </c>
      <c r="G1871">
        <v>3</v>
      </c>
      <c r="H1871" t="s">
        <v>13770</v>
      </c>
      <c r="I1871">
        <v>3</v>
      </c>
      <c r="J1871" t="s">
        <v>13814</v>
      </c>
      <c r="K1871" t="s">
        <v>13815</v>
      </c>
      <c r="L1871">
        <v>270107</v>
      </c>
      <c r="M1871" t="s">
        <v>13588</v>
      </c>
      <c r="N1871">
        <v>270107005</v>
      </c>
      <c r="O1871" t="s">
        <v>13608</v>
      </c>
      <c r="P1871">
        <v>25945.621705175974</v>
      </c>
      <c r="Q1871">
        <v>26971.001222398474</v>
      </c>
      <c r="R1871">
        <v>26282.234012516266</v>
      </c>
    </row>
    <row r="1872" spans="1:18" x14ac:dyDescent="0.25">
      <c r="A1872">
        <v>13</v>
      </c>
      <c r="B1872">
        <v>13132</v>
      </c>
      <c r="C1872" t="s">
        <v>10678</v>
      </c>
      <c r="D1872" t="s">
        <v>1915</v>
      </c>
      <c r="E1872">
        <v>7</v>
      </c>
      <c r="F1872" t="s">
        <v>13813</v>
      </c>
      <c r="G1872">
        <v>3</v>
      </c>
      <c r="H1872" t="s">
        <v>13770</v>
      </c>
      <c r="I1872">
        <v>3</v>
      </c>
      <c r="J1872" t="s">
        <v>13814</v>
      </c>
      <c r="K1872" t="s">
        <v>13816</v>
      </c>
      <c r="L1872">
        <v>270107</v>
      </c>
      <c r="M1872" t="s">
        <v>13588</v>
      </c>
      <c r="N1872">
        <v>270107005</v>
      </c>
      <c r="O1872" t="s">
        <v>13608</v>
      </c>
      <c r="P1872">
        <v>3766.3371361995178</v>
      </c>
      <c r="Q1872">
        <v>0</v>
      </c>
      <c r="R1872">
        <v>0</v>
      </c>
    </row>
    <row r="1873" spans="1:18" x14ac:dyDescent="0.25">
      <c r="A1873">
        <v>13</v>
      </c>
      <c r="B1873">
        <v>13201</v>
      </c>
      <c r="C1873" t="s">
        <v>10678</v>
      </c>
      <c r="D1873" t="s">
        <v>1918</v>
      </c>
      <c r="E1873">
        <v>1</v>
      </c>
      <c r="F1873" t="s">
        <v>13800</v>
      </c>
      <c r="G1873">
        <v>1</v>
      </c>
      <c r="H1873" t="s">
        <v>8278</v>
      </c>
      <c r="I1873">
        <v>1</v>
      </c>
      <c r="J1873" t="s">
        <v>13801</v>
      </c>
      <c r="K1873" t="s">
        <v>13802</v>
      </c>
      <c r="L1873">
        <v>270107</v>
      </c>
      <c r="M1873" t="s">
        <v>13588</v>
      </c>
      <c r="N1873">
        <v>270107006</v>
      </c>
      <c r="O1873" t="s">
        <v>13613</v>
      </c>
      <c r="P1873">
        <v>24540.012340286878</v>
      </c>
      <c r="Q1873">
        <v>40129.648699026824</v>
      </c>
      <c r="R1873">
        <v>22526.336727227812</v>
      </c>
    </row>
    <row r="1874" spans="1:18" x14ac:dyDescent="0.25">
      <c r="A1874">
        <v>13</v>
      </c>
      <c r="B1874">
        <v>13201</v>
      </c>
      <c r="C1874" t="s">
        <v>10678</v>
      </c>
      <c r="D1874" t="s">
        <v>1918</v>
      </c>
      <c r="E1874">
        <v>1</v>
      </c>
      <c r="F1874" t="s">
        <v>13800</v>
      </c>
      <c r="G1874">
        <v>1</v>
      </c>
      <c r="H1874" t="s">
        <v>8278</v>
      </c>
      <c r="I1874">
        <v>1</v>
      </c>
      <c r="J1874" t="s">
        <v>13801</v>
      </c>
      <c r="K1874" t="s">
        <v>13803</v>
      </c>
      <c r="L1874">
        <v>270107</v>
      </c>
      <c r="M1874" t="s">
        <v>13588</v>
      </c>
      <c r="N1874">
        <v>270107006</v>
      </c>
      <c r="O1874" t="s">
        <v>13613</v>
      </c>
      <c r="P1874">
        <v>4854.4816732874388</v>
      </c>
      <c r="Q1874">
        <v>3133.0290584135378</v>
      </c>
      <c r="R1874">
        <v>352.46180565247505</v>
      </c>
    </row>
    <row r="1875" spans="1:18" x14ac:dyDescent="0.25">
      <c r="A1875">
        <v>13</v>
      </c>
      <c r="B1875">
        <v>13201</v>
      </c>
      <c r="C1875" t="s">
        <v>10678</v>
      </c>
      <c r="D1875" t="s">
        <v>1918</v>
      </c>
      <c r="E1875">
        <v>2</v>
      </c>
      <c r="F1875" t="s">
        <v>13804</v>
      </c>
      <c r="G1875">
        <v>3</v>
      </c>
      <c r="H1875" t="s">
        <v>13770</v>
      </c>
      <c r="I1875">
        <v>1</v>
      </c>
      <c r="J1875" t="s">
        <v>13801</v>
      </c>
      <c r="K1875" t="s">
        <v>13805</v>
      </c>
      <c r="L1875">
        <v>270107</v>
      </c>
      <c r="M1875" t="s">
        <v>13588</v>
      </c>
      <c r="N1875">
        <v>270107006</v>
      </c>
      <c r="O1875" t="s">
        <v>13613</v>
      </c>
      <c r="P1875">
        <v>23753.665689149559</v>
      </c>
      <c r="Q1875">
        <v>33510.874384051407</v>
      </c>
      <c r="R1875">
        <v>16060.776638123103</v>
      </c>
    </row>
    <row r="1876" spans="1:18" x14ac:dyDescent="0.25">
      <c r="A1876">
        <v>13</v>
      </c>
      <c r="B1876">
        <v>13201</v>
      </c>
      <c r="C1876" t="s">
        <v>10678</v>
      </c>
      <c r="D1876" t="s">
        <v>1918</v>
      </c>
      <c r="E1876">
        <v>2</v>
      </c>
      <c r="F1876" t="s">
        <v>13804</v>
      </c>
      <c r="G1876">
        <v>3</v>
      </c>
      <c r="H1876" t="s">
        <v>13770</v>
      </c>
      <c r="I1876">
        <v>1</v>
      </c>
      <c r="J1876" t="s">
        <v>13801</v>
      </c>
      <c r="K1876" t="s">
        <v>13806</v>
      </c>
      <c r="L1876">
        <v>270107</v>
      </c>
      <c r="M1876" t="s">
        <v>13588</v>
      </c>
      <c r="N1876">
        <v>270107006</v>
      </c>
      <c r="O1876" t="s">
        <v>13613</v>
      </c>
      <c r="P1876">
        <v>5640.828324424755</v>
      </c>
      <c r="Q1876">
        <v>9751.8033733889642</v>
      </c>
      <c r="R1876">
        <v>6818.0218947571684</v>
      </c>
    </row>
    <row r="1877" spans="1:18" x14ac:dyDescent="0.25">
      <c r="A1877">
        <v>13</v>
      </c>
      <c r="B1877">
        <v>13201</v>
      </c>
      <c r="C1877" t="s">
        <v>10678</v>
      </c>
      <c r="D1877" t="s">
        <v>1918</v>
      </c>
      <c r="E1877">
        <v>3</v>
      </c>
      <c r="F1877" t="s">
        <v>13807</v>
      </c>
      <c r="G1877">
        <v>1</v>
      </c>
      <c r="H1877" t="s">
        <v>8278</v>
      </c>
      <c r="I1877">
        <v>1</v>
      </c>
      <c r="J1877" t="s">
        <v>13801</v>
      </c>
      <c r="K1877" t="s">
        <v>13808</v>
      </c>
      <c r="L1877">
        <v>270107</v>
      </c>
      <c r="M1877" t="s">
        <v>13588</v>
      </c>
      <c r="N1877">
        <v>270107006</v>
      </c>
      <c r="O1877" t="s">
        <v>13613</v>
      </c>
      <c r="P1877">
        <v>26591.238396317327</v>
      </c>
      <c r="Q1877">
        <v>41786.159384104431</v>
      </c>
      <c r="R1877">
        <v>22878.798532880282</v>
      </c>
    </row>
    <row r="1878" spans="1:18" x14ac:dyDescent="0.25">
      <c r="A1878">
        <v>13</v>
      </c>
      <c r="B1878">
        <v>13201</v>
      </c>
      <c r="C1878" t="s">
        <v>10678</v>
      </c>
      <c r="D1878" t="s">
        <v>1918</v>
      </c>
      <c r="E1878">
        <v>3</v>
      </c>
      <c r="F1878" t="s">
        <v>13807</v>
      </c>
      <c r="G1878">
        <v>1</v>
      </c>
      <c r="H1878" t="s">
        <v>8278</v>
      </c>
      <c r="I1878">
        <v>1</v>
      </c>
      <c r="J1878" t="s">
        <v>13801</v>
      </c>
      <c r="K1878" t="s">
        <v>13809</v>
      </c>
      <c r="L1878">
        <v>270107</v>
      </c>
      <c r="M1878" t="s">
        <v>13588</v>
      </c>
      <c r="N1878">
        <v>270107006</v>
      </c>
      <c r="O1878" t="s">
        <v>13613</v>
      </c>
      <c r="P1878">
        <v>2803.2556172569898</v>
      </c>
      <c r="Q1878">
        <v>1476.5183733359354</v>
      </c>
      <c r="R1878">
        <v>0</v>
      </c>
    </row>
    <row r="1879" spans="1:18" x14ac:dyDescent="0.25">
      <c r="A1879">
        <v>13</v>
      </c>
      <c r="B1879">
        <v>13201</v>
      </c>
      <c r="C1879" t="s">
        <v>10678</v>
      </c>
      <c r="D1879" t="s">
        <v>1918</v>
      </c>
      <c r="E1879">
        <v>4</v>
      </c>
      <c r="F1879" t="s">
        <v>13810</v>
      </c>
      <c r="G1879">
        <v>1</v>
      </c>
      <c r="H1879" t="s">
        <v>8278</v>
      </c>
      <c r="I1879">
        <v>1</v>
      </c>
      <c r="J1879" t="s">
        <v>13801</v>
      </c>
      <c r="K1879" t="s">
        <v>13811</v>
      </c>
      <c r="L1879">
        <v>270107</v>
      </c>
      <c r="M1879" t="s">
        <v>13588</v>
      </c>
      <c r="N1879">
        <v>270107006</v>
      </c>
      <c r="O1879" t="s">
        <v>13613</v>
      </c>
      <c r="P1879">
        <v>26249.28072766096</v>
      </c>
      <c r="Q1879">
        <v>40588.028895931282</v>
      </c>
      <c r="R1879">
        <v>22526.336727227812</v>
      </c>
    </row>
    <row r="1880" spans="1:18" x14ac:dyDescent="0.25">
      <c r="A1880">
        <v>13</v>
      </c>
      <c r="B1880">
        <v>13201</v>
      </c>
      <c r="C1880" t="s">
        <v>10678</v>
      </c>
      <c r="D1880" t="s">
        <v>1918</v>
      </c>
      <c r="E1880">
        <v>4</v>
      </c>
      <c r="F1880" t="s">
        <v>13810</v>
      </c>
      <c r="G1880">
        <v>1</v>
      </c>
      <c r="H1880" t="s">
        <v>8278</v>
      </c>
      <c r="I1880">
        <v>1</v>
      </c>
      <c r="J1880" t="s">
        <v>13801</v>
      </c>
      <c r="K1880" t="s">
        <v>13812</v>
      </c>
      <c r="L1880">
        <v>270107</v>
      </c>
      <c r="M1880" t="s">
        <v>13588</v>
      </c>
      <c r="N1880">
        <v>270107006</v>
      </c>
      <c r="O1880" t="s">
        <v>13613</v>
      </c>
      <c r="P1880">
        <v>3145.2132859133544</v>
      </c>
      <c r="Q1880">
        <v>2674.648861509078</v>
      </c>
      <c r="R1880">
        <v>352.46180565247505</v>
      </c>
    </row>
    <row r="1881" spans="1:18" x14ac:dyDescent="0.25">
      <c r="A1881">
        <v>13</v>
      </c>
      <c r="B1881">
        <v>13201</v>
      </c>
      <c r="C1881" t="s">
        <v>10678</v>
      </c>
      <c r="D1881" t="s">
        <v>1918</v>
      </c>
      <c r="E1881">
        <v>7</v>
      </c>
      <c r="F1881" t="s">
        <v>13813</v>
      </c>
      <c r="G1881">
        <v>2</v>
      </c>
      <c r="H1881" t="s">
        <v>13771</v>
      </c>
      <c r="I1881">
        <v>3</v>
      </c>
      <c r="J1881" t="s">
        <v>13814</v>
      </c>
      <c r="K1881" t="s">
        <v>13771</v>
      </c>
      <c r="L1881">
        <v>270107</v>
      </c>
      <c r="M1881" t="s">
        <v>13588</v>
      </c>
      <c r="N1881">
        <v>270107005</v>
      </c>
      <c r="O1881" t="s">
        <v>13608</v>
      </c>
      <c r="P1881">
        <v>5788.6691208585507</v>
      </c>
      <c r="Q1881">
        <v>12833.456562241381</v>
      </c>
      <c r="R1881">
        <v>0</v>
      </c>
    </row>
    <row r="1882" spans="1:18" x14ac:dyDescent="0.25">
      <c r="A1882">
        <v>13</v>
      </c>
      <c r="B1882">
        <v>13201</v>
      </c>
      <c r="C1882" t="s">
        <v>10678</v>
      </c>
      <c r="D1882" t="s">
        <v>1918</v>
      </c>
      <c r="E1882">
        <v>7</v>
      </c>
      <c r="F1882" t="s">
        <v>13813</v>
      </c>
      <c r="G1882">
        <v>3</v>
      </c>
      <c r="H1882" t="s">
        <v>13770</v>
      </c>
      <c r="I1882">
        <v>3</v>
      </c>
      <c r="J1882" t="s">
        <v>13814</v>
      </c>
      <c r="K1882" t="s">
        <v>13815</v>
      </c>
      <c r="L1882">
        <v>270107</v>
      </c>
      <c r="M1882" t="s">
        <v>13588</v>
      </c>
      <c r="N1882">
        <v>270107005</v>
      </c>
      <c r="O1882" t="s">
        <v>13608</v>
      </c>
      <c r="P1882">
        <v>23423.493687735281</v>
      </c>
      <c r="Q1882">
        <v>27656.716778659051</v>
      </c>
      <c r="R1882">
        <v>18335.57605653947</v>
      </c>
    </row>
    <row r="1883" spans="1:18" x14ac:dyDescent="0.25">
      <c r="A1883">
        <v>13</v>
      </c>
      <c r="B1883">
        <v>13201</v>
      </c>
      <c r="C1883" t="s">
        <v>10678</v>
      </c>
      <c r="D1883" t="s">
        <v>1918</v>
      </c>
      <c r="E1883">
        <v>7</v>
      </c>
      <c r="F1883" t="s">
        <v>13813</v>
      </c>
      <c r="G1883">
        <v>3</v>
      </c>
      <c r="H1883" t="s">
        <v>13770</v>
      </c>
      <c r="I1883">
        <v>3</v>
      </c>
      <c r="J1883" t="s">
        <v>13814</v>
      </c>
      <c r="K1883" t="s">
        <v>13816</v>
      </c>
      <c r="L1883">
        <v>270107</v>
      </c>
      <c r="M1883" t="s">
        <v>13588</v>
      </c>
      <c r="N1883">
        <v>270107005</v>
      </c>
      <c r="O1883" t="s">
        <v>13608</v>
      </c>
      <c r="P1883">
        <v>182.33120498048433</v>
      </c>
      <c r="Q1883">
        <v>2772.5044165399358</v>
      </c>
      <c r="R1883">
        <v>4543.2224763408021</v>
      </c>
    </row>
    <row r="1884" spans="1:18" x14ac:dyDescent="0.25">
      <c r="A1884">
        <v>13</v>
      </c>
      <c r="B1884">
        <v>13202</v>
      </c>
      <c r="C1884" t="s">
        <v>10678</v>
      </c>
      <c r="D1884" t="s">
        <v>1921</v>
      </c>
      <c r="E1884">
        <v>1</v>
      </c>
      <c r="F1884" t="s">
        <v>13800</v>
      </c>
      <c r="G1884">
        <v>1</v>
      </c>
      <c r="H1884" t="s">
        <v>8278</v>
      </c>
      <c r="I1884">
        <v>1</v>
      </c>
      <c r="J1884" t="s">
        <v>13801</v>
      </c>
      <c r="K1884" t="s">
        <v>13802</v>
      </c>
      <c r="L1884">
        <v>270107</v>
      </c>
      <c r="M1884" t="s">
        <v>13588</v>
      </c>
      <c r="N1884">
        <v>270107006</v>
      </c>
      <c r="O1884" t="s">
        <v>13613</v>
      </c>
      <c r="P1884">
        <v>0</v>
      </c>
      <c r="Q1884">
        <v>0</v>
      </c>
      <c r="R1884">
        <v>74519.370563570614</v>
      </c>
    </row>
    <row r="1885" spans="1:18" x14ac:dyDescent="0.25">
      <c r="A1885">
        <v>13</v>
      </c>
      <c r="B1885">
        <v>13202</v>
      </c>
      <c r="C1885" t="s">
        <v>10678</v>
      </c>
      <c r="D1885" t="s">
        <v>1921</v>
      </c>
      <c r="E1885">
        <v>1</v>
      </c>
      <c r="F1885" t="s">
        <v>13800</v>
      </c>
      <c r="G1885">
        <v>1</v>
      </c>
      <c r="H1885" t="s">
        <v>8278</v>
      </c>
      <c r="I1885">
        <v>1</v>
      </c>
      <c r="J1885" t="s">
        <v>13801</v>
      </c>
      <c r="K1885" t="s">
        <v>13803</v>
      </c>
      <c r="L1885">
        <v>270107</v>
      </c>
      <c r="M1885" t="s">
        <v>13588</v>
      </c>
      <c r="N1885">
        <v>270107006</v>
      </c>
      <c r="O1885" t="s">
        <v>13613</v>
      </c>
      <c r="P1885">
        <v>0</v>
      </c>
      <c r="Q1885">
        <v>0</v>
      </c>
      <c r="R1885">
        <v>12337.265468406007</v>
      </c>
    </row>
    <row r="1886" spans="1:18" x14ac:dyDescent="0.25">
      <c r="A1886">
        <v>13</v>
      </c>
      <c r="B1886">
        <v>13202</v>
      </c>
      <c r="C1886" t="s">
        <v>10678</v>
      </c>
      <c r="D1886" t="s">
        <v>1921</v>
      </c>
      <c r="E1886">
        <v>2</v>
      </c>
      <c r="F1886" t="s">
        <v>13804</v>
      </c>
      <c r="G1886">
        <v>3</v>
      </c>
      <c r="H1886" t="s">
        <v>13770</v>
      </c>
      <c r="I1886">
        <v>1</v>
      </c>
      <c r="J1886" t="s">
        <v>13801</v>
      </c>
      <c r="K1886" t="s">
        <v>13805</v>
      </c>
      <c r="L1886">
        <v>270107</v>
      </c>
      <c r="M1886" t="s">
        <v>13588</v>
      </c>
      <c r="N1886">
        <v>270107006</v>
      </c>
      <c r="O1886" t="s">
        <v>13613</v>
      </c>
      <c r="P1886">
        <v>0</v>
      </c>
      <c r="Q1886">
        <v>0</v>
      </c>
      <c r="R1886">
        <v>65245.65259874527</v>
      </c>
    </row>
    <row r="1887" spans="1:18" x14ac:dyDescent="0.25">
      <c r="A1887">
        <v>13</v>
      </c>
      <c r="B1887">
        <v>13202</v>
      </c>
      <c r="C1887" t="s">
        <v>10678</v>
      </c>
      <c r="D1887" t="s">
        <v>1921</v>
      </c>
      <c r="E1887">
        <v>2</v>
      </c>
      <c r="F1887" t="s">
        <v>13804</v>
      </c>
      <c r="G1887">
        <v>3</v>
      </c>
      <c r="H1887" t="s">
        <v>13770</v>
      </c>
      <c r="I1887">
        <v>1</v>
      </c>
      <c r="J1887" t="s">
        <v>13801</v>
      </c>
      <c r="K1887" t="s">
        <v>13806</v>
      </c>
      <c r="L1887">
        <v>270107</v>
      </c>
      <c r="M1887" t="s">
        <v>13588</v>
      </c>
      <c r="N1887">
        <v>270107006</v>
      </c>
      <c r="O1887" t="s">
        <v>13613</v>
      </c>
      <c r="P1887">
        <v>0</v>
      </c>
      <c r="Q1887">
        <v>0</v>
      </c>
      <c r="R1887">
        <v>21610.98343323134</v>
      </c>
    </row>
    <row r="1888" spans="1:18" x14ac:dyDescent="0.25">
      <c r="A1888">
        <v>13</v>
      </c>
      <c r="B1888">
        <v>13202</v>
      </c>
      <c r="C1888" t="s">
        <v>10678</v>
      </c>
      <c r="D1888" t="s">
        <v>1921</v>
      </c>
      <c r="E1888">
        <v>3</v>
      </c>
      <c r="F1888" t="s">
        <v>13807</v>
      </c>
      <c r="G1888">
        <v>1</v>
      </c>
      <c r="H1888" t="s">
        <v>8278</v>
      </c>
      <c r="I1888">
        <v>1</v>
      </c>
      <c r="J1888" t="s">
        <v>13801</v>
      </c>
      <c r="K1888" t="s">
        <v>13808</v>
      </c>
      <c r="L1888">
        <v>270107</v>
      </c>
      <c r="M1888" t="s">
        <v>13588</v>
      </c>
      <c r="N1888">
        <v>270107006</v>
      </c>
      <c r="O1888" t="s">
        <v>13613</v>
      </c>
      <c r="P1888">
        <v>0</v>
      </c>
      <c r="Q1888">
        <v>0</v>
      </c>
      <c r="R1888">
        <v>74519.370563570614</v>
      </c>
    </row>
    <row r="1889" spans="1:18" x14ac:dyDescent="0.25">
      <c r="A1889">
        <v>13</v>
      </c>
      <c r="B1889">
        <v>13202</v>
      </c>
      <c r="C1889" t="s">
        <v>10678</v>
      </c>
      <c r="D1889" t="s">
        <v>1921</v>
      </c>
      <c r="E1889">
        <v>3</v>
      </c>
      <c r="F1889" t="s">
        <v>13807</v>
      </c>
      <c r="G1889">
        <v>1</v>
      </c>
      <c r="H1889" t="s">
        <v>8278</v>
      </c>
      <c r="I1889">
        <v>1</v>
      </c>
      <c r="J1889" t="s">
        <v>13801</v>
      </c>
      <c r="K1889" t="s">
        <v>13809</v>
      </c>
      <c r="L1889">
        <v>270107</v>
      </c>
      <c r="M1889" t="s">
        <v>13588</v>
      </c>
      <c r="N1889">
        <v>270107006</v>
      </c>
      <c r="O1889" t="s">
        <v>13613</v>
      </c>
      <c r="P1889">
        <v>0</v>
      </c>
      <c r="Q1889">
        <v>0</v>
      </c>
      <c r="R1889">
        <v>12337.265468406007</v>
      </c>
    </row>
    <row r="1890" spans="1:18" x14ac:dyDescent="0.25">
      <c r="A1890">
        <v>13</v>
      </c>
      <c r="B1890">
        <v>13202</v>
      </c>
      <c r="C1890" t="s">
        <v>10678</v>
      </c>
      <c r="D1890" t="s">
        <v>1921</v>
      </c>
      <c r="E1890">
        <v>4</v>
      </c>
      <c r="F1890" t="s">
        <v>13810</v>
      </c>
      <c r="G1890">
        <v>1</v>
      </c>
      <c r="H1890" t="s">
        <v>8278</v>
      </c>
      <c r="I1890">
        <v>1</v>
      </c>
      <c r="J1890" t="s">
        <v>13801</v>
      </c>
      <c r="K1890" t="s">
        <v>13811</v>
      </c>
      <c r="L1890">
        <v>270107</v>
      </c>
      <c r="M1890" t="s">
        <v>13588</v>
      </c>
      <c r="N1890">
        <v>270107006</v>
      </c>
      <c r="O1890" t="s">
        <v>13613</v>
      </c>
      <c r="P1890">
        <v>0</v>
      </c>
      <c r="Q1890">
        <v>0</v>
      </c>
      <c r="R1890">
        <v>86856.636031976625</v>
      </c>
    </row>
    <row r="1891" spans="1:18" x14ac:dyDescent="0.25">
      <c r="A1891">
        <v>13</v>
      </c>
      <c r="B1891">
        <v>13202</v>
      </c>
      <c r="C1891" t="s">
        <v>10678</v>
      </c>
      <c r="D1891" t="s">
        <v>1921</v>
      </c>
      <c r="E1891">
        <v>7</v>
      </c>
      <c r="F1891" t="s">
        <v>13813</v>
      </c>
      <c r="G1891">
        <v>3</v>
      </c>
      <c r="H1891" t="s">
        <v>13770</v>
      </c>
      <c r="I1891">
        <v>3</v>
      </c>
      <c r="J1891" t="s">
        <v>13814</v>
      </c>
      <c r="K1891" t="s">
        <v>13815</v>
      </c>
      <c r="L1891">
        <v>270107</v>
      </c>
      <c r="M1891" t="s">
        <v>13588</v>
      </c>
      <c r="N1891">
        <v>270107005</v>
      </c>
      <c r="O1891" t="s">
        <v>13608</v>
      </c>
      <c r="P1891">
        <v>0</v>
      </c>
      <c r="Q1891">
        <v>0</v>
      </c>
      <c r="R1891">
        <v>86856.636031976625</v>
      </c>
    </row>
    <row r="1892" spans="1:18" x14ac:dyDescent="0.25">
      <c r="A1892">
        <v>13</v>
      </c>
      <c r="B1892">
        <v>13203</v>
      </c>
      <c r="C1892" t="s">
        <v>10678</v>
      </c>
      <c r="D1892" t="s">
        <v>1924</v>
      </c>
      <c r="E1892">
        <v>1</v>
      </c>
      <c r="F1892" t="s">
        <v>13800</v>
      </c>
      <c r="G1892">
        <v>1</v>
      </c>
      <c r="H1892" t="s">
        <v>8278</v>
      </c>
      <c r="I1892">
        <v>1</v>
      </c>
      <c r="J1892" t="s">
        <v>13801</v>
      </c>
      <c r="K1892" t="s">
        <v>13802</v>
      </c>
      <c r="L1892">
        <v>270107</v>
      </c>
      <c r="M1892" t="s">
        <v>13588</v>
      </c>
      <c r="N1892">
        <v>270107006</v>
      </c>
      <c r="O1892" t="s">
        <v>13613</v>
      </c>
      <c r="P1892">
        <v>0</v>
      </c>
      <c r="Q1892">
        <v>74838.796112546348</v>
      </c>
      <c r="R1892">
        <v>49503.922738900874</v>
      </c>
    </row>
    <row r="1893" spans="1:18" x14ac:dyDescent="0.25">
      <c r="A1893">
        <v>13</v>
      </c>
      <c r="B1893">
        <v>13203</v>
      </c>
      <c r="C1893" t="s">
        <v>10678</v>
      </c>
      <c r="D1893" t="s">
        <v>1924</v>
      </c>
      <c r="E1893">
        <v>2</v>
      </c>
      <c r="F1893" t="s">
        <v>13804</v>
      </c>
      <c r="G1893">
        <v>3</v>
      </c>
      <c r="H1893" t="s">
        <v>13770</v>
      </c>
      <c r="I1893">
        <v>1</v>
      </c>
      <c r="J1893" t="s">
        <v>13801</v>
      </c>
      <c r="K1893" t="s">
        <v>13805</v>
      </c>
      <c r="L1893">
        <v>270107</v>
      </c>
      <c r="M1893" t="s">
        <v>13588</v>
      </c>
      <c r="N1893">
        <v>270107006</v>
      </c>
      <c r="O1893" t="s">
        <v>13613</v>
      </c>
      <c r="P1893">
        <v>0</v>
      </c>
      <c r="Q1893">
        <v>74838.796112546348</v>
      </c>
      <c r="R1893">
        <v>42259.027964076893</v>
      </c>
    </row>
    <row r="1894" spans="1:18" x14ac:dyDescent="0.25">
      <c r="A1894">
        <v>13</v>
      </c>
      <c r="B1894">
        <v>13203</v>
      </c>
      <c r="C1894" t="s">
        <v>10678</v>
      </c>
      <c r="D1894" t="s">
        <v>1924</v>
      </c>
      <c r="E1894">
        <v>2</v>
      </c>
      <c r="F1894" t="s">
        <v>13804</v>
      </c>
      <c r="G1894">
        <v>3</v>
      </c>
      <c r="H1894" t="s">
        <v>13770</v>
      </c>
      <c r="I1894">
        <v>1</v>
      </c>
      <c r="J1894" t="s">
        <v>13801</v>
      </c>
      <c r="K1894" t="s">
        <v>13806</v>
      </c>
      <c r="L1894">
        <v>270107</v>
      </c>
      <c r="M1894" t="s">
        <v>13588</v>
      </c>
      <c r="N1894">
        <v>270107006</v>
      </c>
      <c r="O1894" t="s">
        <v>13613</v>
      </c>
      <c r="P1894">
        <v>0</v>
      </c>
      <c r="Q1894">
        <v>0</v>
      </c>
      <c r="R1894">
        <v>7244.8947748239761</v>
      </c>
    </row>
    <row r="1895" spans="1:18" x14ac:dyDescent="0.25">
      <c r="A1895">
        <v>13</v>
      </c>
      <c r="B1895">
        <v>13203</v>
      </c>
      <c r="C1895" t="s">
        <v>10678</v>
      </c>
      <c r="D1895" t="s">
        <v>1924</v>
      </c>
      <c r="E1895">
        <v>3</v>
      </c>
      <c r="F1895" t="s">
        <v>13807</v>
      </c>
      <c r="G1895">
        <v>1</v>
      </c>
      <c r="H1895" t="s">
        <v>8278</v>
      </c>
      <c r="I1895">
        <v>1</v>
      </c>
      <c r="J1895" t="s">
        <v>13801</v>
      </c>
      <c r="K1895" t="s">
        <v>13808</v>
      </c>
      <c r="L1895">
        <v>270107</v>
      </c>
      <c r="M1895" t="s">
        <v>13588</v>
      </c>
      <c r="N1895">
        <v>270107006</v>
      </c>
      <c r="O1895" t="s">
        <v>13613</v>
      </c>
      <c r="P1895">
        <v>0</v>
      </c>
      <c r="Q1895">
        <v>74838.796112546348</v>
      </c>
      <c r="R1895">
        <v>49503.922738900874</v>
      </c>
    </row>
    <row r="1896" spans="1:18" x14ac:dyDescent="0.25">
      <c r="A1896">
        <v>13</v>
      </c>
      <c r="B1896">
        <v>13203</v>
      </c>
      <c r="C1896" t="s">
        <v>10678</v>
      </c>
      <c r="D1896" t="s">
        <v>1924</v>
      </c>
      <c r="E1896">
        <v>4</v>
      </c>
      <c r="F1896" t="s">
        <v>13810</v>
      </c>
      <c r="G1896">
        <v>1</v>
      </c>
      <c r="H1896" t="s">
        <v>8278</v>
      </c>
      <c r="I1896">
        <v>1</v>
      </c>
      <c r="J1896" t="s">
        <v>13801</v>
      </c>
      <c r="K1896" t="s">
        <v>13811</v>
      </c>
      <c r="L1896">
        <v>270107</v>
      </c>
      <c r="M1896" t="s">
        <v>13588</v>
      </c>
      <c r="N1896">
        <v>270107006</v>
      </c>
      <c r="O1896" t="s">
        <v>13613</v>
      </c>
      <c r="P1896">
        <v>0</v>
      </c>
      <c r="Q1896">
        <v>74838.796112546348</v>
      </c>
      <c r="R1896">
        <v>49503.922738900874</v>
      </c>
    </row>
    <row r="1897" spans="1:18" x14ac:dyDescent="0.25">
      <c r="A1897">
        <v>13</v>
      </c>
      <c r="B1897">
        <v>13203</v>
      </c>
      <c r="C1897" t="s">
        <v>10678</v>
      </c>
      <c r="D1897" t="s">
        <v>1924</v>
      </c>
      <c r="E1897">
        <v>7</v>
      </c>
      <c r="F1897" t="s">
        <v>13813</v>
      </c>
      <c r="G1897">
        <v>2</v>
      </c>
      <c r="H1897" t="s">
        <v>13771</v>
      </c>
      <c r="I1897">
        <v>3</v>
      </c>
      <c r="J1897" t="s">
        <v>13814</v>
      </c>
      <c r="K1897" t="s">
        <v>13771</v>
      </c>
      <c r="L1897">
        <v>270107</v>
      </c>
      <c r="M1897" t="s">
        <v>13588</v>
      </c>
      <c r="N1897">
        <v>270107005</v>
      </c>
      <c r="O1897" t="s">
        <v>13608</v>
      </c>
      <c r="P1897">
        <v>0</v>
      </c>
      <c r="Q1897">
        <v>38293.223680194125</v>
      </c>
      <c r="R1897">
        <v>0</v>
      </c>
    </row>
    <row r="1898" spans="1:18" x14ac:dyDescent="0.25">
      <c r="A1898">
        <v>13</v>
      </c>
      <c r="B1898">
        <v>13203</v>
      </c>
      <c r="C1898" t="s">
        <v>10678</v>
      </c>
      <c r="D1898" t="s">
        <v>1924</v>
      </c>
      <c r="E1898">
        <v>7</v>
      </c>
      <c r="F1898" t="s">
        <v>13813</v>
      </c>
      <c r="G1898">
        <v>3</v>
      </c>
      <c r="H1898" t="s">
        <v>13770</v>
      </c>
      <c r="I1898">
        <v>3</v>
      </c>
      <c r="J1898" t="s">
        <v>13814</v>
      </c>
      <c r="K1898" t="s">
        <v>13815</v>
      </c>
      <c r="L1898">
        <v>270107</v>
      </c>
      <c r="M1898" t="s">
        <v>13588</v>
      </c>
      <c r="N1898">
        <v>270107005</v>
      </c>
      <c r="O1898" t="s">
        <v>13608</v>
      </c>
      <c r="P1898">
        <v>0</v>
      </c>
      <c r="Q1898">
        <v>36545.572432352223</v>
      </c>
      <c r="R1898">
        <v>49503.922738900874</v>
      </c>
    </row>
    <row r="1899" spans="1:18" x14ac:dyDescent="0.25">
      <c r="A1899">
        <v>13</v>
      </c>
      <c r="B1899">
        <v>13301</v>
      </c>
      <c r="C1899" t="s">
        <v>10678</v>
      </c>
      <c r="D1899" t="s">
        <v>1927</v>
      </c>
      <c r="E1899">
        <v>1</v>
      </c>
      <c r="F1899" t="s">
        <v>13800</v>
      </c>
      <c r="G1899">
        <v>1</v>
      </c>
      <c r="H1899" t="s">
        <v>8278</v>
      </c>
      <c r="I1899">
        <v>1</v>
      </c>
      <c r="J1899" t="s">
        <v>13801</v>
      </c>
      <c r="K1899" t="s">
        <v>13802</v>
      </c>
      <c r="L1899">
        <v>270107</v>
      </c>
      <c r="M1899" t="s">
        <v>13588</v>
      </c>
      <c r="N1899">
        <v>270107006</v>
      </c>
      <c r="O1899" t="s">
        <v>13613</v>
      </c>
      <c r="P1899">
        <v>15638.379624547151</v>
      </c>
      <c r="Q1899">
        <v>25271.2688954275</v>
      </c>
      <c r="R1899">
        <v>36320.194032694613</v>
      </c>
    </row>
    <row r="1900" spans="1:18" x14ac:dyDescent="0.25">
      <c r="A1900">
        <v>13</v>
      </c>
      <c r="B1900">
        <v>13301</v>
      </c>
      <c r="C1900" t="s">
        <v>10678</v>
      </c>
      <c r="D1900" t="s">
        <v>1927</v>
      </c>
      <c r="E1900">
        <v>1</v>
      </c>
      <c r="F1900" t="s">
        <v>13800</v>
      </c>
      <c r="G1900">
        <v>1</v>
      </c>
      <c r="H1900" t="s">
        <v>8278</v>
      </c>
      <c r="I1900">
        <v>1</v>
      </c>
      <c r="J1900" t="s">
        <v>13801</v>
      </c>
      <c r="K1900" t="s">
        <v>13803</v>
      </c>
      <c r="L1900">
        <v>270107</v>
      </c>
      <c r="M1900" t="s">
        <v>13588</v>
      </c>
      <c r="N1900">
        <v>270107006</v>
      </c>
      <c r="O1900" t="s">
        <v>13613</v>
      </c>
      <c r="P1900">
        <v>0</v>
      </c>
      <c r="Q1900">
        <v>0</v>
      </c>
      <c r="R1900">
        <v>748.94134381916695</v>
      </c>
    </row>
    <row r="1901" spans="1:18" x14ac:dyDescent="0.25">
      <c r="A1901">
        <v>13</v>
      </c>
      <c r="B1901">
        <v>13301</v>
      </c>
      <c r="C1901" t="s">
        <v>10678</v>
      </c>
      <c r="D1901" t="s">
        <v>1927</v>
      </c>
      <c r="E1901">
        <v>2</v>
      </c>
      <c r="F1901" t="s">
        <v>13804</v>
      </c>
      <c r="G1901">
        <v>3</v>
      </c>
      <c r="H1901" t="s">
        <v>13770</v>
      </c>
      <c r="I1901">
        <v>1</v>
      </c>
      <c r="J1901" t="s">
        <v>13801</v>
      </c>
      <c r="K1901" t="s">
        <v>13805</v>
      </c>
      <c r="L1901">
        <v>270107</v>
      </c>
      <c r="M1901" t="s">
        <v>13588</v>
      </c>
      <c r="N1901">
        <v>270107006</v>
      </c>
      <c r="O1901" t="s">
        <v>13613</v>
      </c>
      <c r="P1901">
        <v>15638.379624547151</v>
      </c>
      <c r="Q1901">
        <v>19552.506560295184</v>
      </c>
      <c r="R1901">
        <v>33190.475549236849</v>
      </c>
    </row>
    <row r="1902" spans="1:18" x14ac:dyDescent="0.25">
      <c r="A1902">
        <v>13</v>
      </c>
      <c r="B1902">
        <v>13301</v>
      </c>
      <c r="C1902" t="s">
        <v>10678</v>
      </c>
      <c r="D1902" t="s">
        <v>1927</v>
      </c>
      <c r="E1902">
        <v>2</v>
      </c>
      <c r="F1902" t="s">
        <v>13804</v>
      </c>
      <c r="G1902">
        <v>3</v>
      </c>
      <c r="H1902" t="s">
        <v>13770</v>
      </c>
      <c r="I1902">
        <v>1</v>
      </c>
      <c r="J1902" t="s">
        <v>13801</v>
      </c>
      <c r="K1902" t="s">
        <v>13806</v>
      </c>
      <c r="L1902">
        <v>270107</v>
      </c>
      <c r="M1902" t="s">
        <v>13588</v>
      </c>
      <c r="N1902">
        <v>270107006</v>
      </c>
      <c r="O1902" t="s">
        <v>13613</v>
      </c>
      <c r="P1902">
        <v>0</v>
      </c>
      <c r="Q1902">
        <v>5718.7623351323091</v>
      </c>
      <c r="R1902">
        <v>3878.6598272769347</v>
      </c>
    </row>
    <row r="1903" spans="1:18" x14ac:dyDescent="0.25">
      <c r="A1903">
        <v>13</v>
      </c>
      <c r="B1903">
        <v>13301</v>
      </c>
      <c r="C1903" t="s">
        <v>10678</v>
      </c>
      <c r="D1903" t="s">
        <v>1927</v>
      </c>
      <c r="E1903">
        <v>3</v>
      </c>
      <c r="F1903" t="s">
        <v>13807</v>
      </c>
      <c r="G1903">
        <v>1</v>
      </c>
      <c r="H1903" t="s">
        <v>8278</v>
      </c>
      <c r="I1903">
        <v>1</v>
      </c>
      <c r="J1903" t="s">
        <v>13801</v>
      </c>
      <c r="K1903" t="s">
        <v>13808</v>
      </c>
      <c r="L1903">
        <v>270107</v>
      </c>
      <c r="M1903" t="s">
        <v>13588</v>
      </c>
      <c r="N1903">
        <v>270107006</v>
      </c>
      <c r="O1903" t="s">
        <v>13613</v>
      </c>
      <c r="P1903">
        <v>15638.379624547151</v>
      </c>
      <c r="Q1903">
        <v>25271.2688954275</v>
      </c>
      <c r="R1903">
        <v>37069.135376513783</v>
      </c>
    </row>
    <row r="1904" spans="1:18" x14ac:dyDescent="0.25">
      <c r="A1904">
        <v>13</v>
      </c>
      <c r="B1904">
        <v>13301</v>
      </c>
      <c r="C1904" t="s">
        <v>10678</v>
      </c>
      <c r="D1904" t="s">
        <v>1927</v>
      </c>
      <c r="E1904">
        <v>4</v>
      </c>
      <c r="F1904" t="s">
        <v>13810</v>
      </c>
      <c r="G1904">
        <v>1</v>
      </c>
      <c r="H1904" t="s">
        <v>8278</v>
      </c>
      <c r="I1904">
        <v>1</v>
      </c>
      <c r="J1904" t="s">
        <v>13801</v>
      </c>
      <c r="K1904" t="s">
        <v>13811</v>
      </c>
      <c r="L1904">
        <v>270107</v>
      </c>
      <c r="M1904" t="s">
        <v>13588</v>
      </c>
      <c r="N1904">
        <v>270107006</v>
      </c>
      <c r="O1904" t="s">
        <v>13613</v>
      </c>
      <c r="P1904">
        <v>15638.379624547151</v>
      </c>
      <c r="Q1904">
        <v>25271.2688954275</v>
      </c>
      <c r="R1904">
        <v>36320.194032694613</v>
      </c>
    </row>
    <row r="1905" spans="1:18" x14ac:dyDescent="0.25">
      <c r="A1905">
        <v>13</v>
      </c>
      <c r="B1905">
        <v>13301</v>
      </c>
      <c r="C1905" t="s">
        <v>10678</v>
      </c>
      <c r="D1905" t="s">
        <v>1927</v>
      </c>
      <c r="E1905">
        <v>4</v>
      </c>
      <c r="F1905" t="s">
        <v>13810</v>
      </c>
      <c r="G1905">
        <v>1</v>
      </c>
      <c r="H1905" t="s">
        <v>8278</v>
      </c>
      <c r="I1905">
        <v>1</v>
      </c>
      <c r="J1905" t="s">
        <v>13801</v>
      </c>
      <c r="K1905" t="s">
        <v>13812</v>
      </c>
      <c r="L1905">
        <v>270107</v>
      </c>
      <c r="M1905" t="s">
        <v>13588</v>
      </c>
      <c r="N1905">
        <v>270107006</v>
      </c>
      <c r="O1905" t="s">
        <v>13613</v>
      </c>
      <c r="P1905">
        <v>0</v>
      </c>
      <c r="Q1905">
        <v>0</v>
      </c>
      <c r="R1905">
        <v>748.94134381916695</v>
      </c>
    </row>
    <row r="1906" spans="1:18" x14ac:dyDescent="0.25">
      <c r="A1906">
        <v>13</v>
      </c>
      <c r="B1906">
        <v>13301</v>
      </c>
      <c r="C1906" t="s">
        <v>10678</v>
      </c>
      <c r="D1906" t="s">
        <v>1927</v>
      </c>
      <c r="E1906">
        <v>7</v>
      </c>
      <c r="F1906" t="s">
        <v>13813</v>
      </c>
      <c r="G1906">
        <v>2</v>
      </c>
      <c r="H1906" t="s">
        <v>13771</v>
      </c>
      <c r="I1906">
        <v>3</v>
      </c>
      <c r="J1906" t="s">
        <v>13814</v>
      </c>
      <c r="K1906" t="s">
        <v>13771</v>
      </c>
      <c r="L1906">
        <v>270107</v>
      </c>
      <c r="M1906" t="s">
        <v>13588</v>
      </c>
      <c r="N1906">
        <v>270107005</v>
      </c>
      <c r="O1906" t="s">
        <v>13608</v>
      </c>
      <c r="P1906">
        <v>6092.0910245753803</v>
      </c>
      <c r="Q1906">
        <v>8371.0307284769806</v>
      </c>
      <c r="R1906">
        <v>0</v>
      </c>
    </row>
    <row r="1907" spans="1:18" x14ac:dyDescent="0.25">
      <c r="A1907">
        <v>13</v>
      </c>
      <c r="B1907">
        <v>13301</v>
      </c>
      <c r="C1907" t="s">
        <v>10678</v>
      </c>
      <c r="D1907" t="s">
        <v>1927</v>
      </c>
      <c r="E1907">
        <v>7</v>
      </c>
      <c r="F1907" t="s">
        <v>13813</v>
      </c>
      <c r="G1907">
        <v>3</v>
      </c>
      <c r="H1907" t="s">
        <v>13770</v>
      </c>
      <c r="I1907">
        <v>3</v>
      </c>
      <c r="J1907" t="s">
        <v>13814</v>
      </c>
      <c r="K1907" t="s">
        <v>13815</v>
      </c>
      <c r="L1907">
        <v>270107</v>
      </c>
      <c r="M1907" t="s">
        <v>13588</v>
      </c>
      <c r="N1907">
        <v>270107005</v>
      </c>
      <c r="O1907" t="s">
        <v>13608</v>
      </c>
      <c r="P1907">
        <v>9546.288599971771</v>
      </c>
      <c r="Q1907">
        <v>12041.317707306069</v>
      </c>
      <c r="R1907">
        <v>36320.194032694613</v>
      </c>
    </row>
    <row r="1908" spans="1:18" x14ac:dyDescent="0.25">
      <c r="A1908">
        <v>13</v>
      </c>
      <c r="B1908">
        <v>13301</v>
      </c>
      <c r="C1908" t="s">
        <v>10678</v>
      </c>
      <c r="D1908" t="s">
        <v>1927</v>
      </c>
      <c r="E1908">
        <v>7</v>
      </c>
      <c r="F1908" t="s">
        <v>13813</v>
      </c>
      <c r="G1908">
        <v>3</v>
      </c>
      <c r="H1908" t="s">
        <v>13770</v>
      </c>
      <c r="I1908">
        <v>3</v>
      </c>
      <c r="J1908" t="s">
        <v>13814</v>
      </c>
      <c r="K1908" t="s">
        <v>13816</v>
      </c>
      <c r="L1908">
        <v>270107</v>
      </c>
      <c r="M1908" t="s">
        <v>13588</v>
      </c>
      <c r="N1908">
        <v>270107005</v>
      </c>
      <c r="O1908" t="s">
        <v>13608</v>
      </c>
      <c r="P1908">
        <v>0</v>
      </c>
      <c r="Q1908">
        <v>4858.9204596444479</v>
      </c>
      <c r="R1908">
        <v>748.94134381916695</v>
      </c>
    </row>
    <row r="1909" spans="1:18" x14ac:dyDescent="0.25">
      <c r="A1909">
        <v>13</v>
      </c>
      <c r="B1909">
        <v>13302</v>
      </c>
      <c r="C1909" t="s">
        <v>10678</v>
      </c>
      <c r="D1909" t="s">
        <v>1930</v>
      </c>
      <c r="E1909">
        <v>1</v>
      </c>
      <c r="F1909" t="s">
        <v>13800</v>
      </c>
      <c r="G1909">
        <v>1</v>
      </c>
      <c r="H1909" t="s">
        <v>8278</v>
      </c>
      <c r="I1909">
        <v>1</v>
      </c>
      <c r="J1909" t="s">
        <v>13801</v>
      </c>
      <c r="K1909" t="s">
        <v>13802</v>
      </c>
      <c r="L1909">
        <v>270107</v>
      </c>
      <c r="M1909" t="s">
        <v>13588</v>
      </c>
      <c r="N1909">
        <v>270107006</v>
      </c>
      <c r="O1909" t="s">
        <v>13613</v>
      </c>
      <c r="P1909">
        <v>7820.0741374394065</v>
      </c>
      <c r="Q1909">
        <v>9358.7602424583965</v>
      </c>
      <c r="R1909">
        <v>11729.60616934781</v>
      </c>
    </row>
    <row r="1910" spans="1:18" x14ac:dyDescent="0.25">
      <c r="A1910">
        <v>13</v>
      </c>
      <c r="B1910">
        <v>13302</v>
      </c>
      <c r="C1910" t="s">
        <v>10678</v>
      </c>
      <c r="D1910" t="s">
        <v>1930</v>
      </c>
      <c r="E1910">
        <v>1</v>
      </c>
      <c r="F1910" t="s">
        <v>13800</v>
      </c>
      <c r="G1910">
        <v>1</v>
      </c>
      <c r="H1910" t="s">
        <v>8278</v>
      </c>
      <c r="I1910">
        <v>1</v>
      </c>
      <c r="J1910" t="s">
        <v>13801</v>
      </c>
      <c r="K1910" t="s">
        <v>13803</v>
      </c>
      <c r="L1910">
        <v>270107</v>
      </c>
      <c r="M1910" t="s">
        <v>13588</v>
      </c>
      <c r="N1910">
        <v>270107006</v>
      </c>
      <c r="O1910" t="s">
        <v>13613</v>
      </c>
      <c r="P1910">
        <v>2606.691379146469</v>
      </c>
      <c r="Q1910">
        <v>0</v>
      </c>
      <c r="R1910">
        <v>0</v>
      </c>
    </row>
    <row r="1911" spans="1:18" x14ac:dyDescent="0.25">
      <c r="A1911">
        <v>13</v>
      </c>
      <c r="B1911">
        <v>13302</v>
      </c>
      <c r="C1911" t="s">
        <v>10678</v>
      </c>
      <c r="D1911" t="s">
        <v>1930</v>
      </c>
      <c r="E1911">
        <v>2</v>
      </c>
      <c r="F1911" t="s">
        <v>13804</v>
      </c>
      <c r="G1911">
        <v>3</v>
      </c>
      <c r="H1911" t="s">
        <v>13770</v>
      </c>
      <c r="I1911">
        <v>1</v>
      </c>
      <c r="J1911" t="s">
        <v>13801</v>
      </c>
      <c r="K1911" t="s">
        <v>13805</v>
      </c>
      <c r="L1911">
        <v>270107</v>
      </c>
      <c r="M1911" t="s">
        <v>13588</v>
      </c>
      <c r="N1911">
        <v>270107006</v>
      </c>
      <c r="O1911" t="s">
        <v>13613</v>
      </c>
      <c r="P1911">
        <v>2606.691379146469</v>
      </c>
      <c r="Q1911">
        <v>9358.7602424583965</v>
      </c>
      <c r="R1911">
        <v>11729.60616934781</v>
      </c>
    </row>
    <row r="1912" spans="1:18" x14ac:dyDescent="0.25">
      <c r="A1912">
        <v>13</v>
      </c>
      <c r="B1912">
        <v>13302</v>
      </c>
      <c r="C1912" t="s">
        <v>10678</v>
      </c>
      <c r="D1912" t="s">
        <v>1930</v>
      </c>
      <c r="E1912">
        <v>2</v>
      </c>
      <c r="F1912" t="s">
        <v>13804</v>
      </c>
      <c r="G1912">
        <v>3</v>
      </c>
      <c r="H1912" t="s">
        <v>13770</v>
      </c>
      <c r="I1912">
        <v>1</v>
      </c>
      <c r="J1912" t="s">
        <v>13801</v>
      </c>
      <c r="K1912" t="s">
        <v>13806</v>
      </c>
      <c r="L1912">
        <v>270107</v>
      </c>
      <c r="M1912" t="s">
        <v>13588</v>
      </c>
      <c r="N1912">
        <v>270107006</v>
      </c>
      <c r="O1912" t="s">
        <v>13613</v>
      </c>
      <c r="P1912">
        <v>7820.0741374394065</v>
      </c>
      <c r="Q1912">
        <v>0</v>
      </c>
      <c r="R1912">
        <v>0</v>
      </c>
    </row>
    <row r="1913" spans="1:18" x14ac:dyDescent="0.25">
      <c r="A1913">
        <v>13</v>
      </c>
      <c r="B1913">
        <v>13302</v>
      </c>
      <c r="C1913" t="s">
        <v>10678</v>
      </c>
      <c r="D1913" t="s">
        <v>1930</v>
      </c>
      <c r="E1913">
        <v>3</v>
      </c>
      <c r="F1913" t="s">
        <v>13807</v>
      </c>
      <c r="G1913">
        <v>1</v>
      </c>
      <c r="H1913" t="s">
        <v>8278</v>
      </c>
      <c r="I1913">
        <v>1</v>
      </c>
      <c r="J1913" t="s">
        <v>13801</v>
      </c>
      <c r="K1913" t="s">
        <v>13808</v>
      </c>
      <c r="L1913">
        <v>270107</v>
      </c>
      <c r="M1913" t="s">
        <v>13588</v>
      </c>
      <c r="N1913">
        <v>270107006</v>
      </c>
      <c r="O1913" t="s">
        <v>13613</v>
      </c>
      <c r="P1913">
        <v>7820.0741374394065</v>
      </c>
      <c r="Q1913">
        <v>9358.7602424583965</v>
      </c>
      <c r="R1913">
        <v>11729.60616934781</v>
      </c>
    </row>
    <row r="1914" spans="1:18" x14ac:dyDescent="0.25">
      <c r="A1914">
        <v>13</v>
      </c>
      <c r="B1914">
        <v>13302</v>
      </c>
      <c r="C1914" t="s">
        <v>10678</v>
      </c>
      <c r="D1914" t="s">
        <v>1930</v>
      </c>
      <c r="E1914">
        <v>3</v>
      </c>
      <c r="F1914" t="s">
        <v>13807</v>
      </c>
      <c r="G1914">
        <v>1</v>
      </c>
      <c r="H1914" t="s">
        <v>8278</v>
      </c>
      <c r="I1914">
        <v>1</v>
      </c>
      <c r="J1914" t="s">
        <v>13801</v>
      </c>
      <c r="K1914" t="s">
        <v>13809</v>
      </c>
      <c r="L1914">
        <v>270107</v>
      </c>
      <c r="M1914" t="s">
        <v>13588</v>
      </c>
      <c r="N1914">
        <v>270107006</v>
      </c>
      <c r="O1914" t="s">
        <v>13613</v>
      </c>
      <c r="P1914">
        <v>2606.691379146469</v>
      </c>
      <c r="Q1914">
        <v>0</v>
      </c>
      <c r="R1914">
        <v>0</v>
      </c>
    </row>
    <row r="1915" spans="1:18" x14ac:dyDescent="0.25">
      <c r="A1915">
        <v>13</v>
      </c>
      <c r="B1915">
        <v>13302</v>
      </c>
      <c r="C1915" t="s">
        <v>10678</v>
      </c>
      <c r="D1915" t="s">
        <v>1930</v>
      </c>
      <c r="E1915">
        <v>4</v>
      </c>
      <c r="F1915" t="s">
        <v>13810</v>
      </c>
      <c r="G1915">
        <v>1</v>
      </c>
      <c r="H1915" t="s">
        <v>8278</v>
      </c>
      <c r="I1915">
        <v>1</v>
      </c>
      <c r="J1915" t="s">
        <v>13801</v>
      </c>
      <c r="K1915" t="s">
        <v>13811</v>
      </c>
      <c r="L1915">
        <v>270107</v>
      </c>
      <c r="M1915" t="s">
        <v>13588</v>
      </c>
      <c r="N1915">
        <v>270107006</v>
      </c>
      <c r="O1915" t="s">
        <v>13613</v>
      </c>
      <c r="P1915">
        <v>7820.0741374394065</v>
      </c>
      <c r="Q1915">
        <v>9358.7602424583965</v>
      </c>
      <c r="R1915">
        <v>11729.60616934781</v>
      </c>
    </row>
    <row r="1916" spans="1:18" x14ac:dyDescent="0.25">
      <c r="A1916">
        <v>13</v>
      </c>
      <c r="B1916">
        <v>13302</v>
      </c>
      <c r="C1916" t="s">
        <v>10678</v>
      </c>
      <c r="D1916" t="s">
        <v>1930</v>
      </c>
      <c r="E1916">
        <v>4</v>
      </c>
      <c r="F1916" t="s">
        <v>13810</v>
      </c>
      <c r="G1916">
        <v>1</v>
      </c>
      <c r="H1916" t="s">
        <v>8278</v>
      </c>
      <c r="I1916">
        <v>1</v>
      </c>
      <c r="J1916" t="s">
        <v>13801</v>
      </c>
      <c r="K1916" t="s">
        <v>13812</v>
      </c>
      <c r="L1916">
        <v>270107</v>
      </c>
      <c r="M1916" t="s">
        <v>13588</v>
      </c>
      <c r="N1916">
        <v>270107006</v>
      </c>
      <c r="O1916" t="s">
        <v>13613</v>
      </c>
      <c r="P1916">
        <v>2606.691379146469</v>
      </c>
      <c r="Q1916">
        <v>0</v>
      </c>
      <c r="R1916">
        <v>0</v>
      </c>
    </row>
    <row r="1917" spans="1:18" x14ac:dyDescent="0.25">
      <c r="A1917">
        <v>13</v>
      </c>
      <c r="B1917">
        <v>13302</v>
      </c>
      <c r="C1917" t="s">
        <v>10678</v>
      </c>
      <c r="D1917" t="s">
        <v>1930</v>
      </c>
      <c r="E1917">
        <v>7</v>
      </c>
      <c r="F1917" t="s">
        <v>13813</v>
      </c>
      <c r="G1917">
        <v>2</v>
      </c>
      <c r="H1917" t="s">
        <v>13771</v>
      </c>
      <c r="I1917">
        <v>3</v>
      </c>
      <c r="J1917" t="s">
        <v>13814</v>
      </c>
      <c r="K1917" t="s">
        <v>13771</v>
      </c>
      <c r="L1917">
        <v>270107</v>
      </c>
      <c r="M1917" t="s">
        <v>13588</v>
      </c>
      <c r="N1917">
        <v>270107005</v>
      </c>
      <c r="O1917" t="s">
        <v>13608</v>
      </c>
      <c r="P1917">
        <v>0</v>
      </c>
      <c r="Q1917">
        <v>1480.5174829654752</v>
      </c>
      <c r="R1917">
        <v>0</v>
      </c>
    </row>
    <row r="1918" spans="1:18" x14ac:dyDescent="0.25">
      <c r="A1918">
        <v>13</v>
      </c>
      <c r="B1918">
        <v>13302</v>
      </c>
      <c r="C1918" t="s">
        <v>10678</v>
      </c>
      <c r="D1918" t="s">
        <v>1930</v>
      </c>
      <c r="E1918">
        <v>7</v>
      </c>
      <c r="F1918" t="s">
        <v>13813</v>
      </c>
      <c r="G1918">
        <v>3</v>
      </c>
      <c r="H1918" t="s">
        <v>13770</v>
      </c>
      <c r="I1918">
        <v>3</v>
      </c>
      <c r="J1918" t="s">
        <v>13814</v>
      </c>
      <c r="K1918" t="s">
        <v>13815</v>
      </c>
      <c r="L1918">
        <v>270107</v>
      </c>
      <c r="M1918" t="s">
        <v>13588</v>
      </c>
      <c r="N1918">
        <v>270107005</v>
      </c>
      <c r="O1918" t="s">
        <v>13608</v>
      </c>
      <c r="P1918">
        <v>5213.382758292938</v>
      </c>
      <c r="Q1918">
        <v>7878.2427594929222</v>
      </c>
      <c r="R1918">
        <v>11729.60616934781</v>
      </c>
    </row>
    <row r="1919" spans="1:18" x14ac:dyDescent="0.25">
      <c r="A1919">
        <v>13</v>
      </c>
      <c r="B1919">
        <v>13302</v>
      </c>
      <c r="C1919" t="s">
        <v>10678</v>
      </c>
      <c r="D1919" t="s">
        <v>1930</v>
      </c>
      <c r="E1919">
        <v>7</v>
      </c>
      <c r="F1919" t="s">
        <v>13813</v>
      </c>
      <c r="G1919">
        <v>3</v>
      </c>
      <c r="H1919" t="s">
        <v>13770</v>
      </c>
      <c r="I1919">
        <v>3</v>
      </c>
      <c r="J1919" t="s">
        <v>13814</v>
      </c>
      <c r="K1919" t="s">
        <v>13816</v>
      </c>
      <c r="L1919">
        <v>270107</v>
      </c>
      <c r="M1919" t="s">
        <v>13588</v>
      </c>
      <c r="N1919">
        <v>270107005</v>
      </c>
      <c r="O1919" t="s">
        <v>13608</v>
      </c>
      <c r="P1919">
        <v>5213.382758292938</v>
      </c>
      <c r="Q1919">
        <v>0</v>
      </c>
      <c r="R1919">
        <v>0</v>
      </c>
    </row>
    <row r="1920" spans="1:18" x14ac:dyDescent="0.25">
      <c r="A1920">
        <v>13</v>
      </c>
      <c r="B1920">
        <v>13303</v>
      </c>
      <c r="C1920" t="s">
        <v>10678</v>
      </c>
      <c r="D1920" t="s">
        <v>1933</v>
      </c>
      <c r="E1920">
        <v>1</v>
      </c>
      <c r="F1920" t="s">
        <v>13800</v>
      </c>
      <c r="G1920">
        <v>1</v>
      </c>
      <c r="H1920" t="s">
        <v>8278</v>
      </c>
      <c r="I1920">
        <v>1</v>
      </c>
      <c r="J1920" t="s">
        <v>13801</v>
      </c>
      <c r="K1920" t="s">
        <v>13802</v>
      </c>
      <c r="L1920">
        <v>270107</v>
      </c>
      <c r="M1920" t="s">
        <v>13588</v>
      </c>
      <c r="N1920">
        <v>270107006</v>
      </c>
      <c r="O1920" t="s">
        <v>13613</v>
      </c>
      <c r="P1920">
        <v>0</v>
      </c>
      <c r="Q1920">
        <v>44481.299795595121</v>
      </c>
      <c r="R1920">
        <v>0</v>
      </c>
    </row>
    <row r="1921" spans="1:18" x14ac:dyDescent="0.25">
      <c r="A1921">
        <v>13</v>
      </c>
      <c r="B1921">
        <v>13303</v>
      </c>
      <c r="C1921" t="s">
        <v>10678</v>
      </c>
      <c r="D1921" t="s">
        <v>1933</v>
      </c>
      <c r="E1921">
        <v>2</v>
      </c>
      <c r="F1921" t="s">
        <v>13804</v>
      </c>
      <c r="G1921">
        <v>3</v>
      </c>
      <c r="H1921" t="s">
        <v>13770</v>
      </c>
      <c r="I1921">
        <v>1</v>
      </c>
      <c r="J1921" t="s">
        <v>13801</v>
      </c>
      <c r="K1921" t="s">
        <v>13805</v>
      </c>
      <c r="L1921">
        <v>270107</v>
      </c>
      <c r="M1921" t="s">
        <v>13588</v>
      </c>
      <c r="N1921">
        <v>270107006</v>
      </c>
      <c r="O1921" t="s">
        <v>13613</v>
      </c>
      <c r="P1921">
        <v>0</v>
      </c>
      <c r="Q1921">
        <v>44481.299795595121</v>
      </c>
      <c r="R1921">
        <v>0</v>
      </c>
    </row>
    <row r="1922" spans="1:18" x14ac:dyDescent="0.25">
      <c r="A1922">
        <v>13</v>
      </c>
      <c r="B1922">
        <v>13303</v>
      </c>
      <c r="C1922" t="s">
        <v>10678</v>
      </c>
      <c r="D1922" t="s">
        <v>1933</v>
      </c>
      <c r="E1922">
        <v>3</v>
      </c>
      <c r="F1922" t="s">
        <v>13807</v>
      </c>
      <c r="G1922">
        <v>1</v>
      </c>
      <c r="H1922" t="s">
        <v>8278</v>
      </c>
      <c r="I1922">
        <v>1</v>
      </c>
      <c r="J1922" t="s">
        <v>13801</v>
      </c>
      <c r="K1922" t="s">
        <v>13808</v>
      </c>
      <c r="L1922">
        <v>270107</v>
      </c>
      <c r="M1922" t="s">
        <v>13588</v>
      </c>
      <c r="N1922">
        <v>270107006</v>
      </c>
      <c r="O1922" t="s">
        <v>13613</v>
      </c>
      <c r="P1922">
        <v>0</v>
      </c>
      <c r="Q1922">
        <v>44481.299795595121</v>
      </c>
      <c r="R1922">
        <v>0</v>
      </c>
    </row>
    <row r="1923" spans="1:18" x14ac:dyDescent="0.25">
      <c r="A1923">
        <v>13</v>
      </c>
      <c r="B1923">
        <v>13303</v>
      </c>
      <c r="C1923" t="s">
        <v>10678</v>
      </c>
      <c r="D1923" t="s">
        <v>1933</v>
      </c>
      <c r="E1923">
        <v>4</v>
      </c>
      <c r="F1923" t="s">
        <v>13810</v>
      </c>
      <c r="G1923">
        <v>1</v>
      </c>
      <c r="H1923" t="s">
        <v>8278</v>
      </c>
      <c r="I1923">
        <v>1</v>
      </c>
      <c r="J1923" t="s">
        <v>13801</v>
      </c>
      <c r="K1923" t="s">
        <v>13811</v>
      </c>
      <c r="L1923">
        <v>270107</v>
      </c>
      <c r="M1923" t="s">
        <v>13588</v>
      </c>
      <c r="N1923">
        <v>270107006</v>
      </c>
      <c r="O1923" t="s">
        <v>13613</v>
      </c>
      <c r="P1923">
        <v>0</v>
      </c>
      <c r="Q1923">
        <v>44481.299795595121</v>
      </c>
      <c r="R1923">
        <v>0</v>
      </c>
    </row>
    <row r="1924" spans="1:18" x14ac:dyDescent="0.25">
      <c r="A1924">
        <v>13</v>
      </c>
      <c r="B1924">
        <v>13303</v>
      </c>
      <c r="C1924" t="s">
        <v>10678</v>
      </c>
      <c r="D1924" t="s">
        <v>1933</v>
      </c>
      <c r="E1924">
        <v>7</v>
      </c>
      <c r="F1924" t="s">
        <v>13813</v>
      </c>
      <c r="G1924">
        <v>2</v>
      </c>
      <c r="H1924" t="s">
        <v>13771</v>
      </c>
      <c r="I1924">
        <v>3</v>
      </c>
      <c r="J1924" t="s">
        <v>13814</v>
      </c>
      <c r="K1924" t="s">
        <v>13771</v>
      </c>
      <c r="L1924">
        <v>270107</v>
      </c>
      <c r="M1924" t="s">
        <v>13588</v>
      </c>
      <c r="N1924">
        <v>270107005</v>
      </c>
      <c r="O1924" t="s">
        <v>13608</v>
      </c>
      <c r="P1924">
        <v>0</v>
      </c>
      <c r="Q1924">
        <v>7864.3908254898852</v>
      </c>
      <c r="R1924">
        <v>0</v>
      </c>
    </row>
    <row r="1925" spans="1:18" x14ac:dyDescent="0.25">
      <c r="A1925">
        <v>13</v>
      </c>
      <c r="B1925">
        <v>13303</v>
      </c>
      <c r="C1925" t="s">
        <v>10678</v>
      </c>
      <c r="D1925" t="s">
        <v>1933</v>
      </c>
      <c r="E1925">
        <v>7</v>
      </c>
      <c r="F1925" t="s">
        <v>13813</v>
      </c>
      <c r="G1925">
        <v>3</v>
      </c>
      <c r="H1925" t="s">
        <v>13770</v>
      </c>
      <c r="I1925">
        <v>3</v>
      </c>
      <c r="J1925" t="s">
        <v>13814</v>
      </c>
      <c r="K1925" t="s">
        <v>13815</v>
      </c>
      <c r="L1925">
        <v>270107</v>
      </c>
      <c r="M1925" t="s">
        <v>13588</v>
      </c>
      <c r="N1925">
        <v>270107005</v>
      </c>
      <c r="O1925" t="s">
        <v>13608</v>
      </c>
      <c r="P1925">
        <v>0</v>
      </c>
      <c r="Q1925">
        <v>36616.908970105243</v>
      </c>
      <c r="R1925">
        <v>0</v>
      </c>
    </row>
    <row r="1926" spans="1:18" x14ac:dyDescent="0.25">
      <c r="A1926">
        <v>13</v>
      </c>
      <c r="B1926">
        <v>13401</v>
      </c>
      <c r="C1926" t="s">
        <v>10678</v>
      </c>
      <c r="D1926" t="s">
        <v>1936</v>
      </c>
      <c r="E1926">
        <v>1</v>
      </c>
      <c r="F1926" t="s">
        <v>13800</v>
      </c>
      <c r="G1926">
        <v>1</v>
      </c>
      <c r="H1926" t="s">
        <v>8278</v>
      </c>
      <c r="I1926">
        <v>1</v>
      </c>
      <c r="J1926" t="s">
        <v>13801</v>
      </c>
      <c r="K1926" t="s">
        <v>13802</v>
      </c>
      <c r="L1926">
        <v>270107</v>
      </c>
      <c r="M1926" t="s">
        <v>13588</v>
      </c>
      <c r="N1926">
        <v>270107006</v>
      </c>
      <c r="O1926" t="s">
        <v>13613</v>
      </c>
      <c r="P1926">
        <v>25508.657972459052</v>
      </c>
      <c r="Q1926">
        <v>38422.544189083521</v>
      </c>
      <c r="R1926">
        <v>48626.377723431076</v>
      </c>
    </row>
    <row r="1927" spans="1:18" x14ac:dyDescent="0.25">
      <c r="A1927">
        <v>13</v>
      </c>
      <c r="B1927">
        <v>13401</v>
      </c>
      <c r="C1927" t="s">
        <v>10678</v>
      </c>
      <c r="D1927" t="s">
        <v>1936</v>
      </c>
      <c r="E1927">
        <v>1</v>
      </c>
      <c r="F1927" t="s">
        <v>13800</v>
      </c>
      <c r="G1927">
        <v>1</v>
      </c>
      <c r="H1927" t="s">
        <v>8278</v>
      </c>
      <c r="I1927">
        <v>1</v>
      </c>
      <c r="J1927" t="s">
        <v>13801</v>
      </c>
      <c r="K1927" t="s">
        <v>13803</v>
      </c>
      <c r="L1927">
        <v>270107</v>
      </c>
      <c r="M1927" t="s">
        <v>13588</v>
      </c>
      <c r="N1927">
        <v>270107006</v>
      </c>
      <c r="O1927" t="s">
        <v>13613</v>
      </c>
      <c r="P1927">
        <v>1814.8796045127822</v>
      </c>
      <c r="Q1927">
        <v>7101.8772657513873</v>
      </c>
      <c r="R1927">
        <v>3512.3620123082546</v>
      </c>
    </row>
    <row r="1928" spans="1:18" x14ac:dyDescent="0.25">
      <c r="A1928">
        <v>13</v>
      </c>
      <c r="B1928">
        <v>13401</v>
      </c>
      <c r="C1928" t="s">
        <v>10678</v>
      </c>
      <c r="D1928" t="s">
        <v>1936</v>
      </c>
      <c r="E1928">
        <v>2</v>
      </c>
      <c r="F1928" t="s">
        <v>13804</v>
      </c>
      <c r="G1928">
        <v>3</v>
      </c>
      <c r="H1928" t="s">
        <v>13770</v>
      </c>
      <c r="I1928">
        <v>1</v>
      </c>
      <c r="J1928" t="s">
        <v>13801</v>
      </c>
      <c r="K1928" t="s">
        <v>13805</v>
      </c>
      <c r="L1928">
        <v>270107</v>
      </c>
      <c r="M1928" t="s">
        <v>13588</v>
      </c>
      <c r="N1928">
        <v>270107006</v>
      </c>
      <c r="O1928" t="s">
        <v>13613</v>
      </c>
      <c r="P1928">
        <v>22672.950400203365</v>
      </c>
      <c r="Q1928">
        <v>21334.882824157623</v>
      </c>
      <c r="R1928">
        <v>45050.496322925464</v>
      </c>
    </row>
    <row r="1929" spans="1:18" x14ac:dyDescent="0.25">
      <c r="A1929">
        <v>13</v>
      </c>
      <c r="B1929">
        <v>13401</v>
      </c>
      <c r="C1929" t="s">
        <v>10678</v>
      </c>
      <c r="D1929" t="s">
        <v>1936</v>
      </c>
      <c r="E1929">
        <v>2</v>
      </c>
      <c r="F1929" t="s">
        <v>13804</v>
      </c>
      <c r="G1929">
        <v>3</v>
      </c>
      <c r="H1929" t="s">
        <v>13770</v>
      </c>
      <c r="I1929">
        <v>1</v>
      </c>
      <c r="J1929" t="s">
        <v>13801</v>
      </c>
      <c r="K1929" t="s">
        <v>13806</v>
      </c>
      <c r="L1929">
        <v>270107</v>
      </c>
      <c r="M1929" t="s">
        <v>13588</v>
      </c>
      <c r="N1929">
        <v>270107006</v>
      </c>
      <c r="O1929" t="s">
        <v>13613</v>
      </c>
      <c r="P1929">
        <v>4650.5871767684712</v>
      </c>
      <c r="Q1929">
        <v>24189.538630677289</v>
      </c>
      <c r="R1929">
        <v>7088.2434128138693</v>
      </c>
    </row>
    <row r="1930" spans="1:18" x14ac:dyDescent="0.25">
      <c r="A1930">
        <v>13</v>
      </c>
      <c r="B1930">
        <v>13401</v>
      </c>
      <c r="C1930" t="s">
        <v>10678</v>
      </c>
      <c r="D1930" t="s">
        <v>1936</v>
      </c>
      <c r="E1930">
        <v>3</v>
      </c>
      <c r="F1930" t="s">
        <v>13807</v>
      </c>
      <c r="G1930">
        <v>1</v>
      </c>
      <c r="H1930" t="s">
        <v>8278</v>
      </c>
      <c r="I1930">
        <v>1</v>
      </c>
      <c r="J1930" t="s">
        <v>13801</v>
      </c>
      <c r="K1930" t="s">
        <v>13808</v>
      </c>
      <c r="L1930">
        <v>270107</v>
      </c>
      <c r="M1930" t="s">
        <v>13588</v>
      </c>
      <c r="N1930">
        <v>270107006</v>
      </c>
      <c r="O1930" t="s">
        <v>13613</v>
      </c>
      <c r="P1930">
        <v>25508.657972459052</v>
      </c>
      <c r="Q1930">
        <v>41089.146003646383</v>
      </c>
      <c r="R1930">
        <v>50151.10570423906</v>
      </c>
    </row>
    <row r="1931" spans="1:18" x14ac:dyDescent="0.25">
      <c r="A1931">
        <v>13</v>
      </c>
      <c r="B1931">
        <v>13401</v>
      </c>
      <c r="C1931" t="s">
        <v>10678</v>
      </c>
      <c r="D1931" t="s">
        <v>1936</v>
      </c>
      <c r="E1931">
        <v>3</v>
      </c>
      <c r="F1931" t="s">
        <v>13807</v>
      </c>
      <c r="G1931">
        <v>1</v>
      </c>
      <c r="H1931" t="s">
        <v>8278</v>
      </c>
      <c r="I1931">
        <v>1</v>
      </c>
      <c r="J1931" t="s">
        <v>13801</v>
      </c>
      <c r="K1931" t="s">
        <v>13809</v>
      </c>
      <c r="L1931">
        <v>270107</v>
      </c>
      <c r="M1931" t="s">
        <v>13588</v>
      </c>
      <c r="N1931">
        <v>270107006</v>
      </c>
      <c r="O1931" t="s">
        <v>13613</v>
      </c>
      <c r="P1931">
        <v>1814.8796045127822</v>
      </c>
      <c r="Q1931">
        <v>4435.2754511885232</v>
      </c>
      <c r="R1931">
        <v>1987.6340315002824</v>
      </c>
    </row>
    <row r="1932" spans="1:18" x14ac:dyDescent="0.25">
      <c r="A1932">
        <v>13</v>
      </c>
      <c r="B1932">
        <v>13401</v>
      </c>
      <c r="C1932" t="s">
        <v>10678</v>
      </c>
      <c r="D1932" t="s">
        <v>1936</v>
      </c>
      <c r="E1932">
        <v>4</v>
      </c>
      <c r="F1932" t="s">
        <v>13810</v>
      </c>
      <c r="G1932">
        <v>1</v>
      </c>
      <c r="H1932" t="s">
        <v>8278</v>
      </c>
      <c r="I1932">
        <v>1</v>
      </c>
      <c r="J1932" t="s">
        <v>13801</v>
      </c>
      <c r="K1932" t="s">
        <v>13811</v>
      </c>
      <c r="L1932">
        <v>270107</v>
      </c>
      <c r="M1932" t="s">
        <v>13588</v>
      </c>
      <c r="N1932">
        <v>270107006</v>
      </c>
      <c r="O1932" t="s">
        <v>13613</v>
      </c>
      <c r="P1932">
        <v>25508.657972459052</v>
      </c>
      <c r="Q1932">
        <v>39460.345465455874</v>
      </c>
      <c r="R1932">
        <v>49747.702790030846</v>
      </c>
    </row>
    <row r="1933" spans="1:18" x14ac:dyDescent="0.25">
      <c r="A1933">
        <v>13</v>
      </c>
      <c r="B1933">
        <v>13401</v>
      </c>
      <c r="C1933" t="s">
        <v>10678</v>
      </c>
      <c r="D1933" t="s">
        <v>1936</v>
      </c>
      <c r="E1933">
        <v>4</v>
      </c>
      <c r="F1933" t="s">
        <v>13810</v>
      </c>
      <c r="G1933">
        <v>1</v>
      </c>
      <c r="H1933" t="s">
        <v>8278</v>
      </c>
      <c r="I1933">
        <v>1</v>
      </c>
      <c r="J1933" t="s">
        <v>13801</v>
      </c>
      <c r="K1933" t="s">
        <v>13812</v>
      </c>
      <c r="L1933">
        <v>270107</v>
      </c>
      <c r="M1933" t="s">
        <v>13588</v>
      </c>
      <c r="N1933">
        <v>270107006</v>
      </c>
      <c r="O1933" t="s">
        <v>13613</v>
      </c>
      <c r="P1933">
        <v>1814.8796045127822</v>
      </c>
      <c r="Q1933">
        <v>6064.0759893790355</v>
      </c>
      <c r="R1933">
        <v>2391.0369457084867</v>
      </c>
    </row>
    <row r="1934" spans="1:18" x14ac:dyDescent="0.25">
      <c r="A1934">
        <v>13</v>
      </c>
      <c r="B1934">
        <v>13401</v>
      </c>
      <c r="C1934" t="s">
        <v>10678</v>
      </c>
      <c r="D1934" t="s">
        <v>1936</v>
      </c>
      <c r="E1934">
        <v>7</v>
      </c>
      <c r="F1934" t="s">
        <v>13813</v>
      </c>
      <c r="G1934">
        <v>2</v>
      </c>
      <c r="H1934" t="s">
        <v>13771</v>
      </c>
      <c r="I1934">
        <v>3</v>
      </c>
      <c r="J1934" t="s">
        <v>13814</v>
      </c>
      <c r="K1934" t="s">
        <v>13771</v>
      </c>
      <c r="L1934">
        <v>270107</v>
      </c>
      <c r="M1934" t="s">
        <v>13588</v>
      </c>
      <c r="N1934">
        <v>270107005</v>
      </c>
      <c r="O1934" t="s">
        <v>13608</v>
      </c>
      <c r="P1934">
        <v>1562.6829178554585</v>
      </c>
      <c r="Q1934">
        <v>11401.364637640299</v>
      </c>
      <c r="R1934">
        <v>0</v>
      </c>
    </row>
    <row r="1935" spans="1:18" x14ac:dyDescent="0.25">
      <c r="A1935">
        <v>13</v>
      </c>
      <c r="B1935">
        <v>13401</v>
      </c>
      <c r="C1935" t="s">
        <v>10678</v>
      </c>
      <c r="D1935" t="s">
        <v>1936</v>
      </c>
      <c r="E1935">
        <v>7</v>
      </c>
      <c r="F1935" t="s">
        <v>13813</v>
      </c>
      <c r="G1935">
        <v>3</v>
      </c>
      <c r="H1935" t="s">
        <v>13770</v>
      </c>
      <c r="I1935">
        <v>3</v>
      </c>
      <c r="J1935" t="s">
        <v>13814</v>
      </c>
      <c r="K1935" t="s">
        <v>13815</v>
      </c>
      <c r="L1935">
        <v>270107</v>
      </c>
      <c r="M1935" t="s">
        <v>13588</v>
      </c>
      <c r="N1935">
        <v>270107005</v>
      </c>
      <c r="O1935" t="s">
        <v>13608</v>
      </c>
      <c r="P1935">
        <v>22736.166811049829</v>
      </c>
      <c r="Q1935">
        <v>26238.818043777461</v>
      </c>
      <c r="R1935">
        <v>41841.942198226294</v>
      </c>
    </row>
    <row r="1936" spans="1:18" x14ac:dyDescent="0.25">
      <c r="A1936">
        <v>13</v>
      </c>
      <c r="B1936">
        <v>13401</v>
      </c>
      <c r="C1936" t="s">
        <v>10678</v>
      </c>
      <c r="D1936" t="s">
        <v>1936</v>
      </c>
      <c r="E1936">
        <v>7</v>
      </c>
      <c r="F1936" t="s">
        <v>13813</v>
      </c>
      <c r="G1936">
        <v>3</v>
      </c>
      <c r="H1936" t="s">
        <v>13770</v>
      </c>
      <c r="I1936">
        <v>3</v>
      </c>
      <c r="J1936" t="s">
        <v>13814</v>
      </c>
      <c r="K1936" t="s">
        <v>13816</v>
      </c>
      <c r="L1936">
        <v>270107</v>
      </c>
      <c r="M1936" t="s">
        <v>13588</v>
      </c>
      <c r="N1936">
        <v>270107005</v>
      </c>
      <c r="O1936" t="s">
        <v>13608</v>
      </c>
      <c r="P1936">
        <v>3024.6878480665478</v>
      </c>
      <c r="Q1936">
        <v>7884.2387734171452</v>
      </c>
      <c r="R1936">
        <v>10296.797537513041</v>
      </c>
    </row>
    <row r="1937" spans="1:18" x14ac:dyDescent="0.25">
      <c r="A1937">
        <v>13</v>
      </c>
      <c r="B1937">
        <v>13402</v>
      </c>
      <c r="C1937" t="s">
        <v>10678</v>
      </c>
      <c r="D1937" t="s">
        <v>1939</v>
      </c>
      <c r="E1937">
        <v>1</v>
      </c>
      <c r="F1937" t="s">
        <v>13800</v>
      </c>
      <c r="G1937">
        <v>1</v>
      </c>
      <c r="H1937" t="s">
        <v>8278</v>
      </c>
      <c r="I1937">
        <v>1</v>
      </c>
      <c r="J1937" t="s">
        <v>13801</v>
      </c>
      <c r="K1937" t="s">
        <v>13802</v>
      </c>
      <c r="L1937">
        <v>270107</v>
      </c>
      <c r="M1937" t="s">
        <v>13588</v>
      </c>
      <c r="N1937">
        <v>270107006</v>
      </c>
      <c r="O1937" t="s">
        <v>13613</v>
      </c>
      <c r="P1937">
        <v>15353.055974452231</v>
      </c>
      <c r="Q1937">
        <v>29546.692992033986</v>
      </c>
      <c r="R1937">
        <v>40873.084938128799</v>
      </c>
    </row>
    <row r="1938" spans="1:18" x14ac:dyDescent="0.25">
      <c r="A1938">
        <v>13</v>
      </c>
      <c r="B1938">
        <v>13402</v>
      </c>
      <c r="C1938" t="s">
        <v>10678</v>
      </c>
      <c r="D1938" t="s">
        <v>1939</v>
      </c>
      <c r="E1938">
        <v>1</v>
      </c>
      <c r="F1938" t="s">
        <v>13800</v>
      </c>
      <c r="G1938">
        <v>1</v>
      </c>
      <c r="H1938" t="s">
        <v>8278</v>
      </c>
      <c r="I1938">
        <v>1</v>
      </c>
      <c r="J1938" t="s">
        <v>13801</v>
      </c>
      <c r="K1938" t="s">
        <v>13803</v>
      </c>
      <c r="L1938">
        <v>270107</v>
      </c>
      <c r="M1938" t="s">
        <v>13588</v>
      </c>
      <c r="N1938">
        <v>270107006</v>
      </c>
      <c r="O1938" t="s">
        <v>13613</v>
      </c>
      <c r="P1938">
        <v>4691.5195600106445</v>
      </c>
      <c r="Q1938">
        <v>0</v>
      </c>
      <c r="R1938">
        <v>0</v>
      </c>
    </row>
    <row r="1939" spans="1:18" x14ac:dyDescent="0.25">
      <c r="A1939">
        <v>13</v>
      </c>
      <c r="B1939">
        <v>13402</v>
      </c>
      <c r="C1939" t="s">
        <v>10678</v>
      </c>
      <c r="D1939" t="s">
        <v>1939</v>
      </c>
      <c r="E1939">
        <v>2</v>
      </c>
      <c r="F1939" t="s">
        <v>13804</v>
      </c>
      <c r="G1939">
        <v>3</v>
      </c>
      <c r="H1939" t="s">
        <v>13770</v>
      </c>
      <c r="I1939">
        <v>1</v>
      </c>
      <c r="J1939" t="s">
        <v>13801</v>
      </c>
      <c r="K1939" t="s">
        <v>13805</v>
      </c>
      <c r="L1939">
        <v>270107</v>
      </c>
      <c r="M1939" t="s">
        <v>13588</v>
      </c>
      <c r="N1939">
        <v>270107006</v>
      </c>
      <c r="O1939" t="s">
        <v>13613</v>
      </c>
      <c r="P1939">
        <v>7036.7249179455339</v>
      </c>
      <c r="Q1939">
        <v>22970.588831035479</v>
      </c>
      <c r="R1939">
        <v>30334.208535922058</v>
      </c>
    </row>
    <row r="1940" spans="1:18" x14ac:dyDescent="0.25">
      <c r="A1940">
        <v>13</v>
      </c>
      <c r="B1940">
        <v>13402</v>
      </c>
      <c r="C1940" t="s">
        <v>10678</v>
      </c>
      <c r="D1940" t="s">
        <v>1939</v>
      </c>
      <c r="E1940">
        <v>2</v>
      </c>
      <c r="F1940" t="s">
        <v>13804</v>
      </c>
      <c r="G1940">
        <v>3</v>
      </c>
      <c r="H1940" t="s">
        <v>13770</v>
      </c>
      <c r="I1940">
        <v>1</v>
      </c>
      <c r="J1940" t="s">
        <v>13801</v>
      </c>
      <c r="K1940" t="s">
        <v>13806</v>
      </c>
      <c r="L1940">
        <v>270107</v>
      </c>
      <c r="M1940" t="s">
        <v>13588</v>
      </c>
      <c r="N1940">
        <v>270107006</v>
      </c>
      <c r="O1940" t="s">
        <v>13613</v>
      </c>
      <c r="P1940">
        <v>13007.850616517342</v>
      </c>
      <c r="Q1940">
        <v>6576.1041609985059</v>
      </c>
      <c r="R1940">
        <v>10538.87640220675</v>
      </c>
    </row>
    <row r="1941" spans="1:18" x14ac:dyDescent="0.25">
      <c r="A1941">
        <v>13</v>
      </c>
      <c r="B1941">
        <v>13402</v>
      </c>
      <c r="C1941" t="s">
        <v>10678</v>
      </c>
      <c r="D1941" t="s">
        <v>1939</v>
      </c>
      <c r="E1941">
        <v>3</v>
      </c>
      <c r="F1941" t="s">
        <v>13807</v>
      </c>
      <c r="G1941">
        <v>1</v>
      </c>
      <c r="H1941" t="s">
        <v>8278</v>
      </c>
      <c r="I1941">
        <v>1</v>
      </c>
      <c r="J1941" t="s">
        <v>13801</v>
      </c>
      <c r="K1941" t="s">
        <v>13808</v>
      </c>
      <c r="L1941">
        <v>270107</v>
      </c>
      <c r="M1941" t="s">
        <v>13588</v>
      </c>
      <c r="N1941">
        <v>270107006</v>
      </c>
      <c r="O1941" t="s">
        <v>13613</v>
      </c>
      <c r="P1941">
        <v>20044.575534462874</v>
      </c>
      <c r="Q1941">
        <v>29546.692992033986</v>
      </c>
      <c r="R1941">
        <v>40873.084938128799</v>
      </c>
    </row>
    <row r="1942" spans="1:18" x14ac:dyDescent="0.25">
      <c r="A1942">
        <v>13</v>
      </c>
      <c r="B1942">
        <v>13402</v>
      </c>
      <c r="C1942" t="s">
        <v>10678</v>
      </c>
      <c r="D1942" t="s">
        <v>1939</v>
      </c>
      <c r="E1942">
        <v>4</v>
      </c>
      <c r="F1942" t="s">
        <v>13810</v>
      </c>
      <c r="G1942">
        <v>1</v>
      </c>
      <c r="H1942" t="s">
        <v>8278</v>
      </c>
      <c r="I1942">
        <v>1</v>
      </c>
      <c r="J1942" t="s">
        <v>13801</v>
      </c>
      <c r="K1942" t="s">
        <v>13811</v>
      </c>
      <c r="L1942">
        <v>270107</v>
      </c>
      <c r="M1942" t="s">
        <v>13588</v>
      </c>
      <c r="N1942">
        <v>270107006</v>
      </c>
      <c r="O1942" t="s">
        <v>13613</v>
      </c>
      <c r="P1942">
        <v>15353.055974452231</v>
      </c>
      <c r="Q1942">
        <v>29546.692992033986</v>
      </c>
      <c r="R1942">
        <v>40873.084938128799</v>
      </c>
    </row>
    <row r="1943" spans="1:18" x14ac:dyDescent="0.25">
      <c r="A1943">
        <v>13</v>
      </c>
      <c r="B1943">
        <v>13402</v>
      </c>
      <c r="C1943" t="s">
        <v>10678</v>
      </c>
      <c r="D1943" t="s">
        <v>1939</v>
      </c>
      <c r="E1943">
        <v>4</v>
      </c>
      <c r="F1943" t="s">
        <v>13810</v>
      </c>
      <c r="G1943">
        <v>1</v>
      </c>
      <c r="H1943" t="s">
        <v>8278</v>
      </c>
      <c r="I1943">
        <v>1</v>
      </c>
      <c r="J1943" t="s">
        <v>13801</v>
      </c>
      <c r="K1943" t="s">
        <v>13812</v>
      </c>
      <c r="L1943">
        <v>270107</v>
      </c>
      <c r="M1943" t="s">
        <v>13588</v>
      </c>
      <c r="N1943">
        <v>270107006</v>
      </c>
      <c r="O1943" t="s">
        <v>13613</v>
      </c>
      <c r="P1943">
        <v>4691.5195600106445</v>
      </c>
      <c r="Q1943">
        <v>0</v>
      </c>
      <c r="R1943">
        <v>0</v>
      </c>
    </row>
    <row r="1944" spans="1:18" x14ac:dyDescent="0.25">
      <c r="A1944">
        <v>13</v>
      </c>
      <c r="B1944">
        <v>13402</v>
      </c>
      <c r="C1944" t="s">
        <v>10678</v>
      </c>
      <c r="D1944" t="s">
        <v>1939</v>
      </c>
      <c r="E1944">
        <v>7</v>
      </c>
      <c r="F1944" t="s">
        <v>13813</v>
      </c>
      <c r="G1944">
        <v>2</v>
      </c>
      <c r="H1944" t="s">
        <v>13771</v>
      </c>
      <c r="I1944">
        <v>3</v>
      </c>
      <c r="J1944" t="s">
        <v>13814</v>
      </c>
      <c r="K1944" t="s">
        <v>13771</v>
      </c>
      <c r="L1944">
        <v>270107</v>
      </c>
      <c r="M1944" t="s">
        <v>13588</v>
      </c>
      <c r="N1944">
        <v>270107005</v>
      </c>
      <c r="O1944" t="s">
        <v>13608</v>
      </c>
      <c r="P1944">
        <v>0</v>
      </c>
      <c r="Q1944">
        <v>6159.1207570643292</v>
      </c>
      <c r="R1944">
        <v>0</v>
      </c>
    </row>
    <row r="1945" spans="1:18" x14ac:dyDescent="0.25">
      <c r="A1945">
        <v>13</v>
      </c>
      <c r="B1945">
        <v>13402</v>
      </c>
      <c r="C1945" t="s">
        <v>10678</v>
      </c>
      <c r="D1945" t="s">
        <v>1939</v>
      </c>
      <c r="E1945">
        <v>7</v>
      </c>
      <c r="F1945" t="s">
        <v>13813</v>
      </c>
      <c r="G1945">
        <v>3</v>
      </c>
      <c r="H1945" t="s">
        <v>13770</v>
      </c>
      <c r="I1945">
        <v>3</v>
      </c>
      <c r="J1945" t="s">
        <v>13814</v>
      </c>
      <c r="K1945" t="s">
        <v>13815</v>
      </c>
      <c r="L1945">
        <v>270107</v>
      </c>
      <c r="M1945" t="s">
        <v>13588</v>
      </c>
      <c r="N1945">
        <v>270107005</v>
      </c>
      <c r="O1945" t="s">
        <v>13608</v>
      </c>
      <c r="P1945">
        <v>15353.055974452231</v>
      </c>
      <c r="Q1945">
        <v>23387.572234969655</v>
      </c>
      <c r="R1945">
        <v>37067.018986474337</v>
      </c>
    </row>
    <row r="1946" spans="1:18" x14ac:dyDescent="0.25">
      <c r="A1946">
        <v>13</v>
      </c>
      <c r="B1946">
        <v>13402</v>
      </c>
      <c r="C1946" t="s">
        <v>10678</v>
      </c>
      <c r="D1946" t="s">
        <v>1939</v>
      </c>
      <c r="E1946">
        <v>7</v>
      </c>
      <c r="F1946" t="s">
        <v>13813</v>
      </c>
      <c r="G1946">
        <v>3</v>
      </c>
      <c r="H1946" t="s">
        <v>13770</v>
      </c>
      <c r="I1946">
        <v>3</v>
      </c>
      <c r="J1946" t="s">
        <v>13814</v>
      </c>
      <c r="K1946" t="s">
        <v>13816</v>
      </c>
      <c r="L1946">
        <v>270107</v>
      </c>
      <c r="M1946" t="s">
        <v>13588</v>
      </c>
      <c r="N1946">
        <v>270107005</v>
      </c>
      <c r="O1946" t="s">
        <v>13608</v>
      </c>
      <c r="P1946">
        <v>4691.5195600106445</v>
      </c>
      <c r="Q1946">
        <v>0</v>
      </c>
      <c r="R1946">
        <v>3806.0659516544688</v>
      </c>
    </row>
    <row r="1947" spans="1:18" x14ac:dyDescent="0.25">
      <c r="A1947">
        <v>13</v>
      </c>
      <c r="B1947">
        <v>13403</v>
      </c>
      <c r="C1947" t="s">
        <v>10678</v>
      </c>
      <c r="D1947" t="s">
        <v>13777</v>
      </c>
      <c r="E1947">
        <v>1</v>
      </c>
      <c r="F1947" t="s">
        <v>13800</v>
      </c>
      <c r="G1947">
        <v>1</v>
      </c>
      <c r="H1947" t="s">
        <v>8278</v>
      </c>
      <c r="I1947">
        <v>1</v>
      </c>
      <c r="J1947" t="s">
        <v>13801</v>
      </c>
      <c r="K1947" t="s">
        <v>13802</v>
      </c>
      <c r="L1947">
        <v>270107</v>
      </c>
      <c r="M1947" t="s">
        <v>13588</v>
      </c>
      <c r="N1947">
        <v>270107006</v>
      </c>
      <c r="O1947" t="s">
        <v>13613</v>
      </c>
      <c r="P1947">
        <v>0</v>
      </c>
      <c r="Q1947">
        <v>28298.253389842233</v>
      </c>
      <c r="R1947">
        <v>0</v>
      </c>
    </row>
    <row r="1948" spans="1:18" x14ac:dyDescent="0.25">
      <c r="A1948">
        <v>13</v>
      </c>
      <c r="B1948">
        <v>13403</v>
      </c>
      <c r="C1948" t="s">
        <v>10678</v>
      </c>
      <c r="D1948" t="s">
        <v>13777</v>
      </c>
      <c r="E1948">
        <v>1</v>
      </c>
      <c r="F1948" t="s">
        <v>13800</v>
      </c>
      <c r="G1948">
        <v>1</v>
      </c>
      <c r="H1948" t="s">
        <v>8278</v>
      </c>
      <c r="I1948">
        <v>1</v>
      </c>
      <c r="J1948" t="s">
        <v>13801</v>
      </c>
      <c r="K1948" t="s">
        <v>13803</v>
      </c>
      <c r="L1948">
        <v>270107</v>
      </c>
      <c r="M1948" t="s">
        <v>13588</v>
      </c>
      <c r="N1948">
        <v>270107006</v>
      </c>
      <c r="O1948" t="s">
        <v>13613</v>
      </c>
      <c r="P1948">
        <v>0</v>
      </c>
      <c r="Q1948">
        <v>10380.567472917577</v>
      </c>
      <c r="R1948">
        <v>0</v>
      </c>
    </row>
    <row r="1949" spans="1:18" x14ac:dyDescent="0.25">
      <c r="A1949">
        <v>13</v>
      </c>
      <c r="B1949">
        <v>13403</v>
      </c>
      <c r="C1949" t="s">
        <v>10678</v>
      </c>
      <c r="D1949" t="s">
        <v>13777</v>
      </c>
      <c r="E1949">
        <v>2</v>
      </c>
      <c r="F1949" t="s">
        <v>13804</v>
      </c>
      <c r="G1949">
        <v>3</v>
      </c>
      <c r="H1949" t="s">
        <v>13770</v>
      </c>
      <c r="I1949">
        <v>1</v>
      </c>
      <c r="J1949" t="s">
        <v>13801</v>
      </c>
      <c r="K1949" t="s">
        <v>13805</v>
      </c>
      <c r="L1949">
        <v>270107</v>
      </c>
      <c r="M1949" t="s">
        <v>13588</v>
      </c>
      <c r="N1949">
        <v>270107006</v>
      </c>
      <c r="O1949" t="s">
        <v>13613</v>
      </c>
      <c r="P1949">
        <v>0</v>
      </c>
      <c r="Q1949">
        <v>28298.253389842233</v>
      </c>
      <c r="R1949">
        <v>0</v>
      </c>
    </row>
    <row r="1950" spans="1:18" x14ac:dyDescent="0.25">
      <c r="A1950">
        <v>13</v>
      </c>
      <c r="B1950">
        <v>13403</v>
      </c>
      <c r="C1950" t="s">
        <v>10678</v>
      </c>
      <c r="D1950" t="s">
        <v>13777</v>
      </c>
      <c r="E1950">
        <v>2</v>
      </c>
      <c r="F1950" t="s">
        <v>13804</v>
      </c>
      <c r="G1950">
        <v>3</v>
      </c>
      <c r="H1950" t="s">
        <v>13770</v>
      </c>
      <c r="I1950">
        <v>1</v>
      </c>
      <c r="J1950" t="s">
        <v>13801</v>
      </c>
      <c r="K1950" t="s">
        <v>13806</v>
      </c>
      <c r="L1950">
        <v>270107</v>
      </c>
      <c r="M1950" t="s">
        <v>13588</v>
      </c>
      <c r="N1950">
        <v>270107006</v>
      </c>
      <c r="O1950" t="s">
        <v>13613</v>
      </c>
      <c r="P1950">
        <v>0</v>
      </c>
      <c r="Q1950">
        <v>10380.567472917577</v>
      </c>
      <c r="R1950">
        <v>0</v>
      </c>
    </row>
    <row r="1951" spans="1:18" x14ac:dyDescent="0.25">
      <c r="A1951">
        <v>13</v>
      </c>
      <c r="B1951">
        <v>13403</v>
      </c>
      <c r="C1951" t="s">
        <v>10678</v>
      </c>
      <c r="D1951" t="s">
        <v>13777</v>
      </c>
      <c r="E1951">
        <v>3</v>
      </c>
      <c r="F1951" t="s">
        <v>13807</v>
      </c>
      <c r="G1951">
        <v>1</v>
      </c>
      <c r="H1951" t="s">
        <v>8278</v>
      </c>
      <c r="I1951">
        <v>1</v>
      </c>
      <c r="J1951" t="s">
        <v>13801</v>
      </c>
      <c r="K1951" t="s">
        <v>13808</v>
      </c>
      <c r="L1951">
        <v>270107</v>
      </c>
      <c r="M1951" t="s">
        <v>13588</v>
      </c>
      <c r="N1951">
        <v>270107006</v>
      </c>
      <c r="O1951" t="s">
        <v>13613</v>
      </c>
      <c r="P1951">
        <v>0</v>
      </c>
      <c r="Q1951">
        <v>28298.253389842233</v>
      </c>
      <c r="R1951">
        <v>0</v>
      </c>
    </row>
    <row r="1952" spans="1:18" x14ac:dyDescent="0.25">
      <c r="A1952">
        <v>13</v>
      </c>
      <c r="B1952">
        <v>13403</v>
      </c>
      <c r="C1952" t="s">
        <v>10678</v>
      </c>
      <c r="D1952" t="s">
        <v>13777</v>
      </c>
      <c r="E1952">
        <v>3</v>
      </c>
      <c r="F1952" t="s">
        <v>13807</v>
      </c>
      <c r="G1952">
        <v>1</v>
      </c>
      <c r="H1952" t="s">
        <v>8278</v>
      </c>
      <c r="I1952">
        <v>1</v>
      </c>
      <c r="J1952" t="s">
        <v>13801</v>
      </c>
      <c r="K1952" t="s">
        <v>13809</v>
      </c>
      <c r="L1952">
        <v>270107</v>
      </c>
      <c r="M1952" t="s">
        <v>13588</v>
      </c>
      <c r="N1952">
        <v>270107006</v>
      </c>
      <c r="O1952" t="s">
        <v>13613</v>
      </c>
      <c r="P1952">
        <v>0</v>
      </c>
      <c r="Q1952">
        <v>10380.567472917577</v>
      </c>
      <c r="R1952">
        <v>0</v>
      </c>
    </row>
    <row r="1953" spans="1:18" x14ac:dyDescent="0.25">
      <c r="A1953">
        <v>13</v>
      </c>
      <c r="B1953">
        <v>13403</v>
      </c>
      <c r="C1953" t="s">
        <v>10678</v>
      </c>
      <c r="D1953" t="s">
        <v>13777</v>
      </c>
      <c r="E1953">
        <v>4</v>
      </c>
      <c r="F1953" t="s">
        <v>13810</v>
      </c>
      <c r="G1953">
        <v>1</v>
      </c>
      <c r="H1953" t="s">
        <v>8278</v>
      </c>
      <c r="I1953">
        <v>1</v>
      </c>
      <c r="J1953" t="s">
        <v>13801</v>
      </c>
      <c r="K1953" t="s">
        <v>13811</v>
      </c>
      <c r="L1953">
        <v>270107</v>
      </c>
      <c r="M1953" t="s">
        <v>13588</v>
      </c>
      <c r="N1953">
        <v>270107006</v>
      </c>
      <c r="O1953" t="s">
        <v>13613</v>
      </c>
      <c r="P1953">
        <v>0</v>
      </c>
      <c r="Q1953">
        <v>28298.253389842233</v>
      </c>
      <c r="R1953">
        <v>0</v>
      </c>
    </row>
    <row r="1954" spans="1:18" x14ac:dyDescent="0.25">
      <c r="A1954">
        <v>13</v>
      </c>
      <c r="B1954">
        <v>13403</v>
      </c>
      <c r="C1954" t="s">
        <v>10678</v>
      </c>
      <c r="D1954" t="s">
        <v>13777</v>
      </c>
      <c r="E1954">
        <v>4</v>
      </c>
      <c r="F1954" t="s">
        <v>13810</v>
      </c>
      <c r="G1954">
        <v>1</v>
      </c>
      <c r="H1954" t="s">
        <v>8278</v>
      </c>
      <c r="I1954">
        <v>1</v>
      </c>
      <c r="J1954" t="s">
        <v>13801</v>
      </c>
      <c r="K1954" t="s">
        <v>13812</v>
      </c>
      <c r="L1954">
        <v>270107</v>
      </c>
      <c r="M1954" t="s">
        <v>13588</v>
      </c>
      <c r="N1954">
        <v>270107006</v>
      </c>
      <c r="O1954" t="s">
        <v>13613</v>
      </c>
      <c r="P1954">
        <v>0</v>
      </c>
      <c r="Q1954">
        <v>10380.567472917577</v>
      </c>
      <c r="R1954">
        <v>0</v>
      </c>
    </row>
    <row r="1955" spans="1:18" x14ac:dyDescent="0.25">
      <c r="A1955">
        <v>13</v>
      </c>
      <c r="B1955">
        <v>13403</v>
      </c>
      <c r="C1955" t="s">
        <v>10678</v>
      </c>
      <c r="D1955" t="s">
        <v>13777</v>
      </c>
      <c r="E1955">
        <v>7</v>
      </c>
      <c r="F1955" t="s">
        <v>13813</v>
      </c>
      <c r="G1955">
        <v>2</v>
      </c>
      <c r="H1955" t="s">
        <v>13771</v>
      </c>
      <c r="I1955">
        <v>3</v>
      </c>
      <c r="J1955" t="s">
        <v>13814</v>
      </c>
      <c r="K1955" t="s">
        <v>13771</v>
      </c>
      <c r="L1955">
        <v>270107</v>
      </c>
      <c r="M1955" t="s">
        <v>13588</v>
      </c>
      <c r="N1955">
        <v>270107005</v>
      </c>
      <c r="O1955" t="s">
        <v>13608</v>
      </c>
      <c r="P1955">
        <v>0</v>
      </c>
      <c r="Q1955">
        <v>13623.676852406643</v>
      </c>
      <c r="R1955">
        <v>0</v>
      </c>
    </row>
    <row r="1956" spans="1:18" x14ac:dyDescent="0.25">
      <c r="A1956">
        <v>13</v>
      </c>
      <c r="B1956">
        <v>13403</v>
      </c>
      <c r="C1956" t="s">
        <v>10678</v>
      </c>
      <c r="D1956" t="s">
        <v>13777</v>
      </c>
      <c r="E1956">
        <v>7</v>
      </c>
      <c r="F1956" t="s">
        <v>13813</v>
      </c>
      <c r="G1956">
        <v>3</v>
      </c>
      <c r="H1956" t="s">
        <v>13770</v>
      </c>
      <c r="I1956">
        <v>3</v>
      </c>
      <c r="J1956" t="s">
        <v>13814</v>
      </c>
      <c r="K1956" t="s">
        <v>13815</v>
      </c>
      <c r="L1956">
        <v>270107</v>
      </c>
      <c r="M1956" t="s">
        <v>13588</v>
      </c>
      <c r="N1956">
        <v>270107005</v>
      </c>
      <c r="O1956" t="s">
        <v>13608</v>
      </c>
      <c r="P1956">
        <v>0</v>
      </c>
      <c r="Q1956">
        <v>14674.576537435591</v>
      </c>
      <c r="R1956">
        <v>0</v>
      </c>
    </row>
    <row r="1957" spans="1:18" x14ac:dyDescent="0.25">
      <c r="A1957">
        <v>13</v>
      </c>
      <c r="B1957">
        <v>13403</v>
      </c>
      <c r="C1957" t="s">
        <v>10678</v>
      </c>
      <c r="D1957" t="s">
        <v>13777</v>
      </c>
      <c r="E1957">
        <v>7</v>
      </c>
      <c r="F1957" t="s">
        <v>13813</v>
      </c>
      <c r="G1957">
        <v>3</v>
      </c>
      <c r="H1957" t="s">
        <v>13770</v>
      </c>
      <c r="I1957">
        <v>3</v>
      </c>
      <c r="J1957" t="s">
        <v>13814</v>
      </c>
      <c r="K1957" t="s">
        <v>13816</v>
      </c>
      <c r="L1957">
        <v>270107</v>
      </c>
      <c r="M1957" t="s">
        <v>13588</v>
      </c>
      <c r="N1957">
        <v>270107005</v>
      </c>
      <c r="O1957" t="s">
        <v>13608</v>
      </c>
      <c r="P1957">
        <v>0</v>
      </c>
      <c r="Q1957">
        <v>10380.567472917577</v>
      </c>
      <c r="R1957">
        <v>0</v>
      </c>
    </row>
    <row r="1958" spans="1:18" x14ac:dyDescent="0.25">
      <c r="A1958">
        <v>13</v>
      </c>
      <c r="B1958">
        <v>13404</v>
      </c>
      <c r="C1958" t="s">
        <v>10678</v>
      </c>
      <c r="D1958" t="s">
        <v>1945</v>
      </c>
      <c r="E1958">
        <v>1</v>
      </c>
      <c r="F1958" t="s">
        <v>13800</v>
      </c>
      <c r="G1958">
        <v>1</v>
      </c>
      <c r="H1958" t="s">
        <v>8278</v>
      </c>
      <c r="I1958">
        <v>1</v>
      </c>
      <c r="J1958" t="s">
        <v>13801</v>
      </c>
      <c r="K1958" t="s">
        <v>13802</v>
      </c>
      <c r="L1958">
        <v>270107</v>
      </c>
      <c r="M1958" t="s">
        <v>13588</v>
      </c>
      <c r="N1958">
        <v>270107006</v>
      </c>
      <c r="O1958" t="s">
        <v>13613</v>
      </c>
      <c r="P1958">
        <v>14945.691738737953</v>
      </c>
      <c r="Q1958">
        <v>13987.310888376551</v>
      </c>
      <c r="R1958">
        <v>28103.643135990558</v>
      </c>
    </row>
    <row r="1959" spans="1:18" x14ac:dyDescent="0.25">
      <c r="A1959">
        <v>13</v>
      </c>
      <c r="B1959">
        <v>13404</v>
      </c>
      <c r="C1959" t="s">
        <v>10678</v>
      </c>
      <c r="D1959" t="s">
        <v>1945</v>
      </c>
      <c r="E1959">
        <v>2</v>
      </c>
      <c r="F1959" t="s">
        <v>13804</v>
      </c>
      <c r="G1959">
        <v>3</v>
      </c>
      <c r="H1959" t="s">
        <v>13770</v>
      </c>
      <c r="I1959">
        <v>1</v>
      </c>
      <c r="J1959" t="s">
        <v>13801</v>
      </c>
      <c r="K1959" t="s">
        <v>13805</v>
      </c>
      <c r="L1959">
        <v>270107</v>
      </c>
      <c r="M1959" t="s">
        <v>13588</v>
      </c>
      <c r="N1959">
        <v>270107006</v>
      </c>
      <c r="O1959" t="s">
        <v>13613</v>
      </c>
      <c r="P1959">
        <v>14945.691738737953</v>
      </c>
      <c r="Q1959">
        <v>10954.732605270185</v>
      </c>
      <c r="R1959">
        <v>25353.017849916756</v>
      </c>
    </row>
    <row r="1960" spans="1:18" x14ac:dyDescent="0.25">
      <c r="A1960">
        <v>13</v>
      </c>
      <c r="B1960">
        <v>13404</v>
      </c>
      <c r="C1960" t="s">
        <v>10678</v>
      </c>
      <c r="D1960" t="s">
        <v>1945</v>
      </c>
      <c r="E1960">
        <v>2</v>
      </c>
      <c r="F1960" t="s">
        <v>13804</v>
      </c>
      <c r="G1960">
        <v>3</v>
      </c>
      <c r="H1960" t="s">
        <v>13770</v>
      </c>
      <c r="I1960">
        <v>1</v>
      </c>
      <c r="J1960" t="s">
        <v>13801</v>
      </c>
      <c r="K1960" t="s">
        <v>13806</v>
      </c>
      <c r="L1960">
        <v>270107</v>
      </c>
      <c r="M1960" t="s">
        <v>13588</v>
      </c>
      <c r="N1960">
        <v>270107006</v>
      </c>
      <c r="O1960" t="s">
        <v>13613</v>
      </c>
      <c r="P1960">
        <v>0</v>
      </c>
      <c r="Q1960">
        <v>3032.5782831063671</v>
      </c>
      <c r="R1960">
        <v>2750.6252860738045</v>
      </c>
    </row>
    <row r="1961" spans="1:18" x14ac:dyDescent="0.25">
      <c r="A1961">
        <v>13</v>
      </c>
      <c r="B1961">
        <v>13404</v>
      </c>
      <c r="C1961" t="s">
        <v>10678</v>
      </c>
      <c r="D1961" t="s">
        <v>1945</v>
      </c>
      <c r="E1961">
        <v>3</v>
      </c>
      <c r="F1961" t="s">
        <v>13807</v>
      </c>
      <c r="G1961">
        <v>1</v>
      </c>
      <c r="H1961" t="s">
        <v>8278</v>
      </c>
      <c r="I1961">
        <v>1</v>
      </c>
      <c r="J1961" t="s">
        <v>13801</v>
      </c>
      <c r="K1961" t="s">
        <v>13808</v>
      </c>
      <c r="L1961">
        <v>270107</v>
      </c>
      <c r="M1961" t="s">
        <v>13588</v>
      </c>
      <c r="N1961">
        <v>270107006</v>
      </c>
      <c r="O1961" t="s">
        <v>13613</v>
      </c>
      <c r="P1961">
        <v>14945.691738737953</v>
      </c>
      <c r="Q1961">
        <v>13987.310888376551</v>
      </c>
      <c r="R1961">
        <v>28103.643135990558</v>
      </c>
    </row>
    <row r="1962" spans="1:18" x14ac:dyDescent="0.25">
      <c r="A1962">
        <v>13</v>
      </c>
      <c r="B1962">
        <v>13404</v>
      </c>
      <c r="C1962" t="s">
        <v>10678</v>
      </c>
      <c r="D1962" t="s">
        <v>1945</v>
      </c>
      <c r="E1962">
        <v>4</v>
      </c>
      <c r="F1962" t="s">
        <v>13810</v>
      </c>
      <c r="G1962">
        <v>1</v>
      </c>
      <c r="H1962" t="s">
        <v>8278</v>
      </c>
      <c r="I1962">
        <v>1</v>
      </c>
      <c r="J1962" t="s">
        <v>13801</v>
      </c>
      <c r="K1962" t="s">
        <v>13811</v>
      </c>
      <c r="L1962">
        <v>270107</v>
      </c>
      <c r="M1962" t="s">
        <v>13588</v>
      </c>
      <c r="N1962">
        <v>270107006</v>
      </c>
      <c r="O1962" t="s">
        <v>13613</v>
      </c>
      <c r="P1962">
        <v>14945.691738737953</v>
      </c>
      <c r="Q1962">
        <v>13987.310888376551</v>
      </c>
      <c r="R1962">
        <v>28103.643135990558</v>
      </c>
    </row>
    <row r="1963" spans="1:18" x14ac:dyDescent="0.25">
      <c r="A1963">
        <v>13</v>
      </c>
      <c r="B1963">
        <v>13404</v>
      </c>
      <c r="C1963" t="s">
        <v>10678</v>
      </c>
      <c r="D1963" t="s">
        <v>1945</v>
      </c>
      <c r="E1963">
        <v>7</v>
      </c>
      <c r="F1963" t="s">
        <v>13813</v>
      </c>
      <c r="G1963">
        <v>2</v>
      </c>
      <c r="H1963" t="s">
        <v>13771</v>
      </c>
      <c r="I1963">
        <v>3</v>
      </c>
      <c r="J1963" t="s">
        <v>13814</v>
      </c>
      <c r="K1963" t="s">
        <v>13771</v>
      </c>
      <c r="L1963">
        <v>270107</v>
      </c>
      <c r="M1963" t="s">
        <v>13588</v>
      </c>
      <c r="N1963">
        <v>270107005</v>
      </c>
      <c r="O1963" t="s">
        <v>13608</v>
      </c>
      <c r="P1963">
        <v>11956.553390990361</v>
      </c>
      <c r="Q1963">
        <v>0</v>
      </c>
      <c r="R1963">
        <v>0</v>
      </c>
    </row>
    <row r="1964" spans="1:18" x14ac:dyDescent="0.25">
      <c r="A1964">
        <v>13</v>
      </c>
      <c r="B1964">
        <v>13404</v>
      </c>
      <c r="C1964" t="s">
        <v>10678</v>
      </c>
      <c r="D1964" t="s">
        <v>1945</v>
      </c>
      <c r="E1964">
        <v>7</v>
      </c>
      <c r="F1964" t="s">
        <v>13813</v>
      </c>
      <c r="G1964">
        <v>3</v>
      </c>
      <c r="H1964" t="s">
        <v>13770</v>
      </c>
      <c r="I1964">
        <v>3</v>
      </c>
      <c r="J1964" t="s">
        <v>13814</v>
      </c>
      <c r="K1964" t="s">
        <v>13815</v>
      </c>
      <c r="L1964">
        <v>270107</v>
      </c>
      <c r="M1964" t="s">
        <v>13588</v>
      </c>
      <c r="N1964">
        <v>270107005</v>
      </c>
      <c r="O1964" t="s">
        <v>13608</v>
      </c>
      <c r="P1964">
        <v>2989.1383477475902</v>
      </c>
      <c r="Q1964">
        <v>10371.262233987751</v>
      </c>
      <c r="R1964">
        <v>25353.017849916756</v>
      </c>
    </row>
    <row r="1965" spans="1:18" x14ac:dyDescent="0.25">
      <c r="A1965">
        <v>13</v>
      </c>
      <c r="B1965">
        <v>13404</v>
      </c>
      <c r="C1965" t="s">
        <v>10678</v>
      </c>
      <c r="D1965" t="s">
        <v>1945</v>
      </c>
      <c r="E1965">
        <v>7</v>
      </c>
      <c r="F1965" t="s">
        <v>13813</v>
      </c>
      <c r="G1965">
        <v>3</v>
      </c>
      <c r="H1965" t="s">
        <v>13770</v>
      </c>
      <c r="I1965">
        <v>3</v>
      </c>
      <c r="J1965" t="s">
        <v>13814</v>
      </c>
      <c r="K1965" t="s">
        <v>13816</v>
      </c>
      <c r="L1965">
        <v>270107</v>
      </c>
      <c r="M1965" t="s">
        <v>13588</v>
      </c>
      <c r="N1965">
        <v>270107005</v>
      </c>
      <c r="O1965" t="s">
        <v>13608</v>
      </c>
      <c r="P1965">
        <v>0</v>
      </c>
      <c r="Q1965">
        <v>3616.0486543887992</v>
      </c>
      <c r="R1965">
        <v>2750.6252860738045</v>
      </c>
    </row>
    <row r="1966" spans="1:18" x14ac:dyDescent="0.25">
      <c r="A1966">
        <v>13</v>
      </c>
      <c r="B1966">
        <v>13501</v>
      </c>
      <c r="C1966" t="s">
        <v>10678</v>
      </c>
      <c r="D1966" t="s">
        <v>1948</v>
      </c>
      <c r="E1966">
        <v>1</v>
      </c>
      <c r="F1966" t="s">
        <v>13800</v>
      </c>
      <c r="G1966">
        <v>1</v>
      </c>
      <c r="H1966" t="s">
        <v>8278</v>
      </c>
      <c r="I1966">
        <v>1</v>
      </c>
      <c r="J1966" t="s">
        <v>13801</v>
      </c>
      <c r="K1966" t="s">
        <v>13802</v>
      </c>
      <c r="L1966">
        <v>270107</v>
      </c>
      <c r="M1966" t="s">
        <v>13588</v>
      </c>
      <c r="N1966">
        <v>270107006</v>
      </c>
      <c r="O1966" t="s">
        <v>13613</v>
      </c>
      <c r="P1966">
        <v>16827.606489877948</v>
      </c>
      <c r="Q1966">
        <v>20459.891078913646</v>
      </c>
      <c r="R1966">
        <v>7769.6497068532417</v>
      </c>
    </row>
    <row r="1967" spans="1:18" x14ac:dyDescent="0.25">
      <c r="A1967">
        <v>13</v>
      </c>
      <c r="B1967">
        <v>13501</v>
      </c>
      <c r="C1967" t="s">
        <v>10678</v>
      </c>
      <c r="D1967" t="s">
        <v>1948</v>
      </c>
      <c r="E1967">
        <v>1</v>
      </c>
      <c r="F1967" t="s">
        <v>13800</v>
      </c>
      <c r="G1967">
        <v>1</v>
      </c>
      <c r="H1967" t="s">
        <v>8278</v>
      </c>
      <c r="I1967">
        <v>1</v>
      </c>
      <c r="J1967" t="s">
        <v>13801</v>
      </c>
      <c r="K1967" t="s">
        <v>13803</v>
      </c>
      <c r="L1967">
        <v>270107</v>
      </c>
      <c r="M1967" t="s">
        <v>13588</v>
      </c>
      <c r="N1967">
        <v>270107006</v>
      </c>
      <c r="O1967" t="s">
        <v>13613</v>
      </c>
      <c r="P1967">
        <v>0</v>
      </c>
      <c r="Q1967">
        <v>2730.6252752091614</v>
      </c>
      <c r="R1967">
        <v>0</v>
      </c>
    </row>
    <row r="1968" spans="1:18" x14ac:dyDescent="0.25">
      <c r="A1968">
        <v>13</v>
      </c>
      <c r="B1968">
        <v>13501</v>
      </c>
      <c r="C1968" t="s">
        <v>10678</v>
      </c>
      <c r="D1968" t="s">
        <v>1948</v>
      </c>
      <c r="E1968">
        <v>2</v>
      </c>
      <c r="F1968" t="s">
        <v>13804</v>
      </c>
      <c r="G1968">
        <v>3</v>
      </c>
      <c r="H1968" t="s">
        <v>13770</v>
      </c>
      <c r="I1968">
        <v>1</v>
      </c>
      <c r="J1968" t="s">
        <v>13801</v>
      </c>
      <c r="K1968" t="s">
        <v>13805</v>
      </c>
      <c r="L1968">
        <v>270107</v>
      </c>
      <c r="M1968" t="s">
        <v>13588</v>
      </c>
      <c r="N1968">
        <v>270107006</v>
      </c>
      <c r="O1968" t="s">
        <v>13613</v>
      </c>
      <c r="P1968">
        <v>15416.727938172966</v>
      </c>
      <c r="Q1968">
        <v>15986.539179228517</v>
      </c>
      <c r="R1968">
        <v>6815.8193945787289</v>
      </c>
    </row>
    <row r="1969" spans="1:18" x14ac:dyDescent="0.25">
      <c r="A1969">
        <v>13</v>
      </c>
      <c r="B1969">
        <v>13501</v>
      </c>
      <c r="C1969" t="s">
        <v>10678</v>
      </c>
      <c r="D1969" t="s">
        <v>1948</v>
      </c>
      <c r="E1969">
        <v>2</v>
      </c>
      <c r="F1969" t="s">
        <v>13804</v>
      </c>
      <c r="G1969">
        <v>3</v>
      </c>
      <c r="H1969" t="s">
        <v>13770</v>
      </c>
      <c r="I1969">
        <v>1</v>
      </c>
      <c r="J1969" t="s">
        <v>13801</v>
      </c>
      <c r="K1969" t="s">
        <v>13806</v>
      </c>
      <c r="L1969">
        <v>270107</v>
      </c>
      <c r="M1969" t="s">
        <v>13588</v>
      </c>
      <c r="N1969">
        <v>270107006</v>
      </c>
      <c r="O1969" t="s">
        <v>13613</v>
      </c>
      <c r="P1969">
        <v>1410.8785517049819</v>
      </c>
      <c r="Q1969">
        <v>7203.9771748942894</v>
      </c>
      <c r="R1969">
        <v>953.83031227451215</v>
      </c>
    </row>
    <row r="1970" spans="1:18" x14ac:dyDescent="0.25">
      <c r="A1970">
        <v>13</v>
      </c>
      <c r="B1970">
        <v>13501</v>
      </c>
      <c r="C1970" t="s">
        <v>10678</v>
      </c>
      <c r="D1970" t="s">
        <v>1948</v>
      </c>
      <c r="E1970">
        <v>3</v>
      </c>
      <c r="F1970" t="s">
        <v>13807</v>
      </c>
      <c r="G1970">
        <v>1</v>
      </c>
      <c r="H1970" t="s">
        <v>8278</v>
      </c>
      <c r="I1970">
        <v>1</v>
      </c>
      <c r="J1970" t="s">
        <v>13801</v>
      </c>
      <c r="K1970" t="s">
        <v>13808</v>
      </c>
      <c r="L1970">
        <v>270107</v>
      </c>
      <c r="M1970" t="s">
        <v>13588</v>
      </c>
      <c r="N1970">
        <v>270107006</v>
      </c>
      <c r="O1970" t="s">
        <v>13613</v>
      </c>
      <c r="P1970">
        <v>16827.606489877948</v>
      </c>
      <c r="Q1970">
        <v>20459.891078913646</v>
      </c>
      <c r="R1970">
        <v>7769.6497068532417</v>
      </c>
    </row>
    <row r="1971" spans="1:18" x14ac:dyDescent="0.25">
      <c r="A1971">
        <v>13</v>
      </c>
      <c r="B1971">
        <v>13501</v>
      </c>
      <c r="C1971" t="s">
        <v>10678</v>
      </c>
      <c r="D1971" t="s">
        <v>1948</v>
      </c>
      <c r="E1971">
        <v>3</v>
      </c>
      <c r="F1971" t="s">
        <v>13807</v>
      </c>
      <c r="G1971">
        <v>1</v>
      </c>
      <c r="H1971" t="s">
        <v>8278</v>
      </c>
      <c r="I1971">
        <v>1</v>
      </c>
      <c r="J1971" t="s">
        <v>13801</v>
      </c>
      <c r="K1971" t="s">
        <v>13809</v>
      </c>
      <c r="L1971">
        <v>270107</v>
      </c>
      <c r="M1971" t="s">
        <v>13588</v>
      </c>
      <c r="N1971">
        <v>270107006</v>
      </c>
      <c r="O1971" t="s">
        <v>13613</v>
      </c>
      <c r="P1971">
        <v>0</v>
      </c>
      <c r="Q1971">
        <v>2730.6252752091614</v>
      </c>
      <c r="R1971">
        <v>0</v>
      </c>
    </row>
    <row r="1972" spans="1:18" x14ac:dyDescent="0.25">
      <c r="A1972">
        <v>13</v>
      </c>
      <c r="B1972">
        <v>13501</v>
      </c>
      <c r="C1972" t="s">
        <v>10678</v>
      </c>
      <c r="D1972" t="s">
        <v>1948</v>
      </c>
      <c r="E1972">
        <v>4</v>
      </c>
      <c r="F1972" t="s">
        <v>13810</v>
      </c>
      <c r="G1972">
        <v>1</v>
      </c>
      <c r="H1972" t="s">
        <v>8278</v>
      </c>
      <c r="I1972">
        <v>1</v>
      </c>
      <c r="J1972" t="s">
        <v>13801</v>
      </c>
      <c r="K1972" t="s">
        <v>13811</v>
      </c>
      <c r="L1972">
        <v>270107</v>
      </c>
      <c r="M1972" t="s">
        <v>13588</v>
      </c>
      <c r="N1972">
        <v>270107006</v>
      </c>
      <c r="O1972" t="s">
        <v>13613</v>
      </c>
      <c r="P1972">
        <v>16827.606489877948</v>
      </c>
      <c r="Q1972">
        <v>20459.891078913646</v>
      </c>
      <c r="R1972">
        <v>7769.6497068532417</v>
      </c>
    </row>
    <row r="1973" spans="1:18" x14ac:dyDescent="0.25">
      <c r="A1973">
        <v>13</v>
      </c>
      <c r="B1973">
        <v>13501</v>
      </c>
      <c r="C1973" t="s">
        <v>10678</v>
      </c>
      <c r="D1973" t="s">
        <v>1948</v>
      </c>
      <c r="E1973">
        <v>4</v>
      </c>
      <c r="F1973" t="s">
        <v>13810</v>
      </c>
      <c r="G1973">
        <v>1</v>
      </c>
      <c r="H1973" t="s">
        <v>8278</v>
      </c>
      <c r="I1973">
        <v>1</v>
      </c>
      <c r="J1973" t="s">
        <v>13801</v>
      </c>
      <c r="K1973" t="s">
        <v>13812</v>
      </c>
      <c r="L1973">
        <v>270107</v>
      </c>
      <c r="M1973" t="s">
        <v>13588</v>
      </c>
      <c r="N1973">
        <v>270107006</v>
      </c>
      <c r="O1973" t="s">
        <v>13613</v>
      </c>
      <c r="P1973">
        <v>0</v>
      </c>
      <c r="Q1973">
        <v>2730.6252752091614</v>
      </c>
      <c r="R1973">
        <v>0</v>
      </c>
    </row>
    <row r="1974" spans="1:18" x14ac:dyDescent="0.25">
      <c r="A1974">
        <v>13</v>
      </c>
      <c r="B1974">
        <v>13501</v>
      </c>
      <c r="C1974" t="s">
        <v>10678</v>
      </c>
      <c r="D1974" t="s">
        <v>1948</v>
      </c>
      <c r="E1974">
        <v>7</v>
      </c>
      <c r="F1974" t="s">
        <v>13813</v>
      </c>
      <c r="G1974">
        <v>2</v>
      </c>
      <c r="H1974" t="s">
        <v>13771</v>
      </c>
      <c r="I1974">
        <v>3</v>
      </c>
      <c r="J1974" t="s">
        <v>13814</v>
      </c>
      <c r="K1974" t="s">
        <v>13771</v>
      </c>
      <c r="L1974">
        <v>270107</v>
      </c>
      <c r="M1974" t="s">
        <v>13588</v>
      </c>
      <c r="N1974">
        <v>270107005</v>
      </c>
      <c r="O1974" t="s">
        <v>13608</v>
      </c>
      <c r="P1974">
        <v>5894.3189059359838</v>
      </c>
      <c r="Q1974">
        <v>5123.375864422399</v>
      </c>
      <c r="R1974">
        <v>0</v>
      </c>
    </row>
    <row r="1975" spans="1:18" x14ac:dyDescent="0.25">
      <c r="A1975">
        <v>13</v>
      </c>
      <c r="B1975">
        <v>13501</v>
      </c>
      <c r="C1975" t="s">
        <v>10678</v>
      </c>
      <c r="D1975" t="s">
        <v>1948</v>
      </c>
      <c r="E1975">
        <v>7</v>
      </c>
      <c r="F1975" t="s">
        <v>13813</v>
      </c>
      <c r="G1975">
        <v>3</v>
      </c>
      <c r="H1975" t="s">
        <v>13770</v>
      </c>
      <c r="I1975">
        <v>3</v>
      </c>
      <c r="J1975" t="s">
        <v>13814</v>
      </c>
      <c r="K1975" t="s">
        <v>13815</v>
      </c>
      <c r="L1975">
        <v>270107</v>
      </c>
      <c r="M1975" t="s">
        <v>13588</v>
      </c>
      <c r="N1975">
        <v>270107005</v>
      </c>
      <c r="O1975" t="s">
        <v>13608</v>
      </c>
      <c r="P1975">
        <v>9522.4090322369811</v>
      </c>
      <c r="Q1975">
        <v>15336.515214491248</v>
      </c>
      <c r="R1975">
        <v>7769.6497068532417</v>
      </c>
    </row>
    <row r="1976" spans="1:18" x14ac:dyDescent="0.25">
      <c r="A1976">
        <v>13</v>
      </c>
      <c r="B1976">
        <v>13501</v>
      </c>
      <c r="C1976" t="s">
        <v>10678</v>
      </c>
      <c r="D1976" t="s">
        <v>1948</v>
      </c>
      <c r="E1976">
        <v>7</v>
      </c>
      <c r="F1976" t="s">
        <v>13813</v>
      </c>
      <c r="G1976">
        <v>3</v>
      </c>
      <c r="H1976" t="s">
        <v>13770</v>
      </c>
      <c r="I1976">
        <v>3</v>
      </c>
      <c r="J1976" t="s">
        <v>13814</v>
      </c>
      <c r="K1976" t="s">
        <v>13816</v>
      </c>
      <c r="L1976">
        <v>270107</v>
      </c>
      <c r="M1976" t="s">
        <v>13588</v>
      </c>
      <c r="N1976">
        <v>270107005</v>
      </c>
      <c r="O1976" t="s">
        <v>13608</v>
      </c>
      <c r="P1976">
        <v>1410.8785517049819</v>
      </c>
      <c r="Q1976">
        <v>2730.6252752091614</v>
      </c>
      <c r="R1976">
        <v>0</v>
      </c>
    </row>
    <row r="1977" spans="1:18" x14ac:dyDescent="0.25">
      <c r="A1977">
        <v>13</v>
      </c>
      <c r="B1977">
        <v>13601</v>
      </c>
      <c r="C1977" t="s">
        <v>10678</v>
      </c>
      <c r="D1977" t="s">
        <v>1963</v>
      </c>
      <c r="E1977">
        <v>1</v>
      </c>
      <c r="F1977" t="s">
        <v>13800</v>
      </c>
      <c r="G1977">
        <v>1</v>
      </c>
      <c r="H1977" t="s">
        <v>8278</v>
      </c>
      <c r="I1977">
        <v>1</v>
      </c>
      <c r="J1977" t="s">
        <v>13801</v>
      </c>
      <c r="K1977" t="s">
        <v>13802</v>
      </c>
      <c r="L1977">
        <v>270107</v>
      </c>
      <c r="M1977" t="s">
        <v>13588</v>
      </c>
      <c r="N1977">
        <v>270107006</v>
      </c>
      <c r="O1977" t="s">
        <v>13613</v>
      </c>
      <c r="P1977">
        <v>22932.006087779195</v>
      </c>
      <c r="Q1977">
        <v>14620.407107736579</v>
      </c>
      <c r="R1977">
        <v>13075.886216498189</v>
      </c>
    </row>
    <row r="1978" spans="1:18" x14ac:dyDescent="0.25">
      <c r="A1978">
        <v>13</v>
      </c>
      <c r="B1978">
        <v>13601</v>
      </c>
      <c r="C1978" t="s">
        <v>10678</v>
      </c>
      <c r="D1978" t="s">
        <v>1963</v>
      </c>
      <c r="E1978">
        <v>2</v>
      </c>
      <c r="F1978" t="s">
        <v>13804</v>
      </c>
      <c r="G1978">
        <v>3</v>
      </c>
      <c r="H1978" t="s">
        <v>13770</v>
      </c>
      <c r="I1978">
        <v>1</v>
      </c>
      <c r="J1978" t="s">
        <v>13801</v>
      </c>
      <c r="K1978" t="s">
        <v>13805</v>
      </c>
      <c r="L1978">
        <v>270107</v>
      </c>
      <c r="M1978" t="s">
        <v>13588</v>
      </c>
      <c r="N1978">
        <v>270107006</v>
      </c>
      <c r="O1978" t="s">
        <v>13613</v>
      </c>
      <c r="P1978">
        <v>22932.006087779195</v>
      </c>
      <c r="Q1978">
        <v>10668.411874371095</v>
      </c>
      <c r="R1978">
        <v>9531.4273028953576</v>
      </c>
    </row>
    <row r="1979" spans="1:18" x14ac:dyDescent="0.25">
      <c r="A1979">
        <v>13</v>
      </c>
      <c r="B1979">
        <v>13601</v>
      </c>
      <c r="C1979" t="s">
        <v>10678</v>
      </c>
      <c r="D1979" t="s">
        <v>1963</v>
      </c>
      <c r="E1979">
        <v>2</v>
      </c>
      <c r="F1979" t="s">
        <v>13804</v>
      </c>
      <c r="G1979">
        <v>3</v>
      </c>
      <c r="H1979" t="s">
        <v>13770</v>
      </c>
      <c r="I1979">
        <v>1</v>
      </c>
      <c r="J1979" t="s">
        <v>13801</v>
      </c>
      <c r="K1979" t="s">
        <v>13806</v>
      </c>
      <c r="L1979">
        <v>270107</v>
      </c>
      <c r="M1979" t="s">
        <v>13588</v>
      </c>
      <c r="N1979">
        <v>270107006</v>
      </c>
      <c r="O1979" t="s">
        <v>13613</v>
      </c>
      <c r="P1979">
        <v>0</v>
      </c>
      <c r="Q1979">
        <v>3951.9952333654855</v>
      </c>
      <c r="R1979">
        <v>3544.4589136028326</v>
      </c>
    </row>
    <row r="1980" spans="1:18" x14ac:dyDescent="0.25">
      <c r="A1980">
        <v>13</v>
      </c>
      <c r="B1980">
        <v>13601</v>
      </c>
      <c r="C1980" t="s">
        <v>10678</v>
      </c>
      <c r="D1980" t="s">
        <v>1963</v>
      </c>
      <c r="E1980">
        <v>3</v>
      </c>
      <c r="F1980" t="s">
        <v>13807</v>
      </c>
      <c r="G1980">
        <v>1</v>
      </c>
      <c r="H1980" t="s">
        <v>8278</v>
      </c>
      <c r="I1980">
        <v>1</v>
      </c>
      <c r="J1980" t="s">
        <v>13801</v>
      </c>
      <c r="K1980" t="s">
        <v>13808</v>
      </c>
      <c r="L1980">
        <v>270107</v>
      </c>
      <c r="M1980" t="s">
        <v>13588</v>
      </c>
      <c r="N1980">
        <v>270107006</v>
      </c>
      <c r="O1980" t="s">
        <v>13613</v>
      </c>
      <c r="P1980">
        <v>22932.006087779195</v>
      </c>
      <c r="Q1980">
        <v>14620.407107736579</v>
      </c>
      <c r="R1980">
        <v>13075.886216498189</v>
      </c>
    </row>
    <row r="1981" spans="1:18" x14ac:dyDescent="0.25">
      <c r="A1981">
        <v>13</v>
      </c>
      <c r="B1981">
        <v>13601</v>
      </c>
      <c r="C1981" t="s">
        <v>10678</v>
      </c>
      <c r="D1981" t="s">
        <v>1963</v>
      </c>
      <c r="E1981">
        <v>4</v>
      </c>
      <c r="F1981" t="s">
        <v>13810</v>
      </c>
      <c r="G1981">
        <v>1</v>
      </c>
      <c r="H1981" t="s">
        <v>8278</v>
      </c>
      <c r="I1981">
        <v>1</v>
      </c>
      <c r="J1981" t="s">
        <v>13801</v>
      </c>
      <c r="K1981" t="s">
        <v>13811</v>
      </c>
      <c r="L1981">
        <v>270107</v>
      </c>
      <c r="M1981" t="s">
        <v>13588</v>
      </c>
      <c r="N1981">
        <v>270107006</v>
      </c>
      <c r="O1981" t="s">
        <v>13613</v>
      </c>
      <c r="P1981">
        <v>22932.006087779195</v>
      </c>
      <c r="Q1981">
        <v>14620.407107736579</v>
      </c>
      <c r="R1981">
        <v>13075.886216498189</v>
      </c>
    </row>
    <row r="1982" spans="1:18" x14ac:dyDescent="0.25">
      <c r="A1982">
        <v>13</v>
      </c>
      <c r="B1982">
        <v>13601</v>
      </c>
      <c r="C1982" t="s">
        <v>10678</v>
      </c>
      <c r="D1982" t="s">
        <v>1963</v>
      </c>
      <c r="E1982">
        <v>7</v>
      </c>
      <c r="F1982" t="s">
        <v>13813</v>
      </c>
      <c r="G1982">
        <v>2</v>
      </c>
      <c r="H1982" t="s">
        <v>13771</v>
      </c>
      <c r="I1982">
        <v>3</v>
      </c>
      <c r="J1982" t="s">
        <v>13814</v>
      </c>
      <c r="K1982" t="s">
        <v>13771</v>
      </c>
      <c r="L1982">
        <v>270107</v>
      </c>
      <c r="M1982" t="s">
        <v>13588</v>
      </c>
      <c r="N1982">
        <v>270107005</v>
      </c>
      <c r="O1982" t="s">
        <v>13608</v>
      </c>
      <c r="P1982">
        <v>3926.8918048071519</v>
      </c>
      <c r="Q1982">
        <v>0</v>
      </c>
      <c r="R1982">
        <v>0</v>
      </c>
    </row>
    <row r="1983" spans="1:18" x14ac:dyDescent="0.25">
      <c r="A1983">
        <v>13</v>
      </c>
      <c r="B1983">
        <v>13601</v>
      </c>
      <c r="C1983" t="s">
        <v>10678</v>
      </c>
      <c r="D1983" t="s">
        <v>1963</v>
      </c>
      <c r="E1983">
        <v>7</v>
      </c>
      <c r="F1983" t="s">
        <v>13813</v>
      </c>
      <c r="G1983">
        <v>3</v>
      </c>
      <c r="H1983" t="s">
        <v>13770</v>
      </c>
      <c r="I1983">
        <v>3</v>
      </c>
      <c r="J1983" t="s">
        <v>13814</v>
      </c>
      <c r="K1983" t="s">
        <v>13815</v>
      </c>
      <c r="L1983">
        <v>270107</v>
      </c>
      <c r="M1983" t="s">
        <v>13588</v>
      </c>
      <c r="N1983">
        <v>270107005</v>
      </c>
      <c r="O1983" t="s">
        <v>13608</v>
      </c>
      <c r="P1983">
        <v>19005.114282972041</v>
      </c>
      <c r="Q1983">
        <v>9950.1717174662699</v>
      </c>
      <c r="R1983">
        <v>9531.4273028953576</v>
      </c>
    </row>
    <row r="1984" spans="1:18" x14ac:dyDescent="0.25">
      <c r="A1984">
        <v>13</v>
      </c>
      <c r="B1984">
        <v>13601</v>
      </c>
      <c r="C1984" t="s">
        <v>10678</v>
      </c>
      <c r="D1984" t="s">
        <v>1963</v>
      </c>
      <c r="E1984">
        <v>7</v>
      </c>
      <c r="F1984" t="s">
        <v>13813</v>
      </c>
      <c r="G1984">
        <v>3</v>
      </c>
      <c r="H1984" t="s">
        <v>13770</v>
      </c>
      <c r="I1984">
        <v>3</v>
      </c>
      <c r="J1984" t="s">
        <v>13814</v>
      </c>
      <c r="K1984" t="s">
        <v>13816</v>
      </c>
      <c r="L1984">
        <v>270107</v>
      </c>
      <c r="M1984" t="s">
        <v>13588</v>
      </c>
      <c r="N1984">
        <v>270107005</v>
      </c>
      <c r="O1984" t="s">
        <v>13608</v>
      </c>
      <c r="P1984">
        <v>0</v>
      </c>
      <c r="Q1984">
        <v>4670.2353902703117</v>
      </c>
      <c r="R1984">
        <v>3544.4589136028326</v>
      </c>
    </row>
    <row r="1985" spans="1:18" x14ac:dyDescent="0.25">
      <c r="A1985">
        <v>13</v>
      </c>
      <c r="B1985">
        <v>13602</v>
      </c>
      <c r="C1985" t="s">
        <v>10678</v>
      </c>
      <c r="D1985" t="s">
        <v>1966</v>
      </c>
      <c r="E1985">
        <v>1</v>
      </c>
      <c r="F1985" t="s">
        <v>13800</v>
      </c>
      <c r="G1985">
        <v>1</v>
      </c>
      <c r="H1985" t="s">
        <v>8278</v>
      </c>
      <c r="I1985">
        <v>1</v>
      </c>
      <c r="J1985" t="s">
        <v>13801</v>
      </c>
      <c r="K1985" t="s">
        <v>13802</v>
      </c>
      <c r="L1985">
        <v>270107</v>
      </c>
      <c r="M1985" t="s">
        <v>13588</v>
      </c>
      <c r="N1985">
        <v>270107006</v>
      </c>
      <c r="O1985" t="s">
        <v>13613</v>
      </c>
      <c r="P1985">
        <v>0</v>
      </c>
      <c r="Q1985">
        <v>0</v>
      </c>
      <c r="R1985">
        <v>65635.680412053829</v>
      </c>
    </row>
    <row r="1986" spans="1:18" x14ac:dyDescent="0.25">
      <c r="A1986">
        <v>13</v>
      </c>
      <c r="B1986">
        <v>13602</v>
      </c>
      <c r="C1986" t="s">
        <v>10678</v>
      </c>
      <c r="D1986" t="s">
        <v>1966</v>
      </c>
      <c r="E1986">
        <v>2</v>
      </c>
      <c r="F1986" t="s">
        <v>13804</v>
      </c>
      <c r="G1986">
        <v>3</v>
      </c>
      <c r="H1986" t="s">
        <v>13770</v>
      </c>
      <c r="I1986">
        <v>1</v>
      </c>
      <c r="J1986" t="s">
        <v>13801</v>
      </c>
      <c r="K1986" t="s">
        <v>13805</v>
      </c>
      <c r="L1986">
        <v>270107</v>
      </c>
      <c r="M1986" t="s">
        <v>13588</v>
      </c>
      <c r="N1986">
        <v>270107006</v>
      </c>
      <c r="O1986" t="s">
        <v>13613</v>
      </c>
      <c r="P1986">
        <v>0</v>
      </c>
      <c r="Q1986">
        <v>0</v>
      </c>
      <c r="R1986">
        <v>59946.215414123486</v>
      </c>
    </row>
    <row r="1987" spans="1:18" x14ac:dyDescent="0.25">
      <c r="A1987">
        <v>13</v>
      </c>
      <c r="B1987">
        <v>13602</v>
      </c>
      <c r="C1987" t="s">
        <v>10678</v>
      </c>
      <c r="D1987" t="s">
        <v>1966</v>
      </c>
      <c r="E1987">
        <v>2</v>
      </c>
      <c r="F1987" t="s">
        <v>13804</v>
      </c>
      <c r="G1987">
        <v>3</v>
      </c>
      <c r="H1987" t="s">
        <v>13770</v>
      </c>
      <c r="I1987">
        <v>1</v>
      </c>
      <c r="J1987" t="s">
        <v>13801</v>
      </c>
      <c r="K1987" t="s">
        <v>13806</v>
      </c>
      <c r="L1987">
        <v>270107</v>
      </c>
      <c r="M1987" t="s">
        <v>13588</v>
      </c>
      <c r="N1987">
        <v>270107006</v>
      </c>
      <c r="O1987" t="s">
        <v>13613</v>
      </c>
      <c r="P1987">
        <v>0</v>
      </c>
      <c r="Q1987">
        <v>0</v>
      </c>
      <c r="R1987">
        <v>5689.4649979303376</v>
      </c>
    </row>
    <row r="1988" spans="1:18" x14ac:dyDescent="0.25">
      <c r="A1988">
        <v>13</v>
      </c>
      <c r="B1988">
        <v>13602</v>
      </c>
      <c r="C1988" t="s">
        <v>10678</v>
      </c>
      <c r="D1988" t="s">
        <v>1966</v>
      </c>
      <c r="E1988">
        <v>3</v>
      </c>
      <c r="F1988" t="s">
        <v>13807</v>
      </c>
      <c r="G1988">
        <v>1</v>
      </c>
      <c r="H1988" t="s">
        <v>8278</v>
      </c>
      <c r="I1988">
        <v>1</v>
      </c>
      <c r="J1988" t="s">
        <v>13801</v>
      </c>
      <c r="K1988" t="s">
        <v>13808</v>
      </c>
      <c r="L1988">
        <v>270107</v>
      </c>
      <c r="M1988" t="s">
        <v>13588</v>
      </c>
      <c r="N1988">
        <v>270107006</v>
      </c>
      <c r="O1988" t="s">
        <v>13613</v>
      </c>
      <c r="P1988">
        <v>0</v>
      </c>
      <c r="Q1988">
        <v>0</v>
      </c>
      <c r="R1988">
        <v>65635.680412053829</v>
      </c>
    </row>
    <row r="1989" spans="1:18" x14ac:dyDescent="0.25">
      <c r="A1989">
        <v>13</v>
      </c>
      <c r="B1989">
        <v>13602</v>
      </c>
      <c r="C1989" t="s">
        <v>10678</v>
      </c>
      <c r="D1989" t="s">
        <v>1966</v>
      </c>
      <c r="E1989">
        <v>4</v>
      </c>
      <c r="F1989" t="s">
        <v>13810</v>
      </c>
      <c r="G1989">
        <v>1</v>
      </c>
      <c r="H1989" t="s">
        <v>8278</v>
      </c>
      <c r="I1989">
        <v>1</v>
      </c>
      <c r="J1989" t="s">
        <v>13801</v>
      </c>
      <c r="K1989" t="s">
        <v>13811</v>
      </c>
      <c r="L1989">
        <v>270107</v>
      </c>
      <c r="M1989" t="s">
        <v>13588</v>
      </c>
      <c r="N1989">
        <v>270107006</v>
      </c>
      <c r="O1989" t="s">
        <v>13613</v>
      </c>
      <c r="P1989">
        <v>0</v>
      </c>
      <c r="Q1989">
        <v>0</v>
      </c>
      <c r="R1989">
        <v>65635.680412053829</v>
      </c>
    </row>
    <row r="1990" spans="1:18" x14ac:dyDescent="0.25">
      <c r="A1990">
        <v>13</v>
      </c>
      <c r="B1990">
        <v>13602</v>
      </c>
      <c r="C1990" t="s">
        <v>10678</v>
      </c>
      <c r="D1990" t="s">
        <v>1966</v>
      </c>
      <c r="E1990">
        <v>7</v>
      </c>
      <c r="F1990" t="s">
        <v>13813</v>
      </c>
      <c r="G1990">
        <v>3</v>
      </c>
      <c r="H1990" t="s">
        <v>13770</v>
      </c>
      <c r="I1990">
        <v>3</v>
      </c>
      <c r="J1990" t="s">
        <v>13814</v>
      </c>
      <c r="K1990" t="s">
        <v>13815</v>
      </c>
      <c r="L1990">
        <v>270107</v>
      </c>
      <c r="M1990" t="s">
        <v>13588</v>
      </c>
      <c r="N1990">
        <v>270107005</v>
      </c>
      <c r="O1990" t="s">
        <v>13608</v>
      </c>
      <c r="P1990">
        <v>0</v>
      </c>
      <c r="Q1990">
        <v>0</v>
      </c>
      <c r="R1990">
        <v>56252.464537609871</v>
      </c>
    </row>
    <row r="1991" spans="1:18" x14ac:dyDescent="0.25">
      <c r="A1991">
        <v>13</v>
      </c>
      <c r="B1991">
        <v>13602</v>
      </c>
      <c r="C1991" t="s">
        <v>10678</v>
      </c>
      <c r="D1991" t="s">
        <v>1966</v>
      </c>
      <c r="E1991">
        <v>7</v>
      </c>
      <c r="F1991" t="s">
        <v>13813</v>
      </c>
      <c r="G1991">
        <v>3</v>
      </c>
      <c r="H1991" t="s">
        <v>13770</v>
      </c>
      <c r="I1991">
        <v>3</v>
      </c>
      <c r="J1991" t="s">
        <v>13814</v>
      </c>
      <c r="K1991" t="s">
        <v>13816</v>
      </c>
      <c r="L1991">
        <v>270107</v>
      </c>
      <c r="M1991" t="s">
        <v>13588</v>
      </c>
      <c r="N1991">
        <v>270107005</v>
      </c>
      <c r="O1991" t="s">
        <v>13608</v>
      </c>
      <c r="P1991">
        <v>0</v>
      </c>
      <c r="Q1991">
        <v>0</v>
      </c>
      <c r="R1991">
        <v>9383.2158744439439</v>
      </c>
    </row>
    <row r="1992" spans="1:18" x14ac:dyDescent="0.25">
      <c r="A1992">
        <v>13</v>
      </c>
      <c r="B1992">
        <v>13603</v>
      </c>
      <c r="C1992" t="s">
        <v>10678</v>
      </c>
      <c r="D1992" t="s">
        <v>1969</v>
      </c>
      <c r="E1992">
        <v>1</v>
      </c>
      <c r="F1992" t="s">
        <v>13800</v>
      </c>
      <c r="G1992">
        <v>1</v>
      </c>
      <c r="H1992" t="s">
        <v>8278</v>
      </c>
      <c r="I1992">
        <v>1</v>
      </c>
      <c r="J1992" t="s">
        <v>13801</v>
      </c>
      <c r="K1992" t="s">
        <v>13802</v>
      </c>
      <c r="L1992">
        <v>270107</v>
      </c>
      <c r="M1992" t="s">
        <v>13588</v>
      </c>
      <c r="N1992">
        <v>270107006</v>
      </c>
      <c r="O1992" t="s">
        <v>13613</v>
      </c>
      <c r="P1992">
        <v>0</v>
      </c>
      <c r="Q1992">
        <v>57360.757175951898</v>
      </c>
      <c r="R1992">
        <v>59066.25586721368</v>
      </c>
    </row>
    <row r="1993" spans="1:18" x14ac:dyDescent="0.25">
      <c r="A1993">
        <v>13</v>
      </c>
      <c r="B1993">
        <v>13603</v>
      </c>
      <c r="C1993" t="s">
        <v>10678</v>
      </c>
      <c r="D1993" t="s">
        <v>1969</v>
      </c>
      <c r="E1993">
        <v>2</v>
      </c>
      <c r="F1993" t="s">
        <v>13804</v>
      </c>
      <c r="G1993">
        <v>3</v>
      </c>
      <c r="H1993" t="s">
        <v>13770</v>
      </c>
      <c r="I1993">
        <v>1</v>
      </c>
      <c r="J1993" t="s">
        <v>13801</v>
      </c>
      <c r="K1993" t="s">
        <v>13805</v>
      </c>
      <c r="L1993">
        <v>270107</v>
      </c>
      <c r="M1993" t="s">
        <v>13588</v>
      </c>
      <c r="N1993">
        <v>270107006</v>
      </c>
      <c r="O1993" t="s">
        <v>13613</v>
      </c>
      <c r="P1993">
        <v>0</v>
      </c>
      <c r="Q1993">
        <v>41950.26987236362</v>
      </c>
      <c r="R1993">
        <v>52040.614015541338</v>
      </c>
    </row>
    <row r="1994" spans="1:18" x14ac:dyDescent="0.25">
      <c r="A1994">
        <v>13</v>
      </c>
      <c r="B1994">
        <v>13603</v>
      </c>
      <c r="C1994" t="s">
        <v>10678</v>
      </c>
      <c r="D1994" t="s">
        <v>1969</v>
      </c>
      <c r="E1994">
        <v>2</v>
      </c>
      <c r="F1994" t="s">
        <v>13804</v>
      </c>
      <c r="G1994">
        <v>3</v>
      </c>
      <c r="H1994" t="s">
        <v>13770</v>
      </c>
      <c r="I1994">
        <v>1</v>
      </c>
      <c r="J1994" t="s">
        <v>13801</v>
      </c>
      <c r="K1994" t="s">
        <v>13806</v>
      </c>
      <c r="L1994">
        <v>270107</v>
      </c>
      <c r="M1994" t="s">
        <v>13588</v>
      </c>
      <c r="N1994">
        <v>270107006</v>
      </c>
      <c r="O1994" t="s">
        <v>13613</v>
      </c>
      <c r="P1994">
        <v>0</v>
      </c>
      <c r="Q1994">
        <v>15410.487303588277</v>
      </c>
      <c r="R1994">
        <v>7025.6418516723352</v>
      </c>
    </row>
    <row r="1995" spans="1:18" x14ac:dyDescent="0.25">
      <c r="A1995">
        <v>13</v>
      </c>
      <c r="B1995">
        <v>13603</v>
      </c>
      <c r="C1995" t="s">
        <v>10678</v>
      </c>
      <c r="D1995" t="s">
        <v>1969</v>
      </c>
      <c r="E1995">
        <v>3</v>
      </c>
      <c r="F1995" t="s">
        <v>13807</v>
      </c>
      <c r="G1995">
        <v>1</v>
      </c>
      <c r="H1995" t="s">
        <v>8278</v>
      </c>
      <c r="I1995">
        <v>1</v>
      </c>
      <c r="J1995" t="s">
        <v>13801</v>
      </c>
      <c r="K1995" t="s">
        <v>13808</v>
      </c>
      <c r="L1995">
        <v>270107</v>
      </c>
      <c r="M1995" t="s">
        <v>13588</v>
      </c>
      <c r="N1995">
        <v>270107006</v>
      </c>
      <c r="O1995" t="s">
        <v>13613</v>
      </c>
      <c r="P1995">
        <v>0</v>
      </c>
      <c r="Q1995">
        <v>57360.757175951898</v>
      </c>
      <c r="R1995">
        <v>59066.25586721368</v>
      </c>
    </row>
    <row r="1996" spans="1:18" x14ac:dyDescent="0.25">
      <c r="A1996">
        <v>13</v>
      </c>
      <c r="B1996">
        <v>13603</v>
      </c>
      <c r="C1996" t="s">
        <v>10678</v>
      </c>
      <c r="D1996" t="s">
        <v>1969</v>
      </c>
      <c r="E1996">
        <v>4</v>
      </c>
      <c r="F1996" t="s">
        <v>13810</v>
      </c>
      <c r="G1996">
        <v>1</v>
      </c>
      <c r="H1996" t="s">
        <v>8278</v>
      </c>
      <c r="I1996">
        <v>1</v>
      </c>
      <c r="J1996" t="s">
        <v>13801</v>
      </c>
      <c r="K1996" t="s">
        <v>13811</v>
      </c>
      <c r="L1996">
        <v>270107</v>
      </c>
      <c r="M1996" t="s">
        <v>13588</v>
      </c>
      <c r="N1996">
        <v>270107006</v>
      </c>
      <c r="O1996" t="s">
        <v>13613</v>
      </c>
      <c r="P1996">
        <v>0</v>
      </c>
      <c r="Q1996">
        <v>57360.757175951898</v>
      </c>
      <c r="R1996">
        <v>59066.25586721368</v>
      </c>
    </row>
    <row r="1997" spans="1:18" x14ac:dyDescent="0.25">
      <c r="A1997">
        <v>13</v>
      </c>
      <c r="B1997">
        <v>13603</v>
      </c>
      <c r="C1997" t="s">
        <v>10678</v>
      </c>
      <c r="D1997" t="s">
        <v>1969</v>
      </c>
      <c r="E1997">
        <v>7</v>
      </c>
      <c r="F1997" t="s">
        <v>13813</v>
      </c>
      <c r="G1997">
        <v>3</v>
      </c>
      <c r="H1997" t="s">
        <v>13770</v>
      </c>
      <c r="I1997">
        <v>3</v>
      </c>
      <c r="J1997" t="s">
        <v>13814</v>
      </c>
      <c r="K1997" t="s">
        <v>13815</v>
      </c>
      <c r="L1997">
        <v>270107</v>
      </c>
      <c r="M1997" t="s">
        <v>13588</v>
      </c>
      <c r="N1997">
        <v>270107005</v>
      </c>
      <c r="O1997" t="s">
        <v>13608</v>
      </c>
      <c r="P1997">
        <v>0</v>
      </c>
      <c r="Q1997">
        <v>41950.26987236362</v>
      </c>
      <c r="R1997">
        <v>52040.614015541338</v>
      </c>
    </row>
    <row r="1998" spans="1:18" x14ac:dyDescent="0.25">
      <c r="A1998">
        <v>13</v>
      </c>
      <c r="B1998">
        <v>13603</v>
      </c>
      <c r="C1998" t="s">
        <v>10678</v>
      </c>
      <c r="D1998" t="s">
        <v>1969</v>
      </c>
      <c r="E1998">
        <v>7</v>
      </c>
      <c r="F1998" t="s">
        <v>13813</v>
      </c>
      <c r="G1998">
        <v>3</v>
      </c>
      <c r="H1998" t="s">
        <v>13770</v>
      </c>
      <c r="I1998">
        <v>3</v>
      </c>
      <c r="J1998" t="s">
        <v>13814</v>
      </c>
      <c r="K1998" t="s">
        <v>13816</v>
      </c>
      <c r="L1998">
        <v>270107</v>
      </c>
      <c r="M1998" t="s">
        <v>13588</v>
      </c>
      <c r="N1998">
        <v>270107005</v>
      </c>
      <c r="O1998" t="s">
        <v>13608</v>
      </c>
      <c r="P1998">
        <v>0</v>
      </c>
      <c r="Q1998">
        <v>15410.487303588277</v>
      </c>
      <c r="R1998">
        <v>7025.6418516723352</v>
      </c>
    </row>
    <row r="1999" spans="1:18" x14ac:dyDescent="0.25">
      <c r="A1999">
        <v>13</v>
      </c>
      <c r="B1999">
        <v>13604</v>
      </c>
      <c r="C1999" t="s">
        <v>10678</v>
      </c>
      <c r="D1999" t="s">
        <v>1972</v>
      </c>
      <c r="E1999">
        <v>1</v>
      </c>
      <c r="F1999" t="s">
        <v>13800</v>
      </c>
      <c r="G1999">
        <v>1</v>
      </c>
      <c r="H1999" t="s">
        <v>8278</v>
      </c>
      <c r="I1999">
        <v>1</v>
      </c>
      <c r="J1999" t="s">
        <v>13801</v>
      </c>
      <c r="K1999" t="s">
        <v>13802</v>
      </c>
      <c r="L1999">
        <v>270107</v>
      </c>
      <c r="M1999" t="s">
        <v>13588</v>
      </c>
      <c r="N1999">
        <v>270107006</v>
      </c>
      <c r="O1999" t="s">
        <v>13613</v>
      </c>
      <c r="P1999">
        <v>20095.363140073248</v>
      </c>
      <c r="Q1999">
        <v>13434.635907743888</v>
      </c>
      <c r="R1999">
        <v>0</v>
      </c>
    </row>
    <row r="2000" spans="1:18" x14ac:dyDescent="0.25">
      <c r="A2000">
        <v>13</v>
      </c>
      <c r="B2000">
        <v>13604</v>
      </c>
      <c r="C2000" t="s">
        <v>10678</v>
      </c>
      <c r="D2000" t="s">
        <v>1972</v>
      </c>
      <c r="E2000">
        <v>1</v>
      </c>
      <c r="F2000" t="s">
        <v>13800</v>
      </c>
      <c r="G2000">
        <v>1</v>
      </c>
      <c r="H2000" t="s">
        <v>8278</v>
      </c>
      <c r="I2000">
        <v>1</v>
      </c>
      <c r="J2000" t="s">
        <v>13801</v>
      </c>
      <c r="K2000" t="s">
        <v>13803</v>
      </c>
      <c r="L2000">
        <v>270107</v>
      </c>
      <c r="M2000" t="s">
        <v>13588</v>
      </c>
      <c r="N2000">
        <v>270107006</v>
      </c>
      <c r="O2000" t="s">
        <v>13613</v>
      </c>
      <c r="P2000">
        <v>0</v>
      </c>
      <c r="Q2000">
        <v>5405.8257428292691</v>
      </c>
      <c r="R2000">
        <v>0</v>
      </c>
    </row>
    <row r="2001" spans="1:18" x14ac:dyDescent="0.25">
      <c r="A2001">
        <v>13</v>
      </c>
      <c r="B2001">
        <v>13604</v>
      </c>
      <c r="C2001" t="s">
        <v>10678</v>
      </c>
      <c r="D2001" t="s">
        <v>1972</v>
      </c>
      <c r="E2001">
        <v>2</v>
      </c>
      <c r="F2001" t="s">
        <v>13804</v>
      </c>
      <c r="G2001">
        <v>3</v>
      </c>
      <c r="H2001" t="s">
        <v>13770</v>
      </c>
      <c r="I2001">
        <v>1</v>
      </c>
      <c r="J2001" t="s">
        <v>13801</v>
      </c>
      <c r="K2001" t="s">
        <v>13805</v>
      </c>
      <c r="L2001">
        <v>270107</v>
      </c>
      <c r="M2001" t="s">
        <v>13588</v>
      </c>
      <c r="N2001">
        <v>270107006</v>
      </c>
      <c r="O2001" t="s">
        <v>13613</v>
      </c>
      <c r="P2001">
        <v>20095.363140073248</v>
      </c>
      <c r="Q2001">
        <v>8028.8101649146201</v>
      </c>
      <c r="R2001">
        <v>0</v>
      </c>
    </row>
    <row r="2002" spans="1:18" x14ac:dyDescent="0.25">
      <c r="A2002">
        <v>13</v>
      </c>
      <c r="B2002">
        <v>13604</v>
      </c>
      <c r="C2002" t="s">
        <v>10678</v>
      </c>
      <c r="D2002" t="s">
        <v>1972</v>
      </c>
      <c r="E2002">
        <v>2</v>
      </c>
      <c r="F2002" t="s">
        <v>13804</v>
      </c>
      <c r="G2002">
        <v>3</v>
      </c>
      <c r="H2002" t="s">
        <v>13770</v>
      </c>
      <c r="I2002">
        <v>1</v>
      </c>
      <c r="J2002" t="s">
        <v>13801</v>
      </c>
      <c r="K2002" t="s">
        <v>13806</v>
      </c>
      <c r="L2002">
        <v>270107</v>
      </c>
      <c r="M2002" t="s">
        <v>13588</v>
      </c>
      <c r="N2002">
        <v>270107006</v>
      </c>
      <c r="O2002" t="s">
        <v>13613</v>
      </c>
      <c r="P2002">
        <v>0</v>
      </c>
      <c r="Q2002">
        <v>10811.651485658538</v>
      </c>
      <c r="R2002">
        <v>0</v>
      </c>
    </row>
    <row r="2003" spans="1:18" x14ac:dyDescent="0.25">
      <c r="A2003">
        <v>13</v>
      </c>
      <c r="B2003">
        <v>13604</v>
      </c>
      <c r="C2003" t="s">
        <v>10678</v>
      </c>
      <c r="D2003" t="s">
        <v>1972</v>
      </c>
      <c r="E2003">
        <v>3</v>
      </c>
      <c r="F2003" t="s">
        <v>13807</v>
      </c>
      <c r="G2003">
        <v>1</v>
      </c>
      <c r="H2003" t="s">
        <v>8278</v>
      </c>
      <c r="I2003">
        <v>1</v>
      </c>
      <c r="J2003" t="s">
        <v>13801</v>
      </c>
      <c r="K2003" t="s">
        <v>13808</v>
      </c>
      <c r="L2003">
        <v>270107</v>
      </c>
      <c r="M2003" t="s">
        <v>13588</v>
      </c>
      <c r="N2003">
        <v>270107006</v>
      </c>
      <c r="O2003" t="s">
        <v>13613</v>
      </c>
      <c r="P2003">
        <v>20095.363140073248</v>
      </c>
      <c r="Q2003">
        <v>18840.461650573157</v>
      </c>
      <c r="R2003">
        <v>0</v>
      </c>
    </row>
    <row r="2004" spans="1:18" x14ac:dyDescent="0.25">
      <c r="A2004">
        <v>13</v>
      </c>
      <c r="B2004">
        <v>13604</v>
      </c>
      <c r="C2004" t="s">
        <v>10678</v>
      </c>
      <c r="D2004" t="s">
        <v>1972</v>
      </c>
      <c r="E2004">
        <v>4</v>
      </c>
      <c r="F2004" t="s">
        <v>13810</v>
      </c>
      <c r="G2004">
        <v>1</v>
      </c>
      <c r="H2004" t="s">
        <v>8278</v>
      </c>
      <c r="I2004">
        <v>1</v>
      </c>
      <c r="J2004" t="s">
        <v>13801</v>
      </c>
      <c r="K2004" t="s">
        <v>13811</v>
      </c>
      <c r="L2004">
        <v>270107</v>
      </c>
      <c r="M2004" t="s">
        <v>13588</v>
      </c>
      <c r="N2004">
        <v>270107006</v>
      </c>
      <c r="O2004" t="s">
        <v>13613</v>
      </c>
      <c r="P2004">
        <v>20095.363140073248</v>
      </c>
      <c r="Q2004">
        <v>13434.635907743888</v>
      </c>
      <c r="R2004">
        <v>0</v>
      </c>
    </row>
    <row r="2005" spans="1:18" x14ac:dyDescent="0.25">
      <c r="A2005">
        <v>13</v>
      </c>
      <c r="B2005">
        <v>13604</v>
      </c>
      <c r="C2005" t="s">
        <v>10678</v>
      </c>
      <c r="D2005" t="s">
        <v>1972</v>
      </c>
      <c r="E2005">
        <v>4</v>
      </c>
      <c r="F2005" t="s">
        <v>13810</v>
      </c>
      <c r="G2005">
        <v>1</v>
      </c>
      <c r="H2005" t="s">
        <v>8278</v>
      </c>
      <c r="I2005">
        <v>1</v>
      </c>
      <c r="J2005" t="s">
        <v>13801</v>
      </c>
      <c r="K2005" t="s">
        <v>13812</v>
      </c>
      <c r="L2005">
        <v>270107</v>
      </c>
      <c r="M2005" t="s">
        <v>13588</v>
      </c>
      <c r="N2005">
        <v>270107006</v>
      </c>
      <c r="O2005" t="s">
        <v>13613</v>
      </c>
      <c r="P2005">
        <v>0</v>
      </c>
      <c r="Q2005">
        <v>5405.8257428292691</v>
      </c>
      <c r="R2005">
        <v>0</v>
      </c>
    </row>
    <row r="2006" spans="1:18" x14ac:dyDescent="0.25">
      <c r="A2006">
        <v>13</v>
      </c>
      <c r="B2006">
        <v>13604</v>
      </c>
      <c r="C2006" t="s">
        <v>10678</v>
      </c>
      <c r="D2006" t="s">
        <v>1972</v>
      </c>
      <c r="E2006">
        <v>7</v>
      </c>
      <c r="F2006" t="s">
        <v>13813</v>
      </c>
      <c r="G2006">
        <v>2</v>
      </c>
      <c r="H2006" t="s">
        <v>13771</v>
      </c>
      <c r="I2006">
        <v>3</v>
      </c>
      <c r="J2006" t="s">
        <v>13814</v>
      </c>
      <c r="K2006" t="s">
        <v>13771</v>
      </c>
      <c r="L2006">
        <v>270107</v>
      </c>
      <c r="M2006" t="s">
        <v>13588</v>
      </c>
      <c r="N2006">
        <v>270107005</v>
      </c>
      <c r="O2006" t="s">
        <v>13608</v>
      </c>
      <c r="P2006">
        <v>0</v>
      </c>
      <c r="Q2006">
        <v>10811.651485658538</v>
      </c>
      <c r="R2006">
        <v>0</v>
      </c>
    </row>
    <row r="2007" spans="1:18" x14ac:dyDescent="0.25">
      <c r="A2007">
        <v>13</v>
      </c>
      <c r="B2007">
        <v>13604</v>
      </c>
      <c r="C2007" t="s">
        <v>10678</v>
      </c>
      <c r="D2007" t="s">
        <v>1972</v>
      </c>
      <c r="E2007">
        <v>7</v>
      </c>
      <c r="F2007" t="s">
        <v>13813</v>
      </c>
      <c r="G2007">
        <v>3</v>
      </c>
      <c r="H2007" t="s">
        <v>13770</v>
      </c>
      <c r="I2007">
        <v>3</v>
      </c>
      <c r="J2007" t="s">
        <v>13814</v>
      </c>
      <c r="K2007" t="s">
        <v>13815</v>
      </c>
      <c r="L2007">
        <v>270107</v>
      </c>
      <c r="M2007" t="s">
        <v>13588</v>
      </c>
      <c r="N2007">
        <v>270107005</v>
      </c>
      <c r="O2007" t="s">
        <v>13608</v>
      </c>
      <c r="P2007">
        <v>20095.363140073248</v>
      </c>
      <c r="Q2007">
        <v>8028.8101649146201</v>
      </c>
      <c r="R2007">
        <v>0</v>
      </c>
    </row>
    <row r="2008" spans="1:18" x14ac:dyDescent="0.25">
      <c r="A2008">
        <v>13</v>
      </c>
      <c r="B2008">
        <v>13605</v>
      </c>
      <c r="C2008" t="s">
        <v>10678</v>
      </c>
      <c r="D2008" t="s">
        <v>1975</v>
      </c>
      <c r="E2008">
        <v>1</v>
      </c>
      <c r="F2008" t="s">
        <v>13800</v>
      </c>
      <c r="G2008">
        <v>1</v>
      </c>
      <c r="H2008" t="s">
        <v>8278</v>
      </c>
      <c r="I2008">
        <v>1</v>
      </c>
      <c r="J2008" t="s">
        <v>13801</v>
      </c>
      <c r="K2008" t="s">
        <v>13802</v>
      </c>
      <c r="L2008">
        <v>270107</v>
      </c>
      <c r="M2008" t="s">
        <v>13588</v>
      </c>
      <c r="N2008">
        <v>270107006</v>
      </c>
      <c r="O2008" t="s">
        <v>13613</v>
      </c>
      <c r="P2008">
        <v>24734.039507586604</v>
      </c>
      <c r="Q2008">
        <v>42571.060206150563</v>
      </c>
      <c r="R2008">
        <v>38040.058577910859</v>
      </c>
    </row>
    <row r="2009" spans="1:18" x14ac:dyDescent="0.25">
      <c r="A2009">
        <v>13</v>
      </c>
      <c r="B2009">
        <v>13605</v>
      </c>
      <c r="C2009" t="s">
        <v>10678</v>
      </c>
      <c r="D2009" t="s">
        <v>1975</v>
      </c>
      <c r="E2009">
        <v>1</v>
      </c>
      <c r="F2009" t="s">
        <v>13800</v>
      </c>
      <c r="G2009">
        <v>1</v>
      </c>
      <c r="H2009" t="s">
        <v>8278</v>
      </c>
      <c r="I2009">
        <v>1</v>
      </c>
      <c r="J2009" t="s">
        <v>13801</v>
      </c>
      <c r="K2009" t="s">
        <v>13803</v>
      </c>
      <c r="L2009">
        <v>270107</v>
      </c>
      <c r="M2009" t="s">
        <v>13588</v>
      </c>
      <c r="N2009">
        <v>270107006</v>
      </c>
      <c r="O2009" t="s">
        <v>13613</v>
      </c>
      <c r="P2009">
        <v>0</v>
      </c>
      <c r="Q2009">
        <v>1670.4618869317646</v>
      </c>
      <c r="R2009">
        <v>0</v>
      </c>
    </row>
    <row r="2010" spans="1:18" x14ac:dyDescent="0.25">
      <c r="A2010">
        <v>13</v>
      </c>
      <c r="B2010">
        <v>13605</v>
      </c>
      <c r="C2010" t="s">
        <v>10678</v>
      </c>
      <c r="D2010" t="s">
        <v>1975</v>
      </c>
      <c r="E2010">
        <v>2</v>
      </c>
      <c r="F2010" t="s">
        <v>13804</v>
      </c>
      <c r="G2010">
        <v>3</v>
      </c>
      <c r="H2010" t="s">
        <v>13770</v>
      </c>
      <c r="I2010">
        <v>1</v>
      </c>
      <c r="J2010" t="s">
        <v>13801</v>
      </c>
      <c r="K2010" t="s">
        <v>13805</v>
      </c>
      <c r="L2010">
        <v>270107</v>
      </c>
      <c r="M2010" t="s">
        <v>13588</v>
      </c>
      <c r="N2010">
        <v>270107006</v>
      </c>
      <c r="O2010" t="s">
        <v>13613</v>
      </c>
      <c r="P2010">
        <v>22167.764099627828</v>
      </c>
      <c r="Q2010">
        <v>28075.557675553719</v>
      </c>
      <c r="R2010">
        <v>31040.391994594585</v>
      </c>
    </row>
    <row r="2011" spans="1:18" x14ac:dyDescent="0.25">
      <c r="A2011">
        <v>13</v>
      </c>
      <c r="B2011">
        <v>13605</v>
      </c>
      <c r="C2011" t="s">
        <v>10678</v>
      </c>
      <c r="D2011" t="s">
        <v>1975</v>
      </c>
      <c r="E2011">
        <v>2</v>
      </c>
      <c r="F2011" t="s">
        <v>13804</v>
      </c>
      <c r="G2011">
        <v>3</v>
      </c>
      <c r="H2011" t="s">
        <v>13770</v>
      </c>
      <c r="I2011">
        <v>1</v>
      </c>
      <c r="J2011" t="s">
        <v>13801</v>
      </c>
      <c r="K2011" t="s">
        <v>13806</v>
      </c>
      <c r="L2011">
        <v>270107</v>
      </c>
      <c r="M2011" t="s">
        <v>13588</v>
      </c>
      <c r="N2011">
        <v>270107006</v>
      </c>
      <c r="O2011" t="s">
        <v>13613</v>
      </c>
      <c r="P2011">
        <v>2566.2754079587748</v>
      </c>
      <c r="Q2011">
        <v>16165.964417528608</v>
      </c>
      <c r="R2011">
        <v>6999.6665833162751</v>
      </c>
    </row>
    <row r="2012" spans="1:18" x14ac:dyDescent="0.25">
      <c r="A2012">
        <v>13</v>
      </c>
      <c r="B2012">
        <v>13605</v>
      </c>
      <c r="C2012" t="s">
        <v>10678</v>
      </c>
      <c r="D2012" t="s">
        <v>1975</v>
      </c>
      <c r="E2012">
        <v>3</v>
      </c>
      <c r="F2012" t="s">
        <v>13807</v>
      </c>
      <c r="G2012">
        <v>1</v>
      </c>
      <c r="H2012" t="s">
        <v>8278</v>
      </c>
      <c r="I2012">
        <v>1</v>
      </c>
      <c r="J2012" t="s">
        <v>13801</v>
      </c>
      <c r="K2012" t="s">
        <v>13808</v>
      </c>
      <c r="L2012">
        <v>270107</v>
      </c>
      <c r="M2012" t="s">
        <v>13588</v>
      </c>
      <c r="N2012">
        <v>270107006</v>
      </c>
      <c r="O2012" t="s">
        <v>13613</v>
      </c>
      <c r="P2012">
        <v>24734.039507586604</v>
      </c>
      <c r="Q2012">
        <v>44241.522093082327</v>
      </c>
      <c r="R2012">
        <v>38040.058577910859</v>
      </c>
    </row>
    <row r="2013" spans="1:18" x14ac:dyDescent="0.25">
      <c r="A2013">
        <v>13</v>
      </c>
      <c r="B2013">
        <v>13605</v>
      </c>
      <c r="C2013" t="s">
        <v>10678</v>
      </c>
      <c r="D2013" t="s">
        <v>1975</v>
      </c>
      <c r="E2013">
        <v>4</v>
      </c>
      <c r="F2013" t="s">
        <v>13810</v>
      </c>
      <c r="G2013">
        <v>1</v>
      </c>
      <c r="H2013" t="s">
        <v>8278</v>
      </c>
      <c r="I2013">
        <v>1</v>
      </c>
      <c r="J2013" t="s">
        <v>13801</v>
      </c>
      <c r="K2013" t="s">
        <v>13811</v>
      </c>
      <c r="L2013">
        <v>270107</v>
      </c>
      <c r="M2013" t="s">
        <v>13588</v>
      </c>
      <c r="N2013">
        <v>270107006</v>
      </c>
      <c r="O2013" t="s">
        <v>13613</v>
      </c>
      <c r="P2013">
        <v>24734.039507586604</v>
      </c>
      <c r="Q2013">
        <v>42571.060206150563</v>
      </c>
      <c r="R2013">
        <v>38040.058577910859</v>
      </c>
    </row>
    <row r="2014" spans="1:18" x14ac:dyDescent="0.25">
      <c r="A2014">
        <v>13</v>
      </c>
      <c r="B2014">
        <v>13605</v>
      </c>
      <c r="C2014" t="s">
        <v>10678</v>
      </c>
      <c r="D2014" t="s">
        <v>1975</v>
      </c>
      <c r="E2014">
        <v>4</v>
      </c>
      <c r="F2014" t="s">
        <v>13810</v>
      </c>
      <c r="G2014">
        <v>1</v>
      </c>
      <c r="H2014" t="s">
        <v>8278</v>
      </c>
      <c r="I2014">
        <v>1</v>
      </c>
      <c r="J2014" t="s">
        <v>13801</v>
      </c>
      <c r="K2014" t="s">
        <v>13812</v>
      </c>
      <c r="L2014">
        <v>270107</v>
      </c>
      <c r="M2014" t="s">
        <v>13588</v>
      </c>
      <c r="N2014">
        <v>270107006</v>
      </c>
      <c r="O2014" t="s">
        <v>13613</v>
      </c>
      <c r="P2014">
        <v>0</v>
      </c>
      <c r="Q2014">
        <v>1670.4618869317646</v>
      </c>
      <c r="R2014">
        <v>0</v>
      </c>
    </row>
    <row r="2015" spans="1:18" x14ac:dyDescent="0.25">
      <c r="A2015">
        <v>13</v>
      </c>
      <c r="B2015">
        <v>13605</v>
      </c>
      <c r="C2015" t="s">
        <v>10678</v>
      </c>
      <c r="D2015" t="s">
        <v>1975</v>
      </c>
      <c r="E2015">
        <v>7</v>
      </c>
      <c r="F2015" t="s">
        <v>13813</v>
      </c>
      <c r="G2015">
        <v>2</v>
      </c>
      <c r="H2015" t="s">
        <v>13771</v>
      </c>
      <c r="I2015">
        <v>3</v>
      </c>
      <c r="J2015" t="s">
        <v>13814</v>
      </c>
      <c r="K2015" t="s">
        <v>13771</v>
      </c>
      <c r="L2015">
        <v>270107</v>
      </c>
      <c r="M2015" t="s">
        <v>13588</v>
      </c>
      <c r="N2015">
        <v>270107005</v>
      </c>
      <c r="O2015" t="s">
        <v>13608</v>
      </c>
      <c r="P2015">
        <v>2566.2754079587748</v>
      </c>
      <c r="Q2015">
        <v>7480.6206334585104</v>
      </c>
      <c r="R2015">
        <v>0</v>
      </c>
    </row>
    <row r="2016" spans="1:18" x14ac:dyDescent="0.25">
      <c r="A2016">
        <v>13</v>
      </c>
      <c r="B2016">
        <v>13605</v>
      </c>
      <c r="C2016" t="s">
        <v>10678</v>
      </c>
      <c r="D2016" t="s">
        <v>1975</v>
      </c>
      <c r="E2016">
        <v>7</v>
      </c>
      <c r="F2016" t="s">
        <v>13813</v>
      </c>
      <c r="G2016">
        <v>3</v>
      </c>
      <c r="H2016" t="s">
        <v>13770</v>
      </c>
      <c r="I2016">
        <v>3</v>
      </c>
      <c r="J2016" t="s">
        <v>13814</v>
      </c>
      <c r="K2016" t="s">
        <v>13815</v>
      </c>
      <c r="L2016">
        <v>270107</v>
      </c>
      <c r="M2016" t="s">
        <v>13588</v>
      </c>
      <c r="N2016">
        <v>270107005</v>
      </c>
      <c r="O2016" t="s">
        <v>13608</v>
      </c>
      <c r="P2016">
        <v>22167.764099627828</v>
      </c>
      <c r="Q2016">
        <v>33855.822086360444</v>
      </c>
      <c r="R2016">
        <v>34450.713146485316</v>
      </c>
    </row>
    <row r="2017" spans="1:18" x14ac:dyDescent="0.25">
      <c r="A2017">
        <v>13</v>
      </c>
      <c r="B2017">
        <v>13605</v>
      </c>
      <c r="C2017" t="s">
        <v>10678</v>
      </c>
      <c r="D2017" t="s">
        <v>1975</v>
      </c>
      <c r="E2017">
        <v>7</v>
      </c>
      <c r="F2017" t="s">
        <v>13813</v>
      </c>
      <c r="G2017">
        <v>3</v>
      </c>
      <c r="H2017" t="s">
        <v>13770</v>
      </c>
      <c r="I2017">
        <v>3</v>
      </c>
      <c r="J2017" t="s">
        <v>13814</v>
      </c>
      <c r="K2017" t="s">
        <v>13816</v>
      </c>
      <c r="L2017">
        <v>270107</v>
      </c>
      <c r="M2017" t="s">
        <v>13588</v>
      </c>
      <c r="N2017">
        <v>270107005</v>
      </c>
      <c r="O2017" t="s">
        <v>13608</v>
      </c>
      <c r="P2017">
        <v>0</v>
      </c>
      <c r="Q2017">
        <v>2905.079373263372</v>
      </c>
      <c r="R2017">
        <v>3589.345431425545</v>
      </c>
    </row>
    <row r="2018" spans="1:18" x14ac:dyDescent="0.25">
      <c r="A2018">
        <v>14</v>
      </c>
      <c r="B2018">
        <v>14101</v>
      </c>
      <c r="C2018" t="s">
        <v>780</v>
      </c>
      <c r="D2018" t="s">
        <v>1978</v>
      </c>
      <c r="E2018">
        <v>1</v>
      </c>
      <c r="F2018" t="s">
        <v>13800</v>
      </c>
      <c r="G2018">
        <v>1</v>
      </c>
      <c r="H2018" t="s">
        <v>8278</v>
      </c>
      <c r="I2018">
        <v>1</v>
      </c>
      <c r="J2018" t="s">
        <v>13801</v>
      </c>
      <c r="K2018" t="s">
        <v>13802</v>
      </c>
      <c r="L2018">
        <v>270107</v>
      </c>
      <c r="M2018" t="s">
        <v>13588</v>
      </c>
      <c r="N2018">
        <v>270107006</v>
      </c>
      <c r="O2018" t="s">
        <v>13613</v>
      </c>
      <c r="P2018">
        <v>25127.602541034776</v>
      </c>
      <c r="Q2018">
        <v>30918.757816045858</v>
      </c>
      <c r="R2018">
        <v>31998.198765091907</v>
      </c>
    </row>
    <row r="2019" spans="1:18" x14ac:dyDescent="0.25">
      <c r="A2019">
        <v>14</v>
      </c>
      <c r="B2019">
        <v>14101</v>
      </c>
      <c r="C2019" t="s">
        <v>780</v>
      </c>
      <c r="D2019" t="s">
        <v>1978</v>
      </c>
      <c r="E2019">
        <v>1</v>
      </c>
      <c r="F2019" t="s">
        <v>13800</v>
      </c>
      <c r="G2019">
        <v>1</v>
      </c>
      <c r="H2019" t="s">
        <v>8278</v>
      </c>
      <c r="I2019">
        <v>1</v>
      </c>
      <c r="J2019" t="s">
        <v>13801</v>
      </c>
      <c r="K2019" t="s">
        <v>13803</v>
      </c>
      <c r="L2019">
        <v>270107</v>
      </c>
      <c r="M2019" t="s">
        <v>13588</v>
      </c>
      <c r="N2019">
        <v>270107006</v>
      </c>
      <c r="O2019" t="s">
        <v>13613</v>
      </c>
      <c r="P2019">
        <v>2800.5238742212268</v>
      </c>
      <c r="Q2019">
        <v>577.97719583631147</v>
      </c>
      <c r="R2019">
        <v>723.40308895199007</v>
      </c>
    </row>
    <row r="2020" spans="1:18" x14ac:dyDescent="0.25">
      <c r="A2020">
        <v>14</v>
      </c>
      <c r="B2020">
        <v>14101</v>
      </c>
      <c r="C2020" t="s">
        <v>780</v>
      </c>
      <c r="D2020" t="s">
        <v>1978</v>
      </c>
      <c r="E2020">
        <v>2</v>
      </c>
      <c r="F2020" t="s">
        <v>13804</v>
      </c>
      <c r="G2020">
        <v>3</v>
      </c>
      <c r="H2020" t="s">
        <v>13770</v>
      </c>
      <c r="I2020">
        <v>1</v>
      </c>
      <c r="J2020" t="s">
        <v>13801</v>
      </c>
      <c r="K2020" t="s">
        <v>13805</v>
      </c>
      <c r="L2020">
        <v>270107</v>
      </c>
      <c r="M2020" t="s">
        <v>13588</v>
      </c>
      <c r="N2020">
        <v>270107006</v>
      </c>
      <c r="O2020" t="s">
        <v>13613</v>
      </c>
      <c r="P2020">
        <v>23349.735002876412</v>
      </c>
      <c r="Q2020">
        <v>29365.52316469068</v>
      </c>
      <c r="R2020">
        <v>27027.72058605494</v>
      </c>
    </row>
    <row r="2021" spans="1:18" x14ac:dyDescent="0.25">
      <c r="A2021">
        <v>14</v>
      </c>
      <c r="B2021">
        <v>14101</v>
      </c>
      <c r="C2021" t="s">
        <v>780</v>
      </c>
      <c r="D2021" t="s">
        <v>1978</v>
      </c>
      <c r="E2021">
        <v>2</v>
      </c>
      <c r="F2021" t="s">
        <v>13804</v>
      </c>
      <c r="G2021">
        <v>3</v>
      </c>
      <c r="H2021" t="s">
        <v>13770</v>
      </c>
      <c r="I2021">
        <v>1</v>
      </c>
      <c r="J2021" t="s">
        <v>13801</v>
      </c>
      <c r="K2021" t="s">
        <v>13806</v>
      </c>
      <c r="L2021">
        <v>270107</v>
      </c>
      <c r="M2021" t="s">
        <v>13588</v>
      </c>
      <c r="N2021">
        <v>270107006</v>
      </c>
      <c r="O2021" t="s">
        <v>13613</v>
      </c>
      <c r="P2021">
        <v>4578.3914123795885</v>
      </c>
      <c r="Q2021">
        <v>2131.2118471915023</v>
      </c>
      <c r="R2021">
        <v>5693.8812679889779</v>
      </c>
    </row>
    <row r="2022" spans="1:18" x14ac:dyDescent="0.25">
      <c r="A2022">
        <v>14</v>
      </c>
      <c r="B2022">
        <v>14101</v>
      </c>
      <c r="C2022" t="s">
        <v>780</v>
      </c>
      <c r="D2022" t="s">
        <v>1978</v>
      </c>
      <c r="E2022">
        <v>3</v>
      </c>
      <c r="F2022" t="s">
        <v>13807</v>
      </c>
      <c r="G2022">
        <v>1</v>
      </c>
      <c r="H2022" t="s">
        <v>8278</v>
      </c>
      <c r="I2022">
        <v>1</v>
      </c>
      <c r="J2022" t="s">
        <v>13801</v>
      </c>
      <c r="K2022" t="s">
        <v>13808</v>
      </c>
      <c r="L2022">
        <v>270107</v>
      </c>
      <c r="M2022" t="s">
        <v>13588</v>
      </c>
      <c r="N2022">
        <v>270107006</v>
      </c>
      <c r="O2022" t="s">
        <v>13613</v>
      </c>
      <c r="P2022">
        <v>26717.585282561598</v>
      </c>
      <c r="Q2022">
        <v>31144.875486926117</v>
      </c>
      <c r="R2022">
        <v>32329.741627134619</v>
      </c>
    </row>
    <row r="2023" spans="1:18" x14ac:dyDescent="0.25">
      <c r="A2023">
        <v>14</v>
      </c>
      <c r="B2023">
        <v>14101</v>
      </c>
      <c r="C2023" t="s">
        <v>780</v>
      </c>
      <c r="D2023" t="s">
        <v>1978</v>
      </c>
      <c r="E2023">
        <v>3</v>
      </c>
      <c r="F2023" t="s">
        <v>13807</v>
      </c>
      <c r="G2023">
        <v>1</v>
      </c>
      <c r="H2023" t="s">
        <v>8278</v>
      </c>
      <c r="I2023">
        <v>1</v>
      </c>
      <c r="J2023" t="s">
        <v>13801</v>
      </c>
      <c r="K2023" t="s">
        <v>13809</v>
      </c>
      <c r="L2023">
        <v>270107</v>
      </c>
      <c r="M2023" t="s">
        <v>13588</v>
      </c>
      <c r="N2023">
        <v>270107006</v>
      </c>
      <c r="O2023" t="s">
        <v>13613</v>
      </c>
      <c r="P2023">
        <v>1210.5411326944027</v>
      </c>
      <c r="Q2023">
        <v>351.85952495604596</v>
      </c>
      <c r="R2023">
        <v>391.86022690928672</v>
      </c>
    </row>
    <row r="2024" spans="1:18" x14ac:dyDescent="0.25">
      <c r="A2024">
        <v>14</v>
      </c>
      <c r="B2024">
        <v>14101</v>
      </c>
      <c r="C2024" t="s">
        <v>780</v>
      </c>
      <c r="D2024" t="s">
        <v>1978</v>
      </c>
      <c r="E2024">
        <v>4</v>
      </c>
      <c r="F2024" t="s">
        <v>13810</v>
      </c>
      <c r="G2024">
        <v>1</v>
      </c>
      <c r="H2024" t="s">
        <v>8278</v>
      </c>
      <c r="I2024">
        <v>1</v>
      </c>
      <c r="J2024" t="s">
        <v>13801</v>
      </c>
      <c r="K2024" t="s">
        <v>13811</v>
      </c>
      <c r="L2024">
        <v>270107</v>
      </c>
      <c r="M2024" t="s">
        <v>13588</v>
      </c>
      <c r="N2024">
        <v>270107006</v>
      </c>
      <c r="O2024" t="s">
        <v>13613</v>
      </c>
      <c r="P2024">
        <v>25127.602541034776</v>
      </c>
      <c r="Q2024">
        <v>31094.687578523881</v>
      </c>
      <c r="R2024">
        <v>31998.198765091907</v>
      </c>
    </row>
    <row r="2025" spans="1:18" x14ac:dyDescent="0.25">
      <c r="A2025">
        <v>14</v>
      </c>
      <c r="B2025">
        <v>14101</v>
      </c>
      <c r="C2025" t="s">
        <v>780</v>
      </c>
      <c r="D2025" t="s">
        <v>1978</v>
      </c>
      <c r="E2025">
        <v>4</v>
      </c>
      <c r="F2025" t="s">
        <v>13810</v>
      </c>
      <c r="G2025">
        <v>1</v>
      </c>
      <c r="H2025" t="s">
        <v>8278</v>
      </c>
      <c r="I2025">
        <v>1</v>
      </c>
      <c r="J2025" t="s">
        <v>13801</v>
      </c>
      <c r="K2025" t="s">
        <v>13812</v>
      </c>
      <c r="L2025">
        <v>270107</v>
      </c>
      <c r="M2025" t="s">
        <v>13588</v>
      </c>
      <c r="N2025">
        <v>270107006</v>
      </c>
      <c r="O2025" t="s">
        <v>13613</v>
      </c>
      <c r="P2025">
        <v>2800.5238742212268</v>
      </c>
      <c r="Q2025">
        <v>402.04743335828857</v>
      </c>
      <c r="R2025">
        <v>723.40308895199007</v>
      </c>
    </row>
    <row r="2026" spans="1:18" x14ac:dyDescent="0.25">
      <c r="A2026">
        <v>14</v>
      </c>
      <c r="B2026">
        <v>14101</v>
      </c>
      <c r="C2026" t="s">
        <v>780</v>
      </c>
      <c r="D2026" t="s">
        <v>1978</v>
      </c>
      <c r="E2026">
        <v>7</v>
      </c>
      <c r="F2026" t="s">
        <v>13813</v>
      </c>
      <c r="G2026">
        <v>2</v>
      </c>
      <c r="H2026" t="s">
        <v>13771</v>
      </c>
      <c r="I2026">
        <v>3</v>
      </c>
      <c r="J2026" t="s">
        <v>13814</v>
      </c>
      <c r="K2026" t="s">
        <v>13771</v>
      </c>
      <c r="L2026">
        <v>270107</v>
      </c>
      <c r="M2026" t="s">
        <v>13588</v>
      </c>
      <c r="N2026">
        <v>270107005</v>
      </c>
      <c r="O2026" t="s">
        <v>13608</v>
      </c>
      <c r="P2026">
        <v>6609.628024822825</v>
      </c>
      <c r="Q2026">
        <v>9517.9523357282178</v>
      </c>
      <c r="R2026">
        <v>157.19595582346295</v>
      </c>
    </row>
    <row r="2027" spans="1:18" x14ac:dyDescent="0.25">
      <c r="A2027">
        <v>14</v>
      </c>
      <c r="B2027">
        <v>14101</v>
      </c>
      <c r="C2027" t="s">
        <v>780</v>
      </c>
      <c r="D2027" t="s">
        <v>1978</v>
      </c>
      <c r="E2027">
        <v>7</v>
      </c>
      <c r="F2027" t="s">
        <v>13813</v>
      </c>
      <c r="G2027">
        <v>3</v>
      </c>
      <c r="H2027" t="s">
        <v>13770</v>
      </c>
      <c r="I2027">
        <v>3</v>
      </c>
      <c r="J2027" t="s">
        <v>13814</v>
      </c>
      <c r="K2027" t="s">
        <v>13815</v>
      </c>
      <c r="L2027">
        <v>270107</v>
      </c>
      <c r="M2027" t="s">
        <v>13588</v>
      </c>
      <c r="N2027">
        <v>270107005</v>
      </c>
      <c r="O2027" t="s">
        <v>13608</v>
      </c>
      <c r="P2027">
        <v>20535.747071567584</v>
      </c>
      <c r="Q2027">
        <v>21105.747389045548</v>
      </c>
      <c r="R2027">
        <v>27965.752322091139</v>
      </c>
    </row>
    <row r="2028" spans="1:18" x14ac:dyDescent="0.25">
      <c r="A2028">
        <v>14</v>
      </c>
      <c r="B2028">
        <v>14101</v>
      </c>
      <c r="C2028" t="s">
        <v>780</v>
      </c>
      <c r="D2028" t="s">
        <v>1978</v>
      </c>
      <c r="E2028">
        <v>7</v>
      </c>
      <c r="F2028" t="s">
        <v>13813</v>
      </c>
      <c r="G2028">
        <v>3</v>
      </c>
      <c r="H2028" t="s">
        <v>13770</v>
      </c>
      <c r="I2028">
        <v>3</v>
      </c>
      <c r="J2028" t="s">
        <v>13814</v>
      </c>
      <c r="K2028" t="s">
        <v>13816</v>
      </c>
      <c r="L2028">
        <v>270107</v>
      </c>
      <c r="M2028" t="s">
        <v>13588</v>
      </c>
      <c r="N2028">
        <v>270107005</v>
      </c>
      <c r="O2028" t="s">
        <v>13608</v>
      </c>
      <c r="P2028">
        <v>782.751318865592</v>
      </c>
      <c r="Q2028">
        <v>873.03528710841113</v>
      </c>
      <c r="R2028">
        <v>4598.6535761293089</v>
      </c>
    </row>
    <row r="2029" spans="1:18" x14ac:dyDescent="0.25">
      <c r="A2029">
        <v>14</v>
      </c>
      <c r="B2029">
        <v>14103</v>
      </c>
      <c r="C2029" t="s">
        <v>780</v>
      </c>
      <c r="D2029" t="s">
        <v>1984</v>
      </c>
      <c r="E2029">
        <v>1</v>
      </c>
      <c r="F2029" t="s">
        <v>13800</v>
      </c>
      <c r="G2029">
        <v>1</v>
      </c>
      <c r="H2029" t="s">
        <v>8278</v>
      </c>
      <c r="I2029">
        <v>1</v>
      </c>
      <c r="J2029" t="s">
        <v>13801</v>
      </c>
      <c r="K2029" t="s">
        <v>13802</v>
      </c>
      <c r="L2029">
        <v>270107</v>
      </c>
      <c r="M2029" t="s">
        <v>13588</v>
      </c>
      <c r="N2029">
        <v>270107006</v>
      </c>
      <c r="O2029" t="s">
        <v>13613</v>
      </c>
      <c r="P2029">
        <v>0</v>
      </c>
      <c r="Q2029">
        <v>17065.819104732705</v>
      </c>
      <c r="R2029">
        <v>0</v>
      </c>
    </row>
    <row r="2030" spans="1:18" x14ac:dyDescent="0.25">
      <c r="A2030">
        <v>14</v>
      </c>
      <c r="B2030">
        <v>14103</v>
      </c>
      <c r="C2030" t="s">
        <v>780</v>
      </c>
      <c r="D2030" t="s">
        <v>1984</v>
      </c>
      <c r="E2030">
        <v>1</v>
      </c>
      <c r="F2030" t="s">
        <v>13800</v>
      </c>
      <c r="G2030">
        <v>1</v>
      </c>
      <c r="H2030" t="s">
        <v>8278</v>
      </c>
      <c r="I2030">
        <v>1</v>
      </c>
      <c r="J2030" t="s">
        <v>13801</v>
      </c>
      <c r="K2030" t="s">
        <v>13803</v>
      </c>
      <c r="L2030">
        <v>270107</v>
      </c>
      <c r="M2030" t="s">
        <v>13588</v>
      </c>
      <c r="N2030">
        <v>270107006</v>
      </c>
      <c r="O2030" t="s">
        <v>13613</v>
      </c>
      <c r="P2030">
        <v>0</v>
      </c>
      <c r="Q2030">
        <v>1798.6968664679505</v>
      </c>
      <c r="R2030">
        <v>0</v>
      </c>
    </row>
    <row r="2031" spans="1:18" x14ac:dyDescent="0.25">
      <c r="A2031">
        <v>14</v>
      </c>
      <c r="B2031">
        <v>14103</v>
      </c>
      <c r="C2031" t="s">
        <v>780</v>
      </c>
      <c r="D2031" t="s">
        <v>1984</v>
      </c>
      <c r="E2031">
        <v>2</v>
      </c>
      <c r="F2031" t="s">
        <v>13804</v>
      </c>
      <c r="G2031">
        <v>3</v>
      </c>
      <c r="H2031" t="s">
        <v>13770</v>
      </c>
      <c r="I2031">
        <v>1</v>
      </c>
      <c r="J2031" t="s">
        <v>13801</v>
      </c>
      <c r="K2031" t="s">
        <v>13805</v>
      </c>
      <c r="L2031">
        <v>270107</v>
      </c>
      <c r="M2031" t="s">
        <v>13588</v>
      </c>
      <c r="N2031">
        <v>270107006</v>
      </c>
      <c r="O2031" t="s">
        <v>13613</v>
      </c>
      <c r="P2031">
        <v>0</v>
      </c>
      <c r="Q2031">
        <v>14210.742407693011</v>
      </c>
      <c r="R2031">
        <v>0</v>
      </c>
    </row>
    <row r="2032" spans="1:18" x14ac:dyDescent="0.25">
      <c r="A2032">
        <v>14</v>
      </c>
      <c r="B2032">
        <v>14103</v>
      </c>
      <c r="C2032" t="s">
        <v>780</v>
      </c>
      <c r="D2032" t="s">
        <v>1984</v>
      </c>
      <c r="E2032">
        <v>2</v>
      </c>
      <c r="F2032" t="s">
        <v>13804</v>
      </c>
      <c r="G2032">
        <v>3</v>
      </c>
      <c r="H2032" t="s">
        <v>13770</v>
      </c>
      <c r="I2032">
        <v>1</v>
      </c>
      <c r="J2032" t="s">
        <v>13801</v>
      </c>
      <c r="K2032" t="s">
        <v>13806</v>
      </c>
      <c r="L2032">
        <v>270107</v>
      </c>
      <c r="M2032" t="s">
        <v>13588</v>
      </c>
      <c r="N2032">
        <v>270107006</v>
      </c>
      <c r="O2032" t="s">
        <v>13613</v>
      </c>
      <c r="P2032">
        <v>0</v>
      </c>
      <c r="Q2032">
        <v>4653.7735635076469</v>
      </c>
      <c r="R2032">
        <v>0</v>
      </c>
    </row>
    <row r="2033" spans="1:18" x14ac:dyDescent="0.25">
      <c r="A2033">
        <v>14</v>
      </c>
      <c r="B2033">
        <v>14103</v>
      </c>
      <c r="C2033" t="s">
        <v>780</v>
      </c>
      <c r="D2033" t="s">
        <v>1984</v>
      </c>
      <c r="E2033">
        <v>3</v>
      </c>
      <c r="F2033" t="s">
        <v>13807</v>
      </c>
      <c r="G2033">
        <v>1</v>
      </c>
      <c r="H2033" t="s">
        <v>8278</v>
      </c>
      <c r="I2033">
        <v>1</v>
      </c>
      <c r="J2033" t="s">
        <v>13801</v>
      </c>
      <c r="K2033" t="s">
        <v>13808</v>
      </c>
      <c r="L2033">
        <v>270107</v>
      </c>
      <c r="M2033" t="s">
        <v>13588</v>
      </c>
      <c r="N2033">
        <v>270107006</v>
      </c>
      <c r="O2033" t="s">
        <v>13613</v>
      </c>
      <c r="P2033">
        <v>0</v>
      </c>
      <c r="Q2033">
        <v>18864.515971200657</v>
      </c>
      <c r="R2033">
        <v>0</v>
      </c>
    </row>
    <row r="2034" spans="1:18" x14ac:dyDescent="0.25">
      <c r="A2034">
        <v>14</v>
      </c>
      <c r="B2034">
        <v>14103</v>
      </c>
      <c r="C2034" t="s">
        <v>780</v>
      </c>
      <c r="D2034" t="s">
        <v>1984</v>
      </c>
      <c r="E2034">
        <v>4</v>
      </c>
      <c r="F2034" t="s">
        <v>13810</v>
      </c>
      <c r="G2034">
        <v>1</v>
      </c>
      <c r="H2034" t="s">
        <v>8278</v>
      </c>
      <c r="I2034">
        <v>1</v>
      </c>
      <c r="J2034" t="s">
        <v>13801</v>
      </c>
      <c r="K2034" t="s">
        <v>13811</v>
      </c>
      <c r="L2034">
        <v>270107</v>
      </c>
      <c r="M2034" t="s">
        <v>13588</v>
      </c>
      <c r="N2034">
        <v>270107006</v>
      </c>
      <c r="O2034" t="s">
        <v>13613</v>
      </c>
      <c r="P2034">
        <v>0</v>
      </c>
      <c r="Q2034">
        <v>17065.819104732705</v>
      </c>
      <c r="R2034">
        <v>0</v>
      </c>
    </row>
    <row r="2035" spans="1:18" x14ac:dyDescent="0.25">
      <c r="A2035">
        <v>14</v>
      </c>
      <c r="B2035">
        <v>14103</v>
      </c>
      <c r="C2035" t="s">
        <v>780</v>
      </c>
      <c r="D2035" t="s">
        <v>1984</v>
      </c>
      <c r="E2035">
        <v>4</v>
      </c>
      <c r="F2035" t="s">
        <v>13810</v>
      </c>
      <c r="G2035">
        <v>1</v>
      </c>
      <c r="H2035" t="s">
        <v>8278</v>
      </c>
      <c r="I2035">
        <v>1</v>
      </c>
      <c r="J2035" t="s">
        <v>13801</v>
      </c>
      <c r="K2035" t="s">
        <v>13812</v>
      </c>
      <c r="L2035">
        <v>270107</v>
      </c>
      <c r="M2035" t="s">
        <v>13588</v>
      </c>
      <c r="N2035">
        <v>270107006</v>
      </c>
      <c r="O2035" t="s">
        <v>13613</v>
      </c>
      <c r="P2035">
        <v>0</v>
      </c>
      <c r="Q2035">
        <v>1798.6968664679505</v>
      </c>
      <c r="R2035">
        <v>0</v>
      </c>
    </row>
    <row r="2036" spans="1:18" x14ac:dyDescent="0.25">
      <c r="A2036">
        <v>14</v>
      </c>
      <c r="B2036">
        <v>14103</v>
      </c>
      <c r="C2036" t="s">
        <v>780</v>
      </c>
      <c r="D2036" t="s">
        <v>1984</v>
      </c>
      <c r="E2036">
        <v>7</v>
      </c>
      <c r="F2036" t="s">
        <v>13813</v>
      </c>
      <c r="G2036">
        <v>2</v>
      </c>
      <c r="H2036" t="s">
        <v>13771</v>
      </c>
      <c r="I2036">
        <v>3</v>
      </c>
      <c r="J2036" t="s">
        <v>13814</v>
      </c>
      <c r="K2036" t="s">
        <v>13771</v>
      </c>
      <c r="L2036">
        <v>270107</v>
      </c>
      <c r="M2036" t="s">
        <v>13588</v>
      </c>
      <c r="N2036">
        <v>270107005</v>
      </c>
      <c r="O2036" t="s">
        <v>13608</v>
      </c>
      <c r="P2036">
        <v>0</v>
      </c>
      <c r="Q2036">
        <v>1749.973265844445</v>
      </c>
      <c r="R2036">
        <v>0</v>
      </c>
    </row>
    <row r="2037" spans="1:18" x14ac:dyDescent="0.25">
      <c r="A2037">
        <v>14</v>
      </c>
      <c r="B2037">
        <v>14103</v>
      </c>
      <c r="C2037" t="s">
        <v>780</v>
      </c>
      <c r="D2037" t="s">
        <v>1984</v>
      </c>
      <c r="E2037">
        <v>7</v>
      </c>
      <c r="F2037" t="s">
        <v>13813</v>
      </c>
      <c r="G2037">
        <v>3</v>
      </c>
      <c r="H2037" t="s">
        <v>13770</v>
      </c>
      <c r="I2037">
        <v>3</v>
      </c>
      <c r="J2037" t="s">
        <v>13814</v>
      </c>
      <c r="K2037" t="s">
        <v>13815</v>
      </c>
      <c r="L2037">
        <v>270107</v>
      </c>
      <c r="M2037" t="s">
        <v>13588</v>
      </c>
      <c r="N2037">
        <v>270107005</v>
      </c>
      <c r="O2037" t="s">
        <v>13608</v>
      </c>
      <c r="P2037">
        <v>0</v>
      </c>
      <c r="Q2037">
        <v>17114.542705356213</v>
      </c>
      <c r="R2037">
        <v>0</v>
      </c>
    </row>
    <row r="2038" spans="1:18" x14ac:dyDescent="0.25">
      <c r="A2038">
        <v>14</v>
      </c>
      <c r="B2038">
        <v>14104</v>
      </c>
      <c r="C2038" t="s">
        <v>780</v>
      </c>
      <c r="D2038" t="s">
        <v>777</v>
      </c>
      <c r="E2038">
        <v>1</v>
      </c>
      <c r="F2038" t="s">
        <v>13800</v>
      </c>
      <c r="G2038">
        <v>1</v>
      </c>
      <c r="H2038" t="s">
        <v>8278</v>
      </c>
      <c r="I2038">
        <v>1</v>
      </c>
      <c r="J2038" t="s">
        <v>13801</v>
      </c>
      <c r="K2038" t="s">
        <v>13802</v>
      </c>
      <c r="L2038">
        <v>270107</v>
      </c>
      <c r="M2038" t="s">
        <v>13588</v>
      </c>
      <c r="N2038">
        <v>270107006</v>
      </c>
      <c r="O2038" t="s">
        <v>13613</v>
      </c>
      <c r="P2038">
        <v>0</v>
      </c>
      <c r="Q2038">
        <v>5207.2281992888211</v>
      </c>
      <c r="R2038">
        <v>0</v>
      </c>
    </row>
    <row r="2039" spans="1:18" x14ac:dyDescent="0.25">
      <c r="A2039">
        <v>14</v>
      </c>
      <c r="B2039">
        <v>14104</v>
      </c>
      <c r="C2039" t="s">
        <v>780</v>
      </c>
      <c r="D2039" t="s">
        <v>777</v>
      </c>
      <c r="E2039">
        <v>2</v>
      </c>
      <c r="F2039" t="s">
        <v>13804</v>
      </c>
      <c r="G2039">
        <v>3</v>
      </c>
      <c r="H2039" t="s">
        <v>13770</v>
      </c>
      <c r="I2039">
        <v>1</v>
      </c>
      <c r="J2039" t="s">
        <v>13801</v>
      </c>
      <c r="K2039" t="s">
        <v>13805</v>
      </c>
      <c r="L2039">
        <v>270107</v>
      </c>
      <c r="M2039" t="s">
        <v>13588</v>
      </c>
      <c r="N2039">
        <v>270107006</v>
      </c>
      <c r="O2039" t="s">
        <v>13613</v>
      </c>
      <c r="P2039">
        <v>0</v>
      </c>
      <c r="Q2039">
        <v>5207.2281992888211</v>
      </c>
      <c r="R2039">
        <v>0</v>
      </c>
    </row>
    <row r="2040" spans="1:18" x14ac:dyDescent="0.25">
      <c r="A2040">
        <v>14</v>
      </c>
      <c r="B2040">
        <v>14104</v>
      </c>
      <c r="C2040" t="s">
        <v>780</v>
      </c>
      <c r="D2040" t="s">
        <v>777</v>
      </c>
      <c r="E2040">
        <v>3</v>
      </c>
      <c r="F2040" t="s">
        <v>13807</v>
      </c>
      <c r="G2040">
        <v>1</v>
      </c>
      <c r="H2040" t="s">
        <v>8278</v>
      </c>
      <c r="I2040">
        <v>1</v>
      </c>
      <c r="J2040" t="s">
        <v>13801</v>
      </c>
      <c r="K2040" t="s">
        <v>13808</v>
      </c>
      <c r="L2040">
        <v>270107</v>
      </c>
      <c r="M2040" t="s">
        <v>13588</v>
      </c>
      <c r="N2040">
        <v>270107006</v>
      </c>
      <c r="O2040" t="s">
        <v>13613</v>
      </c>
      <c r="P2040">
        <v>0</v>
      </c>
      <c r="Q2040">
        <v>5207.2281992888211</v>
      </c>
      <c r="R2040">
        <v>0</v>
      </c>
    </row>
    <row r="2041" spans="1:18" x14ac:dyDescent="0.25">
      <c r="A2041">
        <v>14</v>
      </c>
      <c r="B2041">
        <v>14104</v>
      </c>
      <c r="C2041" t="s">
        <v>780</v>
      </c>
      <c r="D2041" t="s">
        <v>777</v>
      </c>
      <c r="E2041">
        <v>4</v>
      </c>
      <c r="F2041" t="s">
        <v>13810</v>
      </c>
      <c r="G2041">
        <v>1</v>
      </c>
      <c r="H2041" t="s">
        <v>8278</v>
      </c>
      <c r="I2041">
        <v>1</v>
      </c>
      <c r="J2041" t="s">
        <v>13801</v>
      </c>
      <c r="K2041" t="s">
        <v>13811</v>
      </c>
      <c r="L2041">
        <v>270107</v>
      </c>
      <c r="M2041" t="s">
        <v>13588</v>
      </c>
      <c r="N2041">
        <v>270107006</v>
      </c>
      <c r="O2041" t="s">
        <v>13613</v>
      </c>
      <c r="P2041">
        <v>0</v>
      </c>
      <c r="Q2041">
        <v>5207.2281992888211</v>
      </c>
      <c r="R2041">
        <v>0</v>
      </c>
    </row>
    <row r="2042" spans="1:18" x14ac:dyDescent="0.25">
      <c r="A2042">
        <v>14</v>
      </c>
      <c r="B2042">
        <v>14104</v>
      </c>
      <c r="C2042" t="s">
        <v>780</v>
      </c>
      <c r="D2042" t="s">
        <v>777</v>
      </c>
      <c r="E2042">
        <v>7</v>
      </c>
      <c r="F2042" t="s">
        <v>13813</v>
      </c>
      <c r="G2042">
        <v>3</v>
      </c>
      <c r="H2042" t="s">
        <v>13770</v>
      </c>
      <c r="I2042">
        <v>3</v>
      </c>
      <c r="J2042" t="s">
        <v>13814</v>
      </c>
      <c r="K2042" t="s">
        <v>13815</v>
      </c>
      <c r="L2042">
        <v>270107</v>
      </c>
      <c r="M2042" t="s">
        <v>13588</v>
      </c>
      <c r="N2042">
        <v>270107005</v>
      </c>
      <c r="O2042" t="s">
        <v>13608</v>
      </c>
      <c r="P2042">
        <v>0</v>
      </c>
      <c r="Q2042">
        <v>5207.2281992888211</v>
      </c>
      <c r="R2042">
        <v>0</v>
      </c>
    </row>
    <row r="2043" spans="1:18" x14ac:dyDescent="0.25">
      <c r="A2043">
        <v>14</v>
      </c>
      <c r="B2043">
        <v>14105</v>
      </c>
      <c r="C2043" t="s">
        <v>780</v>
      </c>
      <c r="D2043" t="s">
        <v>1989</v>
      </c>
      <c r="E2043">
        <v>1</v>
      </c>
      <c r="F2043" t="s">
        <v>13800</v>
      </c>
      <c r="G2043">
        <v>1</v>
      </c>
      <c r="H2043" t="s">
        <v>8278</v>
      </c>
      <c r="I2043">
        <v>1</v>
      </c>
      <c r="J2043" t="s">
        <v>13801</v>
      </c>
      <c r="K2043" t="s">
        <v>13802</v>
      </c>
      <c r="L2043">
        <v>270107</v>
      </c>
      <c r="M2043" t="s">
        <v>13588</v>
      </c>
      <c r="N2043">
        <v>270107006</v>
      </c>
      <c r="O2043" t="s">
        <v>13613</v>
      </c>
      <c r="P2043">
        <v>0</v>
      </c>
      <c r="Q2043">
        <v>11361.853589082126</v>
      </c>
      <c r="R2043">
        <v>0</v>
      </c>
    </row>
    <row r="2044" spans="1:18" x14ac:dyDescent="0.25">
      <c r="A2044">
        <v>14</v>
      </c>
      <c r="B2044">
        <v>14105</v>
      </c>
      <c r="C2044" t="s">
        <v>780</v>
      </c>
      <c r="D2044" t="s">
        <v>1989</v>
      </c>
      <c r="E2044">
        <v>2</v>
      </c>
      <c r="F2044" t="s">
        <v>13804</v>
      </c>
      <c r="G2044">
        <v>3</v>
      </c>
      <c r="H2044" t="s">
        <v>13770</v>
      </c>
      <c r="I2044">
        <v>1</v>
      </c>
      <c r="J2044" t="s">
        <v>13801</v>
      </c>
      <c r="K2044" t="s">
        <v>13805</v>
      </c>
      <c r="L2044">
        <v>270107</v>
      </c>
      <c r="M2044" t="s">
        <v>13588</v>
      </c>
      <c r="N2044">
        <v>270107006</v>
      </c>
      <c r="O2044" t="s">
        <v>13613</v>
      </c>
      <c r="P2044">
        <v>0</v>
      </c>
      <c r="Q2044">
        <v>11361.853589082126</v>
      </c>
      <c r="R2044">
        <v>0</v>
      </c>
    </row>
    <row r="2045" spans="1:18" x14ac:dyDescent="0.25">
      <c r="A2045">
        <v>14</v>
      </c>
      <c r="B2045">
        <v>14105</v>
      </c>
      <c r="C2045" t="s">
        <v>780</v>
      </c>
      <c r="D2045" t="s">
        <v>1989</v>
      </c>
      <c r="E2045">
        <v>3</v>
      </c>
      <c r="F2045" t="s">
        <v>13807</v>
      </c>
      <c r="G2045">
        <v>1</v>
      </c>
      <c r="H2045" t="s">
        <v>8278</v>
      </c>
      <c r="I2045">
        <v>1</v>
      </c>
      <c r="J2045" t="s">
        <v>13801</v>
      </c>
      <c r="K2045" t="s">
        <v>13808</v>
      </c>
      <c r="L2045">
        <v>270107</v>
      </c>
      <c r="M2045" t="s">
        <v>13588</v>
      </c>
      <c r="N2045">
        <v>270107006</v>
      </c>
      <c r="O2045" t="s">
        <v>13613</v>
      </c>
      <c r="P2045">
        <v>0</v>
      </c>
      <c r="Q2045">
        <v>11361.853589082126</v>
      </c>
      <c r="R2045">
        <v>0</v>
      </c>
    </row>
    <row r="2046" spans="1:18" x14ac:dyDescent="0.25">
      <c r="A2046">
        <v>14</v>
      </c>
      <c r="B2046">
        <v>14105</v>
      </c>
      <c r="C2046" t="s">
        <v>780</v>
      </c>
      <c r="D2046" t="s">
        <v>1989</v>
      </c>
      <c r="E2046">
        <v>4</v>
      </c>
      <c r="F2046" t="s">
        <v>13810</v>
      </c>
      <c r="G2046">
        <v>1</v>
      </c>
      <c r="H2046" t="s">
        <v>8278</v>
      </c>
      <c r="I2046">
        <v>1</v>
      </c>
      <c r="J2046" t="s">
        <v>13801</v>
      </c>
      <c r="K2046" t="s">
        <v>13811</v>
      </c>
      <c r="L2046">
        <v>270107</v>
      </c>
      <c r="M2046" t="s">
        <v>13588</v>
      </c>
      <c r="N2046">
        <v>270107006</v>
      </c>
      <c r="O2046" t="s">
        <v>13613</v>
      </c>
      <c r="P2046">
        <v>0</v>
      </c>
      <c r="Q2046">
        <v>11361.853589082126</v>
      </c>
      <c r="R2046">
        <v>0</v>
      </c>
    </row>
    <row r="2047" spans="1:18" x14ac:dyDescent="0.25">
      <c r="A2047">
        <v>14</v>
      </c>
      <c r="B2047">
        <v>14105</v>
      </c>
      <c r="C2047" t="s">
        <v>780</v>
      </c>
      <c r="D2047" t="s">
        <v>1989</v>
      </c>
      <c r="E2047">
        <v>7</v>
      </c>
      <c r="F2047" t="s">
        <v>13813</v>
      </c>
      <c r="G2047">
        <v>3</v>
      </c>
      <c r="H2047" t="s">
        <v>13770</v>
      </c>
      <c r="I2047">
        <v>3</v>
      </c>
      <c r="J2047" t="s">
        <v>13814</v>
      </c>
      <c r="K2047" t="s">
        <v>13815</v>
      </c>
      <c r="L2047">
        <v>270107</v>
      </c>
      <c r="M2047" t="s">
        <v>13588</v>
      </c>
      <c r="N2047">
        <v>270107005</v>
      </c>
      <c r="O2047" t="s">
        <v>13608</v>
      </c>
      <c r="P2047">
        <v>0</v>
      </c>
      <c r="Q2047">
        <v>11361.853589082126</v>
      </c>
      <c r="R2047">
        <v>0</v>
      </c>
    </row>
    <row r="2048" spans="1:18" x14ac:dyDescent="0.25">
      <c r="A2048">
        <v>14</v>
      </c>
      <c r="B2048">
        <v>14106</v>
      </c>
      <c r="C2048" t="s">
        <v>780</v>
      </c>
      <c r="D2048" t="s">
        <v>1992</v>
      </c>
      <c r="E2048">
        <v>1</v>
      </c>
      <c r="F2048" t="s">
        <v>13800</v>
      </c>
      <c r="G2048">
        <v>1</v>
      </c>
      <c r="H2048" t="s">
        <v>8278</v>
      </c>
      <c r="I2048">
        <v>1</v>
      </c>
      <c r="J2048" t="s">
        <v>13801</v>
      </c>
      <c r="K2048" t="s">
        <v>13802</v>
      </c>
      <c r="L2048">
        <v>270107</v>
      </c>
      <c r="M2048" t="s">
        <v>13588</v>
      </c>
      <c r="N2048">
        <v>270107006</v>
      </c>
      <c r="O2048" t="s">
        <v>13613</v>
      </c>
      <c r="P2048">
        <v>0</v>
      </c>
      <c r="Q2048">
        <v>32317.356186845125</v>
      </c>
      <c r="R2048">
        <v>0</v>
      </c>
    </row>
    <row r="2049" spans="1:18" x14ac:dyDescent="0.25">
      <c r="A2049">
        <v>14</v>
      </c>
      <c r="B2049">
        <v>14106</v>
      </c>
      <c r="C2049" t="s">
        <v>780</v>
      </c>
      <c r="D2049" t="s">
        <v>1992</v>
      </c>
      <c r="E2049">
        <v>2</v>
      </c>
      <c r="F2049" t="s">
        <v>13804</v>
      </c>
      <c r="G2049">
        <v>3</v>
      </c>
      <c r="H2049" t="s">
        <v>13770</v>
      </c>
      <c r="I2049">
        <v>1</v>
      </c>
      <c r="J2049" t="s">
        <v>13801</v>
      </c>
      <c r="K2049" t="s">
        <v>13805</v>
      </c>
      <c r="L2049">
        <v>270107</v>
      </c>
      <c r="M2049" t="s">
        <v>13588</v>
      </c>
      <c r="N2049">
        <v>270107006</v>
      </c>
      <c r="O2049" t="s">
        <v>13613</v>
      </c>
      <c r="P2049">
        <v>0</v>
      </c>
      <c r="Q2049">
        <v>28419.940099800642</v>
      </c>
      <c r="R2049">
        <v>0</v>
      </c>
    </row>
    <row r="2050" spans="1:18" x14ac:dyDescent="0.25">
      <c r="A2050">
        <v>14</v>
      </c>
      <c r="B2050">
        <v>14106</v>
      </c>
      <c r="C2050" t="s">
        <v>780</v>
      </c>
      <c r="D2050" t="s">
        <v>1992</v>
      </c>
      <c r="E2050">
        <v>2</v>
      </c>
      <c r="F2050" t="s">
        <v>13804</v>
      </c>
      <c r="G2050">
        <v>3</v>
      </c>
      <c r="H2050" t="s">
        <v>13770</v>
      </c>
      <c r="I2050">
        <v>1</v>
      </c>
      <c r="J2050" t="s">
        <v>13801</v>
      </c>
      <c r="K2050" t="s">
        <v>13806</v>
      </c>
      <c r="L2050">
        <v>270107</v>
      </c>
      <c r="M2050" t="s">
        <v>13588</v>
      </c>
      <c r="N2050">
        <v>270107006</v>
      </c>
      <c r="O2050" t="s">
        <v>13613</v>
      </c>
      <c r="P2050">
        <v>0</v>
      </c>
      <c r="Q2050">
        <v>3897.4160870444925</v>
      </c>
      <c r="R2050">
        <v>0</v>
      </c>
    </row>
    <row r="2051" spans="1:18" x14ac:dyDescent="0.25">
      <c r="A2051">
        <v>14</v>
      </c>
      <c r="B2051">
        <v>14106</v>
      </c>
      <c r="C2051" t="s">
        <v>780</v>
      </c>
      <c r="D2051" t="s">
        <v>1992</v>
      </c>
      <c r="E2051">
        <v>3</v>
      </c>
      <c r="F2051" t="s">
        <v>13807</v>
      </c>
      <c r="G2051">
        <v>1</v>
      </c>
      <c r="H2051" t="s">
        <v>8278</v>
      </c>
      <c r="I2051">
        <v>1</v>
      </c>
      <c r="J2051" t="s">
        <v>13801</v>
      </c>
      <c r="K2051" t="s">
        <v>13808</v>
      </c>
      <c r="L2051">
        <v>270107</v>
      </c>
      <c r="M2051" t="s">
        <v>13588</v>
      </c>
      <c r="N2051">
        <v>270107006</v>
      </c>
      <c r="O2051" t="s">
        <v>13613</v>
      </c>
      <c r="P2051">
        <v>0</v>
      </c>
      <c r="Q2051">
        <v>32317.356186845125</v>
      </c>
      <c r="R2051">
        <v>0</v>
      </c>
    </row>
    <row r="2052" spans="1:18" x14ac:dyDescent="0.25">
      <c r="A2052">
        <v>14</v>
      </c>
      <c r="B2052">
        <v>14106</v>
      </c>
      <c r="C2052" t="s">
        <v>780</v>
      </c>
      <c r="D2052" t="s">
        <v>1992</v>
      </c>
      <c r="E2052">
        <v>4</v>
      </c>
      <c r="F2052" t="s">
        <v>13810</v>
      </c>
      <c r="G2052">
        <v>1</v>
      </c>
      <c r="H2052" t="s">
        <v>8278</v>
      </c>
      <c r="I2052">
        <v>1</v>
      </c>
      <c r="J2052" t="s">
        <v>13801</v>
      </c>
      <c r="K2052" t="s">
        <v>13811</v>
      </c>
      <c r="L2052">
        <v>270107</v>
      </c>
      <c r="M2052" t="s">
        <v>13588</v>
      </c>
      <c r="N2052">
        <v>270107006</v>
      </c>
      <c r="O2052" t="s">
        <v>13613</v>
      </c>
      <c r="P2052">
        <v>0</v>
      </c>
      <c r="Q2052">
        <v>32317.356186845125</v>
      </c>
      <c r="R2052">
        <v>0</v>
      </c>
    </row>
    <row r="2053" spans="1:18" x14ac:dyDescent="0.25">
      <c r="A2053">
        <v>14</v>
      </c>
      <c r="B2053">
        <v>14106</v>
      </c>
      <c r="C2053" t="s">
        <v>780</v>
      </c>
      <c r="D2053" t="s">
        <v>1992</v>
      </c>
      <c r="E2053">
        <v>7</v>
      </c>
      <c r="F2053" t="s">
        <v>13813</v>
      </c>
      <c r="G2053">
        <v>2</v>
      </c>
      <c r="H2053" t="s">
        <v>13771</v>
      </c>
      <c r="I2053">
        <v>3</v>
      </c>
      <c r="J2053" t="s">
        <v>13814</v>
      </c>
      <c r="K2053" t="s">
        <v>13771</v>
      </c>
      <c r="L2053">
        <v>270107</v>
      </c>
      <c r="M2053" t="s">
        <v>13588</v>
      </c>
      <c r="N2053">
        <v>270107005</v>
      </c>
      <c r="O2053" t="s">
        <v>13608</v>
      </c>
      <c r="P2053">
        <v>0</v>
      </c>
      <c r="Q2053">
        <v>5649.4520006182756</v>
      </c>
      <c r="R2053">
        <v>0</v>
      </c>
    </row>
    <row r="2054" spans="1:18" x14ac:dyDescent="0.25">
      <c r="A2054">
        <v>14</v>
      </c>
      <c r="B2054">
        <v>14106</v>
      </c>
      <c r="C2054" t="s">
        <v>780</v>
      </c>
      <c r="D2054" t="s">
        <v>1992</v>
      </c>
      <c r="E2054">
        <v>7</v>
      </c>
      <c r="F2054" t="s">
        <v>13813</v>
      </c>
      <c r="G2054">
        <v>3</v>
      </c>
      <c r="H2054" t="s">
        <v>13770</v>
      </c>
      <c r="I2054">
        <v>3</v>
      </c>
      <c r="J2054" t="s">
        <v>13814</v>
      </c>
      <c r="K2054" t="s">
        <v>13815</v>
      </c>
      <c r="L2054">
        <v>270107</v>
      </c>
      <c r="M2054" t="s">
        <v>13588</v>
      </c>
      <c r="N2054">
        <v>270107005</v>
      </c>
      <c r="O2054" t="s">
        <v>13608</v>
      </c>
      <c r="P2054">
        <v>0</v>
      </c>
      <c r="Q2054">
        <v>25289.744115984417</v>
      </c>
      <c r="R2054">
        <v>0</v>
      </c>
    </row>
    <row r="2055" spans="1:18" x14ac:dyDescent="0.25">
      <c r="A2055">
        <v>14</v>
      </c>
      <c r="B2055">
        <v>14106</v>
      </c>
      <c r="C2055" t="s">
        <v>780</v>
      </c>
      <c r="D2055" t="s">
        <v>1992</v>
      </c>
      <c r="E2055">
        <v>7</v>
      </c>
      <c r="F2055" t="s">
        <v>13813</v>
      </c>
      <c r="G2055">
        <v>3</v>
      </c>
      <c r="H2055" t="s">
        <v>13770</v>
      </c>
      <c r="I2055">
        <v>3</v>
      </c>
      <c r="J2055" t="s">
        <v>13814</v>
      </c>
      <c r="K2055" t="s">
        <v>13816</v>
      </c>
      <c r="L2055">
        <v>270107</v>
      </c>
      <c r="M2055" t="s">
        <v>13588</v>
      </c>
      <c r="N2055">
        <v>270107005</v>
      </c>
      <c r="O2055" t="s">
        <v>13608</v>
      </c>
      <c r="P2055">
        <v>0</v>
      </c>
      <c r="Q2055">
        <v>1378.1600702424416</v>
      </c>
      <c r="R2055">
        <v>0</v>
      </c>
    </row>
    <row r="2056" spans="1:18" x14ac:dyDescent="0.25">
      <c r="A2056">
        <v>14</v>
      </c>
      <c r="B2056">
        <v>14107</v>
      </c>
      <c r="C2056" t="s">
        <v>780</v>
      </c>
      <c r="D2056" t="s">
        <v>1995</v>
      </c>
      <c r="E2056">
        <v>1</v>
      </c>
      <c r="F2056" t="s">
        <v>13800</v>
      </c>
      <c r="G2056">
        <v>1</v>
      </c>
      <c r="H2056" t="s">
        <v>8278</v>
      </c>
      <c r="I2056">
        <v>1</v>
      </c>
      <c r="J2056" t="s">
        <v>13801</v>
      </c>
      <c r="K2056" t="s">
        <v>13802</v>
      </c>
      <c r="L2056">
        <v>270107</v>
      </c>
      <c r="M2056" t="s">
        <v>13588</v>
      </c>
      <c r="N2056">
        <v>270107006</v>
      </c>
      <c r="O2056" t="s">
        <v>13613</v>
      </c>
      <c r="P2056">
        <v>0</v>
      </c>
      <c r="Q2056">
        <v>9180.3135910964102</v>
      </c>
      <c r="R2056">
        <v>0</v>
      </c>
    </row>
    <row r="2057" spans="1:18" x14ac:dyDescent="0.25">
      <c r="A2057">
        <v>14</v>
      </c>
      <c r="B2057">
        <v>14107</v>
      </c>
      <c r="C2057" t="s">
        <v>780</v>
      </c>
      <c r="D2057" t="s">
        <v>1995</v>
      </c>
      <c r="E2057">
        <v>2</v>
      </c>
      <c r="F2057" t="s">
        <v>13804</v>
      </c>
      <c r="G2057">
        <v>3</v>
      </c>
      <c r="H2057" t="s">
        <v>13770</v>
      </c>
      <c r="I2057">
        <v>1</v>
      </c>
      <c r="J2057" t="s">
        <v>13801</v>
      </c>
      <c r="K2057" t="s">
        <v>13805</v>
      </c>
      <c r="L2057">
        <v>270107</v>
      </c>
      <c r="M2057" t="s">
        <v>13588</v>
      </c>
      <c r="N2057">
        <v>270107006</v>
      </c>
      <c r="O2057" t="s">
        <v>13613</v>
      </c>
      <c r="P2057">
        <v>0</v>
      </c>
      <c r="Q2057">
        <v>9180.3135910964102</v>
      </c>
      <c r="R2057">
        <v>0</v>
      </c>
    </row>
    <row r="2058" spans="1:18" x14ac:dyDescent="0.25">
      <c r="A2058">
        <v>14</v>
      </c>
      <c r="B2058">
        <v>14107</v>
      </c>
      <c r="C2058" t="s">
        <v>780</v>
      </c>
      <c r="D2058" t="s">
        <v>1995</v>
      </c>
      <c r="E2058">
        <v>3</v>
      </c>
      <c r="F2058" t="s">
        <v>13807</v>
      </c>
      <c r="G2058">
        <v>1</v>
      </c>
      <c r="H2058" t="s">
        <v>8278</v>
      </c>
      <c r="I2058">
        <v>1</v>
      </c>
      <c r="J2058" t="s">
        <v>13801</v>
      </c>
      <c r="K2058" t="s">
        <v>13808</v>
      </c>
      <c r="L2058">
        <v>270107</v>
      </c>
      <c r="M2058" t="s">
        <v>13588</v>
      </c>
      <c r="N2058">
        <v>270107006</v>
      </c>
      <c r="O2058" t="s">
        <v>13613</v>
      </c>
      <c r="P2058">
        <v>0</v>
      </c>
      <c r="Q2058">
        <v>9180.3135910964102</v>
      </c>
      <c r="R2058">
        <v>0</v>
      </c>
    </row>
    <row r="2059" spans="1:18" x14ac:dyDescent="0.25">
      <c r="A2059">
        <v>14</v>
      </c>
      <c r="B2059">
        <v>14107</v>
      </c>
      <c r="C2059" t="s">
        <v>780</v>
      </c>
      <c r="D2059" t="s">
        <v>1995</v>
      </c>
      <c r="E2059">
        <v>4</v>
      </c>
      <c r="F2059" t="s">
        <v>13810</v>
      </c>
      <c r="G2059">
        <v>1</v>
      </c>
      <c r="H2059" t="s">
        <v>8278</v>
      </c>
      <c r="I2059">
        <v>1</v>
      </c>
      <c r="J2059" t="s">
        <v>13801</v>
      </c>
      <c r="K2059" t="s">
        <v>13811</v>
      </c>
      <c r="L2059">
        <v>270107</v>
      </c>
      <c r="M2059" t="s">
        <v>13588</v>
      </c>
      <c r="N2059">
        <v>270107006</v>
      </c>
      <c r="O2059" t="s">
        <v>13613</v>
      </c>
      <c r="P2059">
        <v>0</v>
      </c>
      <c r="Q2059">
        <v>9180.3135910964102</v>
      </c>
      <c r="R2059">
        <v>0</v>
      </c>
    </row>
    <row r="2060" spans="1:18" x14ac:dyDescent="0.25">
      <c r="A2060">
        <v>14</v>
      </c>
      <c r="B2060">
        <v>14107</v>
      </c>
      <c r="C2060" t="s">
        <v>780</v>
      </c>
      <c r="D2060" t="s">
        <v>1995</v>
      </c>
      <c r="E2060">
        <v>7</v>
      </c>
      <c r="F2060" t="s">
        <v>13813</v>
      </c>
      <c r="G2060">
        <v>2</v>
      </c>
      <c r="H2060" t="s">
        <v>13771</v>
      </c>
      <c r="I2060">
        <v>3</v>
      </c>
      <c r="J2060" t="s">
        <v>13814</v>
      </c>
      <c r="K2060" t="s">
        <v>13771</v>
      </c>
      <c r="L2060">
        <v>270107</v>
      </c>
      <c r="M2060" t="s">
        <v>13588</v>
      </c>
      <c r="N2060">
        <v>270107005</v>
      </c>
      <c r="O2060" t="s">
        <v>13608</v>
      </c>
      <c r="P2060">
        <v>0</v>
      </c>
      <c r="Q2060">
        <v>5114.896039561896</v>
      </c>
      <c r="R2060">
        <v>0</v>
      </c>
    </row>
    <row r="2061" spans="1:18" x14ac:dyDescent="0.25">
      <c r="A2061">
        <v>14</v>
      </c>
      <c r="B2061">
        <v>14107</v>
      </c>
      <c r="C2061" t="s">
        <v>780</v>
      </c>
      <c r="D2061" t="s">
        <v>1995</v>
      </c>
      <c r="E2061">
        <v>7</v>
      </c>
      <c r="F2061" t="s">
        <v>13813</v>
      </c>
      <c r="G2061">
        <v>3</v>
      </c>
      <c r="H2061" t="s">
        <v>13770</v>
      </c>
      <c r="I2061">
        <v>3</v>
      </c>
      <c r="J2061" t="s">
        <v>13814</v>
      </c>
      <c r="K2061" t="s">
        <v>13815</v>
      </c>
      <c r="L2061">
        <v>270107</v>
      </c>
      <c r="M2061" t="s">
        <v>13588</v>
      </c>
      <c r="N2061">
        <v>270107005</v>
      </c>
      <c r="O2061" t="s">
        <v>13608</v>
      </c>
      <c r="P2061">
        <v>0</v>
      </c>
      <c r="Q2061">
        <v>4065.4175515345132</v>
      </c>
      <c r="R2061">
        <v>0</v>
      </c>
    </row>
    <row r="2062" spans="1:18" x14ac:dyDescent="0.25">
      <c r="A2062">
        <v>14</v>
      </c>
      <c r="B2062">
        <v>14108</v>
      </c>
      <c r="C2062" t="s">
        <v>780</v>
      </c>
      <c r="D2062" t="s">
        <v>1998</v>
      </c>
      <c r="E2062">
        <v>1</v>
      </c>
      <c r="F2062" t="s">
        <v>13800</v>
      </c>
      <c r="G2062">
        <v>1</v>
      </c>
      <c r="H2062" t="s">
        <v>8278</v>
      </c>
      <c r="I2062">
        <v>1</v>
      </c>
      <c r="J2062" t="s">
        <v>13801</v>
      </c>
      <c r="K2062" t="s">
        <v>13802</v>
      </c>
      <c r="L2062">
        <v>270107</v>
      </c>
      <c r="M2062" t="s">
        <v>13588</v>
      </c>
      <c r="N2062">
        <v>270107006</v>
      </c>
      <c r="O2062" t="s">
        <v>13613</v>
      </c>
      <c r="P2062">
        <v>14639.222282407276</v>
      </c>
      <c r="Q2062">
        <v>16956.107789404221</v>
      </c>
      <c r="R2062">
        <v>34717.883161142498</v>
      </c>
    </row>
    <row r="2063" spans="1:18" x14ac:dyDescent="0.25">
      <c r="A2063">
        <v>14</v>
      </c>
      <c r="B2063">
        <v>14108</v>
      </c>
      <c r="C2063" t="s">
        <v>780</v>
      </c>
      <c r="D2063" t="s">
        <v>1998</v>
      </c>
      <c r="E2063">
        <v>1</v>
      </c>
      <c r="F2063" t="s">
        <v>13800</v>
      </c>
      <c r="G2063">
        <v>1</v>
      </c>
      <c r="H2063" t="s">
        <v>8278</v>
      </c>
      <c r="I2063">
        <v>1</v>
      </c>
      <c r="J2063" t="s">
        <v>13801</v>
      </c>
      <c r="K2063" t="s">
        <v>13803</v>
      </c>
      <c r="L2063">
        <v>270107</v>
      </c>
      <c r="M2063" t="s">
        <v>13588</v>
      </c>
      <c r="N2063">
        <v>270107006</v>
      </c>
      <c r="O2063" t="s">
        <v>13613</v>
      </c>
      <c r="P2063">
        <v>145.39441799469739</v>
      </c>
      <c r="Q2063">
        <v>848.18603727051561</v>
      </c>
      <c r="R2063">
        <v>772.086296427908</v>
      </c>
    </row>
    <row r="2064" spans="1:18" x14ac:dyDescent="0.25">
      <c r="A2064">
        <v>14</v>
      </c>
      <c r="B2064">
        <v>14108</v>
      </c>
      <c r="C2064" t="s">
        <v>780</v>
      </c>
      <c r="D2064" t="s">
        <v>1998</v>
      </c>
      <c r="E2064">
        <v>2</v>
      </c>
      <c r="F2064" t="s">
        <v>13804</v>
      </c>
      <c r="G2064">
        <v>3</v>
      </c>
      <c r="H2064" t="s">
        <v>13770</v>
      </c>
      <c r="I2064">
        <v>1</v>
      </c>
      <c r="J2064" t="s">
        <v>13801</v>
      </c>
      <c r="K2064" t="s">
        <v>13805</v>
      </c>
      <c r="L2064">
        <v>270107</v>
      </c>
      <c r="M2064" t="s">
        <v>13588</v>
      </c>
      <c r="N2064">
        <v>270107006</v>
      </c>
      <c r="O2064" t="s">
        <v>13613</v>
      </c>
      <c r="P2064">
        <v>12409.841206488582</v>
      </c>
      <c r="Q2064">
        <v>16201.395710113988</v>
      </c>
      <c r="R2064">
        <v>34717.883161142498</v>
      </c>
    </row>
    <row r="2065" spans="1:18" x14ac:dyDescent="0.25">
      <c r="A2065">
        <v>14</v>
      </c>
      <c r="B2065">
        <v>14108</v>
      </c>
      <c r="C2065" t="s">
        <v>780</v>
      </c>
      <c r="D2065" t="s">
        <v>1998</v>
      </c>
      <c r="E2065">
        <v>2</v>
      </c>
      <c r="F2065" t="s">
        <v>13804</v>
      </c>
      <c r="G2065">
        <v>3</v>
      </c>
      <c r="H2065" t="s">
        <v>13770</v>
      </c>
      <c r="I2065">
        <v>1</v>
      </c>
      <c r="J2065" t="s">
        <v>13801</v>
      </c>
      <c r="K2065" t="s">
        <v>13806</v>
      </c>
      <c r="L2065">
        <v>270107</v>
      </c>
      <c r="M2065" t="s">
        <v>13588</v>
      </c>
      <c r="N2065">
        <v>270107006</v>
      </c>
      <c r="O2065" t="s">
        <v>13613</v>
      </c>
      <c r="P2065">
        <v>2374.7754939133906</v>
      </c>
      <c r="Q2065">
        <v>1602.8981165607486</v>
      </c>
      <c r="R2065">
        <v>772.086296427908</v>
      </c>
    </row>
    <row r="2066" spans="1:18" x14ac:dyDescent="0.25">
      <c r="A2066">
        <v>14</v>
      </c>
      <c r="B2066">
        <v>14108</v>
      </c>
      <c r="C2066" t="s">
        <v>780</v>
      </c>
      <c r="D2066" t="s">
        <v>1998</v>
      </c>
      <c r="E2066">
        <v>3</v>
      </c>
      <c r="F2066" t="s">
        <v>13807</v>
      </c>
      <c r="G2066">
        <v>1</v>
      </c>
      <c r="H2066" t="s">
        <v>8278</v>
      </c>
      <c r="I2066">
        <v>1</v>
      </c>
      <c r="J2066" t="s">
        <v>13801</v>
      </c>
      <c r="K2066" t="s">
        <v>13808</v>
      </c>
      <c r="L2066">
        <v>270107</v>
      </c>
      <c r="M2066" t="s">
        <v>13588</v>
      </c>
      <c r="N2066">
        <v>270107006</v>
      </c>
      <c r="O2066" t="s">
        <v>13613</v>
      </c>
      <c r="P2066">
        <v>14784.616700401974</v>
      </c>
      <c r="Q2066">
        <v>16956.107789404221</v>
      </c>
      <c r="R2066">
        <v>35489.969457570405</v>
      </c>
    </row>
    <row r="2067" spans="1:18" x14ac:dyDescent="0.25">
      <c r="A2067">
        <v>14</v>
      </c>
      <c r="B2067">
        <v>14108</v>
      </c>
      <c r="C2067" t="s">
        <v>780</v>
      </c>
      <c r="D2067" t="s">
        <v>1998</v>
      </c>
      <c r="E2067">
        <v>3</v>
      </c>
      <c r="F2067" t="s">
        <v>13807</v>
      </c>
      <c r="G2067">
        <v>1</v>
      </c>
      <c r="H2067" t="s">
        <v>8278</v>
      </c>
      <c r="I2067">
        <v>1</v>
      </c>
      <c r="J2067" t="s">
        <v>13801</v>
      </c>
      <c r="K2067" t="s">
        <v>13809</v>
      </c>
      <c r="L2067">
        <v>270107</v>
      </c>
      <c r="M2067" t="s">
        <v>13588</v>
      </c>
      <c r="N2067">
        <v>270107006</v>
      </c>
      <c r="O2067" t="s">
        <v>13613</v>
      </c>
      <c r="P2067">
        <v>0</v>
      </c>
      <c r="Q2067">
        <v>848.18603727051561</v>
      </c>
      <c r="R2067">
        <v>0</v>
      </c>
    </row>
    <row r="2068" spans="1:18" x14ac:dyDescent="0.25">
      <c r="A2068">
        <v>14</v>
      </c>
      <c r="B2068">
        <v>14108</v>
      </c>
      <c r="C2068" t="s">
        <v>780</v>
      </c>
      <c r="D2068" t="s">
        <v>1998</v>
      </c>
      <c r="E2068">
        <v>4</v>
      </c>
      <c r="F2068" t="s">
        <v>13810</v>
      </c>
      <c r="G2068">
        <v>1</v>
      </c>
      <c r="H2068" t="s">
        <v>8278</v>
      </c>
      <c r="I2068">
        <v>1</v>
      </c>
      <c r="J2068" t="s">
        <v>13801</v>
      </c>
      <c r="K2068" t="s">
        <v>13811</v>
      </c>
      <c r="L2068">
        <v>270107</v>
      </c>
      <c r="M2068" t="s">
        <v>13588</v>
      </c>
      <c r="N2068">
        <v>270107006</v>
      </c>
      <c r="O2068" t="s">
        <v>13613</v>
      </c>
      <c r="P2068">
        <v>14639.222282407276</v>
      </c>
      <c r="Q2068">
        <v>16956.107789404221</v>
      </c>
      <c r="R2068">
        <v>34717.883161142498</v>
      </c>
    </row>
    <row r="2069" spans="1:18" x14ac:dyDescent="0.25">
      <c r="A2069">
        <v>14</v>
      </c>
      <c r="B2069">
        <v>14108</v>
      </c>
      <c r="C2069" t="s">
        <v>780</v>
      </c>
      <c r="D2069" t="s">
        <v>1998</v>
      </c>
      <c r="E2069">
        <v>4</v>
      </c>
      <c r="F2069" t="s">
        <v>13810</v>
      </c>
      <c r="G2069">
        <v>1</v>
      </c>
      <c r="H2069" t="s">
        <v>8278</v>
      </c>
      <c r="I2069">
        <v>1</v>
      </c>
      <c r="J2069" t="s">
        <v>13801</v>
      </c>
      <c r="K2069" t="s">
        <v>13812</v>
      </c>
      <c r="L2069">
        <v>270107</v>
      </c>
      <c r="M2069" t="s">
        <v>13588</v>
      </c>
      <c r="N2069">
        <v>270107006</v>
      </c>
      <c r="O2069" t="s">
        <v>13613</v>
      </c>
      <c r="P2069">
        <v>145.39441799469739</v>
      </c>
      <c r="Q2069">
        <v>848.18603727051561</v>
      </c>
      <c r="R2069">
        <v>772.086296427908</v>
      </c>
    </row>
    <row r="2070" spans="1:18" x14ac:dyDescent="0.25">
      <c r="A2070">
        <v>14</v>
      </c>
      <c r="B2070">
        <v>14108</v>
      </c>
      <c r="C2070" t="s">
        <v>780</v>
      </c>
      <c r="D2070" t="s">
        <v>1998</v>
      </c>
      <c r="E2070">
        <v>7</v>
      </c>
      <c r="F2070" t="s">
        <v>13813</v>
      </c>
      <c r="G2070">
        <v>2</v>
      </c>
      <c r="H2070" t="s">
        <v>13771</v>
      </c>
      <c r="I2070">
        <v>3</v>
      </c>
      <c r="J2070" t="s">
        <v>13814</v>
      </c>
      <c r="K2070" t="s">
        <v>13771</v>
      </c>
      <c r="L2070">
        <v>270107</v>
      </c>
      <c r="M2070" t="s">
        <v>13588</v>
      </c>
      <c r="N2070">
        <v>270107005</v>
      </c>
      <c r="O2070" t="s">
        <v>13608</v>
      </c>
      <c r="P2070">
        <v>5989.679847193318</v>
      </c>
      <c r="Q2070">
        <v>7783.3051023657727</v>
      </c>
      <c r="R2070">
        <v>465.27063864731628</v>
      </c>
    </row>
    <row r="2071" spans="1:18" x14ac:dyDescent="0.25">
      <c r="A2071">
        <v>14</v>
      </c>
      <c r="B2071">
        <v>14108</v>
      </c>
      <c r="C2071" t="s">
        <v>780</v>
      </c>
      <c r="D2071" t="s">
        <v>1998</v>
      </c>
      <c r="E2071">
        <v>7</v>
      </c>
      <c r="F2071" t="s">
        <v>13813</v>
      </c>
      <c r="G2071">
        <v>3</v>
      </c>
      <c r="H2071" t="s">
        <v>13770</v>
      </c>
      <c r="I2071">
        <v>3</v>
      </c>
      <c r="J2071" t="s">
        <v>13814</v>
      </c>
      <c r="K2071" t="s">
        <v>13815</v>
      </c>
      <c r="L2071">
        <v>270107</v>
      </c>
      <c r="M2071" t="s">
        <v>13588</v>
      </c>
      <c r="N2071">
        <v>270107005</v>
      </c>
      <c r="O2071" t="s">
        <v>13608</v>
      </c>
      <c r="P2071">
        <v>8649.542435213958</v>
      </c>
      <c r="Q2071">
        <v>9266.2766450187355</v>
      </c>
      <c r="R2071">
        <v>34337.388482967712</v>
      </c>
    </row>
    <row r="2072" spans="1:18" x14ac:dyDescent="0.25">
      <c r="A2072">
        <v>14</v>
      </c>
      <c r="B2072">
        <v>14108</v>
      </c>
      <c r="C2072" t="s">
        <v>780</v>
      </c>
      <c r="D2072" t="s">
        <v>1998</v>
      </c>
      <c r="E2072">
        <v>7</v>
      </c>
      <c r="F2072" t="s">
        <v>13813</v>
      </c>
      <c r="G2072">
        <v>3</v>
      </c>
      <c r="H2072" t="s">
        <v>13770</v>
      </c>
      <c r="I2072">
        <v>3</v>
      </c>
      <c r="J2072" t="s">
        <v>13814</v>
      </c>
      <c r="K2072" t="s">
        <v>13816</v>
      </c>
      <c r="L2072">
        <v>270107</v>
      </c>
      <c r="M2072" t="s">
        <v>13588</v>
      </c>
      <c r="N2072">
        <v>270107005</v>
      </c>
      <c r="O2072" t="s">
        <v>13608</v>
      </c>
      <c r="P2072">
        <v>145.39441799469739</v>
      </c>
      <c r="Q2072">
        <v>754.71207929023274</v>
      </c>
      <c r="R2072">
        <v>687.31033595537383</v>
      </c>
    </row>
    <row r="2073" spans="1:18" x14ac:dyDescent="0.25">
      <c r="A2073">
        <v>14</v>
      </c>
      <c r="B2073">
        <v>14201</v>
      </c>
      <c r="C2073" t="s">
        <v>780</v>
      </c>
      <c r="D2073" t="s">
        <v>1023</v>
      </c>
      <c r="E2073">
        <v>1</v>
      </c>
      <c r="F2073" t="s">
        <v>13800</v>
      </c>
      <c r="G2073">
        <v>1</v>
      </c>
      <c r="H2073" t="s">
        <v>8278</v>
      </c>
      <c r="I2073">
        <v>1</v>
      </c>
      <c r="J2073" t="s">
        <v>13801</v>
      </c>
      <c r="K2073" t="s">
        <v>13802</v>
      </c>
      <c r="L2073">
        <v>270107</v>
      </c>
      <c r="M2073" t="s">
        <v>13588</v>
      </c>
      <c r="N2073">
        <v>270107006</v>
      </c>
      <c r="O2073" t="s">
        <v>13613</v>
      </c>
      <c r="P2073">
        <v>20397.730177393794</v>
      </c>
      <c r="Q2073">
        <v>21411.834684954756</v>
      </c>
      <c r="R2073">
        <v>33158.39061230512</v>
      </c>
    </row>
    <row r="2074" spans="1:18" x14ac:dyDescent="0.25">
      <c r="A2074">
        <v>14</v>
      </c>
      <c r="B2074">
        <v>14201</v>
      </c>
      <c r="C2074" t="s">
        <v>780</v>
      </c>
      <c r="D2074" t="s">
        <v>1023</v>
      </c>
      <c r="E2074">
        <v>1</v>
      </c>
      <c r="F2074" t="s">
        <v>13800</v>
      </c>
      <c r="G2074">
        <v>1</v>
      </c>
      <c r="H2074" t="s">
        <v>8278</v>
      </c>
      <c r="I2074">
        <v>1</v>
      </c>
      <c r="J2074" t="s">
        <v>13801</v>
      </c>
      <c r="K2074" t="s">
        <v>13803</v>
      </c>
      <c r="L2074">
        <v>270107</v>
      </c>
      <c r="M2074" t="s">
        <v>13588</v>
      </c>
      <c r="N2074">
        <v>270107006</v>
      </c>
      <c r="O2074" t="s">
        <v>13613</v>
      </c>
      <c r="P2074">
        <v>1316.3948673380708</v>
      </c>
      <c r="Q2074">
        <v>570.45275185088212</v>
      </c>
      <c r="R2074">
        <v>645.48872814338949</v>
      </c>
    </row>
    <row r="2075" spans="1:18" x14ac:dyDescent="0.25">
      <c r="A2075">
        <v>14</v>
      </c>
      <c r="B2075">
        <v>14201</v>
      </c>
      <c r="C2075" t="s">
        <v>780</v>
      </c>
      <c r="D2075" t="s">
        <v>1023</v>
      </c>
      <c r="E2075">
        <v>2</v>
      </c>
      <c r="F2075" t="s">
        <v>13804</v>
      </c>
      <c r="G2075">
        <v>3</v>
      </c>
      <c r="H2075" t="s">
        <v>13770</v>
      </c>
      <c r="I2075">
        <v>1</v>
      </c>
      <c r="J2075" t="s">
        <v>13801</v>
      </c>
      <c r="K2075" t="s">
        <v>13805</v>
      </c>
      <c r="L2075">
        <v>270107</v>
      </c>
      <c r="M2075" t="s">
        <v>13588</v>
      </c>
      <c r="N2075">
        <v>270107006</v>
      </c>
      <c r="O2075" t="s">
        <v>13613</v>
      </c>
      <c r="P2075">
        <v>17872.296917335516</v>
      </c>
      <c r="Q2075">
        <v>20072.268660490179</v>
      </c>
      <c r="R2075">
        <v>29702.652273083597</v>
      </c>
    </row>
    <row r="2076" spans="1:18" x14ac:dyDescent="0.25">
      <c r="A2076">
        <v>14</v>
      </c>
      <c r="B2076">
        <v>14201</v>
      </c>
      <c r="C2076" t="s">
        <v>780</v>
      </c>
      <c r="D2076" t="s">
        <v>1023</v>
      </c>
      <c r="E2076">
        <v>2</v>
      </c>
      <c r="F2076" t="s">
        <v>13804</v>
      </c>
      <c r="G2076">
        <v>3</v>
      </c>
      <c r="H2076" t="s">
        <v>13770</v>
      </c>
      <c r="I2076">
        <v>1</v>
      </c>
      <c r="J2076" t="s">
        <v>13801</v>
      </c>
      <c r="K2076" t="s">
        <v>13806</v>
      </c>
      <c r="L2076">
        <v>270107</v>
      </c>
      <c r="M2076" t="s">
        <v>13588</v>
      </c>
      <c r="N2076">
        <v>270107006</v>
      </c>
      <c r="O2076" t="s">
        <v>13613</v>
      </c>
      <c r="P2076">
        <v>3841.8281273963498</v>
      </c>
      <c r="Q2076">
        <v>1910.0187763154581</v>
      </c>
      <c r="R2076">
        <v>4101.2270673649064</v>
      </c>
    </row>
    <row r="2077" spans="1:18" x14ac:dyDescent="0.25">
      <c r="A2077">
        <v>14</v>
      </c>
      <c r="B2077">
        <v>14201</v>
      </c>
      <c r="C2077" t="s">
        <v>780</v>
      </c>
      <c r="D2077" t="s">
        <v>1023</v>
      </c>
      <c r="E2077">
        <v>3</v>
      </c>
      <c r="F2077" t="s">
        <v>13807</v>
      </c>
      <c r="G2077">
        <v>1</v>
      </c>
      <c r="H2077" t="s">
        <v>8278</v>
      </c>
      <c r="I2077">
        <v>1</v>
      </c>
      <c r="J2077" t="s">
        <v>13801</v>
      </c>
      <c r="K2077" t="s">
        <v>13808</v>
      </c>
      <c r="L2077">
        <v>270107</v>
      </c>
      <c r="M2077" t="s">
        <v>13588</v>
      </c>
      <c r="N2077">
        <v>270107006</v>
      </c>
      <c r="O2077" t="s">
        <v>13613</v>
      </c>
      <c r="P2077">
        <v>21338.377383569346</v>
      </c>
      <c r="Q2077">
        <v>21982.287436805636</v>
      </c>
      <c r="R2077">
        <v>33158.39061230512</v>
      </c>
    </row>
    <row r="2078" spans="1:18" x14ac:dyDescent="0.25">
      <c r="A2078">
        <v>14</v>
      </c>
      <c r="B2078">
        <v>14201</v>
      </c>
      <c r="C2078" t="s">
        <v>780</v>
      </c>
      <c r="D2078" t="s">
        <v>1023</v>
      </c>
      <c r="E2078">
        <v>3</v>
      </c>
      <c r="F2078" t="s">
        <v>13807</v>
      </c>
      <c r="G2078">
        <v>1</v>
      </c>
      <c r="H2078" t="s">
        <v>8278</v>
      </c>
      <c r="I2078">
        <v>1</v>
      </c>
      <c r="J2078" t="s">
        <v>13801</v>
      </c>
      <c r="K2078" t="s">
        <v>13809</v>
      </c>
      <c r="L2078">
        <v>270107</v>
      </c>
      <c r="M2078" t="s">
        <v>13588</v>
      </c>
      <c r="N2078">
        <v>270107006</v>
      </c>
      <c r="O2078" t="s">
        <v>13613</v>
      </c>
      <c r="P2078">
        <v>375.74766116251726</v>
      </c>
      <c r="Q2078">
        <v>0</v>
      </c>
      <c r="R2078">
        <v>645.48872814338949</v>
      </c>
    </row>
    <row r="2079" spans="1:18" x14ac:dyDescent="0.25">
      <c r="A2079">
        <v>14</v>
      </c>
      <c r="B2079">
        <v>14201</v>
      </c>
      <c r="C2079" t="s">
        <v>780</v>
      </c>
      <c r="D2079" t="s">
        <v>1023</v>
      </c>
      <c r="E2079">
        <v>4</v>
      </c>
      <c r="F2079" t="s">
        <v>13810</v>
      </c>
      <c r="G2079">
        <v>1</v>
      </c>
      <c r="H2079" t="s">
        <v>8278</v>
      </c>
      <c r="I2079">
        <v>1</v>
      </c>
      <c r="J2079" t="s">
        <v>13801</v>
      </c>
      <c r="K2079" t="s">
        <v>13811</v>
      </c>
      <c r="L2079">
        <v>270107</v>
      </c>
      <c r="M2079" t="s">
        <v>13588</v>
      </c>
      <c r="N2079">
        <v>270107006</v>
      </c>
      <c r="O2079" t="s">
        <v>13613</v>
      </c>
      <c r="P2079">
        <v>20397.730177393794</v>
      </c>
      <c r="Q2079">
        <v>21411.834684954756</v>
      </c>
      <c r="R2079">
        <v>33803.879340448504</v>
      </c>
    </row>
    <row r="2080" spans="1:18" x14ac:dyDescent="0.25">
      <c r="A2080">
        <v>14</v>
      </c>
      <c r="B2080">
        <v>14201</v>
      </c>
      <c r="C2080" t="s">
        <v>780</v>
      </c>
      <c r="D2080" t="s">
        <v>1023</v>
      </c>
      <c r="E2080">
        <v>4</v>
      </c>
      <c r="F2080" t="s">
        <v>13810</v>
      </c>
      <c r="G2080">
        <v>1</v>
      </c>
      <c r="H2080" t="s">
        <v>8278</v>
      </c>
      <c r="I2080">
        <v>1</v>
      </c>
      <c r="J2080" t="s">
        <v>13801</v>
      </c>
      <c r="K2080" t="s">
        <v>13812</v>
      </c>
      <c r="L2080">
        <v>270107</v>
      </c>
      <c r="M2080" t="s">
        <v>13588</v>
      </c>
      <c r="N2080">
        <v>270107006</v>
      </c>
      <c r="O2080" t="s">
        <v>13613</v>
      </c>
      <c r="P2080">
        <v>1316.3948673380708</v>
      </c>
      <c r="Q2080">
        <v>570.45275185088212</v>
      </c>
      <c r="R2080">
        <v>0</v>
      </c>
    </row>
    <row r="2081" spans="1:18" x14ac:dyDescent="0.25">
      <c r="A2081">
        <v>14</v>
      </c>
      <c r="B2081">
        <v>14201</v>
      </c>
      <c r="C2081" t="s">
        <v>780</v>
      </c>
      <c r="D2081" t="s">
        <v>1023</v>
      </c>
      <c r="E2081">
        <v>7</v>
      </c>
      <c r="F2081" t="s">
        <v>13813</v>
      </c>
      <c r="G2081">
        <v>2</v>
      </c>
      <c r="H2081" t="s">
        <v>13771</v>
      </c>
      <c r="I2081">
        <v>3</v>
      </c>
      <c r="J2081" t="s">
        <v>13814</v>
      </c>
      <c r="K2081" t="s">
        <v>13771</v>
      </c>
      <c r="L2081">
        <v>270107</v>
      </c>
      <c r="M2081" t="s">
        <v>13588</v>
      </c>
      <c r="N2081">
        <v>270107005</v>
      </c>
      <c r="O2081" t="s">
        <v>13608</v>
      </c>
      <c r="P2081">
        <v>7039.5174070855273</v>
      </c>
      <c r="Q2081">
        <v>7804.7322897754057</v>
      </c>
      <c r="R2081">
        <v>0</v>
      </c>
    </row>
    <row r="2082" spans="1:18" x14ac:dyDescent="0.25">
      <c r="A2082">
        <v>14</v>
      </c>
      <c r="B2082">
        <v>14201</v>
      </c>
      <c r="C2082" t="s">
        <v>780</v>
      </c>
      <c r="D2082" t="s">
        <v>1023</v>
      </c>
      <c r="E2082">
        <v>7</v>
      </c>
      <c r="F2082" t="s">
        <v>13813</v>
      </c>
      <c r="G2082">
        <v>3</v>
      </c>
      <c r="H2082" t="s">
        <v>13770</v>
      </c>
      <c r="I2082">
        <v>3</v>
      </c>
      <c r="J2082" t="s">
        <v>13814</v>
      </c>
      <c r="K2082" t="s">
        <v>13815</v>
      </c>
      <c r="L2082">
        <v>270107</v>
      </c>
      <c r="M2082" t="s">
        <v>13588</v>
      </c>
      <c r="N2082">
        <v>270107005</v>
      </c>
      <c r="O2082" t="s">
        <v>13608</v>
      </c>
      <c r="P2082">
        <v>14173.610756096314</v>
      </c>
      <c r="Q2082">
        <v>14177.555147030234</v>
      </c>
      <c r="R2082">
        <v>31040.189622224319</v>
      </c>
    </row>
    <row r="2083" spans="1:18" x14ac:dyDescent="0.25">
      <c r="A2083">
        <v>14</v>
      </c>
      <c r="B2083">
        <v>14201</v>
      </c>
      <c r="C2083" t="s">
        <v>780</v>
      </c>
      <c r="D2083" t="s">
        <v>1023</v>
      </c>
      <c r="E2083">
        <v>7</v>
      </c>
      <c r="F2083" t="s">
        <v>13813</v>
      </c>
      <c r="G2083">
        <v>3</v>
      </c>
      <c r="H2083" t="s">
        <v>13770</v>
      </c>
      <c r="I2083">
        <v>3</v>
      </c>
      <c r="J2083" t="s">
        <v>13814</v>
      </c>
      <c r="K2083" t="s">
        <v>13816</v>
      </c>
      <c r="L2083">
        <v>270107</v>
      </c>
      <c r="M2083" t="s">
        <v>13588</v>
      </c>
      <c r="N2083">
        <v>270107005</v>
      </c>
      <c r="O2083" t="s">
        <v>13608</v>
      </c>
      <c r="P2083">
        <v>500.99688155002298</v>
      </c>
      <c r="Q2083">
        <v>0</v>
      </c>
      <c r="R2083">
        <v>2763.6897182241805</v>
      </c>
    </row>
    <row r="2084" spans="1:18" x14ac:dyDescent="0.25">
      <c r="A2084">
        <v>14</v>
      </c>
      <c r="B2084">
        <v>14202</v>
      </c>
      <c r="C2084" t="s">
        <v>780</v>
      </c>
      <c r="D2084" t="s">
        <v>2003</v>
      </c>
      <c r="E2084">
        <v>1</v>
      </c>
      <c r="F2084" t="s">
        <v>13800</v>
      </c>
      <c r="G2084">
        <v>1</v>
      </c>
      <c r="H2084" t="s">
        <v>8278</v>
      </c>
      <c r="I2084">
        <v>1</v>
      </c>
      <c r="J2084" t="s">
        <v>13801</v>
      </c>
      <c r="K2084" t="s">
        <v>13802</v>
      </c>
      <c r="L2084">
        <v>270107</v>
      </c>
      <c r="M2084" t="s">
        <v>13588</v>
      </c>
      <c r="N2084">
        <v>270107006</v>
      </c>
      <c r="O2084" t="s">
        <v>13613</v>
      </c>
      <c r="P2084">
        <v>0</v>
      </c>
      <c r="Q2084">
        <v>49516.38218311379</v>
      </c>
      <c r="R2084">
        <v>32205.778880311223</v>
      </c>
    </row>
    <row r="2085" spans="1:18" x14ac:dyDescent="0.25">
      <c r="A2085">
        <v>14</v>
      </c>
      <c r="B2085">
        <v>14202</v>
      </c>
      <c r="C2085" t="s">
        <v>780</v>
      </c>
      <c r="D2085" t="s">
        <v>2003</v>
      </c>
      <c r="E2085">
        <v>1</v>
      </c>
      <c r="F2085" t="s">
        <v>13800</v>
      </c>
      <c r="G2085">
        <v>1</v>
      </c>
      <c r="H2085" t="s">
        <v>8278</v>
      </c>
      <c r="I2085">
        <v>1</v>
      </c>
      <c r="J2085" t="s">
        <v>13801</v>
      </c>
      <c r="K2085" t="s">
        <v>13803</v>
      </c>
      <c r="L2085">
        <v>270107</v>
      </c>
      <c r="M2085" t="s">
        <v>13588</v>
      </c>
      <c r="N2085">
        <v>270107006</v>
      </c>
      <c r="O2085" t="s">
        <v>13613</v>
      </c>
      <c r="P2085">
        <v>0</v>
      </c>
      <c r="Q2085">
        <v>1982.3844134867779</v>
      </c>
      <c r="R2085">
        <v>0</v>
      </c>
    </row>
    <row r="2086" spans="1:18" x14ac:dyDescent="0.25">
      <c r="A2086">
        <v>14</v>
      </c>
      <c r="B2086">
        <v>14202</v>
      </c>
      <c r="C2086" t="s">
        <v>780</v>
      </c>
      <c r="D2086" t="s">
        <v>2003</v>
      </c>
      <c r="E2086">
        <v>2</v>
      </c>
      <c r="F2086" t="s">
        <v>13804</v>
      </c>
      <c r="G2086">
        <v>3</v>
      </c>
      <c r="H2086" t="s">
        <v>13770</v>
      </c>
      <c r="I2086">
        <v>1</v>
      </c>
      <c r="J2086" t="s">
        <v>13801</v>
      </c>
      <c r="K2086" t="s">
        <v>13805</v>
      </c>
      <c r="L2086">
        <v>270107</v>
      </c>
      <c r="M2086" t="s">
        <v>13588</v>
      </c>
      <c r="N2086">
        <v>270107006</v>
      </c>
      <c r="O2086" t="s">
        <v>13613</v>
      </c>
      <c r="P2086">
        <v>0</v>
      </c>
      <c r="Q2086">
        <v>49516.38218311379</v>
      </c>
      <c r="R2086">
        <v>24173.527325384784</v>
      </c>
    </row>
    <row r="2087" spans="1:18" x14ac:dyDescent="0.25">
      <c r="A2087">
        <v>14</v>
      </c>
      <c r="B2087">
        <v>14202</v>
      </c>
      <c r="C2087" t="s">
        <v>780</v>
      </c>
      <c r="D2087" t="s">
        <v>2003</v>
      </c>
      <c r="E2087">
        <v>2</v>
      </c>
      <c r="F2087" t="s">
        <v>13804</v>
      </c>
      <c r="G2087">
        <v>3</v>
      </c>
      <c r="H2087" t="s">
        <v>13770</v>
      </c>
      <c r="I2087">
        <v>1</v>
      </c>
      <c r="J2087" t="s">
        <v>13801</v>
      </c>
      <c r="K2087" t="s">
        <v>13806</v>
      </c>
      <c r="L2087">
        <v>270107</v>
      </c>
      <c r="M2087" t="s">
        <v>13588</v>
      </c>
      <c r="N2087">
        <v>270107006</v>
      </c>
      <c r="O2087" t="s">
        <v>13613</v>
      </c>
      <c r="P2087">
        <v>0</v>
      </c>
      <c r="Q2087">
        <v>1982.3844134867779</v>
      </c>
      <c r="R2087">
        <v>8032.2515549264417</v>
      </c>
    </row>
    <row r="2088" spans="1:18" x14ac:dyDescent="0.25">
      <c r="A2088">
        <v>14</v>
      </c>
      <c r="B2088">
        <v>14202</v>
      </c>
      <c r="C2088" t="s">
        <v>780</v>
      </c>
      <c r="D2088" t="s">
        <v>2003</v>
      </c>
      <c r="E2088">
        <v>3</v>
      </c>
      <c r="F2088" t="s">
        <v>13807</v>
      </c>
      <c r="G2088">
        <v>1</v>
      </c>
      <c r="H2088" t="s">
        <v>8278</v>
      </c>
      <c r="I2088">
        <v>1</v>
      </c>
      <c r="J2088" t="s">
        <v>13801</v>
      </c>
      <c r="K2088" t="s">
        <v>13808</v>
      </c>
      <c r="L2088">
        <v>270107</v>
      </c>
      <c r="M2088" t="s">
        <v>13588</v>
      </c>
      <c r="N2088">
        <v>270107006</v>
      </c>
      <c r="O2088" t="s">
        <v>13613</v>
      </c>
      <c r="P2088">
        <v>0</v>
      </c>
      <c r="Q2088">
        <v>49516.38218311379</v>
      </c>
      <c r="R2088">
        <v>32205.778880311223</v>
      </c>
    </row>
    <row r="2089" spans="1:18" x14ac:dyDescent="0.25">
      <c r="A2089">
        <v>14</v>
      </c>
      <c r="B2089">
        <v>14202</v>
      </c>
      <c r="C2089" t="s">
        <v>780</v>
      </c>
      <c r="D2089" t="s">
        <v>2003</v>
      </c>
      <c r="E2089">
        <v>3</v>
      </c>
      <c r="F2089" t="s">
        <v>13807</v>
      </c>
      <c r="G2089">
        <v>1</v>
      </c>
      <c r="H2089" t="s">
        <v>8278</v>
      </c>
      <c r="I2089">
        <v>1</v>
      </c>
      <c r="J2089" t="s">
        <v>13801</v>
      </c>
      <c r="K2089" t="s">
        <v>13809</v>
      </c>
      <c r="L2089">
        <v>270107</v>
      </c>
      <c r="M2089" t="s">
        <v>13588</v>
      </c>
      <c r="N2089">
        <v>270107006</v>
      </c>
      <c r="O2089" t="s">
        <v>13613</v>
      </c>
      <c r="P2089">
        <v>0</v>
      </c>
      <c r="Q2089">
        <v>1982.3844134867779</v>
      </c>
      <c r="R2089">
        <v>0</v>
      </c>
    </row>
    <row r="2090" spans="1:18" x14ac:dyDescent="0.25">
      <c r="A2090">
        <v>14</v>
      </c>
      <c r="B2090">
        <v>14202</v>
      </c>
      <c r="C2090" t="s">
        <v>780</v>
      </c>
      <c r="D2090" t="s">
        <v>2003</v>
      </c>
      <c r="E2090">
        <v>4</v>
      </c>
      <c r="F2090" t="s">
        <v>13810</v>
      </c>
      <c r="G2090">
        <v>1</v>
      </c>
      <c r="H2090" t="s">
        <v>8278</v>
      </c>
      <c r="I2090">
        <v>1</v>
      </c>
      <c r="J2090" t="s">
        <v>13801</v>
      </c>
      <c r="K2090" t="s">
        <v>13811</v>
      </c>
      <c r="L2090">
        <v>270107</v>
      </c>
      <c r="M2090" t="s">
        <v>13588</v>
      </c>
      <c r="N2090">
        <v>270107006</v>
      </c>
      <c r="O2090" t="s">
        <v>13613</v>
      </c>
      <c r="P2090">
        <v>0</v>
      </c>
      <c r="Q2090">
        <v>49516.38218311379</v>
      </c>
      <c r="R2090">
        <v>32205.778880311223</v>
      </c>
    </row>
    <row r="2091" spans="1:18" x14ac:dyDescent="0.25">
      <c r="A2091">
        <v>14</v>
      </c>
      <c r="B2091">
        <v>14202</v>
      </c>
      <c r="C2091" t="s">
        <v>780</v>
      </c>
      <c r="D2091" t="s">
        <v>2003</v>
      </c>
      <c r="E2091">
        <v>4</v>
      </c>
      <c r="F2091" t="s">
        <v>13810</v>
      </c>
      <c r="G2091">
        <v>1</v>
      </c>
      <c r="H2091" t="s">
        <v>8278</v>
      </c>
      <c r="I2091">
        <v>1</v>
      </c>
      <c r="J2091" t="s">
        <v>13801</v>
      </c>
      <c r="K2091" t="s">
        <v>13812</v>
      </c>
      <c r="L2091">
        <v>270107</v>
      </c>
      <c r="M2091" t="s">
        <v>13588</v>
      </c>
      <c r="N2091">
        <v>270107006</v>
      </c>
      <c r="O2091" t="s">
        <v>13613</v>
      </c>
      <c r="P2091">
        <v>0</v>
      </c>
      <c r="Q2091">
        <v>1982.3844134867779</v>
      </c>
      <c r="R2091">
        <v>0</v>
      </c>
    </row>
    <row r="2092" spans="1:18" x14ac:dyDescent="0.25">
      <c r="A2092">
        <v>14</v>
      </c>
      <c r="B2092">
        <v>14202</v>
      </c>
      <c r="C2092" t="s">
        <v>780</v>
      </c>
      <c r="D2092" t="s">
        <v>2003</v>
      </c>
      <c r="E2092">
        <v>7</v>
      </c>
      <c r="F2092" t="s">
        <v>13813</v>
      </c>
      <c r="G2092">
        <v>2</v>
      </c>
      <c r="H2092" t="s">
        <v>13771</v>
      </c>
      <c r="I2092">
        <v>3</v>
      </c>
      <c r="J2092" t="s">
        <v>13814</v>
      </c>
      <c r="K2092" t="s">
        <v>13771</v>
      </c>
      <c r="L2092">
        <v>270107</v>
      </c>
      <c r="M2092" t="s">
        <v>13588</v>
      </c>
      <c r="N2092">
        <v>270107005</v>
      </c>
      <c r="O2092" t="s">
        <v>13608</v>
      </c>
      <c r="P2092">
        <v>0</v>
      </c>
      <c r="Q2092">
        <v>15901.942873029255</v>
      </c>
      <c r="R2092">
        <v>0</v>
      </c>
    </row>
    <row r="2093" spans="1:18" x14ac:dyDescent="0.25">
      <c r="A2093">
        <v>14</v>
      </c>
      <c r="B2093">
        <v>14202</v>
      </c>
      <c r="C2093" t="s">
        <v>780</v>
      </c>
      <c r="D2093" t="s">
        <v>2003</v>
      </c>
      <c r="E2093">
        <v>7</v>
      </c>
      <c r="F2093" t="s">
        <v>13813</v>
      </c>
      <c r="G2093">
        <v>3</v>
      </c>
      <c r="H2093" t="s">
        <v>13770</v>
      </c>
      <c r="I2093">
        <v>3</v>
      </c>
      <c r="J2093" t="s">
        <v>13814</v>
      </c>
      <c r="K2093" t="s">
        <v>13815</v>
      </c>
      <c r="L2093">
        <v>270107</v>
      </c>
      <c r="M2093" t="s">
        <v>13588</v>
      </c>
      <c r="N2093">
        <v>270107005</v>
      </c>
      <c r="O2093" t="s">
        <v>13608</v>
      </c>
      <c r="P2093">
        <v>0</v>
      </c>
      <c r="Q2093">
        <v>35596.823723571317</v>
      </c>
      <c r="R2093">
        <v>28763.989731755646</v>
      </c>
    </row>
    <row r="2094" spans="1:18" x14ac:dyDescent="0.25">
      <c r="A2094">
        <v>14</v>
      </c>
      <c r="B2094">
        <v>14202</v>
      </c>
      <c r="C2094" t="s">
        <v>780</v>
      </c>
      <c r="D2094" t="s">
        <v>2003</v>
      </c>
      <c r="E2094">
        <v>7</v>
      </c>
      <c r="F2094" t="s">
        <v>13813</v>
      </c>
      <c r="G2094">
        <v>3</v>
      </c>
      <c r="H2094" t="s">
        <v>13770</v>
      </c>
      <c r="I2094">
        <v>3</v>
      </c>
      <c r="J2094" t="s">
        <v>13814</v>
      </c>
      <c r="K2094" t="s">
        <v>13816</v>
      </c>
      <c r="L2094">
        <v>270107</v>
      </c>
      <c r="M2094" t="s">
        <v>13588</v>
      </c>
      <c r="N2094">
        <v>270107005</v>
      </c>
      <c r="O2094" t="s">
        <v>13608</v>
      </c>
      <c r="P2094">
        <v>0</v>
      </c>
      <c r="Q2094">
        <v>0</v>
      </c>
      <c r="R2094">
        <v>3441.7891485555797</v>
      </c>
    </row>
    <row r="2095" spans="1:18" x14ac:dyDescent="0.25">
      <c r="A2095">
        <v>14</v>
      </c>
      <c r="B2095">
        <v>14203</v>
      </c>
      <c r="C2095" t="s">
        <v>780</v>
      </c>
      <c r="D2095" t="s">
        <v>2006</v>
      </c>
      <c r="E2095">
        <v>1</v>
      </c>
      <c r="F2095" t="s">
        <v>13800</v>
      </c>
      <c r="G2095">
        <v>1</v>
      </c>
      <c r="H2095" t="s">
        <v>8278</v>
      </c>
      <c r="I2095">
        <v>1</v>
      </c>
      <c r="J2095" t="s">
        <v>13801</v>
      </c>
      <c r="K2095" t="s">
        <v>13802</v>
      </c>
      <c r="L2095">
        <v>270107</v>
      </c>
      <c r="M2095" t="s">
        <v>13588</v>
      </c>
      <c r="N2095">
        <v>270107006</v>
      </c>
      <c r="O2095" t="s">
        <v>13613</v>
      </c>
      <c r="P2095">
        <v>0</v>
      </c>
      <c r="Q2095">
        <v>6729.8562719029242</v>
      </c>
      <c r="R2095">
        <v>0</v>
      </c>
    </row>
    <row r="2096" spans="1:18" x14ac:dyDescent="0.25">
      <c r="A2096">
        <v>14</v>
      </c>
      <c r="B2096">
        <v>14203</v>
      </c>
      <c r="C2096" t="s">
        <v>780</v>
      </c>
      <c r="D2096" t="s">
        <v>2006</v>
      </c>
      <c r="E2096">
        <v>1</v>
      </c>
      <c r="F2096" t="s">
        <v>13800</v>
      </c>
      <c r="G2096">
        <v>1</v>
      </c>
      <c r="H2096" t="s">
        <v>8278</v>
      </c>
      <c r="I2096">
        <v>1</v>
      </c>
      <c r="J2096" t="s">
        <v>13801</v>
      </c>
      <c r="K2096" t="s">
        <v>13803</v>
      </c>
      <c r="L2096">
        <v>270107</v>
      </c>
      <c r="M2096" t="s">
        <v>13588</v>
      </c>
      <c r="N2096">
        <v>270107006</v>
      </c>
      <c r="O2096" t="s">
        <v>13613</v>
      </c>
      <c r="P2096">
        <v>0</v>
      </c>
      <c r="Q2096">
        <v>2184.2240516087827</v>
      </c>
      <c r="R2096">
        <v>0</v>
      </c>
    </row>
    <row r="2097" spans="1:18" x14ac:dyDescent="0.25">
      <c r="A2097">
        <v>14</v>
      </c>
      <c r="B2097">
        <v>14203</v>
      </c>
      <c r="C2097" t="s">
        <v>780</v>
      </c>
      <c r="D2097" t="s">
        <v>2006</v>
      </c>
      <c r="E2097">
        <v>2</v>
      </c>
      <c r="F2097" t="s">
        <v>13804</v>
      </c>
      <c r="G2097">
        <v>3</v>
      </c>
      <c r="H2097" t="s">
        <v>13770</v>
      </c>
      <c r="I2097">
        <v>1</v>
      </c>
      <c r="J2097" t="s">
        <v>13801</v>
      </c>
      <c r="K2097" t="s">
        <v>13805</v>
      </c>
      <c r="L2097">
        <v>270107</v>
      </c>
      <c r="M2097" t="s">
        <v>13588</v>
      </c>
      <c r="N2097">
        <v>270107006</v>
      </c>
      <c r="O2097" t="s">
        <v>13613</v>
      </c>
      <c r="P2097">
        <v>0</v>
      </c>
      <c r="Q2097">
        <v>6729.8562719029242</v>
      </c>
      <c r="R2097">
        <v>0</v>
      </c>
    </row>
    <row r="2098" spans="1:18" x14ac:dyDescent="0.25">
      <c r="A2098">
        <v>14</v>
      </c>
      <c r="B2098">
        <v>14203</v>
      </c>
      <c r="C2098" t="s">
        <v>780</v>
      </c>
      <c r="D2098" t="s">
        <v>2006</v>
      </c>
      <c r="E2098">
        <v>2</v>
      </c>
      <c r="F2098" t="s">
        <v>13804</v>
      </c>
      <c r="G2098">
        <v>3</v>
      </c>
      <c r="H2098" t="s">
        <v>13770</v>
      </c>
      <c r="I2098">
        <v>1</v>
      </c>
      <c r="J2098" t="s">
        <v>13801</v>
      </c>
      <c r="K2098" t="s">
        <v>13806</v>
      </c>
      <c r="L2098">
        <v>270107</v>
      </c>
      <c r="M2098" t="s">
        <v>13588</v>
      </c>
      <c r="N2098">
        <v>270107006</v>
      </c>
      <c r="O2098" t="s">
        <v>13613</v>
      </c>
      <c r="P2098">
        <v>0</v>
      </c>
      <c r="Q2098">
        <v>2184.2240516087827</v>
      </c>
      <c r="R2098">
        <v>0</v>
      </c>
    </row>
    <row r="2099" spans="1:18" x14ac:dyDescent="0.25">
      <c r="A2099">
        <v>14</v>
      </c>
      <c r="B2099">
        <v>14203</v>
      </c>
      <c r="C2099" t="s">
        <v>780</v>
      </c>
      <c r="D2099" t="s">
        <v>2006</v>
      </c>
      <c r="E2099">
        <v>3</v>
      </c>
      <c r="F2099" t="s">
        <v>13807</v>
      </c>
      <c r="G2099">
        <v>1</v>
      </c>
      <c r="H2099" t="s">
        <v>8278</v>
      </c>
      <c r="I2099">
        <v>1</v>
      </c>
      <c r="J2099" t="s">
        <v>13801</v>
      </c>
      <c r="K2099" t="s">
        <v>13808</v>
      </c>
      <c r="L2099">
        <v>270107</v>
      </c>
      <c r="M2099" t="s">
        <v>13588</v>
      </c>
      <c r="N2099">
        <v>270107006</v>
      </c>
      <c r="O2099" t="s">
        <v>13613</v>
      </c>
      <c r="P2099">
        <v>0</v>
      </c>
      <c r="Q2099">
        <v>6729.8562719029242</v>
      </c>
      <c r="R2099">
        <v>0</v>
      </c>
    </row>
    <row r="2100" spans="1:18" x14ac:dyDescent="0.25">
      <c r="A2100">
        <v>14</v>
      </c>
      <c r="B2100">
        <v>14203</v>
      </c>
      <c r="C2100" t="s">
        <v>780</v>
      </c>
      <c r="D2100" t="s">
        <v>2006</v>
      </c>
      <c r="E2100">
        <v>3</v>
      </c>
      <c r="F2100" t="s">
        <v>13807</v>
      </c>
      <c r="G2100">
        <v>1</v>
      </c>
      <c r="H2100" t="s">
        <v>8278</v>
      </c>
      <c r="I2100">
        <v>1</v>
      </c>
      <c r="J2100" t="s">
        <v>13801</v>
      </c>
      <c r="K2100" t="s">
        <v>13809</v>
      </c>
      <c r="L2100">
        <v>270107</v>
      </c>
      <c r="M2100" t="s">
        <v>13588</v>
      </c>
      <c r="N2100">
        <v>270107006</v>
      </c>
      <c r="O2100" t="s">
        <v>13613</v>
      </c>
      <c r="P2100">
        <v>0</v>
      </c>
      <c r="Q2100">
        <v>2184.2240516087827</v>
      </c>
      <c r="R2100">
        <v>0</v>
      </c>
    </row>
    <row r="2101" spans="1:18" x14ac:dyDescent="0.25">
      <c r="A2101">
        <v>14</v>
      </c>
      <c r="B2101">
        <v>14203</v>
      </c>
      <c r="C2101" t="s">
        <v>780</v>
      </c>
      <c r="D2101" t="s">
        <v>2006</v>
      </c>
      <c r="E2101">
        <v>4</v>
      </c>
      <c r="F2101" t="s">
        <v>13810</v>
      </c>
      <c r="G2101">
        <v>1</v>
      </c>
      <c r="H2101" t="s">
        <v>8278</v>
      </c>
      <c r="I2101">
        <v>1</v>
      </c>
      <c r="J2101" t="s">
        <v>13801</v>
      </c>
      <c r="K2101" t="s">
        <v>13811</v>
      </c>
      <c r="L2101">
        <v>270107</v>
      </c>
      <c r="M2101" t="s">
        <v>13588</v>
      </c>
      <c r="N2101">
        <v>270107006</v>
      </c>
      <c r="O2101" t="s">
        <v>13613</v>
      </c>
      <c r="P2101">
        <v>0</v>
      </c>
      <c r="Q2101">
        <v>8914.0803235117073</v>
      </c>
      <c r="R2101">
        <v>0</v>
      </c>
    </row>
    <row r="2102" spans="1:18" x14ac:dyDescent="0.25">
      <c r="A2102">
        <v>14</v>
      </c>
      <c r="B2102">
        <v>14203</v>
      </c>
      <c r="C2102" t="s">
        <v>780</v>
      </c>
      <c r="D2102" t="s">
        <v>2006</v>
      </c>
      <c r="E2102">
        <v>7</v>
      </c>
      <c r="F2102" t="s">
        <v>13813</v>
      </c>
      <c r="G2102">
        <v>2</v>
      </c>
      <c r="H2102" t="s">
        <v>13771</v>
      </c>
      <c r="I2102">
        <v>3</v>
      </c>
      <c r="J2102" t="s">
        <v>13814</v>
      </c>
      <c r="K2102" t="s">
        <v>13771</v>
      </c>
      <c r="L2102">
        <v>270107</v>
      </c>
      <c r="M2102" t="s">
        <v>13588</v>
      </c>
      <c r="N2102">
        <v>270107005</v>
      </c>
      <c r="O2102" t="s">
        <v>13608</v>
      </c>
      <c r="P2102">
        <v>0</v>
      </c>
      <c r="Q2102">
        <v>2620.3420949643046</v>
      </c>
      <c r="R2102">
        <v>0</v>
      </c>
    </row>
    <row r="2103" spans="1:18" x14ac:dyDescent="0.25">
      <c r="A2103">
        <v>14</v>
      </c>
      <c r="B2103">
        <v>14203</v>
      </c>
      <c r="C2103" t="s">
        <v>780</v>
      </c>
      <c r="D2103" t="s">
        <v>2006</v>
      </c>
      <c r="E2103">
        <v>7</v>
      </c>
      <c r="F2103" t="s">
        <v>13813</v>
      </c>
      <c r="G2103">
        <v>3</v>
      </c>
      <c r="H2103" t="s">
        <v>13770</v>
      </c>
      <c r="I2103">
        <v>3</v>
      </c>
      <c r="J2103" t="s">
        <v>13814</v>
      </c>
      <c r="K2103" t="s">
        <v>13815</v>
      </c>
      <c r="L2103">
        <v>270107</v>
      </c>
      <c r="M2103" t="s">
        <v>13588</v>
      </c>
      <c r="N2103">
        <v>270107005</v>
      </c>
      <c r="O2103" t="s">
        <v>13608</v>
      </c>
      <c r="P2103">
        <v>0</v>
      </c>
      <c r="Q2103">
        <v>6293.7382285474023</v>
      </c>
      <c r="R2103">
        <v>0</v>
      </c>
    </row>
    <row r="2104" spans="1:18" x14ac:dyDescent="0.25">
      <c r="A2104">
        <v>14</v>
      </c>
      <c r="B2104">
        <v>14204</v>
      </c>
      <c r="C2104" t="s">
        <v>780</v>
      </c>
      <c r="D2104" t="s">
        <v>2009</v>
      </c>
      <c r="E2104">
        <v>1</v>
      </c>
      <c r="F2104" t="s">
        <v>13800</v>
      </c>
      <c r="G2104">
        <v>1</v>
      </c>
      <c r="H2104" t="s">
        <v>8278</v>
      </c>
      <c r="I2104">
        <v>1</v>
      </c>
      <c r="J2104" t="s">
        <v>13801</v>
      </c>
      <c r="K2104" t="s">
        <v>13802</v>
      </c>
      <c r="L2104">
        <v>270107</v>
      </c>
      <c r="M2104" t="s">
        <v>13588</v>
      </c>
      <c r="N2104">
        <v>270107006</v>
      </c>
      <c r="O2104" t="s">
        <v>13613</v>
      </c>
      <c r="P2104">
        <v>15405.982905982906</v>
      </c>
      <c r="Q2104">
        <v>18697.56346199867</v>
      </c>
      <c r="R2104">
        <v>27478.188257974656</v>
      </c>
    </row>
    <row r="2105" spans="1:18" x14ac:dyDescent="0.25">
      <c r="A2105">
        <v>14</v>
      </c>
      <c r="B2105">
        <v>14204</v>
      </c>
      <c r="C2105" t="s">
        <v>780</v>
      </c>
      <c r="D2105" t="s">
        <v>2009</v>
      </c>
      <c r="E2105">
        <v>1</v>
      </c>
      <c r="F2105" t="s">
        <v>13800</v>
      </c>
      <c r="G2105">
        <v>1</v>
      </c>
      <c r="H2105" t="s">
        <v>8278</v>
      </c>
      <c r="I2105">
        <v>1</v>
      </c>
      <c r="J2105" t="s">
        <v>13801</v>
      </c>
      <c r="K2105" t="s">
        <v>13803</v>
      </c>
      <c r="L2105">
        <v>270107</v>
      </c>
      <c r="M2105" t="s">
        <v>13588</v>
      </c>
      <c r="N2105">
        <v>270107006</v>
      </c>
      <c r="O2105" t="s">
        <v>13613</v>
      </c>
      <c r="P2105">
        <v>488.40048840048843</v>
      </c>
      <c r="Q2105">
        <v>2386.0126379719713</v>
      </c>
      <c r="R2105">
        <v>2195.9769736347885</v>
      </c>
    </row>
    <row r="2106" spans="1:18" x14ac:dyDescent="0.25">
      <c r="A2106">
        <v>14</v>
      </c>
      <c r="B2106">
        <v>14204</v>
      </c>
      <c r="C2106" t="s">
        <v>780</v>
      </c>
      <c r="D2106" t="s">
        <v>2009</v>
      </c>
      <c r="E2106">
        <v>2</v>
      </c>
      <c r="F2106" t="s">
        <v>13804</v>
      </c>
      <c r="G2106">
        <v>3</v>
      </c>
      <c r="H2106" t="s">
        <v>13770</v>
      </c>
      <c r="I2106">
        <v>1</v>
      </c>
      <c r="J2106" t="s">
        <v>13801</v>
      </c>
      <c r="K2106" t="s">
        <v>13805</v>
      </c>
      <c r="L2106">
        <v>270107</v>
      </c>
      <c r="M2106" t="s">
        <v>13588</v>
      </c>
      <c r="N2106">
        <v>270107006</v>
      </c>
      <c r="O2106" t="s">
        <v>13613</v>
      </c>
      <c r="P2106">
        <v>15051.892551892552</v>
      </c>
      <c r="Q2106">
        <v>16828.041302577221</v>
      </c>
      <c r="R2106">
        <v>23431.919363561468</v>
      </c>
    </row>
    <row r="2107" spans="1:18" x14ac:dyDescent="0.25">
      <c r="A2107">
        <v>14</v>
      </c>
      <c r="B2107">
        <v>14204</v>
      </c>
      <c r="C2107" t="s">
        <v>780</v>
      </c>
      <c r="D2107" t="s">
        <v>2009</v>
      </c>
      <c r="E2107">
        <v>2</v>
      </c>
      <c r="F2107" t="s">
        <v>13804</v>
      </c>
      <c r="G2107">
        <v>3</v>
      </c>
      <c r="H2107" t="s">
        <v>13770</v>
      </c>
      <c r="I2107">
        <v>1</v>
      </c>
      <c r="J2107" t="s">
        <v>13801</v>
      </c>
      <c r="K2107" t="s">
        <v>13806</v>
      </c>
      <c r="L2107">
        <v>270107</v>
      </c>
      <c r="M2107" t="s">
        <v>13588</v>
      </c>
      <c r="N2107">
        <v>270107006</v>
      </c>
      <c r="O2107" t="s">
        <v>13613</v>
      </c>
      <c r="P2107">
        <v>842.49084249084251</v>
      </c>
      <c r="Q2107">
        <v>4255.5347973934286</v>
      </c>
      <c r="R2107">
        <v>6242.2458680479704</v>
      </c>
    </row>
    <row r="2108" spans="1:18" x14ac:dyDescent="0.25">
      <c r="A2108">
        <v>14</v>
      </c>
      <c r="B2108">
        <v>14204</v>
      </c>
      <c r="C2108" t="s">
        <v>780</v>
      </c>
      <c r="D2108" t="s">
        <v>2009</v>
      </c>
      <c r="E2108">
        <v>3</v>
      </c>
      <c r="F2108" t="s">
        <v>13807</v>
      </c>
      <c r="G2108">
        <v>1</v>
      </c>
      <c r="H2108" t="s">
        <v>8278</v>
      </c>
      <c r="I2108">
        <v>1</v>
      </c>
      <c r="J2108" t="s">
        <v>13801</v>
      </c>
      <c r="K2108" t="s">
        <v>13808</v>
      </c>
      <c r="L2108">
        <v>270107</v>
      </c>
      <c r="M2108" t="s">
        <v>13588</v>
      </c>
      <c r="N2108">
        <v>270107006</v>
      </c>
      <c r="O2108" t="s">
        <v>13613</v>
      </c>
      <c r="P2108">
        <v>15610.50061050061</v>
      </c>
      <c r="Q2108">
        <v>21083.576099970644</v>
      </c>
      <c r="R2108">
        <v>28738.098413082487</v>
      </c>
    </row>
    <row r="2109" spans="1:18" x14ac:dyDescent="0.25">
      <c r="A2109">
        <v>14</v>
      </c>
      <c r="B2109">
        <v>14204</v>
      </c>
      <c r="C2109" t="s">
        <v>780</v>
      </c>
      <c r="D2109" t="s">
        <v>2009</v>
      </c>
      <c r="E2109">
        <v>3</v>
      </c>
      <c r="F2109" t="s">
        <v>13807</v>
      </c>
      <c r="G2109">
        <v>1</v>
      </c>
      <c r="H2109" t="s">
        <v>8278</v>
      </c>
      <c r="I2109">
        <v>1</v>
      </c>
      <c r="J2109" t="s">
        <v>13801</v>
      </c>
      <c r="K2109" t="s">
        <v>13809</v>
      </c>
      <c r="L2109">
        <v>270107</v>
      </c>
      <c r="M2109" t="s">
        <v>13588</v>
      </c>
      <c r="N2109">
        <v>270107006</v>
      </c>
      <c r="O2109" t="s">
        <v>13613</v>
      </c>
      <c r="P2109">
        <v>283.88278388278388</v>
      </c>
      <c r="Q2109">
        <v>0</v>
      </c>
      <c r="R2109">
        <v>936.06681852695522</v>
      </c>
    </row>
    <row r="2110" spans="1:18" x14ac:dyDescent="0.25">
      <c r="A2110">
        <v>14</v>
      </c>
      <c r="B2110">
        <v>14204</v>
      </c>
      <c r="C2110" t="s">
        <v>780</v>
      </c>
      <c r="D2110" t="s">
        <v>2009</v>
      </c>
      <c r="E2110">
        <v>4</v>
      </c>
      <c r="F2110" t="s">
        <v>13810</v>
      </c>
      <c r="G2110">
        <v>1</v>
      </c>
      <c r="H2110" t="s">
        <v>8278</v>
      </c>
      <c r="I2110">
        <v>1</v>
      </c>
      <c r="J2110" t="s">
        <v>13801</v>
      </c>
      <c r="K2110" t="s">
        <v>13811</v>
      </c>
      <c r="L2110">
        <v>270107</v>
      </c>
      <c r="M2110" t="s">
        <v>13588</v>
      </c>
      <c r="N2110">
        <v>270107006</v>
      </c>
      <c r="O2110" t="s">
        <v>13613</v>
      </c>
      <c r="P2110">
        <v>15405.982905982906</v>
      </c>
      <c r="Q2110">
        <v>18697.56346199867</v>
      </c>
      <c r="R2110">
        <v>28414.255076501606</v>
      </c>
    </row>
    <row r="2111" spans="1:18" x14ac:dyDescent="0.25">
      <c r="A2111">
        <v>14</v>
      </c>
      <c r="B2111">
        <v>14204</v>
      </c>
      <c r="C2111" t="s">
        <v>780</v>
      </c>
      <c r="D2111" t="s">
        <v>2009</v>
      </c>
      <c r="E2111">
        <v>4</v>
      </c>
      <c r="F2111" t="s">
        <v>13810</v>
      </c>
      <c r="G2111">
        <v>1</v>
      </c>
      <c r="H2111" t="s">
        <v>8278</v>
      </c>
      <c r="I2111">
        <v>1</v>
      </c>
      <c r="J2111" t="s">
        <v>13801</v>
      </c>
      <c r="K2111" t="s">
        <v>13812</v>
      </c>
      <c r="L2111">
        <v>270107</v>
      </c>
      <c r="M2111" t="s">
        <v>13588</v>
      </c>
      <c r="N2111">
        <v>270107006</v>
      </c>
      <c r="O2111" t="s">
        <v>13613</v>
      </c>
      <c r="P2111">
        <v>488.40048840048843</v>
      </c>
      <c r="Q2111">
        <v>2386.0126379719713</v>
      </c>
      <c r="R2111">
        <v>1259.9101551078336</v>
      </c>
    </row>
    <row r="2112" spans="1:18" x14ac:dyDescent="0.25">
      <c r="A2112">
        <v>14</v>
      </c>
      <c r="B2112">
        <v>14204</v>
      </c>
      <c r="C2112" t="s">
        <v>780</v>
      </c>
      <c r="D2112" t="s">
        <v>2009</v>
      </c>
      <c r="E2112">
        <v>7</v>
      </c>
      <c r="F2112" t="s">
        <v>13813</v>
      </c>
      <c r="G2112">
        <v>2</v>
      </c>
      <c r="H2112" t="s">
        <v>13771</v>
      </c>
      <c r="I2112">
        <v>3</v>
      </c>
      <c r="J2112" t="s">
        <v>13814</v>
      </c>
      <c r="K2112" t="s">
        <v>13771</v>
      </c>
      <c r="L2112">
        <v>270107</v>
      </c>
      <c r="M2112" t="s">
        <v>13588</v>
      </c>
      <c r="N2112">
        <v>270107005</v>
      </c>
      <c r="O2112" t="s">
        <v>13608</v>
      </c>
      <c r="P2112">
        <v>4325.3968253968251</v>
      </c>
      <c r="Q2112">
        <v>8094.5788030094182</v>
      </c>
      <c r="R2112">
        <v>0</v>
      </c>
    </row>
    <row r="2113" spans="1:18" x14ac:dyDescent="0.25">
      <c r="A2113">
        <v>14</v>
      </c>
      <c r="B2113">
        <v>14204</v>
      </c>
      <c r="C2113" t="s">
        <v>780</v>
      </c>
      <c r="D2113" t="s">
        <v>2009</v>
      </c>
      <c r="E2113">
        <v>7</v>
      </c>
      <c r="F2113" t="s">
        <v>13813</v>
      </c>
      <c r="G2113">
        <v>3</v>
      </c>
      <c r="H2113" t="s">
        <v>13770</v>
      </c>
      <c r="I2113">
        <v>3</v>
      </c>
      <c r="J2113" t="s">
        <v>13814</v>
      </c>
      <c r="K2113" t="s">
        <v>13815</v>
      </c>
      <c r="L2113">
        <v>270107</v>
      </c>
      <c r="M2113" t="s">
        <v>13588</v>
      </c>
      <c r="N2113">
        <v>270107005</v>
      </c>
      <c r="O2113" t="s">
        <v>13608</v>
      </c>
      <c r="P2113">
        <v>11449.938949938951</v>
      </c>
      <c r="Q2113">
        <v>12988.997296961237</v>
      </c>
      <c r="R2113">
        <v>24008.777393291319</v>
      </c>
    </row>
    <row r="2114" spans="1:18" x14ac:dyDescent="0.25">
      <c r="A2114">
        <v>14</v>
      </c>
      <c r="B2114">
        <v>14204</v>
      </c>
      <c r="C2114" t="s">
        <v>780</v>
      </c>
      <c r="D2114" t="s">
        <v>2009</v>
      </c>
      <c r="E2114">
        <v>7</v>
      </c>
      <c r="F2114" t="s">
        <v>13813</v>
      </c>
      <c r="G2114">
        <v>3</v>
      </c>
      <c r="H2114" t="s">
        <v>13770</v>
      </c>
      <c r="I2114">
        <v>3</v>
      </c>
      <c r="J2114" t="s">
        <v>13814</v>
      </c>
      <c r="K2114" t="s">
        <v>13816</v>
      </c>
      <c r="L2114">
        <v>270107</v>
      </c>
      <c r="M2114" t="s">
        <v>13588</v>
      </c>
      <c r="N2114">
        <v>270107005</v>
      </c>
      <c r="O2114" t="s">
        <v>13608</v>
      </c>
      <c r="P2114">
        <v>119.04761904761905</v>
      </c>
      <c r="Q2114">
        <v>0</v>
      </c>
      <c r="R2114">
        <v>5665.3878383181236</v>
      </c>
    </row>
    <row r="2115" spans="1:18" x14ac:dyDescent="0.25">
      <c r="A2115">
        <v>15</v>
      </c>
      <c r="B2115">
        <v>15101</v>
      </c>
      <c r="C2115" t="s">
        <v>759</v>
      </c>
      <c r="D2115" t="s">
        <v>2012</v>
      </c>
      <c r="E2115">
        <v>1</v>
      </c>
      <c r="F2115" t="s">
        <v>13800</v>
      </c>
      <c r="G2115">
        <v>1</v>
      </c>
      <c r="H2115" t="s">
        <v>8278</v>
      </c>
      <c r="I2115">
        <v>1</v>
      </c>
      <c r="J2115" t="s">
        <v>13801</v>
      </c>
      <c r="K2115" t="s">
        <v>13802</v>
      </c>
      <c r="L2115">
        <v>270107</v>
      </c>
      <c r="M2115" t="s">
        <v>13588</v>
      </c>
      <c r="N2115">
        <v>270107006</v>
      </c>
      <c r="O2115" t="s">
        <v>13613</v>
      </c>
      <c r="P2115">
        <v>25138.149440058747</v>
      </c>
      <c r="Q2115">
        <v>32151.01461280584</v>
      </c>
      <c r="R2115">
        <v>27465.760819609277</v>
      </c>
    </row>
    <row r="2116" spans="1:18" x14ac:dyDescent="0.25">
      <c r="A2116">
        <v>15</v>
      </c>
      <c r="B2116">
        <v>15101</v>
      </c>
      <c r="C2116" t="s">
        <v>759</v>
      </c>
      <c r="D2116" t="s">
        <v>2012</v>
      </c>
      <c r="E2116">
        <v>1</v>
      </c>
      <c r="F2116" t="s">
        <v>13800</v>
      </c>
      <c r="G2116">
        <v>1</v>
      </c>
      <c r="H2116" t="s">
        <v>8278</v>
      </c>
      <c r="I2116">
        <v>1</v>
      </c>
      <c r="J2116" t="s">
        <v>13801</v>
      </c>
      <c r="K2116" t="s">
        <v>13803</v>
      </c>
      <c r="L2116">
        <v>270107</v>
      </c>
      <c r="M2116" t="s">
        <v>13588</v>
      </c>
      <c r="N2116">
        <v>270107006</v>
      </c>
      <c r="O2116" t="s">
        <v>13613</v>
      </c>
      <c r="P2116">
        <v>2727.6482467413257</v>
      </c>
      <c r="Q2116">
        <v>983.72971017133875</v>
      </c>
      <c r="R2116">
        <v>1404.5371379914518</v>
      </c>
    </row>
    <row r="2117" spans="1:18" x14ac:dyDescent="0.25">
      <c r="A2117">
        <v>15</v>
      </c>
      <c r="B2117">
        <v>15101</v>
      </c>
      <c r="C2117" t="s">
        <v>759</v>
      </c>
      <c r="D2117" t="s">
        <v>2012</v>
      </c>
      <c r="E2117">
        <v>2</v>
      </c>
      <c r="F2117" t="s">
        <v>13804</v>
      </c>
      <c r="G2117">
        <v>2</v>
      </c>
      <c r="H2117" t="s">
        <v>13771</v>
      </c>
      <c r="I2117">
        <v>1</v>
      </c>
      <c r="J2117" t="s">
        <v>13801</v>
      </c>
      <c r="K2117" t="s">
        <v>13771</v>
      </c>
      <c r="L2117">
        <v>270107</v>
      </c>
      <c r="M2117" t="s">
        <v>13588</v>
      </c>
      <c r="N2117">
        <v>270107006</v>
      </c>
      <c r="O2117" t="s">
        <v>13613</v>
      </c>
      <c r="P2117">
        <v>0</v>
      </c>
      <c r="Q2117">
        <v>254.37101581713037</v>
      </c>
      <c r="R2117">
        <v>0</v>
      </c>
    </row>
    <row r="2118" spans="1:18" x14ac:dyDescent="0.25">
      <c r="A2118">
        <v>15</v>
      </c>
      <c r="B2118">
        <v>15101</v>
      </c>
      <c r="C2118" t="s">
        <v>759</v>
      </c>
      <c r="D2118" t="s">
        <v>2012</v>
      </c>
      <c r="E2118">
        <v>2</v>
      </c>
      <c r="F2118" t="s">
        <v>13804</v>
      </c>
      <c r="G2118">
        <v>3</v>
      </c>
      <c r="H2118" t="s">
        <v>13770</v>
      </c>
      <c r="I2118">
        <v>1</v>
      </c>
      <c r="J2118" t="s">
        <v>13801</v>
      </c>
      <c r="K2118" t="s">
        <v>13805</v>
      </c>
      <c r="L2118">
        <v>270107</v>
      </c>
      <c r="M2118" t="s">
        <v>13588</v>
      </c>
      <c r="N2118">
        <v>270107006</v>
      </c>
      <c r="O2118" t="s">
        <v>13613</v>
      </c>
      <c r="P2118">
        <v>21028.088856251146</v>
      </c>
      <c r="Q2118">
        <v>30779.053081255424</v>
      </c>
      <c r="R2118">
        <v>24428.115560143982</v>
      </c>
    </row>
    <row r="2119" spans="1:18" x14ac:dyDescent="0.25">
      <c r="A2119">
        <v>15</v>
      </c>
      <c r="B2119">
        <v>15101</v>
      </c>
      <c r="C2119" t="s">
        <v>759</v>
      </c>
      <c r="D2119" t="s">
        <v>2012</v>
      </c>
      <c r="E2119">
        <v>2</v>
      </c>
      <c r="F2119" t="s">
        <v>13804</v>
      </c>
      <c r="G2119">
        <v>3</v>
      </c>
      <c r="H2119" t="s">
        <v>13770</v>
      </c>
      <c r="I2119">
        <v>1</v>
      </c>
      <c r="J2119" t="s">
        <v>13801</v>
      </c>
      <c r="K2119" t="s">
        <v>13806</v>
      </c>
      <c r="L2119">
        <v>270107</v>
      </c>
      <c r="M2119" t="s">
        <v>13588</v>
      </c>
      <c r="N2119">
        <v>270107006</v>
      </c>
      <c r="O2119" t="s">
        <v>13613</v>
      </c>
      <c r="P2119">
        <v>6837.708830548926</v>
      </c>
      <c r="Q2119">
        <v>2101.3202259046184</v>
      </c>
      <c r="R2119">
        <v>4442.1823974567515</v>
      </c>
    </row>
    <row r="2120" spans="1:18" x14ac:dyDescent="0.25">
      <c r="A2120">
        <v>15</v>
      </c>
      <c r="B2120">
        <v>15101</v>
      </c>
      <c r="C2120" t="s">
        <v>759</v>
      </c>
      <c r="D2120" t="s">
        <v>2012</v>
      </c>
      <c r="E2120">
        <v>3</v>
      </c>
      <c r="F2120" t="s">
        <v>13807</v>
      </c>
      <c r="G2120">
        <v>1</v>
      </c>
      <c r="H2120" t="s">
        <v>8278</v>
      </c>
      <c r="I2120">
        <v>1</v>
      </c>
      <c r="J2120" t="s">
        <v>13801</v>
      </c>
      <c r="K2120" t="s">
        <v>13808</v>
      </c>
      <c r="L2120">
        <v>270107</v>
      </c>
      <c r="M2120" t="s">
        <v>13588</v>
      </c>
      <c r="N2120">
        <v>270107006</v>
      </c>
      <c r="O2120" t="s">
        <v>13613</v>
      </c>
      <c r="P2120">
        <v>26590.324949513495</v>
      </c>
      <c r="Q2120">
        <v>32659.330846410223</v>
      </c>
      <c r="R2120">
        <v>28461.878723010002</v>
      </c>
    </row>
    <row r="2121" spans="1:18" x14ac:dyDescent="0.25">
      <c r="A2121">
        <v>15</v>
      </c>
      <c r="B2121">
        <v>15101</v>
      </c>
      <c r="C2121" t="s">
        <v>759</v>
      </c>
      <c r="D2121" t="s">
        <v>2012</v>
      </c>
      <c r="E2121">
        <v>3</v>
      </c>
      <c r="F2121" t="s">
        <v>13807</v>
      </c>
      <c r="G2121">
        <v>1</v>
      </c>
      <c r="H2121" t="s">
        <v>8278</v>
      </c>
      <c r="I2121">
        <v>1</v>
      </c>
      <c r="J2121" t="s">
        <v>13801</v>
      </c>
      <c r="K2121" t="s">
        <v>13809</v>
      </c>
      <c r="L2121">
        <v>270107</v>
      </c>
      <c r="M2121" t="s">
        <v>13588</v>
      </c>
      <c r="N2121">
        <v>270107006</v>
      </c>
      <c r="O2121" t="s">
        <v>13613</v>
      </c>
      <c r="P2121">
        <v>1275.4727372865798</v>
      </c>
      <c r="Q2121">
        <v>475.41347656695581</v>
      </c>
      <c r="R2121">
        <v>408.41923459074411</v>
      </c>
    </row>
    <row r="2122" spans="1:18" x14ac:dyDescent="0.25">
      <c r="A2122">
        <v>15</v>
      </c>
      <c r="B2122">
        <v>15101</v>
      </c>
      <c r="C2122" t="s">
        <v>759</v>
      </c>
      <c r="D2122" t="s">
        <v>2012</v>
      </c>
      <c r="E2122">
        <v>4</v>
      </c>
      <c r="F2122" t="s">
        <v>13810</v>
      </c>
      <c r="G2122">
        <v>1</v>
      </c>
      <c r="H2122" t="s">
        <v>8278</v>
      </c>
      <c r="I2122">
        <v>1</v>
      </c>
      <c r="J2122" t="s">
        <v>13801</v>
      </c>
      <c r="K2122" t="s">
        <v>13811</v>
      </c>
      <c r="L2122">
        <v>270107</v>
      </c>
      <c r="M2122" t="s">
        <v>13588</v>
      </c>
      <c r="N2122">
        <v>270107006</v>
      </c>
      <c r="O2122" t="s">
        <v>13613</v>
      </c>
      <c r="P2122">
        <v>25257.940150541581</v>
      </c>
      <c r="Q2122">
        <v>32151.01461280584</v>
      </c>
      <c r="R2122">
        <v>27549.905820085514</v>
      </c>
    </row>
    <row r="2123" spans="1:18" x14ac:dyDescent="0.25">
      <c r="A2123">
        <v>15</v>
      </c>
      <c r="B2123">
        <v>15101</v>
      </c>
      <c r="C2123" t="s">
        <v>759</v>
      </c>
      <c r="D2123" t="s">
        <v>2012</v>
      </c>
      <c r="E2123">
        <v>4</v>
      </c>
      <c r="F2123" t="s">
        <v>13810</v>
      </c>
      <c r="G2123">
        <v>1</v>
      </c>
      <c r="H2123" t="s">
        <v>8278</v>
      </c>
      <c r="I2123">
        <v>1</v>
      </c>
      <c r="J2123" t="s">
        <v>13801</v>
      </c>
      <c r="K2123" t="s">
        <v>13812</v>
      </c>
      <c r="L2123">
        <v>270107</v>
      </c>
      <c r="M2123" t="s">
        <v>13588</v>
      </c>
      <c r="N2123">
        <v>270107006</v>
      </c>
      <c r="O2123" t="s">
        <v>13613</v>
      </c>
      <c r="P2123">
        <v>2607.8575362584911</v>
      </c>
      <c r="Q2123">
        <v>983.72971017133875</v>
      </c>
      <c r="R2123">
        <v>1320.3921375152097</v>
      </c>
    </row>
    <row r="2124" spans="1:18" x14ac:dyDescent="0.25">
      <c r="A2124">
        <v>15</v>
      </c>
      <c r="B2124">
        <v>15101</v>
      </c>
      <c r="C2124" t="s">
        <v>759</v>
      </c>
      <c r="D2124" t="s">
        <v>2012</v>
      </c>
      <c r="E2124">
        <v>7</v>
      </c>
      <c r="F2124" t="s">
        <v>13813</v>
      </c>
      <c r="G2124">
        <v>2</v>
      </c>
      <c r="H2124" t="s">
        <v>13771</v>
      </c>
      <c r="I2124">
        <v>3</v>
      </c>
      <c r="J2124" t="s">
        <v>13814</v>
      </c>
      <c r="K2124" t="s">
        <v>13771</v>
      </c>
      <c r="L2124">
        <v>270107</v>
      </c>
      <c r="M2124" t="s">
        <v>13588</v>
      </c>
      <c r="N2124">
        <v>270107005</v>
      </c>
      <c r="O2124" t="s">
        <v>13608</v>
      </c>
      <c r="P2124">
        <v>8652.0102808885622</v>
      </c>
      <c r="Q2124">
        <v>12664.885656978304</v>
      </c>
      <c r="R2124">
        <v>222.97824585203747</v>
      </c>
    </row>
    <row r="2125" spans="1:18" x14ac:dyDescent="0.25">
      <c r="A2125">
        <v>15</v>
      </c>
      <c r="B2125">
        <v>15101</v>
      </c>
      <c r="C2125" t="s">
        <v>759</v>
      </c>
      <c r="D2125" t="s">
        <v>2012</v>
      </c>
      <c r="E2125">
        <v>7</v>
      </c>
      <c r="F2125" t="s">
        <v>13813</v>
      </c>
      <c r="G2125">
        <v>3</v>
      </c>
      <c r="H2125" t="s">
        <v>13770</v>
      </c>
      <c r="I2125">
        <v>3</v>
      </c>
      <c r="J2125" t="s">
        <v>13814</v>
      </c>
      <c r="K2125" t="s">
        <v>13815</v>
      </c>
      <c r="L2125">
        <v>270107</v>
      </c>
      <c r="M2125" t="s">
        <v>13588</v>
      </c>
      <c r="N2125">
        <v>270107005</v>
      </c>
      <c r="O2125" t="s">
        <v>13608</v>
      </c>
      <c r="P2125">
        <v>17180.558105379107</v>
      </c>
      <c r="Q2125">
        <v>19896.240193143451</v>
      </c>
      <c r="R2125">
        <v>25218.30086779215</v>
      </c>
    </row>
    <row r="2126" spans="1:18" x14ac:dyDescent="0.25">
      <c r="A2126">
        <v>15</v>
      </c>
      <c r="B2126">
        <v>15101</v>
      </c>
      <c r="C2126" t="s">
        <v>759</v>
      </c>
      <c r="D2126" t="s">
        <v>2012</v>
      </c>
      <c r="E2126">
        <v>7</v>
      </c>
      <c r="F2126" t="s">
        <v>13813</v>
      </c>
      <c r="G2126">
        <v>3</v>
      </c>
      <c r="H2126" t="s">
        <v>13770</v>
      </c>
      <c r="I2126">
        <v>3</v>
      </c>
      <c r="J2126" t="s">
        <v>13814</v>
      </c>
      <c r="K2126" t="s">
        <v>13816</v>
      </c>
      <c r="L2126">
        <v>270107</v>
      </c>
      <c r="M2126" t="s">
        <v>13588</v>
      </c>
      <c r="N2126">
        <v>270107005</v>
      </c>
      <c r="O2126" t="s">
        <v>13608</v>
      </c>
      <c r="P2126">
        <v>2033.2293005324032</v>
      </c>
      <c r="Q2126">
        <v>573.61847285539534</v>
      </c>
      <c r="R2126">
        <v>3429.0188439565463</v>
      </c>
    </row>
    <row r="2127" spans="1:18" x14ac:dyDescent="0.25">
      <c r="A2127">
        <v>15</v>
      </c>
      <c r="B2127">
        <v>15201</v>
      </c>
      <c r="C2127" t="s">
        <v>759</v>
      </c>
      <c r="D2127" t="s">
        <v>2018</v>
      </c>
      <c r="E2127">
        <v>1</v>
      </c>
      <c r="F2127" t="s">
        <v>13800</v>
      </c>
      <c r="G2127">
        <v>1</v>
      </c>
      <c r="H2127" t="s">
        <v>8278</v>
      </c>
      <c r="I2127">
        <v>1</v>
      </c>
      <c r="J2127" t="s">
        <v>13801</v>
      </c>
      <c r="K2127" t="s">
        <v>13802</v>
      </c>
      <c r="L2127">
        <v>270107</v>
      </c>
      <c r="M2127" t="s">
        <v>13588</v>
      </c>
      <c r="N2127">
        <v>270107006</v>
      </c>
      <c r="O2127" t="s">
        <v>13613</v>
      </c>
      <c r="P2127">
        <v>0</v>
      </c>
      <c r="Q2127">
        <v>31188.323488102335</v>
      </c>
      <c r="R2127">
        <v>0</v>
      </c>
    </row>
    <row r="2128" spans="1:18" x14ac:dyDescent="0.25">
      <c r="A2128">
        <v>15</v>
      </c>
      <c r="B2128">
        <v>15201</v>
      </c>
      <c r="C2128" t="s">
        <v>759</v>
      </c>
      <c r="D2128" t="s">
        <v>2018</v>
      </c>
      <c r="E2128">
        <v>2</v>
      </c>
      <c r="F2128" t="s">
        <v>13804</v>
      </c>
      <c r="G2128">
        <v>3</v>
      </c>
      <c r="H2128" t="s">
        <v>13770</v>
      </c>
      <c r="I2128">
        <v>1</v>
      </c>
      <c r="J2128" t="s">
        <v>13801</v>
      </c>
      <c r="K2128" t="s">
        <v>13805</v>
      </c>
      <c r="L2128">
        <v>270107</v>
      </c>
      <c r="M2128" t="s">
        <v>13588</v>
      </c>
      <c r="N2128">
        <v>270107006</v>
      </c>
      <c r="O2128" t="s">
        <v>13613</v>
      </c>
      <c r="P2128">
        <v>0</v>
      </c>
      <c r="Q2128">
        <v>31188.323488102335</v>
      </c>
      <c r="R2128">
        <v>0</v>
      </c>
    </row>
    <row r="2129" spans="1:18" x14ac:dyDescent="0.25">
      <c r="A2129">
        <v>15</v>
      </c>
      <c r="B2129">
        <v>15201</v>
      </c>
      <c r="C2129" t="s">
        <v>759</v>
      </c>
      <c r="D2129" t="s">
        <v>2018</v>
      </c>
      <c r="E2129">
        <v>3</v>
      </c>
      <c r="F2129" t="s">
        <v>13807</v>
      </c>
      <c r="G2129">
        <v>1</v>
      </c>
      <c r="H2129" t="s">
        <v>8278</v>
      </c>
      <c r="I2129">
        <v>1</v>
      </c>
      <c r="J2129" t="s">
        <v>13801</v>
      </c>
      <c r="K2129" t="s">
        <v>13808</v>
      </c>
      <c r="L2129">
        <v>270107</v>
      </c>
      <c r="M2129" t="s">
        <v>13588</v>
      </c>
      <c r="N2129">
        <v>270107006</v>
      </c>
      <c r="O2129" t="s">
        <v>13613</v>
      </c>
      <c r="P2129">
        <v>0</v>
      </c>
      <c r="Q2129">
        <v>31188.323488102335</v>
      </c>
      <c r="R2129">
        <v>0</v>
      </c>
    </row>
    <row r="2130" spans="1:18" x14ac:dyDescent="0.25">
      <c r="A2130">
        <v>15</v>
      </c>
      <c r="B2130">
        <v>15201</v>
      </c>
      <c r="C2130" t="s">
        <v>759</v>
      </c>
      <c r="D2130" t="s">
        <v>2018</v>
      </c>
      <c r="E2130">
        <v>4</v>
      </c>
      <c r="F2130" t="s">
        <v>13810</v>
      </c>
      <c r="G2130">
        <v>1</v>
      </c>
      <c r="H2130" t="s">
        <v>8278</v>
      </c>
      <c r="I2130">
        <v>1</v>
      </c>
      <c r="J2130" t="s">
        <v>13801</v>
      </c>
      <c r="K2130" t="s">
        <v>13811</v>
      </c>
      <c r="L2130">
        <v>270107</v>
      </c>
      <c r="M2130" t="s">
        <v>13588</v>
      </c>
      <c r="N2130">
        <v>270107006</v>
      </c>
      <c r="O2130" t="s">
        <v>13613</v>
      </c>
      <c r="P2130">
        <v>0</v>
      </c>
      <c r="Q2130">
        <v>31188.323488102335</v>
      </c>
      <c r="R2130">
        <v>0</v>
      </c>
    </row>
    <row r="2131" spans="1:18" x14ac:dyDescent="0.25">
      <c r="A2131">
        <v>15</v>
      </c>
      <c r="B2131">
        <v>15201</v>
      </c>
      <c r="C2131" t="s">
        <v>759</v>
      </c>
      <c r="D2131" t="s">
        <v>2018</v>
      </c>
      <c r="E2131">
        <v>7</v>
      </c>
      <c r="F2131" t="s">
        <v>13813</v>
      </c>
      <c r="G2131">
        <v>2</v>
      </c>
      <c r="H2131" t="s">
        <v>13771</v>
      </c>
      <c r="I2131">
        <v>3</v>
      </c>
      <c r="J2131" t="s">
        <v>13814</v>
      </c>
      <c r="K2131" t="s">
        <v>13771</v>
      </c>
      <c r="L2131">
        <v>270107</v>
      </c>
      <c r="M2131" t="s">
        <v>13588</v>
      </c>
      <c r="N2131">
        <v>270107005</v>
      </c>
      <c r="O2131" t="s">
        <v>13608</v>
      </c>
      <c r="P2131">
        <v>0</v>
      </c>
      <c r="Q2131">
        <v>4403.5311789607122</v>
      </c>
      <c r="R2131">
        <v>0</v>
      </c>
    </row>
    <row r="2132" spans="1:18" x14ac:dyDescent="0.25">
      <c r="A2132">
        <v>15</v>
      </c>
      <c r="B2132">
        <v>15201</v>
      </c>
      <c r="C2132" t="s">
        <v>759</v>
      </c>
      <c r="D2132" t="s">
        <v>2018</v>
      </c>
      <c r="E2132">
        <v>7</v>
      </c>
      <c r="F2132" t="s">
        <v>13813</v>
      </c>
      <c r="G2132">
        <v>3</v>
      </c>
      <c r="H2132" t="s">
        <v>13770</v>
      </c>
      <c r="I2132">
        <v>3</v>
      </c>
      <c r="J2132" t="s">
        <v>13814</v>
      </c>
      <c r="K2132" t="s">
        <v>13815</v>
      </c>
      <c r="L2132">
        <v>270107</v>
      </c>
      <c r="M2132" t="s">
        <v>13588</v>
      </c>
      <c r="N2132">
        <v>270107005</v>
      </c>
      <c r="O2132" t="s">
        <v>13608</v>
      </c>
      <c r="P2132">
        <v>0</v>
      </c>
      <c r="Q2132">
        <v>26784.792309141623</v>
      </c>
      <c r="R2132">
        <v>0</v>
      </c>
    </row>
    <row r="2133" spans="1:18" x14ac:dyDescent="0.25">
      <c r="A2133">
        <v>16</v>
      </c>
      <c r="B2133">
        <v>16101</v>
      </c>
      <c r="C2133" t="s">
        <v>789</v>
      </c>
      <c r="D2133" t="s">
        <v>2024</v>
      </c>
      <c r="E2133">
        <v>1</v>
      </c>
      <c r="F2133" t="s">
        <v>13800</v>
      </c>
      <c r="G2133">
        <v>1</v>
      </c>
      <c r="H2133" t="s">
        <v>8278</v>
      </c>
      <c r="I2133">
        <v>1</v>
      </c>
      <c r="J2133" t="s">
        <v>13801</v>
      </c>
      <c r="K2133" t="s">
        <v>13802</v>
      </c>
      <c r="L2133">
        <v>270107</v>
      </c>
      <c r="M2133" t="s">
        <v>13588</v>
      </c>
      <c r="N2133">
        <v>270107006</v>
      </c>
      <c r="O2133" t="s">
        <v>13613</v>
      </c>
      <c r="P2133">
        <v>0</v>
      </c>
      <c r="Q2133">
        <v>0</v>
      </c>
      <c r="R2133">
        <v>31709.802783242038</v>
      </c>
    </row>
    <row r="2134" spans="1:18" x14ac:dyDescent="0.25">
      <c r="A2134">
        <v>16</v>
      </c>
      <c r="B2134">
        <v>16101</v>
      </c>
      <c r="C2134" t="s">
        <v>789</v>
      </c>
      <c r="D2134" t="s">
        <v>2024</v>
      </c>
      <c r="E2134">
        <v>1</v>
      </c>
      <c r="F2134" t="s">
        <v>13800</v>
      </c>
      <c r="G2134">
        <v>1</v>
      </c>
      <c r="H2134" t="s">
        <v>8278</v>
      </c>
      <c r="I2134">
        <v>1</v>
      </c>
      <c r="J2134" t="s">
        <v>13801</v>
      </c>
      <c r="K2134" t="s">
        <v>13803</v>
      </c>
      <c r="L2134">
        <v>270107</v>
      </c>
      <c r="M2134" t="s">
        <v>13588</v>
      </c>
      <c r="N2134">
        <v>270107006</v>
      </c>
      <c r="O2134" t="s">
        <v>13613</v>
      </c>
      <c r="P2134">
        <v>0</v>
      </c>
      <c r="Q2134">
        <v>0</v>
      </c>
      <c r="R2134">
        <v>1886.5189866656003</v>
      </c>
    </row>
    <row r="2135" spans="1:18" x14ac:dyDescent="0.25">
      <c r="A2135">
        <v>16</v>
      </c>
      <c r="B2135">
        <v>16101</v>
      </c>
      <c r="C2135" t="s">
        <v>789</v>
      </c>
      <c r="D2135" t="s">
        <v>2024</v>
      </c>
      <c r="E2135">
        <v>2</v>
      </c>
      <c r="F2135" t="s">
        <v>13804</v>
      </c>
      <c r="G2135">
        <v>3</v>
      </c>
      <c r="H2135" t="s">
        <v>13770</v>
      </c>
      <c r="I2135">
        <v>1</v>
      </c>
      <c r="J2135" t="s">
        <v>13801</v>
      </c>
      <c r="K2135" t="s">
        <v>13805</v>
      </c>
      <c r="L2135">
        <v>270107</v>
      </c>
      <c r="M2135" t="s">
        <v>13588</v>
      </c>
      <c r="N2135">
        <v>270107006</v>
      </c>
      <c r="O2135" t="s">
        <v>13613</v>
      </c>
      <c r="P2135">
        <v>0</v>
      </c>
      <c r="Q2135">
        <v>0</v>
      </c>
      <c r="R2135">
        <v>29451.904587223358</v>
      </c>
    </row>
    <row r="2136" spans="1:18" x14ac:dyDescent="0.25">
      <c r="A2136">
        <v>16</v>
      </c>
      <c r="B2136">
        <v>16101</v>
      </c>
      <c r="C2136" t="s">
        <v>789</v>
      </c>
      <c r="D2136" t="s">
        <v>2024</v>
      </c>
      <c r="E2136">
        <v>2</v>
      </c>
      <c r="F2136" t="s">
        <v>13804</v>
      </c>
      <c r="G2136">
        <v>3</v>
      </c>
      <c r="H2136" t="s">
        <v>13770</v>
      </c>
      <c r="I2136">
        <v>1</v>
      </c>
      <c r="J2136" t="s">
        <v>13801</v>
      </c>
      <c r="K2136" t="s">
        <v>13806</v>
      </c>
      <c r="L2136">
        <v>270107</v>
      </c>
      <c r="M2136" t="s">
        <v>13588</v>
      </c>
      <c r="N2136">
        <v>270107006</v>
      </c>
      <c r="O2136" t="s">
        <v>13613</v>
      </c>
      <c r="P2136">
        <v>0</v>
      </c>
      <c r="Q2136">
        <v>0</v>
      </c>
      <c r="R2136">
        <v>4144.417182684273</v>
      </c>
    </row>
    <row r="2137" spans="1:18" x14ac:dyDescent="0.25">
      <c r="A2137">
        <v>16</v>
      </c>
      <c r="B2137">
        <v>16101</v>
      </c>
      <c r="C2137" t="s">
        <v>789</v>
      </c>
      <c r="D2137" t="s">
        <v>2024</v>
      </c>
      <c r="E2137">
        <v>3</v>
      </c>
      <c r="F2137" t="s">
        <v>13807</v>
      </c>
      <c r="G2137">
        <v>1</v>
      </c>
      <c r="H2137" t="s">
        <v>8278</v>
      </c>
      <c r="I2137">
        <v>1</v>
      </c>
      <c r="J2137" t="s">
        <v>13801</v>
      </c>
      <c r="K2137" t="s">
        <v>13808</v>
      </c>
      <c r="L2137">
        <v>270107</v>
      </c>
      <c r="M2137" t="s">
        <v>13588</v>
      </c>
      <c r="N2137">
        <v>270107006</v>
      </c>
      <c r="O2137" t="s">
        <v>13613</v>
      </c>
      <c r="P2137">
        <v>0</v>
      </c>
      <c r="Q2137">
        <v>0</v>
      </c>
      <c r="R2137">
        <v>32790.251357149813</v>
      </c>
    </row>
    <row r="2138" spans="1:18" x14ac:dyDescent="0.25">
      <c r="A2138">
        <v>16</v>
      </c>
      <c r="B2138">
        <v>16101</v>
      </c>
      <c r="C2138" t="s">
        <v>789</v>
      </c>
      <c r="D2138" t="s">
        <v>2024</v>
      </c>
      <c r="E2138">
        <v>3</v>
      </c>
      <c r="F2138" t="s">
        <v>13807</v>
      </c>
      <c r="G2138">
        <v>1</v>
      </c>
      <c r="H2138" t="s">
        <v>8278</v>
      </c>
      <c r="I2138">
        <v>1</v>
      </c>
      <c r="J2138" t="s">
        <v>13801</v>
      </c>
      <c r="K2138" t="s">
        <v>13809</v>
      </c>
      <c r="L2138">
        <v>270107</v>
      </c>
      <c r="M2138" t="s">
        <v>13588</v>
      </c>
      <c r="N2138">
        <v>270107006</v>
      </c>
      <c r="O2138" t="s">
        <v>13613</v>
      </c>
      <c r="P2138">
        <v>0</v>
      </c>
      <c r="Q2138">
        <v>0</v>
      </c>
      <c r="R2138">
        <v>806.07041275781671</v>
      </c>
    </row>
    <row r="2139" spans="1:18" x14ac:dyDescent="0.25">
      <c r="A2139">
        <v>16</v>
      </c>
      <c r="B2139">
        <v>16101</v>
      </c>
      <c r="C2139" t="s">
        <v>789</v>
      </c>
      <c r="D2139" t="s">
        <v>2024</v>
      </c>
      <c r="E2139">
        <v>4</v>
      </c>
      <c r="F2139" t="s">
        <v>13810</v>
      </c>
      <c r="G2139">
        <v>1</v>
      </c>
      <c r="H2139" t="s">
        <v>8278</v>
      </c>
      <c r="I2139">
        <v>1</v>
      </c>
      <c r="J2139" t="s">
        <v>13801</v>
      </c>
      <c r="K2139" t="s">
        <v>13811</v>
      </c>
      <c r="L2139">
        <v>270107</v>
      </c>
      <c r="M2139" t="s">
        <v>13588</v>
      </c>
      <c r="N2139">
        <v>270107006</v>
      </c>
      <c r="O2139" t="s">
        <v>13613</v>
      </c>
      <c r="P2139">
        <v>0</v>
      </c>
      <c r="Q2139">
        <v>0</v>
      </c>
      <c r="R2139">
        <v>32067.040579278768</v>
      </c>
    </row>
    <row r="2140" spans="1:18" x14ac:dyDescent="0.25">
      <c r="A2140">
        <v>16</v>
      </c>
      <c r="B2140">
        <v>16101</v>
      </c>
      <c r="C2140" t="s">
        <v>789</v>
      </c>
      <c r="D2140" t="s">
        <v>2024</v>
      </c>
      <c r="E2140">
        <v>4</v>
      </c>
      <c r="F2140" t="s">
        <v>13810</v>
      </c>
      <c r="G2140">
        <v>1</v>
      </c>
      <c r="H2140" t="s">
        <v>8278</v>
      </c>
      <c r="I2140">
        <v>1</v>
      </c>
      <c r="J2140" t="s">
        <v>13801</v>
      </c>
      <c r="K2140" t="s">
        <v>13812</v>
      </c>
      <c r="L2140">
        <v>270107</v>
      </c>
      <c r="M2140" t="s">
        <v>13588</v>
      </c>
      <c r="N2140">
        <v>270107006</v>
      </c>
      <c r="O2140" t="s">
        <v>13613</v>
      </c>
      <c r="P2140">
        <v>0</v>
      </c>
      <c r="Q2140">
        <v>0</v>
      </c>
      <c r="R2140">
        <v>1529.2811906288678</v>
      </c>
    </row>
    <row r="2141" spans="1:18" x14ac:dyDescent="0.25">
      <c r="A2141">
        <v>16</v>
      </c>
      <c r="B2141">
        <v>16101</v>
      </c>
      <c r="C2141" t="s">
        <v>789</v>
      </c>
      <c r="D2141" t="s">
        <v>2024</v>
      </c>
      <c r="E2141">
        <v>7</v>
      </c>
      <c r="F2141" t="s">
        <v>13813</v>
      </c>
      <c r="G2141">
        <v>3</v>
      </c>
      <c r="H2141" t="s">
        <v>13770</v>
      </c>
      <c r="I2141">
        <v>3</v>
      </c>
      <c r="J2141" t="s">
        <v>13814</v>
      </c>
      <c r="K2141" t="s">
        <v>13815</v>
      </c>
      <c r="L2141">
        <v>270107</v>
      </c>
      <c r="M2141" t="s">
        <v>13588</v>
      </c>
      <c r="N2141">
        <v>270107005</v>
      </c>
      <c r="O2141" t="s">
        <v>13608</v>
      </c>
      <c r="P2141">
        <v>0</v>
      </c>
      <c r="Q2141">
        <v>0</v>
      </c>
      <c r="R2141">
        <v>30832.159778834121</v>
      </c>
    </row>
    <row r="2142" spans="1:18" x14ac:dyDescent="0.25">
      <c r="A2142">
        <v>16</v>
      </c>
      <c r="B2142">
        <v>16101</v>
      </c>
      <c r="C2142" t="s">
        <v>789</v>
      </c>
      <c r="D2142" t="s">
        <v>2024</v>
      </c>
      <c r="E2142">
        <v>7</v>
      </c>
      <c r="F2142" t="s">
        <v>13813</v>
      </c>
      <c r="G2142">
        <v>3</v>
      </c>
      <c r="H2142" t="s">
        <v>13770</v>
      </c>
      <c r="I2142">
        <v>3</v>
      </c>
      <c r="J2142" t="s">
        <v>13814</v>
      </c>
      <c r="K2142" t="s">
        <v>13816</v>
      </c>
      <c r="L2142">
        <v>270107</v>
      </c>
      <c r="M2142" t="s">
        <v>13588</v>
      </c>
      <c r="N2142">
        <v>270107005</v>
      </c>
      <c r="O2142" t="s">
        <v>13608</v>
      </c>
      <c r="P2142">
        <v>0</v>
      </c>
      <c r="Q2142">
        <v>0</v>
      </c>
      <c r="R2142">
        <v>2764.1619910735089</v>
      </c>
    </row>
    <row r="2143" spans="1:18" x14ac:dyDescent="0.25">
      <c r="A2143">
        <v>16</v>
      </c>
      <c r="B2143">
        <v>16102</v>
      </c>
      <c r="C2143" t="s">
        <v>789</v>
      </c>
      <c r="D2143" t="s">
        <v>2027</v>
      </c>
      <c r="E2143">
        <v>1</v>
      </c>
      <c r="F2143" t="s">
        <v>13800</v>
      </c>
      <c r="G2143">
        <v>1</v>
      </c>
      <c r="H2143" t="s">
        <v>8278</v>
      </c>
      <c r="I2143">
        <v>1</v>
      </c>
      <c r="J2143" t="s">
        <v>13801</v>
      </c>
      <c r="K2143" t="s">
        <v>13802</v>
      </c>
      <c r="L2143">
        <v>270107</v>
      </c>
      <c r="M2143" t="s">
        <v>13588</v>
      </c>
      <c r="N2143">
        <v>270107006</v>
      </c>
      <c r="O2143" t="s">
        <v>13613</v>
      </c>
      <c r="P2143">
        <v>0</v>
      </c>
      <c r="Q2143">
        <v>0</v>
      </c>
      <c r="R2143">
        <v>41255.36178823212</v>
      </c>
    </row>
    <row r="2144" spans="1:18" x14ac:dyDescent="0.25">
      <c r="A2144">
        <v>16</v>
      </c>
      <c r="B2144">
        <v>16102</v>
      </c>
      <c r="C2144" t="s">
        <v>789</v>
      </c>
      <c r="D2144" t="s">
        <v>2027</v>
      </c>
      <c r="E2144">
        <v>2</v>
      </c>
      <c r="F2144" t="s">
        <v>13804</v>
      </c>
      <c r="G2144">
        <v>3</v>
      </c>
      <c r="H2144" t="s">
        <v>13770</v>
      </c>
      <c r="I2144">
        <v>1</v>
      </c>
      <c r="J2144" t="s">
        <v>13801</v>
      </c>
      <c r="K2144" t="s">
        <v>13805</v>
      </c>
      <c r="L2144">
        <v>270107</v>
      </c>
      <c r="M2144" t="s">
        <v>13588</v>
      </c>
      <c r="N2144">
        <v>270107006</v>
      </c>
      <c r="O2144" t="s">
        <v>13613</v>
      </c>
      <c r="P2144">
        <v>0</v>
      </c>
      <c r="Q2144">
        <v>0</v>
      </c>
      <c r="R2144">
        <v>39474.692246485087</v>
      </c>
    </row>
    <row r="2145" spans="1:18" x14ac:dyDescent="0.25">
      <c r="A2145">
        <v>16</v>
      </c>
      <c r="B2145">
        <v>16102</v>
      </c>
      <c r="C2145" t="s">
        <v>789</v>
      </c>
      <c r="D2145" t="s">
        <v>2027</v>
      </c>
      <c r="E2145">
        <v>2</v>
      </c>
      <c r="F2145" t="s">
        <v>13804</v>
      </c>
      <c r="G2145">
        <v>3</v>
      </c>
      <c r="H2145" t="s">
        <v>13770</v>
      </c>
      <c r="I2145">
        <v>1</v>
      </c>
      <c r="J2145" t="s">
        <v>13801</v>
      </c>
      <c r="K2145" t="s">
        <v>13806</v>
      </c>
      <c r="L2145">
        <v>270107</v>
      </c>
      <c r="M2145" t="s">
        <v>13588</v>
      </c>
      <c r="N2145">
        <v>270107006</v>
      </c>
      <c r="O2145" t="s">
        <v>13613</v>
      </c>
      <c r="P2145">
        <v>0</v>
      </c>
      <c r="Q2145">
        <v>0</v>
      </c>
      <c r="R2145">
        <v>1780.6695417470355</v>
      </c>
    </row>
    <row r="2146" spans="1:18" x14ac:dyDescent="0.25">
      <c r="A2146">
        <v>16</v>
      </c>
      <c r="B2146">
        <v>16102</v>
      </c>
      <c r="C2146" t="s">
        <v>789</v>
      </c>
      <c r="D2146" t="s">
        <v>2027</v>
      </c>
      <c r="E2146">
        <v>3</v>
      </c>
      <c r="F2146" t="s">
        <v>13807</v>
      </c>
      <c r="G2146">
        <v>1</v>
      </c>
      <c r="H2146" t="s">
        <v>8278</v>
      </c>
      <c r="I2146">
        <v>1</v>
      </c>
      <c r="J2146" t="s">
        <v>13801</v>
      </c>
      <c r="K2146" t="s">
        <v>13808</v>
      </c>
      <c r="L2146">
        <v>270107</v>
      </c>
      <c r="M2146" t="s">
        <v>13588</v>
      </c>
      <c r="N2146">
        <v>270107006</v>
      </c>
      <c r="O2146" t="s">
        <v>13613</v>
      </c>
      <c r="P2146">
        <v>0</v>
      </c>
      <c r="Q2146">
        <v>0</v>
      </c>
      <c r="R2146">
        <v>41255.36178823212</v>
      </c>
    </row>
    <row r="2147" spans="1:18" x14ac:dyDescent="0.25">
      <c r="A2147">
        <v>16</v>
      </c>
      <c r="B2147">
        <v>16102</v>
      </c>
      <c r="C2147" t="s">
        <v>789</v>
      </c>
      <c r="D2147" t="s">
        <v>2027</v>
      </c>
      <c r="E2147">
        <v>4</v>
      </c>
      <c r="F2147" t="s">
        <v>13810</v>
      </c>
      <c r="G2147">
        <v>1</v>
      </c>
      <c r="H2147" t="s">
        <v>8278</v>
      </c>
      <c r="I2147">
        <v>1</v>
      </c>
      <c r="J2147" t="s">
        <v>13801</v>
      </c>
      <c r="K2147" t="s">
        <v>13811</v>
      </c>
      <c r="L2147">
        <v>270107</v>
      </c>
      <c r="M2147" t="s">
        <v>13588</v>
      </c>
      <c r="N2147">
        <v>270107006</v>
      </c>
      <c r="O2147" t="s">
        <v>13613</v>
      </c>
      <c r="P2147">
        <v>0</v>
      </c>
      <c r="Q2147">
        <v>0</v>
      </c>
      <c r="R2147">
        <v>41255.36178823212</v>
      </c>
    </row>
    <row r="2148" spans="1:18" x14ac:dyDescent="0.25">
      <c r="A2148">
        <v>16</v>
      </c>
      <c r="B2148">
        <v>16102</v>
      </c>
      <c r="C2148" t="s">
        <v>789</v>
      </c>
      <c r="D2148" t="s">
        <v>2027</v>
      </c>
      <c r="E2148">
        <v>7</v>
      </c>
      <c r="F2148" t="s">
        <v>13813</v>
      </c>
      <c r="G2148">
        <v>3</v>
      </c>
      <c r="H2148" t="s">
        <v>13770</v>
      </c>
      <c r="I2148">
        <v>3</v>
      </c>
      <c r="J2148" t="s">
        <v>13814</v>
      </c>
      <c r="K2148" t="s">
        <v>13815</v>
      </c>
      <c r="L2148">
        <v>270107</v>
      </c>
      <c r="M2148" t="s">
        <v>13588</v>
      </c>
      <c r="N2148">
        <v>270107005</v>
      </c>
      <c r="O2148" t="s">
        <v>13608</v>
      </c>
      <c r="P2148">
        <v>0</v>
      </c>
      <c r="Q2148">
        <v>0</v>
      </c>
      <c r="R2148">
        <v>40241.711311376494</v>
      </c>
    </row>
    <row r="2149" spans="1:18" x14ac:dyDescent="0.25">
      <c r="A2149">
        <v>16</v>
      </c>
      <c r="B2149">
        <v>16102</v>
      </c>
      <c r="C2149" t="s">
        <v>789</v>
      </c>
      <c r="D2149" t="s">
        <v>2027</v>
      </c>
      <c r="E2149">
        <v>7</v>
      </c>
      <c r="F2149" t="s">
        <v>13813</v>
      </c>
      <c r="G2149">
        <v>3</v>
      </c>
      <c r="H2149" t="s">
        <v>13770</v>
      </c>
      <c r="I2149">
        <v>3</v>
      </c>
      <c r="J2149" t="s">
        <v>13814</v>
      </c>
      <c r="K2149" t="s">
        <v>13816</v>
      </c>
      <c r="L2149">
        <v>270107</v>
      </c>
      <c r="M2149" t="s">
        <v>13588</v>
      </c>
      <c r="N2149">
        <v>270107005</v>
      </c>
      <c r="O2149" t="s">
        <v>13608</v>
      </c>
      <c r="P2149">
        <v>0</v>
      </c>
      <c r="Q2149">
        <v>0</v>
      </c>
      <c r="R2149">
        <v>1013.6504768556301</v>
      </c>
    </row>
    <row r="2150" spans="1:18" x14ac:dyDescent="0.25">
      <c r="A2150">
        <v>16</v>
      </c>
      <c r="B2150">
        <v>16103</v>
      </c>
      <c r="C2150" t="s">
        <v>789</v>
      </c>
      <c r="D2150" t="s">
        <v>2030</v>
      </c>
      <c r="E2150">
        <v>1</v>
      </c>
      <c r="F2150" t="s">
        <v>13800</v>
      </c>
      <c r="G2150">
        <v>1</v>
      </c>
      <c r="H2150" t="s">
        <v>8278</v>
      </c>
      <c r="I2150">
        <v>1</v>
      </c>
      <c r="J2150" t="s">
        <v>13801</v>
      </c>
      <c r="K2150" t="s">
        <v>13802</v>
      </c>
      <c r="L2150">
        <v>270107</v>
      </c>
      <c r="M2150" t="s">
        <v>13588</v>
      </c>
      <c r="N2150">
        <v>270107006</v>
      </c>
      <c r="O2150" t="s">
        <v>13613</v>
      </c>
      <c r="P2150">
        <v>0</v>
      </c>
      <c r="Q2150">
        <v>0</v>
      </c>
      <c r="R2150">
        <v>26862.968847115408</v>
      </c>
    </row>
    <row r="2151" spans="1:18" x14ac:dyDescent="0.25">
      <c r="A2151">
        <v>16</v>
      </c>
      <c r="B2151">
        <v>16103</v>
      </c>
      <c r="C2151" t="s">
        <v>789</v>
      </c>
      <c r="D2151" t="s">
        <v>2030</v>
      </c>
      <c r="E2151">
        <v>2</v>
      </c>
      <c r="F2151" t="s">
        <v>13804</v>
      </c>
      <c r="G2151">
        <v>3</v>
      </c>
      <c r="H2151" t="s">
        <v>13770</v>
      </c>
      <c r="I2151">
        <v>1</v>
      </c>
      <c r="J2151" t="s">
        <v>13801</v>
      </c>
      <c r="K2151" t="s">
        <v>13805</v>
      </c>
      <c r="L2151">
        <v>270107</v>
      </c>
      <c r="M2151" t="s">
        <v>13588</v>
      </c>
      <c r="N2151">
        <v>270107006</v>
      </c>
      <c r="O2151" t="s">
        <v>13613</v>
      </c>
      <c r="P2151">
        <v>0</v>
      </c>
      <c r="Q2151">
        <v>0</v>
      </c>
      <c r="R2151">
        <v>24061.547372833724</v>
      </c>
    </row>
    <row r="2152" spans="1:18" x14ac:dyDescent="0.25">
      <c r="A2152">
        <v>16</v>
      </c>
      <c r="B2152">
        <v>16103</v>
      </c>
      <c r="C2152" t="s">
        <v>789</v>
      </c>
      <c r="D2152" t="s">
        <v>2030</v>
      </c>
      <c r="E2152">
        <v>2</v>
      </c>
      <c r="F2152" t="s">
        <v>13804</v>
      </c>
      <c r="G2152">
        <v>3</v>
      </c>
      <c r="H2152" t="s">
        <v>13770</v>
      </c>
      <c r="I2152">
        <v>1</v>
      </c>
      <c r="J2152" t="s">
        <v>13801</v>
      </c>
      <c r="K2152" t="s">
        <v>13806</v>
      </c>
      <c r="L2152">
        <v>270107</v>
      </c>
      <c r="M2152" t="s">
        <v>13588</v>
      </c>
      <c r="N2152">
        <v>270107006</v>
      </c>
      <c r="O2152" t="s">
        <v>13613</v>
      </c>
      <c r="P2152">
        <v>0</v>
      </c>
      <c r="Q2152">
        <v>0</v>
      </c>
      <c r="R2152">
        <v>2801.421474281678</v>
      </c>
    </row>
    <row r="2153" spans="1:18" x14ac:dyDescent="0.25">
      <c r="A2153">
        <v>16</v>
      </c>
      <c r="B2153">
        <v>16103</v>
      </c>
      <c r="C2153" t="s">
        <v>789</v>
      </c>
      <c r="D2153" t="s">
        <v>2030</v>
      </c>
      <c r="E2153">
        <v>3</v>
      </c>
      <c r="F2153" t="s">
        <v>13807</v>
      </c>
      <c r="G2153">
        <v>1</v>
      </c>
      <c r="H2153" t="s">
        <v>8278</v>
      </c>
      <c r="I2153">
        <v>1</v>
      </c>
      <c r="J2153" t="s">
        <v>13801</v>
      </c>
      <c r="K2153" t="s">
        <v>13808</v>
      </c>
      <c r="L2153">
        <v>270107</v>
      </c>
      <c r="M2153" t="s">
        <v>13588</v>
      </c>
      <c r="N2153">
        <v>270107006</v>
      </c>
      <c r="O2153" t="s">
        <v>13613</v>
      </c>
      <c r="P2153">
        <v>0</v>
      </c>
      <c r="Q2153">
        <v>0</v>
      </c>
      <c r="R2153">
        <v>26862.968847115408</v>
      </c>
    </row>
    <row r="2154" spans="1:18" x14ac:dyDescent="0.25">
      <c r="A2154">
        <v>16</v>
      </c>
      <c r="B2154">
        <v>16103</v>
      </c>
      <c r="C2154" t="s">
        <v>789</v>
      </c>
      <c r="D2154" t="s">
        <v>2030</v>
      </c>
      <c r="E2154">
        <v>4</v>
      </c>
      <c r="F2154" t="s">
        <v>13810</v>
      </c>
      <c r="G2154">
        <v>1</v>
      </c>
      <c r="H2154" t="s">
        <v>8278</v>
      </c>
      <c r="I2154">
        <v>1</v>
      </c>
      <c r="J2154" t="s">
        <v>13801</v>
      </c>
      <c r="K2154" t="s">
        <v>13811</v>
      </c>
      <c r="L2154">
        <v>270107</v>
      </c>
      <c r="M2154" t="s">
        <v>13588</v>
      </c>
      <c r="N2154">
        <v>270107006</v>
      </c>
      <c r="O2154" t="s">
        <v>13613</v>
      </c>
      <c r="P2154">
        <v>0</v>
      </c>
      <c r="Q2154">
        <v>0</v>
      </c>
      <c r="R2154">
        <v>26862.968847115408</v>
      </c>
    </row>
    <row r="2155" spans="1:18" x14ac:dyDescent="0.25">
      <c r="A2155">
        <v>16</v>
      </c>
      <c r="B2155">
        <v>16103</v>
      </c>
      <c r="C2155" t="s">
        <v>789</v>
      </c>
      <c r="D2155" t="s">
        <v>2030</v>
      </c>
      <c r="E2155">
        <v>7</v>
      </c>
      <c r="F2155" t="s">
        <v>13813</v>
      </c>
      <c r="G2155">
        <v>3</v>
      </c>
      <c r="H2155" t="s">
        <v>13770</v>
      </c>
      <c r="I2155">
        <v>3</v>
      </c>
      <c r="J2155" t="s">
        <v>13814</v>
      </c>
      <c r="K2155" t="s">
        <v>13815</v>
      </c>
      <c r="L2155">
        <v>270107</v>
      </c>
      <c r="M2155" t="s">
        <v>13588</v>
      </c>
      <c r="N2155">
        <v>270107005</v>
      </c>
      <c r="O2155" t="s">
        <v>13608</v>
      </c>
      <c r="P2155">
        <v>0</v>
      </c>
      <c r="Q2155">
        <v>0</v>
      </c>
      <c r="R2155">
        <v>25040.548368093925</v>
      </c>
    </row>
    <row r="2156" spans="1:18" x14ac:dyDescent="0.25">
      <c r="A2156">
        <v>16</v>
      </c>
      <c r="B2156">
        <v>16103</v>
      </c>
      <c r="C2156" t="s">
        <v>789</v>
      </c>
      <c r="D2156" t="s">
        <v>2030</v>
      </c>
      <c r="E2156">
        <v>7</v>
      </c>
      <c r="F2156" t="s">
        <v>13813</v>
      </c>
      <c r="G2156">
        <v>3</v>
      </c>
      <c r="H2156" t="s">
        <v>13770</v>
      </c>
      <c r="I2156">
        <v>3</v>
      </c>
      <c r="J2156" t="s">
        <v>13814</v>
      </c>
      <c r="K2156" t="s">
        <v>13816</v>
      </c>
      <c r="L2156">
        <v>270107</v>
      </c>
      <c r="M2156" t="s">
        <v>13588</v>
      </c>
      <c r="N2156">
        <v>270107005</v>
      </c>
      <c r="O2156" t="s">
        <v>13608</v>
      </c>
      <c r="P2156">
        <v>0</v>
      </c>
      <c r="Q2156">
        <v>0</v>
      </c>
      <c r="R2156">
        <v>1822.4204790214812</v>
      </c>
    </row>
    <row r="2157" spans="1:18" x14ac:dyDescent="0.25">
      <c r="A2157">
        <v>16</v>
      </c>
      <c r="B2157">
        <v>16104</v>
      </c>
      <c r="C2157" t="s">
        <v>789</v>
      </c>
      <c r="D2157" t="s">
        <v>2033</v>
      </c>
      <c r="E2157">
        <v>1</v>
      </c>
      <c r="F2157" t="s">
        <v>13800</v>
      </c>
      <c r="G2157">
        <v>1</v>
      </c>
      <c r="H2157" t="s">
        <v>8278</v>
      </c>
      <c r="I2157">
        <v>1</v>
      </c>
      <c r="J2157" t="s">
        <v>13801</v>
      </c>
      <c r="K2157" t="s">
        <v>13802</v>
      </c>
      <c r="L2157">
        <v>270107</v>
      </c>
      <c r="M2157" t="s">
        <v>13588</v>
      </c>
      <c r="N2157">
        <v>270107006</v>
      </c>
      <c r="O2157" t="s">
        <v>13613</v>
      </c>
      <c r="P2157">
        <v>0</v>
      </c>
      <c r="Q2157">
        <v>0</v>
      </c>
      <c r="R2157">
        <v>24493.821062982464</v>
      </c>
    </row>
    <row r="2158" spans="1:18" x14ac:dyDescent="0.25">
      <c r="A2158">
        <v>16</v>
      </c>
      <c r="B2158">
        <v>16104</v>
      </c>
      <c r="C2158" t="s">
        <v>789</v>
      </c>
      <c r="D2158" t="s">
        <v>2033</v>
      </c>
      <c r="E2158">
        <v>1</v>
      </c>
      <c r="F2158" t="s">
        <v>13800</v>
      </c>
      <c r="G2158">
        <v>1</v>
      </c>
      <c r="H2158" t="s">
        <v>8278</v>
      </c>
      <c r="I2158">
        <v>1</v>
      </c>
      <c r="J2158" t="s">
        <v>13801</v>
      </c>
      <c r="K2158" t="s">
        <v>13803</v>
      </c>
      <c r="L2158">
        <v>270107</v>
      </c>
      <c r="M2158" t="s">
        <v>13588</v>
      </c>
      <c r="N2158">
        <v>270107006</v>
      </c>
      <c r="O2158" t="s">
        <v>13613</v>
      </c>
      <c r="P2158">
        <v>0</v>
      </c>
      <c r="Q2158">
        <v>0</v>
      </c>
      <c r="R2158">
        <v>5752.8782227987676</v>
      </c>
    </row>
    <row r="2159" spans="1:18" x14ac:dyDescent="0.25">
      <c r="A2159">
        <v>16</v>
      </c>
      <c r="B2159">
        <v>16104</v>
      </c>
      <c r="C2159" t="s">
        <v>789</v>
      </c>
      <c r="D2159" t="s">
        <v>2033</v>
      </c>
      <c r="E2159">
        <v>2</v>
      </c>
      <c r="F2159" t="s">
        <v>13804</v>
      </c>
      <c r="G2159">
        <v>3</v>
      </c>
      <c r="H2159" t="s">
        <v>13770</v>
      </c>
      <c r="I2159">
        <v>1</v>
      </c>
      <c r="J2159" t="s">
        <v>13801</v>
      </c>
      <c r="K2159" t="s">
        <v>13805</v>
      </c>
      <c r="L2159">
        <v>270107</v>
      </c>
      <c r="M2159" t="s">
        <v>13588</v>
      </c>
      <c r="N2159">
        <v>270107006</v>
      </c>
      <c r="O2159" t="s">
        <v>13613</v>
      </c>
      <c r="P2159">
        <v>0</v>
      </c>
      <c r="Q2159">
        <v>0</v>
      </c>
      <c r="R2159">
        <v>24493.821062982464</v>
      </c>
    </row>
    <row r="2160" spans="1:18" x14ac:dyDescent="0.25">
      <c r="A2160">
        <v>16</v>
      </c>
      <c r="B2160">
        <v>16104</v>
      </c>
      <c r="C2160" t="s">
        <v>789</v>
      </c>
      <c r="D2160" t="s">
        <v>2033</v>
      </c>
      <c r="E2160">
        <v>2</v>
      </c>
      <c r="F2160" t="s">
        <v>13804</v>
      </c>
      <c r="G2160">
        <v>3</v>
      </c>
      <c r="H2160" t="s">
        <v>13770</v>
      </c>
      <c r="I2160">
        <v>1</v>
      </c>
      <c r="J2160" t="s">
        <v>13801</v>
      </c>
      <c r="K2160" t="s">
        <v>13806</v>
      </c>
      <c r="L2160">
        <v>270107</v>
      </c>
      <c r="M2160" t="s">
        <v>13588</v>
      </c>
      <c r="N2160">
        <v>270107006</v>
      </c>
      <c r="O2160" t="s">
        <v>13613</v>
      </c>
      <c r="P2160">
        <v>0</v>
      </c>
      <c r="Q2160">
        <v>0</v>
      </c>
      <c r="R2160">
        <v>5752.8782227987676</v>
      </c>
    </row>
    <row r="2161" spans="1:18" x14ac:dyDescent="0.25">
      <c r="A2161">
        <v>16</v>
      </c>
      <c r="B2161">
        <v>16104</v>
      </c>
      <c r="C2161" t="s">
        <v>789</v>
      </c>
      <c r="D2161" t="s">
        <v>2033</v>
      </c>
      <c r="E2161">
        <v>3</v>
      </c>
      <c r="F2161" t="s">
        <v>13807</v>
      </c>
      <c r="G2161">
        <v>1</v>
      </c>
      <c r="H2161" t="s">
        <v>8278</v>
      </c>
      <c r="I2161">
        <v>1</v>
      </c>
      <c r="J2161" t="s">
        <v>13801</v>
      </c>
      <c r="K2161" t="s">
        <v>13808</v>
      </c>
      <c r="L2161">
        <v>270107</v>
      </c>
      <c r="M2161" t="s">
        <v>13588</v>
      </c>
      <c r="N2161">
        <v>270107006</v>
      </c>
      <c r="O2161" t="s">
        <v>13613</v>
      </c>
      <c r="P2161">
        <v>0</v>
      </c>
      <c r="Q2161">
        <v>0</v>
      </c>
      <c r="R2161">
        <v>24493.821062982464</v>
      </c>
    </row>
    <row r="2162" spans="1:18" x14ac:dyDescent="0.25">
      <c r="A2162">
        <v>16</v>
      </c>
      <c r="B2162">
        <v>16104</v>
      </c>
      <c r="C2162" t="s">
        <v>789</v>
      </c>
      <c r="D2162" t="s">
        <v>2033</v>
      </c>
      <c r="E2162">
        <v>3</v>
      </c>
      <c r="F2162" t="s">
        <v>13807</v>
      </c>
      <c r="G2162">
        <v>1</v>
      </c>
      <c r="H2162" t="s">
        <v>8278</v>
      </c>
      <c r="I2162">
        <v>1</v>
      </c>
      <c r="J2162" t="s">
        <v>13801</v>
      </c>
      <c r="K2162" t="s">
        <v>13809</v>
      </c>
      <c r="L2162">
        <v>270107</v>
      </c>
      <c r="M2162" t="s">
        <v>13588</v>
      </c>
      <c r="N2162">
        <v>270107006</v>
      </c>
      <c r="O2162" t="s">
        <v>13613</v>
      </c>
      <c r="P2162">
        <v>0</v>
      </c>
      <c r="Q2162">
        <v>0</v>
      </c>
      <c r="R2162">
        <v>5752.8782227987676</v>
      </c>
    </row>
    <row r="2163" spans="1:18" x14ac:dyDescent="0.25">
      <c r="A2163">
        <v>16</v>
      </c>
      <c r="B2163">
        <v>16104</v>
      </c>
      <c r="C2163" t="s">
        <v>789</v>
      </c>
      <c r="D2163" t="s">
        <v>2033</v>
      </c>
      <c r="E2163">
        <v>4</v>
      </c>
      <c r="F2163" t="s">
        <v>13810</v>
      </c>
      <c r="G2163">
        <v>1</v>
      </c>
      <c r="H2163" t="s">
        <v>8278</v>
      </c>
      <c r="I2163">
        <v>1</v>
      </c>
      <c r="J2163" t="s">
        <v>13801</v>
      </c>
      <c r="K2163" t="s">
        <v>13811</v>
      </c>
      <c r="L2163">
        <v>270107</v>
      </c>
      <c r="M2163" t="s">
        <v>13588</v>
      </c>
      <c r="N2163">
        <v>270107006</v>
      </c>
      <c r="O2163" t="s">
        <v>13613</v>
      </c>
      <c r="P2163">
        <v>0</v>
      </c>
      <c r="Q2163">
        <v>0</v>
      </c>
      <c r="R2163">
        <v>24493.821062982464</v>
      </c>
    </row>
    <row r="2164" spans="1:18" x14ac:dyDescent="0.25">
      <c r="A2164">
        <v>16</v>
      </c>
      <c r="B2164">
        <v>16104</v>
      </c>
      <c r="C2164" t="s">
        <v>789</v>
      </c>
      <c r="D2164" t="s">
        <v>2033</v>
      </c>
      <c r="E2164">
        <v>4</v>
      </c>
      <c r="F2164" t="s">
        <v>13810</v>
      </c>
      <c r="G2164">
        <v>1</v>
      </c>
      <c r="H2164" t="s">
        <v>8278</v>
      </c>
      <c r="I2164">
        <v>1</v>
      </c>
      <c r="J2164" t="s">
        <v>13801</v>
      </c>
      <c r="K2164" t="s">
        <v>13812</v>
      </c>
      <c r="L2164">
        <v>270107</v>
      </c>
      <c r="M2164" t="s">
        <v>13588</v>
      </c>
      <c r="N2164">
        <v>270107006</v>
      </c>
      <c r="O2164" t="s">
        <v>13613</v>
      </c>
      <c r="P2164">
        <v>0</v>
      </c>
      <c r="Q2164">
        <v>0</v>
      </c>
      <c r="R2164">
        <v>5752.8782227987676</v>
      </c>
    </row>
    <row r="2165" spans="1:18" x14ac:dyDescent="0.25">
      <c r="A2165">
        <v>16</v>
      </c>
      <c r="B2165">
        <v>16104</v>
      </c>
      <c r="C2165" t="s">
        <v>789</v>
      </c>
      <c r="D2165" t="s">
        <v>2033</v>
      </c>
      <c r="E2165">
        <v>7</v>
      </c>
      <c r="F2165" t="s">
        <v>13813</v>
      </c>
      <c r="G2165">
        <v>3</v>
      </c>
      <c r="H2165" t="s">
        <v>13770</v>
      </c>
      <c r="I2165">
        <v>3</v>
      </c>
      <c r="J2165" t="s">
        <v>13814</v>
      </c>
      <c r="K2165" t="s">
        <v>13815</v>
      </c>
      <c r="L2165">
        <v>270107</v>
      </c>
      <c r="M2165" t="s">
        <v>13588</v>
      </c>
      <c r="N2165">
        <v>270107005</v>
      </c>
      <c r="O2165" t="s">
        <v>13608</v>
      </c>
      <c r="P2165">
        <v>0</v>
      </c>
      <c r="Q2165">
        <v>0</v>
      </c>
      <c r="R2165">
        <v>26982.908436885882</v>
      </c>
    </row>
    <row r="2166" spans="1:18" x14ac:dyDescent="0.25">
      <c r="A2166">
        <v>16</v>
      </c>
      <c r="B2166">
        <v>16104</v>
      </c>
      <c r="C2166" t="s">
        <v>789</v>
      </c>
      <c r="D2166" t="s">
        <v>2033</v>
      </c>
      <c r="E2166">
        <v>7</v>
      </c>
      <c r="F2166" t="s">
        <v>13813</v>
      </c>
      <c r="G2166">
        <v>3</v>
      </c>
      <c r="H2166" t="s">
        <v>13770</v>
      </c>
      <c r="I2166">
        <v>3</v>
      </c>
      <c r="J2166" t="s">
        <v>13814</v>
      </c>
      <c r="K2166" t="s">
        <v>13816</v>
      </c>
      <c r="L2166">
        <v>270107</v>
      </c>
      <c r="M2166" t="s">
        <v>13588</v>
      </c>
      <c r="N2166">
        <v>270107005</v>
      </c>
      <c r="O2166" t="s">
        <v>13608</v>
      </c>
      <c r="P2166">
        <v>0</v>
      </c>
      <c r="Q2166">
        <v>0</v>
      </c>
      <c r="R2166">
        <v>3263.7908488953485</v>
      </c>
    </row>
    <row r="2167" spans="1:18" x14ac:dyDescent="0.25">
      <c r="A2167">
        <v>16</v>
      </c>
      <c r="B2167">
        <v>16105</v>
      </c>
      <c r="C2167" t="s">
        <v>789</v>
      </c>
      <c r="D2167" t="s">
        <v>2036</v>
      </c>
      <c r="E2167">
        <v>1</v>
      </c>
      <c r="F2167" t="s">
        <v>13800</v>
      </c>
      <c r="G2167">
        <v>1</v>
      </c>
      <c r="H2167" t="s">
        <v>8278</v>
      </c>
      <c r="I2167">
        <v>1</v>
      </c>
      <c r="J2167" t="s">
        <v>13801</v>
      </c>
      <c r="K2167" t="s">
        <v>13802</v>
      </c>
      <c r="L2167">
        <v>270107</v>
      </c>
      <c r="M2167" t="s">
        <v>13588</v>
      </c>
      <c r="N2167">
        <v>270107006</v>
      </c>
      <c r="O2167" t="s">
        <v>13613</v>
      </c>
      <c r="P2167">
        <v>0</v>
      </c>
      <c r="Q2167">
        <v>0</v>
      </c>
      <c r="R2167">
        <v>16924.369882856179</v>
      </c>
    </row>
    <row r="2168" spans="1:18" x14ac:dyDescent="0.25">
      <c r="A2168">
        <v>16</v>
      </c>
      <c r="B2168">
        <v>16105</v>
      </c>
      <c r="C2168" t="s">
        <v>789</v>
      </c>
      <c r="D2168" t="s">
        <v>2036</v>
      </c>
      <c r="E2168">
        <v>2</v>
      </c>
      <c r="F2168" t="s">
        <v>13804</v>
      </c>
      <c r="G2168">
        <v>3</v>
      </c>
      <c r="H2168" t="s">
        <v>13770</v>
      </c>
      <c r="I2168">
        <v>1</v>
      </c>
      <c r="J2168" t="s">
        <v>13801</v>
      </c>
      <c r="K2168" t="s">
        <v>13805</v>
      </c>
      <c r="L2168">
        <v>270107</v>
      </c>
      <c r="M2168" t="s">
        <v>13588</v>
      </c>
      <c r="N2168">
        <v>270107006</v>
      </c>
      <c r="O2168" t="s">
        <v>13613</v>
      </c>
      <c r="P2168">
        <v>0</v>
      </c>
      <c r="Q2168">
        <v>0</v>
      </c>
      <c r="R2168">
        <v>16924.369882856179</v>
      </c>
    </row>
    <row r="2169" spans="1:18" x14ac:dyDescent="0.25">
      <c r="A2169">
        <v>16</v>
      </c>
      <c r="B2169">
        <v>16105</v>
      </c>
      <c r="C2169" t="s">
        <v>789</v>
      </c>
      <c r="D2169" t="s">
        <v>2036</v>
      </c>
      <c r="E2169">
        <v>3</v>
      </c>
      <c r="F2169" t="s">
        <v>13807</v>
      </c>
      <c r="G2169">
        <v>1</v>
      </c>
      <c r="H2169" t="s">
        <v>8278</v>
      </c>
      <c r="I2169">
        <v>1</v>
      </c>
      <c r="J2169" t="s">
        <v>13801</v>
      </c>
      <c r="K2169" t="s">
        <v>13808</v>
      </c>
      <c r="L2169">
        <v>270107</v>
      </c>
      <c r="M2169" t="s">
        <v>13588</v>
      </c>
      <c r="N2169">
        <v>270107006</v>
      </c>
      <c r="O2169" t="s">
        <v>13613</v>
      </c>
      <c r="P2169">
        <v>0</v>
      </c>
      <c r="Q2169">
        <v>0</v>
      </c>
      <c r="R2169">
        <v>16924.369882856179</v>
      </c>
    </row>
    <row r="2170" spans="1:18" x14ac:dyDescent="0.25">
      <c r="A2170">
        <v>16</v>
      </c>
      <c r="B2170">
        <v>16105</v>
      </c>
      <c r="C2170" t="s">
        <v>789</v>
      </c>
      <c r="D2170" t="s">
        <v>2036</v>
      </c>
      <c r="E2170">
        <v>4</v>
      </c>
      <c r="F2170" t="s">
        <v>13810</v>
      </c>
      <c r="G2170">
        <v>1</v>
      </c>
      <c r="H2170" t="s">
        <v>8278</v>
      </c>
      <c r="I2170">
        <v>1</v>
      </c>
      <c r="J2170" t="s">
        <v>13801</v>
      </c>
      <c r="K2170" t="s">
        <v>13811</v>
      </c>
      <c r="L2170">
        <v>270107</v>
      </c>
      <c r="M2170" t="s">
        <v>13588</v>
      </c>
      <c r="N2170">
        <v>270107006</v>
      </c>
      <c r="O2170" t="s">
        <v>13613</v>
      </c>
      <c r="P2170">
        <v>0</v>
      </c>
      <c r="Q2170">
        <v>0</v>
      </c>
      <c r="R2170">
        <v>16924.369882856179</v>
      </c>
    </row>
    <row r="2171" spans="1:18" x14ac:dyDescent="0.25">
      <c r="A2171">
        <v>16</v>
      </c>
      <c r="B2171">
        <v>16105</v>
      </c>
      <c r="C2171" t="s">
        <v>789</v>
      </c>
      <c r="D2171" t="s">
        <v>2036</v>
      </c>
      <c r="E2171">
        <v>7</v>
      </c>
      <c r="F2171" t="s">
        <v>13813</v>
      </c>
      <c r="G2171">
        <v>3</v>
      </c>
      <c r="H2171" t="s">
        <v>13770</v>
      </c>
      <c r="I2171">
        <v>3</v>
      </c>
      <c r="J2171" t="s">
        <v>13814</v>
      </c>
      <c r="K2171" t="s">
        <v>13815</v>
      </c>
      <c r="L2171">
        <v>270107</v>
      </c>
      <c r="M2171" t="s">
        <v>13588</v>
      </c>
      <c r="N2171">
        <v>270107005</v>
      </c>
      <c r="O2171" t="s">
        <v>13608</v>
      </c>
      <c r="P2171">
        <v>0</v>
      </c>
      <c r="Q2171">
        <v>0</v>
      </c>
      <c r="R2171">
        <v>16924.369882856179</v>
      </c>
    </row>
    <row r="2172" spans="1:18" x14ac:dyDescent="0.25">
      <c r="A2172">
        <v>16</v>
      </c>
      <c r="B2172">
        <v>16106</v>
      </c>
      <c r="C2172" t="s">
        <v>789</v>
      </c>
      <c r="D2172" t="s">
        <v>2039</v>
      </c>
      <c r="E2172">
        <v>1</v>
      </c>
      <c r="F2172" t="s">
        <v>13800</v>
      </c>
      <c r="G2172">
        <v>1</v>
      </c>
      <c r="H2172" t="s">
        <v>8278</v>
      </c>
      <c r="I2172">
        <v>1</v>
      </c>
      <c r="J2172" t="s">
        <v>13801</v>
      </c>
      <c r="K2172" t="s">
        <v>13802</v>
      </c>
      <c r="L2172">
        <v>270107</v>
      </c>
      <c r="M2172" t="s">
        <v>13588</v>
      </c>
      <c r="N2172">
        <v>270107006</v>
      </c>
      <c r="O2172" t="s">
        <v>13613</v>
      </c>
      <c r="P2172">
        <v>0</v>
      </c>
      <c r="Q2172">
        <v>0</v>
      </c>
      <c r="R2172">
        <v>25903.328580618134</v>
      </c>
    </row>
    <row r="2173" spans="1:18" x14ac:dyDescent="0.25">
      <c r="A2173">
        <v>16</v>
      </c>
      <c r="B2173">
        <v>16106</v>
      </c>
      <c r="C2173" t="s">
        <v>789</v>
      </c>
      <c r="D2173" t="s">
        <v>2039</v>
      </c>
      <c r="E2173">
        <v>2</v>
      </c>
      <c r="F2173" t="s">
        <v>13804</v>
      </c>
      <c r="G2173">
        <v>3</v>
      </c>
      <c r="H2173" t="s">
        <v>13770</v>
      </c>
      <c r="I2173">
        <v>1</v>
      </c>
      <c r="J2173" t="s">
        <v>13801</v>
      </c>
      <c r="K2173" t="s">
        <v>13805</v>
      </c>
      <c r="L2173">
        <v>270107</v>
      </c>
      <c r="M2173" t="s">
        <v>13588</v>
      </c>
      <c r="N2173">
        <v>270107006</v>
      </c>
      <c r="O2173" t="s">
        <v>13613</v>
      </c>
      <c r="P2173">
        <v>0</v>
      </c>
      <c r="Q2173">
        <v>0</v>
      </c>
      <c r="R2173">
        <v>25903.328580618134</v>
      </c>
    </row>
    <row r="2174" spans="1:18" x14ac:dyDescent="0.25">
      <c r="A2174">
        <v>16</v>
      </c>
      <c r="B2174">
        <v>16106</v>
      </c>
      <c r="C2174" t="s">
        <v>789</v>
      </c>
      <c r="D2174" t="s">
        <v>2039</v>
      </c>
      <c r="E2174">
        <v>3</v>
      </c>
      <c r="F2174" t="s">
        <v>13807</v>
      </c>
      <c r="G2174">
        <v>1</v>
      </c>
      <c r="H2174" t="s">
        <v>8278</v>
      </c>
      <c r="I2174">
        <v>1</v>
      </c>
      <c r="J2174" t="s">
        <v>13801</v>
      </c>
      <c r="K2174" t="s">
        <v>13808</v>
      </c>
      <c r="L2174">
        <v>270107</v>
      </c>
      <c r="M2174" t="s">
        <v>13588</v>
      </c>
      <c r="N2174">
        <v>270107006</v>
      </c>
      <c r="O2174" t="s">
        <v>13613</v>
      </c>
      <c r="P2174">
        <v>0</v>
      </c>
      <c r="Q2174">
        <v>0</v>
      </c>
      <c r="R2174">
        <v>25903.328580618134</v>
      </c>
    </row>
    <row r="2175" spans="1:18" x14ac:dyDescent="0.25">
      <c r="A2175">
        <v>16</v>
      </c>
      <c r="B2175">
        <v>16106</v>
      </c>
      <c r="C2175" t="s">
        <v>789</v>
      </c>
      <c r="D2175" t="s">
        <v>2039</v>
      </c>
      <c r="E2175">
        <v>4</v>
      </c>
      <c r="F2175" t="s">
        <v>13810</v>
      </c>
      <c r="G2175">
        <v>1</v>
      </c>
      <c r="H2175" t="s">
        <v>8278</v>
      </c>
      <c r="I2175">
        <v>1</v>
      </c>
      <c r="J2175" t="s">
        <v>13801</v>
      </c>
      <c r="K2175" t="s">
        <v>13811</v>
      </c>
      <c r="L2175">
        <v>270107</v>
      </c>
      <c r="M2175" t="s">
        <v>13588</v>
      </c>
      <c r="N2175">
        <v>270107006</v>
      </c>
      <c r="O2175" t="s">
        <v>13613</v>
      </c>
      <c r="P2175">
        <v>0</v>
      </c>
      <c r="Q2175">
        <v>0</v>
      </c>
      <c r="R2175">
        <v>25903.328580618134</v>
      </c>
    </row>
    <row r="2176" spans="1:18" x14ac:dyDescent="0.25">
      <c r="A2176">
        <v>16</v>
      </c>
      <c r="B2176">
        <v>16106</v>
      </c>
      <c r="C2176" t="s">
        <v>789</v>
      </c>
      <c r="D2176" t="s">
        <v>2039</v>
      </c>
      <c r="E2176">
        <v>7</v>
      </c>
      <c r="F2176" t="s">
        <v>13813</v>
      </c>
      <c r="G2176">
        <v>3</v>
      </c>
      <c r="H2176" t="s">
        <v>13770</v>
      </c>
      <c r="I2176">
        <v>3</v>
      </c>
      <c r="J2176" t="s">
        <v>13814</v>
      </c>
      <c r="K2176" t="s">
        <v>13815</v>
      </c>
      <c r="L2176">
        <v>270107</v>
      </c>
      <c r="M2176" t="s">
        <v>13588</v>
      </c>
      <c r="N2176">
        <v>270107005</v>
      </c>
      <c r="O2176" t="s">
        <v>13608</v>
      </c>
      <c r="P2176">
        <v>0</v>
      </c>
      <c r="Q2176">
        <v>0</v>
      </c>
      <c r="R2176">
        <v>25903.328580618134</v>
      </c>
    </row>
    <row r="2177" spans="1:18" x14ac:dyDescent="0.25">
      <c r="A2177">
        <v>16</v>
      </c>
      <c r="B2177">
        <v>16108</v>
      </c>
      <c r="C2177" t="s">
        <v>789</v>
      </c>
      <c r="D2177" t="s">
        <v>2045</v>
      </c>
      <c r="E2177">
        <v>1</v>
      </c>
      <c r="F2177" t="s">
        <v>13800</v>
      </c>
      <c r="G2177">
        <v>1</v>
      </c>
      <c r="H2177" t="s">
        <v>8278</v>
      </c>
      <c r="I2177">
        <v>1</v>
      </c>
      <c r="J2177" t="s">
        <v>13801</v>
      </c>
      <c r="K2177" t="s">
        <v>13802</v>
      </c>
      <c r="L2177">
        <v>270107</v>
      </c>
      <c r="M2177" t="s">
        <v>13588</v>
      </c>
      <c r="N2177">
        <v>270107006</v>
      </c>
      <c r="O2177" t="s">
        <v>13613</v>
      </c>
      <c r="P2177">
        <v>0</v>
      </c>
      <c r="Q2177">
        <v>0</v>
      </c>
      <c r="R2177">
        <v>38595.394707796237</v>
      </c>
    </row>
    <row r="2178" spans="1:18" x14ac:dyDescent="0.25">
      <c r="A2178">
        <v>16</v>
      </c>
      <c r="B2178">
        <v>16108</v>
      </c>
      <c r="C2178" t="s">
        <v>789</v>
      </c>
      <c r="D2178" t="s">
        <v>2045</v>
      </c>
      <c r="E2178">
        <v>2</v>
      </c>
      <c r="F2178" t="s">
        <v>13804</v>
      </c>
      <c r="G2178">
        <v>3</v>
      </c>
      <c r="H2178" t="s">
        <v>13770</v>
      </c>
      <c r="I2178">
        <v>1</v>
      </c>
      <c r="J2178" t="s">
        <v>13801</v>
      </c>
      <c r="K2178" t="s">
        <v>13805</v>
      </c>
      <c r="L2178">
        <v>270107</v>
      </c>
      <c r="M2178" t="s">
        <v>13588</v>
      </c>
      <c r="N2178">
        <v>270107006</v>
      </c>
      <c r="O2178" t="s">
        <v>13613</v>
      </c>
      <c r="P2178">
        <v>0</v>
      </c>
      <c r="Q2178">
        <v>0</v>
      </c>
      <c r="R2178">
        <v>38595.394707796237</v>
      </c>
    </row>
    <row r="2179" spans="1:18" x14ac:dyDescent="0.25">
      <c r="A2179">
        <v>16</v>
      </c>
      <c r="B2179">
        <v>16108</v>
      </c>
      <c r="C2179" t="s">
        <v>789</v>
      </c>
      <c r="D2179" t="s">
        <v>2045</v>
      </c>
      <c r="E2179">
        <v>3</v>
      </c>
      <c r="F2179" t="s">
        <v>13807</v>
      </c>
      <c r="G2179">
        <v>1</v>
      </c>
      <c r="H2179" t="s">
        <v>8278</v>
      </c>
      <c r="I2179">
        <v>1</v>
      </c>
      <c r="J2179" t="s">
        <v>13801</v>
      </c>
      <c r="K2179" t="s">
        <v>13808</v>
      </c>
      <c r="L2179">
        <v>270107</v>
      </c>
      <c r="M2179" t="s">
        <v>13588</v>
      </c>
      <c r="N2179">
        <v>270107006</v>
      </c>
      <c r="O2179" t="s">
        <v>13613</v>
      </c>
      <c r="P2179">
        <v>0</v>
      </c>
      <c r="Q2179">
        <v>0</v>
      </c>
      <c r="R2179">
        <v>38595.394707796237</v>
      </c>
    </row>
    <row r="2180" spans="1:18" x14ac:dyDescent="0.25">
      <c r="A2180">
        <v>16</v>
      </c>
      <c r="B2180">
        <v>16108</v>
      </c>
      <c r="C2180" t="s">
        <v>789</v>
      </c>
      <c r="D2180" t="s">
        <v>2045</v>
      </c>
      <c r="E2180">
        <v>4</v>
      </c>
      <c r="F2180" t="s">
        <v>13810</v>
      </c>
      <c r="G2180">
        <v>1</v>
      </c>
      <c r="H2180" t="s">
        <v>8278</v>
      </c>
      <c r="I2180">
        <v>1</v>
      </c>
      <c r="J2180" t="s">
        <v>13801</v>
      </c>
      <c r="K2180" t="s">
        <v>13811</v>
      </c>
      <c r="L2180">
        <v>270107</v>
      </c>
      <c r="M2180" t="s">
        <v>13588</v>
      </c>
      <c r="N2180">
        <v>270107006</v>
      </c>
      <c r="O2180" t="s">
        <v>13613</v>
      </c>
      <c r="P2180">
        <v>0</v>
      </c>
      <c r="Q2180">
        <v>0</v>
      </c>
      <c r="R2180">
        <v>38595.394707796237</v>
      </c>
    </row>
    <row r="2181" spans="1:18" x14ac:dyDescent="0.25">
      <c r="A2181">
        <v>16</v>
      </c>
      <c r="B2181">
        <v>16108</v>
      </c>
      <c r="C2181" t="s">
        <v>789</v>
      </c>
      <c r="D2181" t="s">
        <v>2045</v>
      </c>
      <c r="E2181">
        <v>7</v>
      </c>
      <c r="F2181" t="s">
        <v>13813</v>
      </c>
      <c r="G2181">
        <v>3</v>
      </c>
      <c r="H2181" t="s">
        <v>13770</v>
      </c>
      <c r="I2181">
        <v>3</v>
      </c>
      <c r="J2181" t="s">
        <v>13814</v>
      </c>
      <c r="K2181" t="s">
        <v>13815</v>
      </c>
      <c r="L2181">
        <v>270107</v>
      </c>
      <c r="M2181" t="s">
        <v>13588</v>
      </c>
      <c r="N2181">
        <v>270107005</v>
      </c>
      <c r="O2181" t="s">
        <v>13608</v>
      </c>
      <c r="P2181">
        <v>0</v>
      </c>
      <c r="Q2181">
        <v>0</v>
      </c>
      <c r="R2181">
        <v>37216.930058477468</v>
      </c>
    </row>
    <row r="2182" spans="1:18" x14ac:dyDescent="0.25">
      <c r="A2182">
        <v>16</v>
      </c>
      <c r="B2182">
        <v>16108</v>
      </c>
      <c r="C2182" t="s">
        <v>789</v>
      </c>
      <c r="D2182" t="s">
        <v>2045</v>
      </c>
      <c r="E2182">
        <v>7</v>
      </c>
      <c r="F2182" t="s">
        <v>13813</v>
      </c>
      <c r="G2182">
        <v>3</v>
      </c>
      <c r="H2182" t="s">
        <v>13770</v>
      </c>
      <c r="I2182">
        <v>3</v>
      </c>
      <c r="J2182" t="s">
        <v>13814</v>
      </c>
      <c r="K2182" t="s">
        <v>13816</v>
      </c>
      <c r="L2182">
        <v>270107</v>
      </c>
      <c r="M2182" t="s">
        <v>13588</v>
      </c>
      <c r="N2182">
        <v>270107005</v>
      </c>
      <c r="O2182" t="s">
        <v>13608</v>
      </c>
      <c r="P2182">
        <v>0</v>
      </c>
      <c r="Q2182">
        <v>0</v>
      </c>
      <c r="R2182">
        <v>1378.4646493187699</v>
      </c>
    </row>
    <row r="2183" spans="1:18" x14ac:dyDescent="0.25">
      <c r="A2183">
        <v>16</v>
      </c>
      <c r="B2183">
        <v>16203</v>
      </c>
      <c r="C2183" t="s">
        <v>789</v>
      </c>
      <c r="D2183" t="s">
        <v>2057</v>
      </c>
      <c r="E2183">
        <v>1</v>
      </c>
      <c r="F2183" t="s">
        <v>13800</v>
      </c>
      <c r="G2183">
        <v>1</v>
      </c>
      <c r="H2183" t="s">
        <v>8278</v>
      </c>
      <c r="I2183">
        <v>1</v>
      </c>
      <c r="J2183" t="s">
        <v>13801</v>
      </c>
      <c r="K2183" t="s">
        <v>13802</v>
      </c>
      <c r="L2183">
        <v>270107</v>
      </c>
      <c r="M2183" t="s">
        <v>13588</v>
      </c>
      <c r="N2183">
        <v>270107006</v>
      </c>
      <c r="O2183" t="s">
        <v>13613</v>
      </c>
      <c r="P2183">
        <v>0</v>
      </c>
      <c r="Q2183">
        <v>0</v>
      </c>
      <c r="R2183">
        <v>14284.127178638111</v>
      </c>
    </row>
    <row r="2184" spans="1:18" x14ac:dyDescent="0.25">
      <c r="A2184">
        <v>16</v>
      </c>
      <c r="B2184">
        <v>16203</v>
      </c>
      <c r="C2184" t="s">
        <v>789</v>
      </c>
      <c r="D2184" t="s">
        <v>2057</v>
      </c>
      <c r="E2184">
        <v>1</v>
      </c>
      <c r="F2184" t="s">
        <v>13800</v>
      </c>
      <c r="G2184">
        <v>1</v>
      </c>
      <c r="H2184" t="s">
        <v>8278</v>
      </c>
      <c r="I2184">
        <v>1</v>
      </c>
      <c r="J2184" t="s">
        <v>13801</v>
      </c>
      <c r="K2184" t="s">
        <v>13803</v>
      </c>
      <c r="L2184">
        <v>270107</v>
      </c>
      <c r="M2184" t="s">
        <v>13588</v>
      </c>
      <c r="N2184">
        <v>270107006</v>
      </c>
      <c r="O2184" t="s">
        <v>13613</v>
      </c>
      <c r="P2184">
        <v>0</v>
      </c>
      <c r="Q2184">
        <v>0</v>
      </c>
      <c r="R2184">
        <v>3326.3439000855983</v>
      </c>
    </row>
    <row r="2185" spans="1:18" x14ac:dyDescent="0.25">
      <c r="A2185">
        <v>16</v>
      </c>
      <c r="B2185">
        <v>16203</v>
      </c>
      <c r="C2185" t="s">
        <v>789</v>
      </c>
      <c r="D2185" t="s">
        <v>2057</v>
      </c>
      <c r="E2185">
        <v>2</v>
      </c>
      <c r="F2185" t="s">
        <v>13804</v>
      </c>
      <c r="G2185">
        <v>3</v>
      </c>
      <c r="H2185" t="s">
        <v>13770</v>
      </c>
      <c r="I2185">
        <v>1</v>
      </c>
      <c r="J2185" t="s">
        <v>13801</v>
      </c>
      <c r="K2185" t="s">
        <v>13805</v>
      </c>
      <c r="L2185">
        <v>270107</v>
      </c>
      <c r="M2185" t="s">
        <v>13588</v>
      </c>
      <c r="N2185">
        <v>270107006</v>
      </c>
      <c r="O2185" t="s">
        <v>13613</v>
      </c>
      <c r="P2185">
        <v>0</v>
      </c>
      <c r="Q2185">
        <v>0</v>
      </c>
      <c r="R2185">
        <v>11563.367744945597</v>
      </c>
    </row>
    <row r="2186" spans="1:18" x14ac:dyDescent="0.25">
      <c r="A2186">
        <v>16</v>
      </c>
      <c r="B2186">
        <v>16203</v>
      </c>
      <c r="C2186" t="s">
        <v>789</v>
      </c>
      <c r="D2186" t="s">
        <v>2057</v>
      </c>
      <c r="E2186">
        <v>2</v>
      </c>
      <c r="F2186" t="s">
        <v>13804</v>
      </c>
      <c r="G2186">
        <v>3</v>
      </c>
      <c r="H2186" t="s">
        <v>13770</v>
      </c>
      <c r="I2186">
        <v>1</v>
      </c>
      <c r="J2186" t="s">
        <v>13801</v>
      </c>
      <c r="K2186" t="s">
        <v>13806</v>
      </c>
      <c r="L2186">
        <v>270107</v>
      </c>
      <c r="M2186" t="s">
        <v>13588</v>
      </c>
      <c r="N2186">
        <v>270107006</v>
      </c>
      <c r="O2186" t="s">
        <v>13613</v>
      </c>
      <c r="P2186">
        <v>0</v>
      </c>
      <c r="Q2186">
        <v>0</v>
      </c>
      <c r="R2186">
        <v>6047.1033337781164</v>
      </c>
    </row>
    <row r="2187" spans="1:18" x14ac:dyDescent="0.25">
      <c r="A2187">
        <v>16</v>
      </c>
      <c r="B2187">
        <v>16203</v>
      </c>
      <c r="C2187" t="s">
        <v>789</v>
      </c>
      <c r="D2187" t="s">
        <v>2057</v>
      </c>
      <c r="E2187">
        <v>3</v>
      </c>
      <c r="F2187" t="s">
        <v>13807</v>
      </c>
      <c r="G2187">
        <v>1</v>
      </c>
      <c r="H2187" t="s">
        <v>8278</v>
      </c>
      <c r="I2187">
        <v>1</v>
      </c>
      <c r="J2187" t="s">
        <v>13801</v>
      </c>
      <c r="K2187" t="s">
        <v>13808</v>
      </c>
      <c r="L2187">
        <v>270107</v>
      </c>
      <c r="M2187" t="s">
        <v>13588</v>
      </c>
      <c r="N2187">
        <v>270107006</v>
      </c>
      <c r="O2187" t="s">
        <v>13613</v>
      </c>
      <c r="P2187">
        <v>0</v>
      </c>
      <c r="Q2187">
        <v>0</v>
      </c>
      <c r="R2187">
        <v>15644.506895484375</v>
      </c>
    </row>
    <row r="2188" spans="1:18" x14ac:dyDescent="0.25">
      <c r="A2188">
        <v>16</v>
      </c>
      <c r="B2188">
        <v>16203</v>
      </c>
      <c r="C2188" t="s">
        <v>789</v>
      </c>
      <c r="D2188" t="s">
        <v>2057</v>
      </c>
      <c r="E2188">
        <v>3</v>
      </c>
      <c r="F2188" t="s">
        <v>13807</v>
      </c>
      <c r="G2188">
        <v>1</v>
      </c>
      <c r="H2188" t="s">
        <v>8278</v>
      </c>
      <c r="I2188">
        <v>1</v>
      </c>
      <c r="J2188" t="s">
        <v>13801</v>
      </c>
      <c r="K2188" t="s">
        <v>13809</v>
      </c>
      <c r="L2188">
        <v>270107</v>
      </c>
      <c r="M2188" t="s">
        <v>13588</v>
      </c>
      <c r="N2188">
        <v>270107006</v>
      </c>
      <c r="O2188" t="s">
        <v>13613</v>
      </c>
      <c r="P2188">
        <v>0</v>
      </c>
      <c r="Q2188">
        <v>0</v>
      </c>
      <c r="R2188">
        <v>1965.964183239339</v>
      </c>
    </row>
    <row r="2189" spans="1:18" x14ac:dyDescent="0.25">
      <c r="A2189">
        <v>16</v>
      </c>
      <c r="B2189">
        <v>16203</v>
      </c>
      <c r="C2189" t="s">
        <v>789</v>
      </c>
      <c r="D2189" t="s">
        <v>2057</v>
      </c>
      <c r="E2189">
        <v>4</v>
      </c>
      <c r="F2189" t="s">
        <v>13810</v>
      </c>
      <c r="G2189">
        <v>1</v>
      </c>
      <c r="H2189" t="s">
        <v>8278</v>
      </c>
      <c r="I2189">
        <v>1</v>
      </c>
      <c r="J2189" t="s">
        <v>13801</v>
      </c>
      <c r="K2189" t="s">
        <v>13811</v>
      </c>
      <c r="L2189">
        <v>270107</v>
      </c>
      <c r="M2189" t="s">
        <v>13588</v>
      </c>
      <c r="N2189">
        <v>270107006</v>
      </c>
      <c r="O2189" t="s">
        <v>13613</v>
      </c>
      <c r="P2189">
        <v>0</v>
      </c>
      <c r="Q2189">
        <v>0</v>
      </c>
      <c r="R2189">
        <v>16250.091361877454</v>
      </c>
    </row>
    <row r="2190" spans="1:18" x14ac:dyDescent="0.25">
      <c r="A2190">
        <v>16</v>
      </c>
      <c r="B2190">
        <v>16203</v>
      </c>
      <c r="C2190" t="s">
        <v>789</v>
      </c>
      <c r="D2190" t="s">
        <v>2057</v>
      </c>
      <c r="E2190">
        <v>4</v>
      </c>
      <c r="F2190" t="s">
        <v>13810</v>
      </c>
      <c r="G2190">
        <v>1</v>
      </c>
      <c r="H2190" t="s">
        <v>8278</v>
      </c>
      <c r="I2190">
        <v>1</v>
      </c>
      <c r="J2190" t="s">
        <v>13801</v>
      </c>
      <c r="K2190" t="s">
        <v>13812</v>
      </c>
      <c r="L2190">
        <v>270107</v>
      </c>
      <c r="M2190" t="s">
        <v>13588</v>
      </c>
      <c r="N2190">
        <v>270107006</v>
      </c>
      <c r="O2190" t="s">
        <v>13613</v>
      </c>
      <c r="P2190">
        <v>0</v>
      </c>
      <c r="Q2190">
        <v>0</v>
      </c>
      <c r="R2190">
        <v>1360.3797168462588</v>
      </c>
    </row>
    <row r="2191" spans="1:18" x14ac:dyDescent="0.25">
      <c r="A2191">
        <v>16</v>
      </c>
      <c r="B2191">
        <v>16203</v>
      </c>
      <c r="C2191" t="s">
        <v>789</v>
      </c>
      <c r="D2191" t="s">
        <v>2057</v>
      </c>
      <c r="E2191">
        <v>7</v>
      </c>
      <c r="F2191" t="s">
        <v>13813</v>
      </c>
      <c r="G2191">
        <v>3</v>
      </c>
      <c r="H2191" t="s">
        <v>13770</v>
      </c>
      <c r="I2191">
        <v>3</v>
      </c>
      <c r="J2191" t="s">
        <v>13814</v>
      </c>
      <c r="K2191" t="s">
        <v>13815</v>
      </c>
      <c r="L2191">
        <v>270107</v>
      </c>
      <c r="M2191" t="s">
        <v>13588</v>
      </c>
      <c r="N2191">
        <v>270107005</v>
      </c>
      <c r="O2191" t="s">
        <v>13608</v>
      </c>
      <c r="P2191">
        <v>0</v>
      </c>
      <c r="Q2191">
        <v>0</v>
      </c>
      <c r="R2191">
        <v>12318.162995398774</v>
      </c>
    </row>
    <row r="2192" spans="1:18" x14ac:dyDescent="0.25">
      <c r="A2192">
        <v>16</v>
      </c>
      <c r="B2192">
        <v>16203</v>
      </c>
      <c r="C2192" t="s">
        <v>789</v>
      </c>
      <c r="D2192" t="s">
        <v>2057</v>
      </c>
      <c r="E2192">
        <v>7</v>
      </c>
      <c r="F2192" t="s">
        <v>13813</v>
      </c>
      <c r="G2192">
        <v>3</v>
      </c>
      <c r="H2192" t="s">
        <v>13770</v>
      </c>
      <c r="I2192">
        <v>3</v>
      </c>
      <c r="J2192" t="s">
        <v>13814</v>
      </c>
      <c r="K2192" t="s">
        <v>13816</v>
      </c>
      <c r="L2192">
        <v>270107</v>
      </c>
      <c r="M2192" t="s">
        <v>13588</v>
      </c>
      <c r="N2192">
        <v>270107005</v>
      </c>
      <c r="O2192" t="s">
        <v>13608</v>
      </c>
      <c r="P2192">
        <v>0</v>
      </c>
      <c r="Q2192">
        <v>0</v>
      </c>
      <c r="R2192">
        <v>5292.3080833249378</v>
      </c>
    </row>
    <row r="2193" spans="1:18" x14ac:dyDescent="0.25">
      <c r="A2193">
        <v>16</v>
      </c>
      <c r="B2193">
        <v>16301</v>
      </c>
      <c r="C2193" t="s">
        <v>789</v>
      </c>
      <c r="D2193" t="s">
        <v>2072</v>
      </c>
      <c r="E2193">
        <v>1</v>
      </c>
      <c r="F2193" t="s">
        <v>13800</v>
      </c>
      <c r="G2193">
        <v>1</v>
      </c>
      <c r="H2193" t="s">
        <v>8278</v>
      </c>
      <c r="I2193">
        <v>1</v>
      </c>
      <c r="J2193" t="s">
        <v>13801</v>
      </c>
      <c r="K2193" t="s">
        <v>13802</v>
      </c>
      <c r="L2193">
        <v>270107</v>
      </c>
      <c r="M2193" t="s">
        <v>13588</v>
      </c>
      <c r="N2193">
        <v>270107006</v>
      </c>
      <c r="O2193" t="s">
        <v>13613</v>
      </c>
      <c r="P2193">
        <v>0</v>
      </c>
      <c r="Q2193">
        <v>0</v>
      </c>
      <c r="R2193">
        <v>18409.491832979529</v>
      </c>
    </row>
    <row r="2194" spans="1:18" x14ac:dyDescent="0.25">
      <c r="A2194">
        <v>16</v>
      </c>
      <c r="B2194">
        <v>16301</v>
      </c>
      <c r="C2194" t="s">
        <v>789</v>
      </c>
      <c r="D2194" t="s">
        <v>2072</v>
      </c>
      <c r="E2194">
        <v>1</v>
      </c>
      <c r="F2194" t="s">
        <v>13800</v>
      </c>
      <c r="G2194">
        <v>1</v>
      </c>
      <c r="H2194" t="s">
        <v>8278</v>
      </c>
      <c r="I2194">
        <v>1</v>
      </c>
      <c r="J2194" t="s">
        <v>13801</v>
      </c>
      <c r="K2194" t="s">
        <v>13803</v>
      </c>
      <c r="L2194">
        <v>270107</v>
      </c>
      <c r="M2194" t="s">
        <v>13588</v>
      </c>
      <c r="N2194">
        <v>270107006</v>
      </c>
      <c r="O2194" t="s">
        <v>13613</v>
      </c>
      <c r="P2194">
        <v>0</v>
      </c>
      <c r="Q2194">
        <v>0</v>
      </c>
      <c r="R2194">
        <v>1195.0262012752414</v>
      </c>
    </row>
    <row r="2195" spans="1:18" x14ac:dyDescent="0.25">
      <c r="A2195">
        <v>16</v>
      </c>
      <c r="B2195">
        <v>16301</v>
      </c>
      <c r="C2195" t="s">
        <v>789</v>
      </c>
      <c r="D2195" t="s">
        <v>2072</v>
      </c>
      <c r="E2195">
        <v>2</v>
      </c>
      <c r="F2195" t="s">
        <v>13804</v>
      </c>
      <c r="G2195">
        <v>3</v>
      </c>
      <c r="H2195" t="s">
        <v>13770</v>
      </c>
      <c r="I2195">
        <v>1</v>
      </c>
      <c r="J2195" t="s">
        <v>13801</v>
      </c>
      <c r="K2195" t="s">
        <v>13805</v>
      </c>
      <c r="L2195">
        <v>270107</v>
      </c>
      <c r="M2195" t="s">
        <v>13588</v>
      </c>
      <c r="N2195">
        <v>270107006</v>
      </c>
      <c r="O2195" t="s">
        <v>13613</v>
      </c>
      <c r="P2195">
        <v>0</v>
      </c>
      <c r="Q2195">
        <v>0</v>
      </c>
      <c r="R2195">
        <v>15548.298287377302</v>
      </c>
    </row>
    <row r="2196" spans="1:18" x14ac:dyDescent="0.25">
      <c r="A2196">
        <v>16</v>
      </c>
      <c r="B2196">
        <v>16301</v>
      </c>
      <c r="C2196" t="s">
        <v>789</v>
      </c>
      <c r="D2196" t="s">
        <v>2072</v>
      </c>
      <c r="E2196">
        <v>2</v>
      </c>
      <c r="F2196" t="s">
        <v>13804</v>
      </c>
      <c r="G2196">
        <v>3</v>
      </c>
      <c r="H2196" t="s">
        <v>13770</v>
      </c>
      <c r="I2196">
        <v>1</v>
      </c>
      <c r="J2196" t="s">
        <v>13801</v>
      </c>
      <c r="K2196" t="s">
        <v>13806</v>
      </c>
      <c r="L2196">
        <v>270107</v>
      </c>
      <c r="M2196" t="s">
        <v>13588</v>
      </c>
      <c r="N2196">
        <v>270107006</v>
      </c>
      <c r="O2196" t="s">
        <v>13613</v>
      </c>
      <c r="P2196">
        <v>0</v>
      </c>
      <c r="Q2196">
        <v>0</v>
      </c>
      <c r="R2196">
        <v>4056.2197468774802</v>
      </c>
    </row>
    <row r="2197" spans="1:18" x14ac:dyDescent="0.25">
      <c r="A2197">
        <v>16</v>
      </c>
      <c r="B2197">
        <v>16301</v>
      </c>
      <c r="C2197" t="s">
        <v>789</v>
      </c>
      <c r="D2197" t="s">
        <v>2072</v>
      </c>
      <c r="E2197">
        <v>3</v>
      </c>
      <c r="F2197" t="s">
        <v>13807</v>
      </c>
      <c r="G2197">
        <v>1</v>
      </c>
      <c r="H2197" t="s">
        <v>8278</v>
      </c>
      <c r="I2197">
        <v>1</v>
      </c>
      <c r="J2197" t="s">
        <v>13801</v>
      </c>
      <c r="K2197" t="s">
        <v>13808</v>
      </c>
      <c r="L2197">
        <v>270107</v>
      </c>
      <c r="M2197" t="s">
        <v>13588</v>
      </c>
      <c r="N2197">
        <v>270107006</v>
      </c>
      <c r="O2197" t="s">
        <v>13613</v>
      </c>
      <c r="P2197">
        <v>0</v>
      </c>
      <c r="Q2197">
        <v>0</v>
      </c>
      <c r="R2197">
        <v>18816.865727779274</v>
      </c>
    </row>
    <row r="2198" spans="1:18" x14ac:dyDescent="0.25">
      <c r="A2198">
        <v>16</v>
      </c>
      <c r="B2198">
        <v>16301</v>
      </c>
      <c r="C2198" t="s">
        <v>789</v>
      </c>
      <c r="D2198" t="s">
        <v>2072</v>
      </c>
      <c r="E2198">
        <v>3</v>
      </c>
      <c r="F2198" t="s">
        <v>13807</v>
      </c>
      <c r="G2198">
        <v>1</v>
      </c>
      <c r="H2198" t="s">
        <v>8278</v>
      </c>
      <c r="I2198">
        <v>1</v>
      </c>
      <c r="J2198" t="s">
        <v>13801</v>
      </c>
      <c r="K2198" t="s">
        <v>13809</v>
      </c>
      <c r="L2198">
        <v>270107</v>
      </c>
      <c r="M2198" t="s">
        <v>13588</v>
      </c>
      <c r="N2198">
        <v>270107006</v>
      </c>
      <c r="O2198" t="s">
        <v>13613</v>
      </c>
      <c r="P2198">
        <v>0</v>
      </c>
      <c r="Q2198">
        <v>0</v>
      </c>
      <c r="R2198">
        <v>787.65230647549674</v>
      </c>
    </row>
    <row r="2199" spans="1:18" x14ac:dyDescent="0.25">
      <c r="A2199">
        <v>16</v>
      </c>
      <c r="B2199">
        <v>16301</v>
      </c>
      <c r="C2199" t="s">
        <v>789</v>
      </c>
      <c r="D2199" t="s">
        <v>2072</v>
      </c>
      <c r="E2199">
        <v>4</v>
      </c>
      <c r="F2199" t="s">
        <v>13810</v>
      </c>
      <c r="G2199">
        <v>1</v>
      </c>
      <c r="H2199" t="s">
        <v>8278</v>
      </c>
      <c r="I2199">
        <v>1</v>
      </c>
      <c r="J2199" t="s">
        <v>13801</v>
      </c>
      <c r="K2199" t="s">
        <v>13811</v>
      </c>
      <c r="L2199">
        <v>270107</v>
      </c>
      <c r="M2199" t="s">
        <v>13588</v>
      </c>
      <c r="N2199">
        <v>270107006</v>
      </c>
      <c r="O2199" t="s">
        <v>13613</v>
      </c>
      <c r="P2199">
        <v>0</v>
      </c>
      <c r="Q2199">
        <v>0</v>
      </c>
      <c r="R2199">
        <v>18409.491832979529</v>
      </c>
    </row>
    <row r="2200" spans="1:18" x14ac:dyDescent="0.25">
      <c r="A2200">
        <v>16</v>
      </c>
      <c r="B2200">
        <v>16301</v>
      </c>
      <c r="C2200" t="s">
        <v>789</v>
      </c>
      <c r="D2200" t="s">
        <v>2072</v>
      </c>
      <c r="E2200">
        <v>4</v>
      </c>
      <c r="F2200" t="s">
        <v>13810</v>
      </c>
      <c r="G2200">
        <v>1</v>
      </c>
      <c r="H2200" t="s">
        <v>8278</v>
      </c>
      <c r="I2200">
        <v>1</v>
      </c>
      <c r="J2200" t="s">
        <v>13801</v>
      </c>
      <c r="K2200" t="s">
        <v>13812</v>
      </c>
      <c r="L2200">
        <v>270107</v>
      </c>
      <c r="M2200" t="s">
        <v>13588</v>
      </c>
      <c r="N2200">
        <v>270107006</v>
      </c>
      <c r="O2200" t="s">
        <v>13613</v>
      </c>
      <c r="P2200">
        <v>0</v>
      </c>
      <c r="Q2200">
        <v>0</v>
      </c>
      <c r="R2200">
        <v>1195.0262012752414</v>
      </c>
    </row>
    <row r="2201" spans="1:18" x14ac:dyDescent="0.25">
      <c r="A2201">
        <v>16</v>
      </c>
      <c r="B2201">
        <v>16301</v>
      </c>
      <c r="C2201" t="s">
        <v>789</v>
      </c>
      <c r="D2201" t="s">
        <v>2072</v>
      </c>
      <c r="E2201">
        <v>7</v>
      </c>
      <c r="F2201" t="s">
        <v>13813</v>
      </c>
      <c r="G2201">
        <v>3</v>
      </c>
      <c r="H2201" t="s">
        <v>13770</v>
      </c>
      <c r="I2201">
        <v>3</v>
      </c>
      <c r="J2201" t="s">
        <v>13814</v>
      </c>
      <c r="K2201" t="s">
        <v>13815</v>
      </c>
      <c r="L2201">
        <v>270107</v>
      </c>
      <c r="M2201" t="s">
        <v>13588</v>
      </c>
      <c r="N2201">
        <v>270107005</v>
      </c>
      <c r="O2201" t="s">
        <v>13608</v>
      </c>
      <c r="P2201">
        <v>0</v>
      </c>
      <c r="Q2201">
        <v>0</v>
      </c>
      <c r="R2201">
        <v>17050.884073793641</v>
      </c>
    </row>
    <row r="2202" spans="1:18" x14ac:dyDescent="0.25">
      <c r="A2202">
        <v>16</v>
      </c>
      <c r="B2202">
        <v>16301</v>
      </c>
      <c r="C2202" t="s">
        <v>789</v>
      </c>
      <c r="D2202" t="s">
        <v>2072</v>
      </c>
      <c r="E2202">
        <v>7</v>
      </c>
      <c r="F2202" t="s">
        <v>13813</v>
      </c>
      <c r="G2202">
        <v>3</v>
      </c>
      <c r="H2202" t="s">
        <v>13770</v>
      </c>
      <c r="I2202">
        <v>3</v>
      </c>
      <c r="J2202" t="s">
        <v>13814</v>
      </c>
      <c r="K2202" t="s">
        <v>13816</v>
      </c>
      <c r="L2202">
        <v>270107</v>
      </c>
      <c r="M2202" t="s">
        <v>13588</v>
      </c>
      <c r="N2202">
        <v>270107005</v>
      </c>
      <c r="O2202" t="s">
        <v>13608</v>
      </c>
      <c r="P2202">
        <v>0</v>
      </c>
      <c r="Q2202">
        <v>0</v>
      </c>
      <c r="R2202">
        <v>2553.633960461133</v>
      </c>
    </row>
    <row r="2203" spans="1:18" x14ac:dyDescent="0.25">
      <c r="A2203">
        <v>16</v>
      </c>
      <c r="B2203">
        <v>16302</v>
      </c>
      <c r="C2203" t="s">
        <v>789</v>
      </c>
      <c r="D2203" t="s">
        <v>2075</v>
      </c>
      <c r="E2203">
        <v>1</v>
      </c>
      <c r="F2203" t="s">
        <v>13800</v>
      </c>
      <c r="G2203">
        <v>1</v>
      </c>
      <c r="H2203" t="s">
        <v>8278</v>
      </c>
      <c r="I2203">
        <v>1</v>
      </c>
      <c r="J2203" t="s">
        <v>13801</v>
      </c>
      <c r="K2203" t="s">
        <v>13802</v>
      </c>
      <c r="L2203">
        <v>270107</v>
      </c>
      <c r="M2203" t="s">
        <v>13588</v>
      </c>
      <c r="N2203">
        <v>270107006</v>
      </c>
      <c r="O2203" t="s">
        <v>13613</v>
      </c>
      <c r="P2203">
        <v>0</v>
      </c>
      <c r="Q2203">
        <v>0</v>
      </c>
      <c r="R2203">
        <v>18824.469868848249</v>
      </c>
    </row>
    <row r="2204" spans="1:18" x14ac:dyDescent="0.25">
      <c r="A2204">
        <v>16</v>
      </c>
      <c r="B2204">
        <v>16302</v>
      </c>
      <c r="C2204" t="s">
        <v>789</v>
      </c>
      <c r="D2204" t="s">
        <v>2075</v>
      </c>
      <c r="E2204">
        <v>2</v>
      </c>
      <c r="F2204" t="s">
        <v>13804</v>
      </c>
      <c r="G2204">
        <v>3</v>
      </c>
      <c r="H2204" t="s">
        <v>13770</v>
      </c>
      <c r="I2204">
        <v>1</v>
      </c>
      <c r="J2204" t="s">
        <v>13801</v>
      </c>
      <c r="K2204" t="s">
        <v>13805</v>
      </c>
      <c r="L2204">
        <v>270107</v>
      </c>
      <c r="M2204" t="s">
        <v>13588</v>
      </c>
      <c r="N2204">
        <v>270107006</v>
      </c>
      <c r="O2204" t="s">
        <v>13613</v>
      </c>
      <c r="P2204">
        <v>0</v>
      </c>
      <c r="Q2204">
        <v>0</v>
      </c>
      <c r="R2204">
        <v>18824.469868848249</v>
      </c>
    </row>
    <row r="2205" spans="1:18" x14ac:dyDescent="0.25">
      <c r="A2205">
        <v>16</v>
      </c>
      <c r="B2205">
        <v>16302</v>
      </c>
      <c r="C2205" t="s">
        <v>789</v>
      </c>
      <c r="D2205" t="s">
        <v>2075</v>
      </c>
      <c r="E2205">
        <v>3</v>
      </c>
      <c r="F2205" t="s">
        <v>13807</v>
      </c>
      <c r="G2205">
        <v>1</v>
      </c>
      <c r="H2205" t="s">
        <v>8278</v>
      </c>
      <c r="I2205">
        <v>1</v>
      </c>
      <c r="J2205" t="s">
        <v>13801</v>
      </c>
      <c r="K2205" t="s">
        <v>13808</v>
      </c>
      <c r="L2205">
        <v>270107</v>
      </c>
      <c r="M2205" t="s">
        <v>13588</v>
      </c>
      <c r="N2205">
        <v>270107006</v>
      </c>
      <c r="O2205" t="s">
        <v>13613</v>
      </c>
      <c r="P2205">
        <v>0</v>
      </c>
      <c r="Q2205">
        <v>0</v>
      </c>
      <c r="R2205">
        <v>18824.469868848249</v>
      </c>
    </row>
    <row r="2206" spans="1:18" x14ac:dyDescent="0.25">
      <c r="A2206">
        <v>16</v>
      </c>
      <c r="B2206">
        <v>16302</v>
      </c>
      <c r="C2206" t="s">
        <v>789</v>
      </c>
      <c r="D2206" t="s">
        <v>2075</v>
      </c>
      <c r="E2206">
        <v>4</v>
      </c>
      <c r="F2206" t="s">
        <v>13810</v>
      </c>
      <c r="G2206">
        <v>1</v>
      </c>
      <c r="H2206" t="s">
        <v>8278</v>
      </c>
      <c r="I2206">
        <v>1</v>
      </c>
      <c r="J2206" t="s">
        <v>13801</v>
      </c>
      <c r="K2206" t="s">
        <v>13811</v>
      </c>
      <c r="L2206">
        <v>270107</v>
      </c>
      <c r="M2206" t="s">
        <v>13588</v>
      </c>
      <c r="N2206">
        <v>270107006</v>
      </c>
      <c r="O2206" t="s">
        <v>13613</v>
      </c>
      <c r="P2206">
        <v>0</v>
      </c>
      <c r="Q2206">
        <v>0</v>
      </c>
      <c r="R2206">
        <v>18824.469868848249</v>
      </c>
    </row>
    <row r="2207" spans="1:18" x14ac:dyDescent="0.25">
      <c r="A2207">
        <v>16</v>
      </c>
      <c r="B2207">
        <v>16302</v>
      </c>
      <c r="C2207" t="s">
        <v>789</v>
      </c>
      <c r="D2207" t="s">
        <v>2075</v>
      </c>
      <c r="E2207">
        <v>7</v>
      </c>
      <c r="F2207" t="s">
        <v>13813</v>
      </c>
      <c r="G2207">
        <v>2</v>
      </c>
      <c r="H2207" t="s">
        <v>13771</v>
      </c>
      <c r="I2207">
        <v>3</v>
      </c>
      <c r="J2207" t="s">
        <v>13814</v>
      </c>
      <c r="K2207" t="s">
        <v>13771</v>
      </c>
      <c r="L2207">
        <v>270107</v>
      </c>
      <c r="M2207" t="s">
        <v>13588</v>
      </c>
      <c r="N2207">
        <v>270107005</v>
      </c>
      <c r="O2207" t="s">
        <v>13608</v>
      </c>
      <c r="P2207">
        <v>0</v>
      </c>
      <c r="Q2207">
        <v>0</v>
      </c>
      <c r="R2207">
        <v>1167.107195301028</v>
      </c>
    </row>
    <row r="2208" spans="1:18" x14ac:dyDescent="0.25">
      <c r="A2208">
        <v>16</v>
      </c>
      <c r="B2208">
        <v>16302</v>
      </c>
      <c r="C2208" t="s">
        <v>789</v>
      </c>
      <c r="D2208" t="s">
        <v>2075</v>
      </c>
      <c r="E2208">
        <v>7</v>
      </c>
      <c r="F2208" t="s">
        <v>13813</v>
      </c>
      <c r="G2208">
        <v>3</v>
      </c>
      <c r="H2208" t="s">
        <v>13770</v>
      </c>
      <c r="I2208">
        <v>3</v>
      </c>
      <c r="J2208" t="s">
        <v>13814</v>
      </c>
      <c r="K2208" t="s">
        <v>13815</v>
      </c>
      <c r="L2208">
        <v>270107</v>
      </c>
      <c r="M2208" t="s">
        <v>13588</v>
      </c>
      <c r="N2208">
        <v>270107005</v>
      </c>
      <c r="O2208" t="s">
        <v>13608</v>
      </c>
      <c r="P2208">
        <v>0</v>
      </c>
      <c r="Q2208">
        <v>0</v>
      </c>
      <c r="R2208">
        <v>17657.362673547224</v>
      </c>
    </row>
    <row r="2209" spans="1:18" x14ac:dyDescent="0.25">
      <c r="A2209">
        <v>16</v>
      </c>
      <c r="B2209">
        <v>16305</v>
      </c>
      <c r="C2209" t="s">
        <v>789</v>
      </c>
      <c r="D2209" t="s">
        <v>2084</v>
      </c>
      <c r="E2209">
        <v>1</v>
      </c>
      <c r="F2209" t="s">
        <v>13800</v>
      </c>
      <c r="G2209">
        <v>1</v>
      </c>
      <c r="H2209" t="s">
        <v>8278</v>
      </c>
      <c r="I2209">
        <v>1</v>
      </c>
      <c r="J2209" t="s">
        <v>13801</v>
      </c>
      <c r="K2209" t="s">
        <v>13802</v>
      </c>
      <c r="L2209">
        <v>270107</v>
      </c>
      <c r="M2209" t="s">
        <v>13588</v>
      </c>
      <c r="N2209">
        <v>270107006</v>
      </c>
      <c r="O2209" t="s">
        <v>13613</v>
      </c>
      <c r="P2209">
        <v>0</v>
      </c>
      <c r="Q2209">
        <v>0</v>
      </c>
      <c r="R2209">
        <v>12850.041222016591</v>
      </c>
    </row>
    <row r="2210" spans="1:18" x14ac:dyDescent="0.25">
      <c r="A2210">
        <v>16</v>
      </c>
      <c r="B2210">
        <v>16305</v>
      </c>
      <c r="C2210" t="s">
        <v>789</v>
      </c>
      <c r="D2210" t="s">
        <v>2084</v>
      </c>
      <c r="E2210">
        <v>2</v>
      </c>
      <c r="F2210" t="s">
        <v>13804</v>
      </c>
      <c r="G2210">
        <v>3</v>
      </c>
      <c r="H2210" t="s">
        <v>13770</v>
      </c>
      <c r="I2210">
        <v>1</v>
      </c>
      <c r="J2210" t="s">
        <v>13801</v>
      </c>
      <c r="K2210" t="s">
        <v>13805</v>
      </c>
      <c r="L2210">
        <v>270107</v>
      </c>
      <c r="M2210" t="s">
        <v>13588</v>
      </c>
      <c r="N2210">
        <v>270107006</v>
      </c>
      <c r="O2210" t="s">
        <v>13613</v>
      </c>
      <c r="P2210">
        <v>0</v>
      </c>
      <c r="Q2210">
        <v>0</v>
      </c>
      <c r="R2210">
        <v>12850.041222016591</v>
      </c>
    </row>
    <row r="2211" spans="1:18" x14ac:dyDescent="0.25">
      <c r="A2211">
        <v>16</v>
      </c>
      <c r="B2211">
        <v>16305</v>
      </c>
      <c r="C2211" t="s">
        <v>789</v>
      </c>
      <c r="D2211" t="s">
        <v>2084</v>
      </c>
      <c r="E2211">
        <v>3</v>
      </c>
      <c r="F2211" t="s">
        <v>13807</v>
      </c>
      <c r="G2211">
        <v>1</v>
      </c>
      <c r="H2211" t="s">
        <v>8278</v>
      </c>
      <c r="I2211">
        <v>1</v>
      </c>
      <c r="J2211" t="s">
        <v>13801</v>
      </c>
      <c r="K2211" t="s">
        <v>13808</v>
      </c>
      <c r="L2211">
        <v>270107</v>
      </c>
      <c r="M2211" t="s">
        <v>13588</v>
      </c>
      <c r="N2211">
        <v>270107006</v>
      </c>
      <c r="O2211" t="s">
        <v>13613</v>
      </c>
      <c r="P2211">
        <v>0</v>
      </c>
      <c r="Q2211">
        <v>0</v>
      </c>
      <c r="R2211">
        <v>12850.041222016591</v>
      </c>
    </row>
    <row r="2212" spans="1:18" x14ac:dyDescent="0.25">
      <c r="A2212">
        <v>16</v>
      </c>
      <c r="B2212">
        <v>16305</v>
      </c>
      <c r="C2212" t="s">
        <v>789</v>
      </c>
      <c r="D2212" t="s">
        <v>2084</v>
      </c>
      <c r="E2212">
        <v>4</v>
      </c>
      <c r="F2212" t="s">
        <v>13810</v>
      </c>
      <c r="G2212">
        <v>1</v>
      </c>
      <c r="H2212" t="s">
        <v>8278</v>
      </c>
      <c r="I2212">
        <v>1</v>
      </c>
      <c r="J2212" t="s">
        <v>13801</v>
      </c>
      <c r="K2212" t="s">
        <v>13811</v>
      </c>
      <c r="L2212">
        <v>270107</v>
      </c>
      <c r="M2212" t="s">
        <v>13588</v>
      </c>
      <c r="N2212">
        <v>270107006</v>
      </c>
      <c r="O2212" t="s">
        <v>13613</v>
      </c>
      <c r="P2212">
        <v>0</v>
      </c>
      <c r="Q2212">
        <v>0</v>
      </c>
      <c r="R2212">
        <v>12850.041222016591</v>
      </c>
    </row>
    <row r="2213" spans="1:18" x14ac:dyDescent="0.25">
      <c r="A2213">
        <v>16</v>
      </c>
      <c r="B2213">
        <v>16305</v>
      </c>
      <c r="C2213" t="s">
        <v>789</v>
      </c>
      <c r="D2213" t="s">
        <v>2084</v>
      </c>
      <c r="E2213">
        <v>7</v>
      </c>
      <c r="F2213" t="s">
        <v>13813</v>
      </c>
      <c r="G2213">
        <v>2</v>
      </c>
      <c r="H2213" t="s">
        <v>13771</v>
      </c>
      <c r="I2213">
        <v>3</v>
      </c>
      <c r="J2213" t="s">
        <v>13814</v>
      </c>
      <c r="K2213" t="s">
        <v>13771</v>
      </c>
      <c r="L2213">
        <v>270107</v>
      </c>
      <c r="M2213" t="s">
        <v>13588</v>
      </c>
      <c r="N2213">
        <v>270107005</v>
      </c>
      <c r="O2213" t="s">
        <v>13608</v>
      </c>
      <c r="P2213">
        <v>0</v>
      </c>
      <c r="Q2213">
        <v>0</v>
      </c>
      <c r="R2213">
        <v>1424.5810055865923</v>
      </c>
    </row>
    <row r="2214" spans="1:18" x14ac:dyDescent="0.25">
      <c r="A2214">
        <v>16</v>
      </c>
      <c r="B2214">
        <v>16305</v>
      </c>
      <c r="C2214" t="s">
        <v>789</v>
      </c>
      <c r="D2214" t="s">
        <v>2084</v>
      </c>
      <c r="E2214">
        <v>7</v>
      </c>
      <c r="F2214" t="s">
        <v>13813</v>
      </c>
      <c r="G2214">
        <v>3</v>
      </c>
      <c r="H2214" t="s">
        <v>13770</v>
      </c>
      <c r="I2214">
        <v>3</v>
      </c>
      <c r="J2214" t="s">
        <v>13814</v>
      </c>
      <c r="K2214" t="s">
        <v>13815</v>
      </c>
      <c r="L2214">
        <v>270107</v>
      </c>
      <c r="M2214" t="s">
        <v>13588</v>
      </c>
      <c r="N2214">
        <v>270107005</v>
      </c>
      <c r="O2214" t="s">
        <v>13608</v>
      </c>
      <c r="P2214">
        <v>0</v>
      </c>
      <c r="Q2214">
        <v>0</v>
      </c>
      <c r="R2214">
        <v>11425.460216430001</v>
      </c>
    </row>
    <row r="2215" spans="1:18" x14ac:dyDescent="0.25">
      <c r="A2215">
        <v>1</v>
      </c>
      <c r="B2215">
        <v>1101</v>
      </c>
      <c r="C2215" t="s">
        <v>795</v>
      </c>
      <c r="D2215" t="s">
        <v>1059</v>
      </c>
      <c r="E2215">
        <v>5</v>
      </c>
      <c r="F2215" t="s">
        <v>13817</v>
      </c>
      <c r="G2215">
        <v>1</v>
      </c>
      <c r="H2215" t="s">
        <v>8278</v>
      </c>
      <c r="I2215">
        <v>2</v>
      </c>
      <c r="J2215" t="s">
        <v>13818</v>
      </c>
      <c r="K2215" t="s">
        <v>13819</v>
      </c>
      <c r="L2215">
        <v>270107</v>
      </c>
      <c r="M2215" t="s">
        <v>13588</v>
      </c>
      <c r="N2215">
        <v>270107007</v>
      </c>
      <c r="O2215" t="s">
        <v>13618</v>
      </c>
      <c r="P2215">
        <v>34721.347523029792</v>
      </c>
      <c r="Q2215">
        <v>29696.379082846495</v>
      </c>
      <c r="R2215">
        <v>18981.327941956632</v>
      </c>
    </row>
    <row r="2216" spans="1:18" x14ac:dyDescent="0.25">
      <c r="A2216">
        <v>1</v>
      </c>
      <c r="B2216">
        <v>1101</v>
      </c>
      <c r="C2216" t="s">
        <v>795</v>
      </c>
      <c r="D2216" t="s">
        <v>1059</v>
      </c>
      <c r="E2216">
        <v>5</v>
      </c>
      <c r="F2216" t="s">
        <v>13817</v>
      </c>
      <c r="G2216">
        <v>1</v>
      </c>
      <c r="H2216" t="s">
        <v>8278</v>
      </c>
      <c r="I2216">
        <v>2</v>
      </c>
      <c r="J2216" t="s">
        <v>13818</v>
      </c>
      <c r="K2216" t="s">
        <v>13820</v>
      </c>
      <c r="L2216">
        <v>270107</v>
      </c>
      <c r="M2216" t="s">
        <v>13588</v>
      </c>
      <c r="N2216">
        <v>270107007</v>
      </c>
      <c r="O2216" t="s">
        <v>13618</v>
      </c>
      <c r="P2216">
        <v>3424.8476244355966</v>
      </c>
      <c r="Q2216">
        <v>4647.8058148377713</v>
      </c>
      <c r="R2216">
        <v>6772.0113685730839</v>
      </c>
    </row>
    <row r="2217" spans="1:18" x14ac:dyDescent="0.25">
      <c r="A2217">
        <v>1</v>
      </c>
      <c r="B2217">
        <v>1101</v>
      </c>
      <c r="C2217" t="s">
        <v>795</v>
      </c>
      <c r="D2217" t="s">
        <v>1059</v>
      </c>
      <c r="E2217">
        <v>6</v>
      </c>
      <c r="F2217" t="s">
        <v>13821</v>
      </c>
      <c r="G2217">
        <v>3</v>
      </c>
      <c r="H2217" t="s">
        <v>13770</v>
      </c>
      <c r="I2217">
        <v>2</v>
      </c>
      <c r="J2217" t="s">
        <v>13818</v>
      </c>
      <c r="K2217" t="s">
        <v>13822</v>
      </c>
      <c r="L2217">
        <v>270107</v>
      </c>
      <c r="M2217" t="s">
        <v>13588</v>
      </c>
      <c r="N2217">
        <v>270107007</v>
      </c>
      <c r="O2217" t="s">
        <v>13618</v>
      </c>
      <c r="P2217">
        <v>33528.49503111557</v>
      </c>
      <c r="Q2217">
        <v>25574.104946226478</v>
      </c>
      <c r="R2217">
        <v>13282.749897448837</v>
      </c>
    </row>
    <row r="2218" spans="1:18" x14ac:dyDescent="0.25">
      <c r="A2218">
        <v>1</v>
      </c>
      <c r="B2218">
        <v>1101</v>
      </c>
      <c r="C2218" t="s">
        <v>795</v>
      </c>
      <c r="D2218" t="s">
        <v>1059</v>
      </c>
      <c r="E2218">
        <v>6</v>
      </c>
      <c r="F2218" t="s">
        <v>13821</v>
      </c>
      <c r="G2218">
        <v>3</v>
      </c>
      <c r="H2218" t="s">
        <v>13770</v>
      </c>
      <c r="I2218">
        <v>2</v>
      </c>
      <c r="J2218" t="s">
        <v>13818</v>
      </c>
      <c r="K2218" t="s">
        <v>13823</v>
      </c>
      <c r="L2218">
        <v>270107</v>
      </c>
      <c r="M2218" t="s">
        <v>13588</v>
      </c>
      <c r="N2218">
        <v>270107007</v>
      </c>
      <c r="O2218" t="s">
        <v>13618</v>
      </c>
      <c r="P2218">
        <v>4617.700116349818</v>
      </c>
      <c r="Q2218">
        <v>8770.0799514577866</v>
      </c>
      <c r="R2218">
        <v>12470.589413080885</v>
      </c>
    </row>
    <row r="2219" spans="1:18" x14ac:dyDescent="0.25">
      <c r="A2219">
        <v>1</v>
      </c>
      <c r="B2219">
        <v>1107</v>
      </c>
      <c r="C2219" t="s">
        <v>795</v>
      </c>
      <c r="D2219" t="s">
        <v>1064</v>
      </c>
      <c r="E2219">
        <v>5</v>
      </c>
      <c r="F2219" t="s">
        <v>13817</v>
      </c>
      <c r="G2219">
        <v>1</v>
      </c>
      <c r="H2219" t="s">
        <v>8278</v>
      </c>
      <c r="I2219">
        <v>2</v>
      </c>
      <c r="J2219" t="s">
        <v>13818</v>
      </c>
      <c r="K2219" t="s">
        <v>13819</v>
      </c>
      <c r="L2219">
        <v>270107</v>
      </c>
      <c r="M2219" t="s">
        <v>13588</v>
      </c>
      <c r="N2219">
        <v>270107007</v>
      </c>
      <c r="O2219" t="s">
        <v>13618</v>
      </c>
      <c r="P2219">
        <v>0</v>
      </c>
      <c r="Q2219">
        <v>20245.440556269259</v>
      </c>
      <c r="R2219">
        <v>24021.141833227048</v>
      </c>
    </row>
    <row r="2220" spans="1:18" x14ac:dyDescent="0.25">
      <c r="A2220">
        <v>1</v>
      </c>
      <c r="B2220">
        <v>1107</v>
      </c>
      <c r="C2220" t="s">
        <v>795</v>
      </c>
      <c r="D2220" t="s">
        <v>1064</v>
      </c>
      <c r="E2220">
        <v>5</v>
      </c>
      <c r="F2220" t="s">
        <v>13817</v>
      </c>
      <c r="G2220">
        <v>1</v>
      </c>
      <c r="H2220" t="s">
        <v>8278</v>
      </c>
      <c r="I2220">
        <v>2</v>
      </c>
      <c r="J2220" t="s">
        <v>13818</v>
      </c>
      <c r="K2220" t="s">
        <v>13820</v>
      </c>
      <c r="L2220">
        <v>270107</v>
      </c>
      <c r="M2220" t="s">
        <v>13588</v>
      </c>
      <c r="N2220">
        <v>270107007</v>
      </c>
      <c r="O2220" t="s">
        <v>13618</v>
      </c>
      <c r="P2220">
        <v>0</v>
      </c>
      <c r="Q2220">
        <v>6591.577848715965</v>
      </c>
      <c r="R2220">
        <v>8356.9934701825769</v>
      </c>
    </row>
    <row r="2221" spans="1:18" x14ac:dyDescent="0.25">
      <c r="A2221">
        <v>1</v>
      </c>
      <c r="B2221">
        <v>1107</v>
      </c>
      <c r="C2221" t="s">
        <v>795</v>
      </c>
      <c r="D2221" t="s">
        <v>1064</v>
      </c>
      <c r="E2221">
        <v>6</v>
      </c>
      <c r="F2221" t="s">
        <v>13821</v>
      </c>
      <c r="G2221">
        <v>3</v>
      </c>
      <c r="H2221" t="s">
        <v>13770</v>
      </c>
      <c r="I2221">
        <v>2</v>
      </c>
      <c r="J2221" t="s">
        <v>13818</v>
      </c>
      <c r="K2221" t="s">
        <v>13822</v>
      </c>
      <c r="L2221">
        <v>270107</v>
      </c>
      <c r="M2221" t="s">
        <v>13588</v>
      </c>
      <c r="N2221">
        <v>270107007</v>
      </c>
      <c r="O2221" t="s">
        <v>13618</v>
      </c>
      <c r="P2221">
        <v>0</v>
      </c>
      <c r="Q2221">
        <v>16613.422561011714</v>
      </c>
      <c r="R2221">
        <v>17556.929750006355</v>
      </c>
    </row>
    <row r="2222" spans="1:18" x14ac:dyDescent="0.25">
      <c r="A2222">
        <v>1</v>
      </c>
      <c r="B2222">
        <v>1107</v>
      </c>
      <c r="C2222" t="s">
        <v>795</v>
      </c>
      <c r="D2222" t="s">
        <v>1064</v>
      </c>
      <c r="E2222">
        <v>6</v>
      </c>
      <c r="F2222" t="s">
        <v>13821</v>
      </c>
      <c r="G2222">
        <v>3</v>
      </c>
      <c r="H2222" t="s">
        <v>13770</v>
      </c>
      <c r="I2222">
        <v>2</v>
      </c>
      <c r="J2222" t="s">
        <v>13818</v>
      </c>
      <c r="K2222" t="s">
        <v>13823</v>
      </c>
      <c r="L2222">
        <v>270107</v>
      </c>
      <c r="M2222" t="s">
        <v>13588</v>
      </c>
      <c r="N2222">
        <v>270107007</v>
      </c>
      <c r="O2222" t="s">
        <v>13618</v>
      </c>
      <c r="P2222">
        <v>0</v>
      </c>
      <c r="Q2222">
        <v>10223.595843973524</v>
      </c>
      <c r="R2222">
        <v>14821.205553403266</v>
      </c>
    </row>
    <row r="2223" spans="1:18" x14ac:dyDescent="0.25">
      <c r="A2223">
        <v>1</v>
      </c>
      <c r="B2223">
        <v>1401</v>
      </c>
      <c r="C2223" t="s">
        <v>795</v>
      </c>
      <c r="D2223" t="s">
        <v>1067</v>
      </c>
      <c r="E2223">
        <v>5</v>
      </c>
      <c r="F2223" t="s">
        <v>13817</v>
      </c>
      <c r="G2223">
        <v>1</v>
      </c>
      <c r="H2223" t="s">
        <v>8278</v>
      </c>
      <c r="I2223">
        <v>2</v>
      </c>
      <c r="J2223" t="s">
        <v>13818</v>
      </c>
      <c r="K2223" t="s">
        <v>13819</v>
      </c>
      <c r="L2223">
        <v>270107</v>
      </c>
      <c r="M2223" t="s">
        <v>13588</v>
      </c>
      <c r="N2223">
        <v>270107007</v>
      </c>
      <c r="O2223" t="s">
        <v>13618</v>
      </c>
      <c r="P2223">
        <v>0</v>
      </c>
      <c r="Q2223">
        <v>31115.887175780808</v>
      </c>
      <c r="R2223">
        <v>35000.667188767213</v>
      </c>
    </row>
    <row r="2224" spans="1:18" x14ac:dyDescent="0.25">
      <c r="A2224">
        <v>1</v>
      </c>
      <c r="B2224">
        <v>1401</v>
      </c>
      <c r="C2224" t="s">
        <v>795</v>
      </c>
      <c r="D2224" t="s">
        <v>1067</v>
      </c>
      <c r="E2224">
        <v>5</v>
      </c>
      <c r="F2224" t="s">
        <v>13817</v>
      </c>
      <c r="G2224">
        <v>1</v>
      </c>
      <c r="H2224" t="s">
        <v>8278</v>
      </c>
      <c r="I2224">
        <v>2</v>
      </c>
      <c r="J2224" t="s">
        <v>13818</v>
      </c>
      <c r="K2224" t="s">
        <v>13820</v>
      </c>
      <c r="L2224">
        <v>270107</v>
      </c>
      <c r="M2224" t="s">
        <v>13588</v>
      </c>
      <c r="N2224">
        <v>270107007</v>
      </c>
      <c r="O2224" t="s">
        <v>13618</v>
      </c>
      <c r="P2224">
        <v>0</v>
      </c>
      <c r="Q2224">
        <v>12234.474586780003</v>
      </c>
      <c r="R2224">
        <v>15315.879309832946</v>
      </c>
    </row>
    <row r="2225" spans="1:18" x14ac:dyDescent="0.25">
      <c r="A2225">
        <v>1</v>
      </c>
      <c r="B2225">
        <v>1401</v>
      </c>
      <c r="C2225" t="s">
        <v>795</v>
      </c>
      <c r="D2225" t="s">
        <v>1067</v>
      </c>
      <c r="E2225">
        <v>6</v>
      </c>
      <c r="F2225" t="s">
        <v>13821</v>
      </c>
      <c r="G2225">
        <v>3</v>
      </c>
      <c r="H2225" t="s">
        <v>13770</v>
      </c>
      <c r="I2225">
        <v>2</v>
      </c>
      <c r="J2225" t="s">
        <v>13818</v>
      </c>
      <c r="K2225" t="s">
        <v>13822</v>
      </c>
      <c r="L2225">
        <v>270107</v>
      </c>
      <c r="M2225" t="s">
        <v>13588</v>
      </c>
      <c r="N2225">
        <v>270107007</v>
      </c>
      <c r="O2225" t="s">
        <v>13618</v>
      </c>
      <c r="P2225">
        <v>0</v>
      </c>
      <c r="Q2225">
        <v>27056.193953993861</v>
      </c>
      <c r="R2225">
        <v>24612.133671058647</v>
      </c>
    </row>
    <row r="2226" spans="1:18" x14ac:dyDescent="0.25">
      <c r="A2226">
        <v>1</v>
      </c>
      <c r="B2226">
        <v>1401</v>
      </c>
      <c r="C2226" t="s">
        <v>795</v>
      </c>
      <c r="D2226" t="s">
        <v>1067</v>
      </c>
      <c r="E2226">
        <v>6</v>
      </c>
      <c r="F2226" t="s">
        <v>13821</v>
      </c>
      <c r="G2226">
        <v>3</v>
      </c>
      <c r="H2226" t="s">
        <v>13770</v>
      </c>
      <c r="I2226">
        <v>2</v>
      </c>
      <c r="J2226" t="s">
        <v>13818</v>
      </c>
      <c r="K2226" t="s">
        <v>13823</v>
      </c>
      <c r="L2226">
        <v>270107</v>
      </c>
      <c r="M2226" t="s">
        <v>13588</v>
      </c>
      <c r="N2226">
        <v>270107007</v>
      </c>
      <c r="O2226" t="s">
        <v>13618</v>
      </c>
      <c r="P2226">
        <v>0</v>
      </c>
      <c r="Q2226">
        <v>16294.167808566943</v>
      </c>
      <c r="R2226">
        <v>25704.412827541521</v>
      </c>
    </row>
    <row r="2227" spans="1:18" x14ac:dyDescent="0.25">
      <c r="A2227">
        <v>1</v>
      </c>
      <c r="B2227">
        <v>1405</v>
      </c>
      <c r="C2227" t="s">
        <v>795</v>
      </c>
      <c r="D2227" t="s">
        <v>1079</v>
      </c>
      <c r="E2227">
        <v>5</v>
      </c>
      <c r="F2227" t="s">
        <v>13817</v>
      </c>
      <c r="G2227">
        <v>1</v>
      </c>
      <c r="H2227" t="s">
        <v>8278</v>
      </c>
      <c r="I2227">
        <v>2</v>
      </c>
      <c r="J2227" t="s">
        <v>13818</v>
      </c>
      <c r="K2227" t="s">
        <v>13819</v>
      </c>
      <c r="L2227">
        <v>270107</v>
      </c>
      <c r="M2227" t="s">
        <v>13588</v>
      </c>
      <c r="N2227">
        <v>270107007</v>
      </c>
      <c r="O2227" t="s">
        <v>13618</v>
      </c>
      <c r="P2227">
        <v>0</v>
      </c>
      <c r="Q2227">
        <v>51406.982917622998</v>
      </c>
      <c r="R2227">
        <v>0</v>
      </c>
    </row>
    <row r="2228" spans="1:18" x14ac:dyDescent="0.25">
      <c r="A2228">
        <v>1</v>
      </c>
      <c r="B2228">
        <v>1405</v>
      </c>
      <c r="C2228" t="s">
        <v>795</v>
      </c>
      <c r="D2228" t="s">
        <v>1079</v>
      </c>
      <c r="E2228">
        <v>5</v>
      </c>
      <c r="F2228" t="s">
        <v>13817</v>
      </c>
      <c r="G2228">
        <v>1</v>
      </c>
      <c r="H2228" t="s">
        <v>8278</v>
      </c>
      <c r="I2228">
        <v>2</v>
      </c>
      <c r="J2228" t="s">
        <v>13818</v>
      </c>
      <c r="K2228" t="s">
        <v>13820</v>
      </c>
      <c r="L2228">
        <v>270107</v>
      </c>
      <c r="M2228" t="s">
        <v>13588</v>
      </c>
      <c r="N2228">
        <v>270107007</v>
      </c>
      <c r="O2228" t="s">
        <v>13618</v>
      </c>
      <c r="P2228">
        <v>0</v>
      </c>
      <c r="Q2228">
        <v>11883.852506141222</v>
      </c>
      <c r="R2228">
        <v>0</v>
      </c>
    </row>
    <row r="2229" spans="1:18" x14ac:dyDescent="0.25">
      <c r="A2229">
        <v>1</v>
      </c>
      <c r="B2229">
        <v>1405</v>
      </c>
      <c r="C2229" t="s">
        <v>795</v>
      </c>
      <c r="D2229" t="s">
        <v>1079</v>
      </c>
      <c r="E2229">
        <v>6</v>
      </c>
      <c r="F2229" t="s">
        <v>13821</v>
      </c>
      <c r="G2229">
        <v>3</v>
      </c>
      <c r="H2229" t="s">
        <v>13770</v>
      </c>
      <c r="I2229">
        <v>2</v>
      </c>
      <c r="J2229" t="s">
        <v>13818</v>
      </c>
      <c r="K2229" t="s">
        <v>13822</v>
      </c>
      <c r="L2229">
        <v>270107</v>
      </c>
      <c r="M2229" t="s">
        <v>13588</v>
      </c>
      <c r="N2229">
        <v>270107007</v>
      </c>
      <c r="O2229" t="s">
        <v>13618</v>
      </c>
      <c r="P2229">
        <v>0</v>
      </c>
      <c r="Q2229">
        <v>39851.912967205142</v>
      </c>
      <c r="R2229">
        <v>0</v>
      </c>
    </row>
    <row r="2230" spans="1:18" x14ac:dyDescent="0.25">
      <c r="A2230">
        <v>1</v>
      </c>
      <c r="B2230">
        <v>1405</v>
      </c>
      <c r="C2230" t="s">
        <v>795</v>
      </c>
      <c r="D2230" t="s">
        <v>1079</v>
      </c>
      <c r="E2230">
        <v>6</v>
      </c>
      <c r="F2230" t="s">
        <v>13821</v>
      </c>
      <c r="G2230">
        <v>3</v>
      </c>
      <c r="H2230" t="s">
        <v>13770</v>
      </c>
      <c r="I2230">
        <v>2</v>
      </c>
      <c r="J2230" t="s">
        <v>13818</v>
      </c>
      <c r="K2230" t="s">
        <v>13823</v>
      </c>
      <c r="L2230">
        <v>270107</v>
      </c>
      <c r="M2230" t="s">
        <v>13588</v>
      </c>
      <c r="N2230">
        <v>270107007</v>
      </c>
      <c r="O2230" t="s">
        <v>13618</v>
      </c>
      <c r="P2230">
        <v>0</v>
      </c>
      <c r="Q2230">
        <v>23438.922456559059</v>
      </c>
      <c r="R2230">
        <v>0</v>
      </c>
    </row>
    <row r="2231" spans="1:18" x14ac:dyDescent="0.25">
      <c r="A2231">
        <v>2</v>
      </c>
      <c r="B2231">
        <v>2101</v>
      </c>
      <c r="C2231" t="s">
        <v>756</v>
      </c>
      <c r="D2231" t="s">
        <v>756</v>
      </c>
      <c r="E2231">
        <v>5</v>
      </c>
      <c r="F2231" t="s">
        <v>13817</v>
      </c>
      <c r="G2231">
        <v>1</v>
      </c>
      <c r="H2231" t="s">
        <v>8278</v>
      </c>
      <c r="I2231">
        <v>2</v>
      </c>
      <c r="J2231" t="s">
        <v>13818</v>
      </c>
      <c r="K2231" t="s">
        <v>13819</v>
      </c>
      <c r="L2231">
        <v>270107</v>
      </c>
      <c r="M2231" t="s">
        <v>13588</v>
      </c>
      <c r="N2231">
        <v>270107007</v>
      </c>
      <c r="O2231" t="s">
        <v>13618</v>
      </c>
      <c r="P2231">
        <v>23113.650728574114</v>
      </c>
      <c r="Q2231">
        <v>29020.923842362292</v>
      </c>
      <c r="R2231">
        <v>21276.754291608075</v>
      </c>
    </row>
    <row r="2232" spans="1:18" x14ac:dyDescent="0.25">
      <c r="A2232">
        <v>2</v>
      </c>
      <c r="B2232">
        <v>2101</v>
      </c>
      <c r="C2232" t="s">
        <v>756</v>
      </c>
      <c r="D2232" t="s">
        <v>756</v>
      </c>
      <c r="E2232">
        <v>5</v>
      </c>
      <c r="F2232" t="s">
        <v>13817</v>
      </c>
      <c r="G2232">
        <v>1</v>
      </c>
      <c r="H2232" t="s">
        <v>8278</v>
      </c>
      <c r="I2232">
        <v>2</v>
      </c>
      <c r="J2232" t="s">
        <v>13818</v>
      </c>
      <c r="K2232" t="s">
        <v>13820</v>
      </c>
      <c r="L2232">
        <v>270107</v>
      </c>
      <c r="M2232" t="s">
        <v>13588</v>
      </c>
      <c r="N2232">
        <v>270107007</v>
      </c>
      <c r="O2232" t="s">
        <v>13618</v>
      </c>
      <c r="P2232">
        <v>4144.5304270087745</v>
      </c>
      <c r="Q2232">
        <v>7886.8745758210116</v>
      </c>
      <c r="R2232">
        <v>7942.5391122761321</v>
      </c>
    </row>
    <row r="2233" spans="1:18" x14ac:dyDescent="0.25">
      <c r="A2233">
        <v>2</v>
      </c>
      <c r="B2233">
        <v>2101</v>
      </c>
      <c r="C2233" t="s">
        <v>756</v>
      </c>
      <c r="D2233" t="s">
        <v>756</v>
      </c>
      <c r="E2233">
        <v>6</v>
      </c>
      <c r="F2233" t="s">
        <v>13821</v>
      </c>
      <c r="G2233">
        <v>3</v>
      </c>
      <c r="H2233" t="s">
        <v>13770</v>
      </c>
      <c r="I2233">
        <v>2</v>
      </c>
      <c r="J2233" t="s">
        <v>13818</v>
      </c>
      <c r="K2233" t="s">
        <v>13822</v>
      </c>
      <c r="L2233">
        <v>270107</v>
      </c>
      <c r="M2233" t="s">
        <v>13588</v>
      </c>
      <c r="N2233">
        <v>270107007</v>
      </c>
      <c r="O2233" t="s">
        <v>13618</v>
      </c>
      <c r="P2233">
        <v>21320.259428187477</v>
      </c>
      <c r="Q2233">
        <v>20451.190601192367</v>
      </c>
      <c r="R2233">
        <v>17909.619687098828</v>
      </c>
    </row>
    <row r="2234" spans="1:18" x14ac:dyDescent="0.25">
      <c r="A2234">
        <v>2</v>
      </c>
      <c r="B2234">
        <v>2101</v>
      </c>
      <c r="C2234" t="s">
        <v>756</v>
      </c>
      <c r="D2234" t="s">
        <v>756</v>
      </c>
      <c r="E2234">
        <v>6</v>
      </c>
      <c r="F2234" t="s">
        <v>13821</v>
      </c>
      <c r="G2234">
        <v>3</v>
      </c>
      <c r="H2234" t="s">
        <v>13770</v>
      </c>
      <c r="I2234">
        <v>2</v>
      </c>
      <c r="J2234" t="s">
        <v>13818</v>
      </c>
      <c r="K2234" t="s">
        <v>13823</v>
      </c>
      <c r="L2234">
        <v>270107</v>
      </c>
      <c r="M2234" t="s">
        <v>13588</v>
      </c>
      <c r="N2234">
        <v>270107007</v>
      </c>
      <c r="O2234" t="s">
        <v>13618</v>
      </c>
      <c r="P2234">
        <v>5937.9217273954118</v>
      </c>
      <c r="Q2234">
        <v>16456.607816990858</v>
      </c>
      <c r="R2234">
        <v>11309.673716785384</v>
      </c>
    </row>
    <row r="2235" spans="1:18" x14ac:dyDescent="0.25">
      <c r="A2235">
        <v>2</v>
      </c>
      <c r="B2235">
        <v>2104</v>
      </c>
      <c r="C2235" t="s">
        <v>756</v>
      </c>
      <c r="D2235" t="s">
        <v>1090</v>
      </c>
      <c r="E2235">
        <v>5</v>
      </c>
      <c r="F2235" t="s">
        <v>13817</v>
      </c>
      <c r="G2235">
        <v>1</v>
      </c>
      <c r="H2235" t="s">
        <v>8278</v>
      </c>
      <c r="I2235">
        <v>2</v>
      </c>
      <c r="J2235" t="s">
        <v>13818</v>
      </c>
      <c r="K2235" t="s">
        <v>13819</v>
      </c>
      <c r="L2235">
        <v>270107</v>
      </c>
      <c r="M2235" t="s">
        <v>13588</v>
      </c>
      <c r="N2235">
        <v>270107007</v>
      </c>
      <c r="O2235" t="s">
        <v>13618</v>
      </c>
      <c r="P2235">
        <v>0</v>
      </c>
      <c r="Q2235">
        <v>52942.3533773776</v>
      </c>
      <c r="R2235">
        <v>0</v>
      </c>
    </row>
    <row r="2236" spans="1:18" x14ac:dyDescent="0.25">
      <c r="A2236">
        <v>2</v>
      </c>
      <c r="B2236">
        <v>2104</v>
      </c>
      <c r="C2236" t="s">
        <v>756</v>
      </c>
      <c r="D2236" t="s">
        <v>1090</v>
      </c>
      <c r="E2236">
        <v>5</v>
      </c>
      <c r="F2236" t="s">
        <v>13817</v>
      </c>
      <c r="G2236">
        <v>1</v>
      </c>
      <c r="H2236" t="s">
        <v>8278</v>
      </c>
      <c r="I2236">
        <v>2</v>
      </c>
      <c r="J2236" t="s">
        <v>13818</v>
      </c>
      <c r="K2236" t="s">
        <v>13820</v>
      </c>
      <c r="L2236">
        <v>270107</v>
      </c>
      <c r="M2236" t="s">
        <v>13588</v>
      </c>
      <c r="N2236">
        <v>270107007</v>
      </c>
      <c r="O2236" t="s">
        <v>13618</v>
      </c>
      <c r="P2236">
        <v>0</v>
      </c>
      <c r="Q2236">
        <v>15260.32311362727</v>
      </c>
      <c r="R2236">
        <v>0</v>
      </c>
    </row>
    <row r="2237" spans="1:18" x14ac:dyDescent="0.25">
      <c r="A2237">
        <v>2</v>
      </c>
      <c r="B2237">
        <v>2104</v>
      </c>
      <c r="C2237" t="s">
        <v>756</v>
      </c>
      <c r="D2237" t="s">
        <v>1090</v>
      </c>
      <c r="E2237">
        <v>6</v>
      </c>
      <c r="F2237" t="s">
        <v>13821</v>
      </c>
      <c r="G2237">
        <v>3</v>
      </c>
      <c r="H2237" t="s">
        <v>13770</v>
      </c>
      <c r="I2237">
        <v>2</v>
      </c>
      <c r="J2237" t="s">
        <v>13818</v>
      </c>
      <c r="K2237" t="s">
        <v>13822</v>
      </c>
      <c r="L2237">
        <v>270107</v>
      </c>
      <c r="M2237" t="s">
        <v>13588</v>
      </c>
      <c r="N2237">
        <v>270107007</v>
      </c>
      <c r="O2237" t="s">
        <v>13618</v>
      </c>
      <c r="P2237">
        <v>0</v>
      </c>
      <c r="Q2237">
        <v>30848.96970728552</v>
      </c>
      <c r="R2237">
        <v>0</v>
      </c>
    </row>
    <row r="2238" spans="1:18" x14ac:dyDescent="0.25">
      <c r="A2238">
        <v>2</v>
      </c>
      <c r="B2238">
        <v>2104</v>
      </c>
      <c r="C2238" t="s">
        <v>756</v>
      </c>
      <c r="D2238" t="s">
        <v>1090</v>
      </c>
      <c r="E2238">
        <v>6</v>
      </c>
      <c r="F2238" t="s">
        <v>13821</v>
      </c>
      <c r="G2238">
        <v>3</v>
      </c>
      <c r="H2238" t="s">
        <v>13770</v>
      </c>
      <c r="I2238">
        <v>2</v>
      </c>
      <c r="J2238" t="s">
        <v>13818</v>
      </c>
      <c r="K2238" t="s">
        <v>13823</v>
      </c>
      <c r="L2238">
        <v>270107</v>
      </c>
      <c r="M2238" t="s">
        <v>13588</v>
      </c>
      <c r="N2238">
        <v>270107007</v>
      </c>
      <c r="O2238" t="s">
        <v>13618</v>
      </c>
      <c r="P2238">
        <v>0</v>
      </c>
      <c r="Q2238">
        <v>37353.706783719354</v>
      </c>
      <c r="R2238">
        <v>0</v>
      </c>
    </row>
    <row r="2239" spans="1:18" x14ac:dyDescent="0.25">
      <c r="A2239">
        <v>2</v>
      </c>
      <c r="B2239">
        <v>2201</v>
      </c>
      <c r="C2239" t="s">
        <v>756</v>
      </c>
      <c r="D2239" t="s">
        <v>1093</v>
      </c>
      <c r="E2239">
        <v>5</v>
      </c>
      <c r="F2239" t="s">
        <v>13817</v>
      </c>
      <c r="G2239">
        <v>1</v>
      </c>
      <c r="H2239" t="s">
        <v>8278</v>
      </c>
      <c r="I2239">
        <v>2</v>
      </c>
      <c r="J2239" t="s">
        <v>13818</v>
      </c>
      <c r="K2239" t="s">
        <v>13819</v>
      </c>
      <c r="L2239">
        <v>270107</v>
      </c>
      <c r="M2239" t="s">
        <v>13588</v>
      </c>
      <c r="N2239">
        <v>270107007</v>
      </c>
      <c r="O2239" t="s">
        <v>13618</v>
      </c>
      <c r="P2239">
        <v>23165.043471771336</v>
      </c>
      <c r="Q2239">
        <v>20589.527341893569</v>
      </c>
      <c r="R2239">
        <v>23901.655077243377</v>
      </c>
    </row>
    <row r="2240" spans="1:18" x14ac:dyDescent="0.25">
      <c r="A2240">
        <v>2</v>
      </c>
      <c r="B2240">
        <v>2201</v>
      </c>
      <c r="C2240" t="s">
        <v>756</v>
      </c>
      <c r="D2240" t="s">
        <v>1093</v>
      </c>
      <c r="E2240">
        <v>5</v>
      </c>
      <c r="F2240" t="s">
        <v>13817</v>
      </c>
      <c r="G2240">
        <v>1</v>
      </c>
      <c r="H2240" t="s">
        <v>8278</v>
      </c>
      <c r="I2240">
        <v>2</v>
      </c>
      <c r="J2240" t="s">
        <v>13818</v>
      </c>
      <c r="K2240" t="s">
        <v>13820</v>
      </c>
      <c r="L2240">
        <v>270107</v>
      </c>
      <c r="M2240" t="s">
        <v>13588</v>
      </c>
      <c r="N2240">
        <v>270107007</v>
      </c>
      <c r="O2240" t="s">
        <v>13618</v>
      </c>
      <c r="P2240">
        <v>4258.8653805490258</v>
      </c>
      <c r="Q2240">
        <v>4318.0655222802225</v>
      </c>
      <c r="R2240">
        <v>4971.5608860233278</v>
      </c>
    </row>
    <row r="2241" spans="1:18" x14ac:dyDescent="0.25">
      <c r="A2241">
        <v>2</v>
      </c>
      <c r="B2241">
        <v>2201</v>
      </c>
      <c r="C2241" t="s">
        <v>756</v>
      </c>
      <c r="D2241" t="s">
        <v>1093</v>
      </c>
      <c r="E2241">
        <v>6</v>
      </c>
      <c r="F2241" t="s">
        <v>13821</v>
      </c>
      <c r="G2241">
        <v>3</v>
      </c>
      <c r="H2241" t="s">
        <v>13770</v>
      </c>
      <c r="I2241">
        <v>2</v>
      </c>
      <c r="J2241" t="s">
        <v>13818</v>
      </c>
      <c r="K2241" t="s">
        <v>13822</v>
      </c>
      <c r="L2241">
        <v>270107</v>
      </c>
      <c r="M2241" t="s">
        <v>13588</v>
      </c>
      <c r="N2241">
        <v>270107007</v>
      </c>
      <c r="O2241" t="s">
        <v>13618</v>
      </c>
      <c r="P2241">
        <v>20912.471858402678</v>
      </c>
      <c r="Q2241">
        <v>13084.126184451436</v>
      </c>
      <c r="R2241">
        <v>21855.648156492949</v>
      </c>
    </row>
    <row r="2242" spans="1:18" x14ac:dyDescent="0.25">
      <c r="A2242">
        <v>2</v>
      </c>
      <c r="B2242">
        <v>2201</v>
      </c>
      <c r="C2242" t="s">
        <v>756</v>
      </c>
      <c r="D2242" t="s">
        <v>1093</v>
      </c>
      <c r="E2242">
        <v>6</v>
      </c>
      <c r="F2242" t="s">
        <v>13821</v>
      </c>
      <c r="G2242">
        <v>3</v>
      </c>
      <c r="H2242" t="s">
        <v>13770</v>
      </c>
      <c r="I2242">
        <v>2</v>
      </c>
      <c r="J2242" t="s">
        <v>13818</v>
      </c>
      <c r="K2242" t="s">
        <v>13823</v>
      </c>
      <c r="L2242">
        <v>270107</v>
      </c>
      <c r="M2242" t="s">
        <v>13588</v>
      </c>
      <c r="N2242">
        <v>270107007</v>
      </c>
      <c r="O2242" t="s">
        <v>13618</v>
      </c>
      <c r="P2242">
        <v>6511.4369939176831</v>
      </c>
      <c r="Q2242">
        <v>11823.466679722338</v>
      </c>
      <c r="R2242">
        <v>7017.5678067737545</v>
      </c>
    </row>
    <row r="2243" spans="1:18" x14ac:dyDescent="0.25">
      <c r="A2243">
        <v>2</v>
      </c>
      <c r="B2243">
        <v>2301</v>
      </c>
      <c r="C2243" t="s">
        <v>756</v>
      </c>
      <c r="D2243" t="s">
        <v>1102</v>
      </c>
      <c r="E2243">
        <v>5</v>
      </c>
      <c r="F2243" t="s">
        <v>13817</v>
      </c>
      <c r="G2243">
        <v>1</v>
      </c>
      <c r="H2243" t="s">
        <v>8278</v>
      </c>
      <c r="I2243">
        <v>2</v>
      </c>
      <c r="J2243" t="s">
        <v>13818</v>
      </c>
      <c r="K2243" t="s">
        <v>13819</v>
      </c>
      <c r="L2243">
        <v>270107</v>
      </c>
      <c r="M2243" t="s">
        <v>13588</v>
      </c>
      <c r="N2243">
        <v>270107007</v>
      </c>
      <c r="O2243" t="s">
        <v>13618</v>
      </c>
      <c r="P2243">
        <v>0</v>
      </c>
      <c r="Q2243">
        <v>35765.214421579112</v>
      </c>
      <c r="R2243">
        <v>52772.05538027169</v>
      </c>
    </row>
    <row r="2244" spans="1:18" x14ac:dyDescent="0.25">
      <c r="A2244">
        <v>2</v>
      </c>
      <c r="B2244">
        <v>2301</v>
      </c>
      <c r="C2244" t="s">
        <v>756</v>
      </c>
      <c r="D2244" t="s">
        <v>1102</v>
      </c>
      <c r="E2244">
        <v>5</v>
      </c>
      <c r="F2244" t="s">
        <v>13817</v>
      </c>
      <c r="G2244">
        <v>1</v>
      </c>
      <c r="H2244" t="s">
        <v>8278</v>
      </c>
      <c r="I2244">
        <v>2</v>
      </c>
      <c r="J2244" t="s">
        <v>13818</v>
      </c>
      <c r="K2244" t="s">
        <v>13820</v>
      </c>
      <c r="L2244">
        <v>270107</v>
      </c>
      <c r="M2244" t="s">
        <v>13588</v>
      </c>
      <c r="N2244">
        <v>270107007</v>
      </c>
      <c r="O2244" t="s">
        <v>13618</v>
      </c>
      <c r="P2244">
        <v>0</v>
      </c>
      <c r="Q2244">
        <v>3203.4511003818716</v>
      </c>
      <c r="R2244">
        <v>22312.665658478469</v>
      </c>
    </row>
    <row r="2245" spans="1:18" x14ac:dyDescent="0.25">
      <c r="A2245">
        <v>2</v>
      </c>
      <c r="B2245">
        <v>2301</v>
      </c>
      <c r="C2245" t="s">
        <v>756</v>
      </c>
      <c r="D2245" t="s">
        <v>1102</v>
      </c>
      <c r="E2245">
        <v>6</v>
      </c>
      <c r="F2245" t="s">
        <v>13821</v>
      </c>
      <c r="G2245">
        <v>3</v>
      </c>
      <c r="H2245" t="s">
        <v>13770</v>
      </c>
      <c r="I2245">
        <v>2</v>
      </c>
      <c r="J2245" t="s">
        <v>13818</v>
      </c>
      <c r="K2245" t="s">
        <v>13822</v>
      </c>
      <c r="L2245">
        <v>270107</v>
      </c>
      <c r="M2245" t="s">
        <v>13588</v>
      </c>
      <c r="N2245">
        <v>270107007</v>
      </c>
      <c r="O2245" t="s">
        <v>13618</v>
      </c>
      <c r="P2245">
        <v>0</v>
      </c>
      <c r="Q2245">
        <v>18273.618629388628</v>
      </c>
      <c r="R2245">
        <v>48376.683498836326</v>
      </c>
    </row>
    <row r="2246" spans="1:18" x14ac:dyDescent="0.25">
      <c r="A2246">
        <v>2</v>
      </c>
      <c r="B2246">
        <v>2301</v>
      </c>
      <c r="C2246" t="s">
        <v>756</v>
      </c>
      <c r="D2246" t="s">
        <v>1102</v>
      </c>
      <c r="E2246">
        <v>6</v>
      </c>
      <c r="F2246" t="s">
        <v>13821</v>
      </c>
      <c r="G2246">
        <v>3</v>
      </c>
      <c r="H2246" t="s">
        <v>13770</v>
      </c>
      <c r="I2246">
        <v>2</v>
      </c>
      <c r="J2246" t="s">
        <v>13818</v>
      </c>
      <c r="K2246" t="s">
        <v>13823</v>
      </c>
      <c r="L2246">
        <v>270107</v>
      </c>
      <c r="M2246" t="s">
        <v>13588</v>
      </c>
      <c r="N2246">
        <v>270107007</v>
      </c>
      <c r="O2246" t="s">
        <v>13618</v>
      </c>
      <c r="P2246">
        <v>0</v>
      </c>
      <c r="Q2246">
        <v>20695.046892572358</v>
      </c>
      <c r="R2246">
        <v>26708.037539913832</v>
      </c>
    </row>
    <row r="2247" spans="1:18" x14ac:dyDescent="0.25">
      <c r="A2247">
        <v>2</v>
      </c>
      <c r="B2247">
        <v>2302</v>
      </c>
      <c r="C2247" t="s">
        <v>756</v>
      </c>
      <c r="D2247" t="s">
        <v>1105</v>
      </c>
      <c r="E2247">
        <v>5</v>
      </c>
      <c r="F2247" t="s">
        <v>13817</v>
      </c>
      <c r="G2247">
        <v>1</v>
      </c>
      <c r="H2247" t="s">
        <v>8278</v>
      </c>
      <c r="I2247">
        <v>2</v>
      </c>
      <c r="J2247" t="s">
        <v>13818</v>
      </c>
      <c r="K2247" t="s">
        <v>13819</v>
      </c>
      <c r="L2247">
        <v>270107</v>
      </c>
      <c r="M2247" t="s">
        <v>13588</v>
      </c>
      <c r="N2247">
        <v>270107007</v>
      </c>
      <c r="O2247" t="s">
        <v>13618</v>
      </c>
      <c r="P2247">
        <v>0</v>
      </c>
      <c r="Q2247">
        <v>28248.345191286109</v>
      </c>
      <c r="R2247">
        <v>0</v>
      </c>
    </row>
    <row r="2248" spans="1:18" x14ac:dyDescent="0.25">
      <c r="A2248">
        <v>2</v>
      </c>
      <c r="B2248">
        <v>2302</v>
      </c>
      <c r="C2248" t="s">
        <v>756</v>
      </c>
      <c r="D2248" t="s">
        <v>1105</v>
      </c>
      <c r="E2248">
        <v>6</v>
      </c>
      <c r="F2248" t="s">
        <v>13821</v>
      </c>
      <c r="G2248">
        <v>3</v>
      </c>
      <c r="H2248" t="s">
        <v>13770</v>
      </c>
      <c r="I2248">
        <v>2</v>
      </c>
      <c r="J2248" t="s">
        <v>13818</v>
      </c>
      <c r="K2248" t="s">
        <v>13822</v>
      </c>
      <c r="L2248">
        <v>270107</v>
      </c>
      <c r="M2248" t="s">
        <v>13588</v>
      </c>
      <c r="N2248">
        <v>270107007</v>
      </c>
      <c r="O2248" t="s">
        <v>13618</v>
      </c>
      <c r="P2248">
        <v>0</v>
      </c>
      <c r="Q2248">
        <v>28248.345191286109</v>
      </c>
      <c r="R2248">
        <v>0</v>
      </c>
    </row>
    <row r="2249" spans="1:18" x14ac:dyDescent="0.25">
      <c r="A2249">
        <v>3</v>
      </c>
      <c r="B2249">
        <v>3101</v>
      </c>
      <c r="C2249" t="s">
        <v>765</v>
      </c>
      <c r="D2249" t="s">
        <v>1108</v>
      </c>
      <c r="E2249">
        <v>5</v>
      </c>
      <c r="F2249" t="s">
        <v>13817</v>
      </c>
      <c r="G2249">
        <v>1</v>
      </c>
      <c r="H2249" t="s">
        <v>8278</v>
      </c>
      <c r="I2249">
        <v>2</v>
      </c>
      <c r="J2249" t="s">
        <v>13818</v>
      </c>
      <c r="K2249" t="s">
        <v>13819</v>
      </c>
      <c r="L2249">
        <v>270107</v>
      </c>
      <c r="M2249" t="s">
        <v>13588</v>
      </c>
      <c r="N2249">
        <v>270107007</v>
      </c>
      <c r="O2249" t="s">
        <v>13618</v>
      </c>
      <c r="P2249">
        <v>22868.043087971273</v>
      </c>
      <c r="Q2249">
        <v>32156.131424707757</v>
      </c>
      <c r="R2249">
        <v>22703.105603621741</v>
      </c>
    </row>
    <row r="2250" spans="1:18" x14ac:dyDescent="0.25">
      <c r="A2250">
        <v>3</v>
      </c>
      <c r="B2250">
        <v>3101</v>
      </c>
      <c r="C2250" t="s">
        <v>765</v>
      </c>
      <c r="D2250" t="s">
        <v>1108</v>
      </c>
      <c r="E2250">
        <v>5</v>
      </c>
      <c r="F2250" t="s">
        <v>13817</v>
      </c>
      <c r="G2250">
        <v>1</v>
      </c>
      <c r="H2250" t="s">
        <v>8278</v>
      </c>
      <c r="I2250">
        <v>2</v>
      </c>
      <c r="J2250" t="s">
        <v>13818</v>
      </c>
      <c r="K2250" t="s">
        <v>13820</v>
      </c>
      <c r="L2250">
        <v>270107</v>
      </c>
      <c r="M2250" t="s">
        <v>13588</v>
      </c>
      <c r="N2250">
        <v>270107007</v>
      </c>
      <c r="O2250" t="s">
        <v>13618</v>
      </c>
      <c r="P2250">
        <v>3701.5901513208514</v>
      </c>
      <c r="Q2250">
        <v>3602.0932412148159</v>
      </c>
      <c r="R2250">
        <v>6766.1902444035841</v>
      </c>
    </row>
    <row r="2251" spans="1:18" x14ac:dyDescent="0.25">
      <c r="A2251">
        <v>3</v>
      </c>
      <c r="B2251">
        <v>3101</v>
      </c>
      <c r="C2251" t="s">
        <v>765</v>
      </c>
      <c r="D2251" t="s">
        <v>1108</v>
      </c>
      <c r="E2251">
        <v>5</v>
      </c>
      <c r="F2251" t="s">
        <v>13817</v>
      </c>
      <c r="G2251">
        <v>2</v>
      </c>
      <c r="H2251" t="s">
        <v>13771</v>
      </c>
      <c r="I2251">
        <v>2</v>
      </c>
      <c r="J2251" t="s">
        <v>13818</v>
      </c>
      <c r="K2251" t="s">
        <v>13771</v>
      </c>
      <c r="L2251">
        <v>270107</v>
      </c>
      <c r="M2251" t="s">
        <v>13588</v>
      </c>
      <c r="N2251">
        <v>270107007</v>
      </c>
      <c r="O2251" t="s">
        <v>13618</v>
      </c>
      <c r="P2251">
        <v>68.607335214157473</v>
      </c>
      <c r="Q2251">
        <v>0</v>
      </c>
      <c r="R2251">
        <v>0</v>
      </c>
    </row>
    <row r="2252" spans="1:18" x14ac:dyDescent="0.25">
      <c r="A2252">
        <v>3</v>
      </c>
      <c r="B2252">
        <v>3101</v>
      </c>
      <c r="C2252" t="s">
        <v>765</v>
      </c>
      <c r="D2252" t="s">
        <v>1108</v>
      </c>
      <c r="E2252">
        <v>6</v>
      </c>
      <c r="F2252" t="s">
        <v>13821</v>
      </c>
      <c r="G2252">
        <v>3</v>
      </c>
      <c r="H2252" t="s">
        <v>13770</v>
      </c>
      <c r="I2252">
        <v>2</v>
      </c>
      <c r="J2252" t="s">
        <v>13818</v>
      </c>
      <c r="K2252" t="s">
        <v>13822</v>
      </c>
      <c r="L2252">
        <v>270107</v>
      </c>
      <c r="M2252" t="s">
        <v>13588</v>
      </c>
      <c r="N2252">
        <v>270107007</v>
      </c>
      <c r="O2252" t="s">
        <v>13618</v>
      </c>
      <c r="P2252">
        <v>17564.760194921775</v>
      </c>
      <c r="Q2252">
        <v>29928.993564975954</v>
      </c>
      <c r="R2252">
        <v>18435.349514517475</v>
      </c>
    </row>
    <row r="2253" spans="1:18" x14ac:dyDescent="0.25">
      <c r="A2253">
        <v>3</v>
      </c>
      <c r="B2253">
        <v>3101</v>
      </c>
      <c r="C2253" t="s">
        <v>765</v>
      </c>
      <c r="D2253" t="s">
        <v>1108</v>
      </c>
      <c r="E2253">
        <v>6</v>
      </c>
      <c r="F2253" t="s">
        <v>13821</v>
      </c>
      <c r="G2253">
        <v>3</v>
      </c>
      <c r="H2253" t="s">
        <v>13770</v>
      </c>
      <c r="I2253">
        <v>2</v>
      </c>
      <c r="J2253" t="s">
        <v>13818</v>
      </c>
      <c r="K2253" t="s">
        <v>13823</v>
      </c>
      <c r="L2253">
        <v>270107</v>
      </c>
      <c r="M2253" t="s">
        <v>13588</v>
      </c>
      <c r="N2253">
        <v>270107007</v>
      </c>
      <c r="O2253" t="s">
        <v>13618</v>
      </c>
      <c r="P2253">
        <v>9073.4803795845091</v>
      </c>
      <c r="Q2253">
        <v>5829.2311009465893</v>
      </c>
      <c r="R2253">
        <v>11033.946333507805</v>
      </c>
    </row>
    <row r="2254" spans="1:18" x14ac:dyDescent="0.25">
      <c r="A2254">
        <v>3</v>
      </c>
      <c r="B2254">
        <v>3102</v>
      </c>
      <c r="C2254" t="s">
        <v>765</v>
      </c>
      <c r="D2254" t="s">
        <v>1111</v>
      </c>
      <c r="E2254">
        <v>5</v>
      </c>
      <c r="F2254" t="s">
        <v>13817</v>
      </c>
      <c r="G2254">
        <v>1</v>
      </c>
      <c r="H2254" t="s">
        <v>8278</v>
      </c>
      <c r="I2254">
        <v>2</v>
      </c>
      <c r="J2254" t="s">
        <v>13818</v>
      </c>
      <c r="K2254" t="s">
        <v>13819</v>
      </c>
      <c r="L2254">
        <v>270107</v>
      </c>
      <c r="M2254" t="s">
        <v>13588</v>
      </c>
      <c r="N2254">
        <v>270107007</v>
      </c>
      <c r="O2254" t="s">
        <v>13618</v>
      </c>
      <c r="P2254">
        <v>0</v>
      </c>
      <c r="Q2254">
        <v>44663.9345089649</v>
      </c>
      <c r="R2254">
        <v>22801.31916383305</v>
      </c>
    </row>
    <row r="2255" spans="1:18" x14ac:dyDescent="0.25">
      <c r="A2255">
        <v>3</v>
      </c>
      <c r="B2255">
        <v>3102</v>
      </c>
      <c r="C2255" t="s">
        <v>765</v>
      </c>
      <c r="D2255" t="s">
        <v>1111</v>
      </c>
      <c r="E2255">
        <v>5</v>
      </c>
      <c r="F2255" t="s">
        <v>13817</v>
      </c>
      <c r="G2255">
        <v>1</v>
      </c>
      <c r="H2255" t="s">
        <v>8278</v>
      </c>
      <c r="I2255">
        <v>2</v>
      </c>
      <c r="J2255" t="s">
        <v>13818</v>
      </c>
      <c r="K2255" t="s">
        <v>13820</v>
      </c>
      <c r="L2255">
        <v>270107</v>
      </c>
      <c r="M2255" t="s">
        <v>13588</v>
      </c>
      <c r="N2255">
        <v>270107007</v>
      </c>
      <c r="O2255" t="s">
        <v>13618</v>
      </c>
      <c r="P2255">
        <v>0</v>
      </c>
      <c r="Q2255">
        <v>11115.113478300829</v>
      </c>
      <c r="R2255">
        <v>6897.234422076418</v>
      </c>
    </row>
    <row r="2256" spans="1:18" x14ac:dyDescent="0.25">
      <c r="A2256">
        <v>3</v>
      </c>
      <c r="B2256">
        <v>3102</v>
      </c>
      <c r="C2256" t="s">
        <v>765</v>
      </c>
      <c r="D2256" t="s">
        <v>1111</v>
      </c>
      <c r="E2256">
        <v>6</v>
      </c>
      <c r="F2256" t="s">
        <v>13821</v>
      </c>
      <c r="G2256">
        <v>3</v>
      </c>
      <c r="H2256" t="s">
        <v>13770</v>
      </c>
      <c r="I2256">
        <v>2</v>
      </c>
      <c r="J2256" t="s">
        <v>13818</v>
      </c>
      <c r="K2256" t="s">
        <v>13822</v>
      </c>
      <c r="L2256">
        <v>270107</v>
      </c>
      <c r="M2256" t="s">
        <v>13588</v>
      </c>
      <c r="N2256">
        <v>270107007</v>
      </c>
      <c r="O2256" t="s">
        <v>13618</v>
      </c>
      <c r="P2256">
        <v>0</v>
      </c>
      <c r="Q2256">
        <v>32496.0345282489</v>
      </c>
      <c r="R2256">
        <v>17045.114611956531</v>
      </c>
    </row>
    <row r="2257" spans="1:18" x14ac:dyDescent="0.25">
      <c r="A2257">
        <v>3</v>
      </c>
      <c r="B2257">
        <v>3102</v>
      </c>
      <c r="C2257" t="s">
        <v>765</v>
      </c>
      <c r="D2257" t="s">
        <v>1111</v>
      </c>
      <c r="E2257">
        <v>6</v>
      </c>
      <c r="F2257" t="s">
        <v>13821</v>
      </c>
      <c r="G2257">
        <v>3</v>
      </c>
      <c r="H2257" t="s">
        <v>13770</v>
      </c>
      <c r="I2257">
        <v>2</v>
      </c>
      <c r="J2257" t="s">
        <v>13818</v>
      </c>
      <c r="K2257" t="s">
        <v>13823</v>
      </c>
      <c r="L2257">
        <v>270107</v>
      </c>
      <c r="M2257" t="s">
        <v>13588</v>
      </c>
      <c r="N2257">
        <v>270107007</v>
      </c>
      <c r="O2257" t="s">
        <v>13618</v>
      </c>
      <c r="P2257">
        <v>0</v>
      </c>
      <c r="Q2257">
        <v>23283.013459016824</v>
      </c>
      <c r="R2257">
        <v>12653.438973952934</v>
      </c>
    </row>
    <row r="2258" spans="1:18" x14ac:dyDescent="0.25">
      <c r="A2258">
        <v>3</v>
      </c>
      <c r="B2258">
        <v>3103</v>
      </c>
      <c r="C2258" t="s">
        <v>765</v>
      </c>
      <c r="D2258" t="s">
        <v>1114</v>
      </c>
      <c r="E2258">
        <v>5</v>
      </c>
      <c r="F2258" t="s">
        <v>13817</v>
      </c>
      <c r="G2258">
        <v>1</v>
      </c>
      <c r="H2258" t="s">
        <v>8278</v>
      </c>
      <c r="I2258">
        <v>2</v>
      </c>
      <c r="J2258" t="s">
        <v>13818</v>
      </c>
      <c r="K2258" t="s">
        <v>13819</v>
      </c>
      <c r="L2258">
        <v>270107</v>
      </c>
      <c r="M2258" t="s">
        <v>13588</v>
      </c>
      <c r="N2258">
        <v>270107007</v>
      </c>
      <c r="O2258" t="s">
        <v>13618</v>
      </c>
      <c r="P2258">
        <v>0</v>
      </c>
      <c r="Q2258">
        <v>6572.3166678621837</v>
      </c>
      <c r="R2258">
        <v>42308.656323498508</v>
      </c>
    </row>
    <row r="2259" spans="1:18" x14ac:dyDescent="0.25">
      <c r="A2259">
        <v>3</v>
      </c>
      <c r="B2259">
        <v>3103</v>
      </c>
      <c r="C2259" t="s">
        <v>765</v>
      </c>
      <c r="D2259" t="s">
        <v>1114</v>
      </c>
      <c r="E2259">
        <v>5</v>
      </c>
      <c r="F2259" t="s">
        <v>13817</v>
      </c>
      <c r="G2259">
        <v>1</v>
      </c>
      <c r="H2259" t="s">
        <v>8278</v>
      </c>
      <c r="I2259">
        <v>2</v>
      </c>
      <c r="J2259" t="s">
        <v>13818</v>
      </c>
      <c r="K2259" t="s">
        <v>13820</v>
      </c>
      <c r="L2259">
        <v>270107</v>
      </c>
      <c r="M2259" t="s">
        <v>13588</v>
      </c>
      <c r="N2259">
        <v>270107007</v>
      </c>
      <c r="O2259" t="s">
        <v>13618</v>
      </c>
      <c r="P2259">
        <v>0</v>
      </c>
      <c r="Q2259">
        <v>1020.7967746253138</v>
      </c>
      <c r="R2259">
        <v>14645.830414658749</v>
      </c>
    </row>
    <row r="2260" spans="1:18" x14ac:dyDescent="0.25">
      <c r="A2260">
        <v>3</v>
      </c>
      <c r="B2260">
        <v>3103</v>
      </c>
      <c r="C2260" t="s">
        <v>765</v>
      </c>
      <c r="D2260" t="s">
        <v>1114</v>
      </c>
      <c r="E2260">
        <v>6</v>
      </c>
      <c r="F2260" t="s">
        <v>13821</v>
      </c>
      <c r="G2260">
        <v>3</v>
      </c>
      <c r="H2260" t="s">
        <v>13770</v>
      </c>
      <c r="I2260">
        <v>2</v>
      </c>
      <c r="J2260" t="s">
        <v>13818</v>
      </c>
      <c r="K2260" t="s">
        <v>13822</v>
      </c>
      <c r="L2260">
        <v>270107</v>
      </c>
      <c r="M2260" t="s">
        <v>13588</v>
      </c>
      <c r="N2260">
        <v>270107007</v>
      </c>
      <c r="O2260" t="s">
        <v>13618</v>
      </c>
      <c r="P2260">
        <v>0</v>
      </c>
      <c r="Q2260">
        <v>6572.3166678621837</v>
      </c>
      <c r="R2260">
        <v>26020.807225439567</v>
      </c>
    </row>
    <row r="2261" spans="1:18" x14ac:dyDescent="0.25">
      <c r="A2261">
        <v>3</v>
      </c>
      <c r="B2261">
        <v>3103</v>
      </c>
      <c r="C2261" t="s">
        <v>765</v>
      </c>
      <c r="D2261" t="s">
        <v>1114</v>
      </c>
      <c r="E2261">
        <v>6</v>
      </c>
      <c r="F2261" t="s">
        <v>13821</v>
      </c>
      <c r="G2261">
        <v>3</v>
      </c>
      <c r="H2261" t="s">
        <v>13770</v>
      </c>
      <c r="I2261">
        <v>2</v>
      </c>
      <c r="J2261" t="s">
        <v>13818</v>
      </c>
      <c r="K2261" t="s">
        <v>13823</v>
      </c>
      <c r="L2261">
        <v>270107</v>
      </c>
      <c r="M2261" t="s">
        <v>13588</v>
      </c>
      <c r="N2261">
        <v>270107007</v>
      </c>
      <c r="O2261" t="s">
        <v>13618</v>
      </c>
      <c r="P2261">
        <v>0</v>
      </c>
      <c r="Q2261">
        <v>1020.7967746253138</v>
      </c>
      <c r="R2261">
        <v>30933.679512717714</v>
      </c>
    </row>
    <row r="2262" spans="1:18" x14ac:dyDescent="0.25">
      <c r="A2262">
        <v>3</v>
      </c>
      <c r="B2262">
        <v>3201</v>
      </c>
      <c r="C2262" t="s">
        <v>765</v>
      </c>
      <c r="D2262" t="s">
        <v>1117</v>
      </c>
      <c r="E2262">
        <v>5</v>
      </c>
      <c r="F2262" t="s">
        <v>13817</v>
      </c>
      <c r="G2262">
        <v>1</v>
      </c>
      <c r="H2262" t="s">
        <v>8278</v>
      </c>
      <c r="I2262">
        <v>2</v>
      </c>
      <c r="J2262" t="s">
        <v>13818</v>
      </c>
      <c r="K2262" t="s">
        <v>13819</v>
      </c>
      <c r="L2262">
        <v>270107</v>
      </c>
      <c r="M2262" t="s">
        <v>13588</v>
      </c>
      <c r="N2262">
        <v>270107007</v>
      </c>
      <c r="O2262" t="s">
        <v>13618</v>
      </c>
      <c r="P2262">
        <v>0</v>
      </c>
      <c r="Q2262">
        <v>29434.912595666432</v>
      </c>
      <c r="R2262">
        <v>48009.852615789197</v>
      </c>
    </row>
    <row r="2263" spans="1:18" x14ac:dyDescent="0.25">
      <c r="A2263">
        <v>3</v>
      </c>
      <c r="B2263">
        <v>3201</v>
      </c>
      <c r="C2263" t="s">
        <v>765</v>
      </c>
      <c r="D2263" t="s">
        <v>1117</v>
      </c>
      <c r="E2263">
        <v>5</v>
      </c>
      <c r="F2263" t="s">
        <v>13817</v>
      </c>
      <c r="G2263">
        <v>1</v>
      </c>
      <c r="H2263" t="s">
        <v>8278</v>
      </c>
      <c r="I2263">
        <v>2</v>
      </c>
      <c r="J2263" t="s">
        <v>13818</v>
      </c>
      <c r="K2263" t="s">
        <v>13820</v>
      </c>
      <c r="L2263">
        <v>270107</v>
      </c>
      <c r="M2263" t="s">
        <v>13588</v>
      </c>
      <c r="N2263">
        <v>270107007</v>
      </c>
      <c r="O2263" t="s">
        <v>13618</v>
      </c>
      <c r="P2263">
        <v>0</v>
      </c>
      <c r="Q2263">
        <v>3209.4603280178126</v>
      </c>
      <c r="R2263">
        <v>4159.8130609216569</v>
      </c>
    </row>
    <row r="2264" spans="1:18" x14ac:dyDescent="0.25">
      <c r="A2264">
        <v>3</v>
      </c>
      <c r="B2264">
        <v>3201</v>
      </c>
      <c r="C2264" t="s">
        <v>765</v>
      </c>
      <c r="D2264" t="s">
        <v>1117</v>
      </c>
      <c r="E2264">
        <v>6</v>
      </c>
      <c r="F2264" t="s">
        <v>13821</v>
      </c>
      <c r="G2264">
        <v>3</v>
      </c>
      <c r="H2264" t="s">
        <v>13770</v>
      </c>
      <c r="I2264">
        <v>2</v>
      </c>
      <c r="J2264" t="s">
        <v>13818</v>
      </c>
      <c r="K2264" t="s">
        <v>13822</v>
      </c>
      <c r="L2264">
        <v>270107</v>
      </c>
      <c r="M2264" t="s">
        <v>13588</v>
      </c>
      <c r="N2264">
        <v>270107007</v>
      </c>
      <c r="O2264" t="s">
        <v>13618</v>
      </c>
      <c r="P2264">
        <v>0</v>
      </c>
      <c r="Q2264">
        <v>27637.802267387469</v>
      </c>
      <c r="R2264">
        <v>32298.555614794521</v>
      </c>
    </row>
    <row r="2265" spans="1:18" x14ac:dyDescent="0.25">
      <c r="A2265">
        <v>3</v>
      </c>
      <c r="B2265">
        <v>3201</v>
      </c>
      <c r="C2265" t="s">
        <v>765</v>
      </c>
      <c r="D2265" t="s">
        <v>1117</v>
      </c>
      <c r="E2265">
        <v>6</v>
      </c>
      <c r="F2265" t="s">
        <v>13821</v>
      </c>
      <c r="G2265">
        <v>3</v>
      </c>
      <c r="H2265" t="s">
        <v>13770</v>
      </c>
      <c r="I2265">
        <v>2</v>
      </c>
      <c r="J2265" t="s">
        <v>13818</v>
      </c>
      <c r="K2265" t="s">
        <v>13823</v>
      </c>
      <c r="L2265">
        <v>270107</v>
      </c>
      <c r="M2265" t="s">
        <v>13588</v>
      </c>
      <c r="N2265">
        <v>270107007</v>
      </c>
      <c r="O2265" t="s">
        <v>13618</v>
      </c>
      <c r="P2265">
        <v>0</v>
      </c>
      <c r="Q2265">
        <v>5006.5706562967753</v>
      </c>
      <c r="R2265">
        <v>19871.11006191637</v>
      </c>
    </row>
    <row r="2266" spans="1:18" x14ac:dyDescent="0.25">
      <c r="A2266">
        <v>3</v>
      </c>
      <c r="B2266">
        <v>3301</v>
      </c>
      <c r="C2266" t="s">
        <v>765</v>
      </c>
      <c r="D2266" t="s">
        <v>1123</v>
      </c>
      <c r="E2266">
        <v>5</v>
      </c>
      <c r="F2266" t="s">
        <v>13817</v>
      </c>
      <c r="G2266">
        <v>1</v>
      </c>
      <c r="H2266" t="s">
        <v>8278</v>
      </c>
      <c r="I2266">
        <v>2</v>
      </c>
      <c r="J2266" t="s">
        <v>13818</v>
      </c>
      <c r="K2266" t="s">
        <v>13819</v>
      </c>
      <c r="L2266">
        <v>270107</v>
      </c>
      <c r="M2266" t="s">
        <v>13588</v>
      </c>
      <c r="N2266">
        <v>270107007</v>
      </c>
      <c r="O2266" t="s">
        <v>13618</v>
      </c>
      <c r="P2266">
        <v>21195.571682464455</v>
      </c>
      <c r="Q2266">
        <v>28136.068344053016</v>
      </c>
      <c r="R2266">
        <v>22978.331031106067</v>
      </c>
    </row>
    <row r="2267" spans="1:18" x14ac:dyDescent="0.25">
      <c r="A2267">
        <v>3</v>
      </c>
      <c r="B2267">
        <v>3301</v>
      </c>
      <c r="C2267" t="s">
        <v>765</v>
      </c>
      <c r="D2267" t="s">
        <v>1123</v>
      </c>
      <c r="E2267">
        <v>5</v>
      </c>
      <c r="F2267" t="s">
        <v>13817</v>
      </c>
      <c r="G2267">
        <v>1</v>
      </c>
      <c r="H2267" t="s">
        <v>8278</v>
      </c>
      <c r="I2267">
        <v>2</v>
      </c>
      <c r="J2267" t="s">
        <v>13818</v>
      </c>
      <c r="K2267" t="s">
        <v>13820</v>
      </c>
      <c r="L2267">
        <v>270107</v>
      </c>
      <c r="M2267" t="s">
        <v>13588</v>
      </c>
      <c r="N2267">
        <v>270107007</v>
      </c>
      <c r="O2267" t="s">
        <v>13618</v>
      </c>
      <c r="P2267">
        <v>6014.884478672986</v>
      </c>
      <c r="Q2267">
        <v>5559.0798501868412</v>
      </c>
      <c r="R2267">
        <v>6533.8290531522016</v>
      </c>
    </row>
    <row r="2268" spans="1:18" x14ac:dyDescent="0.25">
      <c r="A2268">
        <v>3</v>
      </c>
      <c r="B2268">
        <v>3301</v>
      </c>
      <c r="C2268" t="s">
        <v>765</v>
      </c>
      <c r="D2268" t="s">
        <v>1123</v>
      </c>
      <c r="E2268">
        <v>6</v>
      </c>
      <c r="F2268" t="s">
        <v>13821</v>
      </c>
      <c r="G2268">
        <v>3</v>
      </c>
      <c r="H2268" t="s">
        <v>13770</v>
      </c>
      <c r="I2268">
        <v>2</v>
      </c>
      <c r="J2268" t="s">
        <v>13818</v>
      </c>
      <c r="K2268" t="s">
        <v>13822</v>
      </c>
      <c r="L2268">
        <v>270107</v>
      </c>
      <c r="M2268" t="s">
        <v>13588</v>
      </c>
      <c r="N2268">
        <v>270107007</v>
      </c>
      <c r="O2268" t="s">
        <v>13618</v>
      </c>
      <c r="P2268">
        <v>18011.329976303317</v>
      </c>
      <c r="Q2268">
        <v>27106.574038235016</v>
      </c>
      <c r="R2268">
        <v>19264.952593301521</v>
      </c>
    </row>
    <row r="2269" spans="1:18" x14ac:dyDescent="0.25">
      <c r="A2269">
        <v>3</v>
      </c>
      <c r="B2269">
        <v>3301</v>
      </c>
      <c r="C2269" t="s">
        <v>765</v>
      </c>
      <c r="D2269" t="s">
        <v>1123</v>
      </c>
      <c r="E2269">
        <v>6</v>
      </c>
      <c r="F2269" t="s">
        <v>13821</v>
      </c>
      <c r="G2269">
        <v>3</v>
      </c>
      <c r="H2269" t="s">
        <v>13770</v>
      </c>
      <c r="I2269">
        <v>2</v>
      </c>
      <c r="J2269" t="s">
        <v>13818</v>
      </c>
      <c r="K2269" t="s">
        <v>13823</v>
      </c>
      <c r="L2269">
        <v>270107</v>
      </c>
      <c r="M2269" t="s">
        <v>13588</v>
      </c>
      <c r="N2269">
        <v>270107007</v>
      </c>
      <c r="O2269" t="s">
        <v>13618</v>
      </c>
      <c r="P2269">
        <v>9199.1261848341237</v>
      </c>
      <c r="Q2269">
        <v>6588.5741560048355</v>
      </c>
      <c r="R2269">
        <v>10247.207490956736</v>
      </c>
    </row>
    <row r="2270" spans="1:18" x14ac:dyDescent="0.25">
      <c r="A2270">
        <v>3</v>
      </c>
      <c r="B2270">
        <v>3303</v>
      </c>
      <c r="C2270" t="s">
        <v>765</v>
      </c>
      <c r="D2270" t="s">
        <v>1129</v>
      </c>
      <c r="E2270">
        <v>5</v>
      </c>
      <c r="F2270" t="s">
        <v>13817</v>
      </c>
      <c r="G2270">
        <v>1</v>
      </c>
      <c r="H2270" t="s">
        <v>8278</v>
      </c>
      <c r="I2270">
        <v>2</v>
      </c>
      <c r="J2270" t="s">
        <v>13818</v>
      </c>
      <c r="K2270" t="s">
        <v>13819</v>
      </c>
      <c r="L2270">
        <v>270107</v>
      </c>
      <c r="M2270" t="s">
        <v>13588</v>
      </c>
      <c r="N2270">
        <v>270107007</v>
      </c>
      <c r="O2270" t="s">
        <v>13618</v>
      </c>
      <c r="P2270">
        <v>0</v>
      </c>
      <c r="Q2270">
        <v>32674.768851571622</v>
      </c>
      <c r="R2270">
        <v>0</v>
      </c>
    </row>
    <row r="2271" spans="1:18" x14ac:dyDescent="0.25">
      <c r="A2271">
        <v>3</v>
      </c>
      <c r="B2271">
        <v>3303</v>
      </c>
      <c r="C2271" t="s">
        <v>765</v>
      </c>
      <c r="D2271" t="s">
        <v>1129</v>
      </c>
      <c r="E2271">
        <v>5</v>
      </c>
      <c r="F2271" t="s">
        <v>13817</v>
      </c>
      <c r="G2271">
        <v>1</v>
      </c>
      <c r="H2271" t="s">
        <v>8278</v>
      </c>
      <c r="I2271">
        <v>2</v>
      </c>
      <c r="J2271" t="s">
        <v>13818</v>
      </c>
      <c r="K2271" t="s">
        <v>13820</v>
      </c>
      <c r="L2271">
        <v>270107</v>
      </c>
      <c r="M2271" t="s">
        <v>13588</v>
      </c>
      <c r="N2271">
        <v>270107007</v>
      </c>
      <c r="O2271" t="s">
        <v>13618</v>
      </c>
      <c r="P2271">
        <v>0</v>
      </c>
      <c r="Q2271">
        <v>2906.2235211769148</v>
      </c>
      <c r="R2271">
        <v>0</v>
      </c>
    </row>
    <row r="2272" spans="1:18" x14ac:dyDescent="0.25">
      <c r="A2272">
        <v>3</v>
      </c>
      <c r="B2272">
        <v>3303</v>
      </c>
      <c r="C2272" t="s">
        <v>765</v>
      </c>
      <c r="D2272" t="s">
        <v>1129</v>
      </c>
      <c r="E2272">
        <v>6</v>
      </c>
      <c r="F2272" t="s">
        <v>13821</v>
      </c>
      <c r="G2272">
        <v>3</v>
      </c>
      <c r="H2272" t="s">
        <v>13770</v>
      </c>
      <c r="I2272">
        <v>2</v>
      </c>
      <c r="J2272" t="s">
        <v>13818</v>
      </c>
      <c r="K2272" t="s">
        <v>13822</v>
      </c>
      <c r="L2272">
        <v>270107</v>
      </c>
      <c r="M2272" t="s">
        <v>13588</v>
      </c>
      <c r="N2272">
        <v>270107007</v>
      </c>
      <c r="O2272" t="s">
        <v>13618</v>
      </c>
      <c r="P2272">
        <v>0</v>
      </c>
      <c r="Q2272">
        <v>32674.768851571622</v>
      </c>
      <c r="R2272">
        <v>0</v>
      </c>
    </row>
    <row r="2273" spans="1:18" x14ac:dyDescent="0.25">
      <c r="A2273">
        <v>3</v>
      </c>
      <c r="B2273">
        <v>3303</v>
      </c>
      <c r="C2273" t="s">
        <v>765</v>
      </c>
      <c r="D2273" t="s">
        <v>1129</v>
      </c>
      <c r="E2273">
        <v>6</v>
      </c>
      <c r="F2273" t="s">
        <v>13821</v>
      </c>
      <c r="G2273">
        <v>3</v>
      </c>
      <c r="H2273" t="s">
        <v>13770</v>
      </c>
      <c r="I2273">
        <v>2</v>
      </c>
      <c r="J2273" t="s">
        <v>13818</v>
      </c>
      <c r="K2273" t="s">
        <v>13823</v>
      </c>
      <c r="L2273">
        <v>270107</v>
      </c>
      <c r="M2273" t="s">
        <v>13588</v>
      </c>
      <c r="N2273">
        <v>270107007</v>
      </c>
      <c r="O2273" t="s">
        <v>13618</v>
      </c>
      <c r="P2273">
        <v>0</v>
      </c>
      <c r="Q2273">
        <v>2906.2235211769148</v>
      </c>
      <c r="R2273">
        <v>0</v>
      </c>
    </row>
    <row r="2274" spans="1:18" x14ac:dyDescent="0.25">
      <c r="A2274">
        <v>3</v>
      </c>
      <c r="B2274">
        <v>3304</v>
      </c>
      <c r="C2274" t="s">
        <v>765</v>
      </c>
      <c r="D2274" t="s">
        <v>1132</v>
      </c>
      <c r="E2274">
        <v>5</v>
      </c>
      <c r="F2274" t="s">
        <v>13817</v>
      </c>
      <c r="G2274">
        <v>1</v>
      </c>
      <c r="H2274" t="s">
        <v>8278</v>
      </c>
      <c r="I2274">
        <v>2</v>
      </c>
      <c r="J2274" t="s">
        <v>13818</v>
      </c>
      <c r="K2274" t="s">
        <v>13819</v>
      </c>
      <c r="L2274">
        <v>270107</v>
      </c>
      <c r="M2274" t="s">
        <v>13588</v>
      </c>
      <c r="N2274">
        <v>270107007</v>
      </c>
      <c r="O2274" t="s">
        <v>13618</v>
      </c>
      <c r="P2274">
        <v>0</v>
      </c>
      <c r="Q2274">
        <v>8063.3419039714172</v>
      </c>
      <c r="R2274">
        <v>0</v>
      </c>
    </row>
    <row r="2275" spans="1:18" x14ac:dyDescent="0.25">
      <c r="A2275">
        <v>3</v>
      </c>
      <c r="B2275">
        <v>3304</v>
      </c>
      <c r="C2275" t="s">
        <v>765</v>
      </c>
      <c r="D2275" t="s">
        <v>1132</v>
      </c>
      <c r="E2275">
        <v>6</v>
      </c>
      <c r="F2275" t="s">
        <v>13821</v>
      </c>
      <c r="G2275">
        <v>3</v>
      </c>
      <c r="H2275" t="s">
        <v>13770</v>
      </c>
      <c r="I2275">
        <v>2</v>
      </c>
      <c r="J2275" t="s">
        <v>13818</v>
      </c>
      <c r="K2275" t="s">
        <v>13822</v>
      </c>
      <c r="L2275">
        <v>270107</v>
      </c>
      <c r="M2275" t="s">
        <v>13588</v>
      </c>
      <c r="N2275">
        <v>270107007</v>
      </c>
      <c r="O2275" t="s">
        <v>13618</v>
      </c>
      <c r="P2275">
        <v>0</v>
      </c>
      <c r="Q2275">
        <v>8063.3419039714172</v>
      </c>
      <c r="R2275">
        <v>0</v>
      </c>
    </row>
    <row r="2276" spans="1:18" x14ac:dyDescent="0.25">
      <c r="A2276">
        <v>4</v>
      </c>
      <c r="B2276">
        <v>4101</v>
      </c>
      <c r="C2276" t="s">
        <v>771</v>
      </c>
      <c r="D2276" t="s">
        <v>1135</v>
      </c>
      <c r="E2276">
        <v>5</v>
      </c>
      <c r="F2276" t="s">
        <v>13817</v>
      </c>
      <c r="G2276">
        <v>1</v>
      </c>
      <c r="H2276" t="s">
        <v>8278</v>
      </c>
      <c r="I2276">
        <v>2</v>
      </c>
      <c r="J2276" t="s">
        <v>13818</v>
      </c>
      <c r="K2276" t="s">
        <v>13819</v>
      </c>
      <c r="L2276">
        <v>270107</v>
      </c>
      <c r="M2276" t="s">
        <v>13588</v>
      </c>
      <c r="N2276">
        <v>270107007</v>
      </c>
      <c r="O2276" t="s">
        <v>13618</v>
      </c>
      <c r="P2276">
        <v>22078.313397071975</v>
      </c>
      <c r="Q2276">
        <v>24323.960580654133</v>
      </c>
      <c r="R2276">
        <v>23372.488989878042</v>
      </c>
    </row>
    <row r="2277" spans="1:18" x14ac:dyDescent="0.25">
      <c r="A2277">
        <v>4</v>
      </c>
      <c r="B2277">
        <v>4101</v>
      </c>
      <c r="C2277" t="s">
        <v>771</v>
      </c>
      <c r="D2277" t="s">
        <v>1135</v>
      </c>
      <c r="E2277">
        <v>5</v>
      </c>
      <c r="F2277" t="s">
        <v>13817</v>
      </c>
      <c r="G2277">
        <v>1</v>
      </c>
      <c r="H2277" t="s">
        <v>8278</v>
      </c>
      <c r="I2277">
        <v>2</v>
      </c>
      <c r="J2277" t="s">
        <v>13818</v>
      </c>
      <c r="K2277" t="s">
        <v>13820</v>
      </c>
      <c r="L2277">
        <v>270107</v>
      </c>
      <c r="M2277" t="s">
        <v>13588</v>
      </c>
      <c r="N2277">
        <v>270107007</v>
      </c>
      <c r="O2277" t="s">
        <v>13618</v>
      </c>
      <c r="P2277">
        <v>2515.7473347904897</v>
      </c>
      <c r="Q2277">
        <v>7458.8263513887987</v>
      </c>
      <c r="R2277">
        <v>6986.8262741316739</v>
      </c>
    </row>
    <row r="2278" spans="1:18" x14ac:dyDescent="0.25">
      <c r="A2278">
        <v>4</v>
      </c>
      <c r="B2278">
        <v>4101</v>
      </c>
      <c r="C2278" t="s">
        <v>771</v>
      </c>
      <c r="D2278" t="s">
        <v>1135</v>
      </c>
      <c r="E2278">
        <v>6</v>
      </c>
      <c r="F2278" t="s">
        <v>13821</v>
      </c>
      <c r="G2278">
        <v>3</v>
      </c>
      <c r="H2278" t="s">
        <v>13770</v>
      </c>
      <c r="I2278">
        <v>2</v>
      </c>
      <c r="J2278" t="s">
        <v>13818</v>
      </c>
      <c r="K2278" t="s">
        <v>13822</v>
      </c>
      <c r="L2278">
        <v>270107</v>
      </c>
      <c r="M2278" t="s">
        <v>13588</v>
      </c>
      <c r="N2278">
        <v>270107007</v>
      </c>
      <c r="O2278" t="s">
        <v>13618</v>
      </c>
      <c r="P2278">
        <v>19248.815063874154</v>
      </c>
      <c r="Q2278">
        <v>21251.923637365904</v>
      </c>
      <c r="R2278">
        <v>17192.552042314874</v>
      </c>
    </row>
    <row r="2279" spans="1:18" x14ac:dyDescent="0.25">
      <c r="A2279">
        <v>4</v>
      </c>
      <c r="B2279">
        <v>4101</v>
      </c>
      <c r="C2279" t="s">
        <v>771</v>
      </c>
      <c r="D2279" t="s">
        <v>1135</v>
      </c>
      <c r="E2279">
        <v>6</v>
      </c>
      <c r="F2279" t="s">
        <v>13821</v>
      </c>
      <c r="G2279">
        <v>3</v>
      </c>
      <c r="H2279" t="s">
        <v>13770</v>
      </c>
      <c r="I2279">
        <v>2</v>
      </c>
      <c r="J2279" t="s">
        <v>13818</v>
      </c>
      <c r="K2279" t="s">
        <v>13823</v>
      </c>
      <c r="L2279">
        <v>270107</v>
      </c>
      <c r="M2279" t="s">
        <v>13588</v>
      </c>
      <c r="N2279">
        <v>270107007</v>
      </c>
      <c r="O2279" t="s">
        <v>13618</v>
      </c>
      <c r="P2279">
        <v>5345.2456679883107</v>
      </c>
      <c r="Q2279">
        <v>10530.86329467703</v>
      </c>
      <c r="R2279">
        <v>13166.763221694886</v>
      </c>
    </row>
    <row r="2280" spans="1:18" x14ac:dyDescent="0.25">
      <c r="A2280">
        <v>4</v>
      </c>
      <c r="B2280">
        <v>4102</v>
      </c>
      <c r="C2280" t="s">
        <v>771</v>
      </c>
      <c r="D2280" t="s">
        <v>771</v>
      </c>
      <c r="E2280">
        <v>5</v>
      </c>
      <c r="F2280" t="s">
        <v>13817</v>
      </c>
      <c r="G2280">
        <v>1</v>
      </c>
      <c r="H2280" t="s">
        <v>8278</v>
      </c>
      <c r="I2280">
        <v>2</v>
      </c>
      <c r="J2280" t="s">
        <v>13818</v>
      </c>
      <c r="K2280" t="s">
        <v>13819</v>
      </c>
      <c r="L2280">
        <v>270107</v>
      </c>
      <c r="M2280" t="s">
        <v>13588</v>
      </c>
      <c r="N2280">
        <v>270107007</v>
      </c>
      <c r="O2280" t="s">
        <v>13618</v>
      </c>
      <c r="P2280">
        <v>21468.981981098139</v>
      </c>
      <c r="Q2280">
        <v>22494.9603427322</v>
      </c>
      <c r="R2280">
        <v>19042.490389041468</v>
      </c>
    </row>
    <row r="2281" spans="1:18" x14ac:dyDescent="0.25">
      <c r="A2281">
        <v>4</v>
      </c>
      <c r="B2281">
        <v>4102</v>
      </c>
      <c r="C2281" t="s">
        <v>771</v>
      </c>
      <c r="D2281" t="s">
        <v>771</v>
      </c>
      <c r="E2281">
        <v>5</v>
      </c>
      <c r="F2281" t="s">
        <v>13817</v>
      </c>
      <c r="G2281">
        <v>1</v>
      </c>
      <c r="H2281" t="s">
        <v>8278</v>
      </c>
      <c r="I2281">
        <v>2</v>
      </c>
      <c r="J2281" t="s">
        <v>13818</v>
      </c>
      <c r="K2281" t="s">
        <v>13820</v>
      </c>
      <c r="L2281">
        <v>270107</v>
      </c>
      <c r="M2281" t="s">
        <v>13588</v>
      </c>
      <c r="N2281">
        <v>270107007</v>
      </c>
      <c r="O2281" t="s">
        <v>13618</v>
      </c>
      <c r="P2281">
        <v>3244.05637856045</v>
      </c>
      <c r="Q2281">
        <v>7928.1826904788568</v>
      </c>
      <c r="R2281">
        <v>8985.9656497667766</v>
      </c>
    </row>
    <row r="2282" spans="1:18" x14ac:dyDescent="0.25">
      <c r="A2282">
        <v>4</v>
      </c>
      <c r="B2282">
        <v>4102</v>
      </c>
      <c r="C2282" t="s">
        <v>771</v>
      </c>
      <c r="D2282" t="s">
        <v>771</v>
      </c>
      <c r="E2282">
        <v>6</v>
      </c>
      <c r="F2282" t="s">
        <v>13821</v>
      </c>
      <c r="G2282">
        <v>3</v>
      </c>
      <c r="H2282" t="s">
        <v>13770</v>
      </c>
      <c r="I2282">
        <v>2</v>
      </c>
      <c r="J2282" t="s">
        <v>13818</v>
      </c>
      <c r="K2282" t="s">
        <v>13822</v>
      </c>
      <c r="L2282">
        <v>270107</v>
      </c>
      <c r="M2282" t="s">
        <v>13588</v>
      </c>
      <c r="N2282">
        <v>270107007</v>
      </c>
      <c r="O2282" t="s">
        <v>13618</v>
      </c>
      <c r="P2282">
        <v>14772.509612105414</v>
      </c>
      <c r="Q2282">
        <v>21864.566038250196</v>
      </c>
      <c r="R2282">
        <v>14781.058502536875</v>
      </c>
    </row>
    <row r="2283" spans="1:18" x14ac:dyDescent="0.25">
      <c r="A2283">
        <v>4</v>
      </c>
      <c r="B2283">
        <v>4102</v>
      </c>
      <c r="C2283" t="s">
        <v>771</v>
      </c>
      <c r="D2283" t="s">
        <v>771</v>
      </c>
      <c r="E2283">
        <v>6</v>
      </c>
      <c r="F2283" t="s">
        <v>13821</v>
      </c>
      <c r="G2283">
        <v>3</v>
      </c>
      <c r="H2283" t="s">
        <v>13770</v>
      </c>
      <c r="I2283">
        <v>2</v>
      </c>
      <c r="J2283" t="s">
        <v>13818</v>
      </c>
      <c r="K2283" t="s">
        <v>13823</v>
      </c>
      <c r="L2283">
        <v>270107</v>
      </c>
      <c r="M2283" t="s">
        <v>13588</v>
      </c>
      <c r="N2283">
        <v>270107007</v>
      </c>
      <c r="O2283" t="s">
        <v>13618</v>
      </c>
      <c r="P2283">
        <v>9940.5287475531768</v>
      </c>
      <c r="Q2283">
        <v>8558.5769949608621</v>
      </c>
      <c r="R2283">
        <v>13247.39753627139</v>
      </c>
    </row>
    <row r="2284" spans="1:18" x14ac:dyDescent="0.25">
      <c r="A2284">
        <v>4</v>
      </c>
      <c r="B2284">
        <v>4103</v>
      </c>
      <c r="C2284" t="s">
        <v>771</v>
      </c>
      <c r="D2284" t="s">
        <v>1140</v>
      </c>
      <c r="E2284">
        <v>5</v>
      </c>
      <c r="F2284" t="s">
        <v>13817</v>
      </c>
      <c r="G2284">
        <v>1</v>
      </c>
      <c r="H2284" t="s">
        <v>8278</v>
      </c>
      <c r="I2284">
        <v>2</v>
      </c>
      <c r="J2284" t="s">
        <v>13818</v>
      </c>
      <c r="K2284" t="s">
        <v>13819</v>
      </c>
      <c r="L2284">
        <v>270107</v>
      </c>
      <c r="M2284" t="s">
        <v>13588</v>
      </c>
      <c r="N2284">
        <v>270107007</v>
      </c>
      <c r="O2284" t="s">
        <v>13618</v>
      </c>
      <c r="P2284">
        <v>0</v>
      </c>
      <c r="Q2284">
        <v>36449.743403747765</v>
      </c>
      <c r="R2284">
        <v>36266.630177384919</v>
      </c>
    </row>
    <row r="2285" spans="1:18" x14ac:dyDescent="0.25">
      <c r="A2285">
        <v>4</v>
      </c>
      <c r="B2285">
        <v>4103</v>
      </c>
      <c r="C2285" t="s">
        <v>771</v>
      </c>
      <c r="D2285" t="s">
        <v>1140</v>
      </c>
      <c r="E2285">
        <v>5</v>
      </c>
      <c r="F2285" t="s">
        <v>13817</v>
      </c>
      <c r="G2285">
        <v>1</v>
      </c>
      <c r="H2285" t="s">
        <v>8278</v>
      </c>
      <c r="I2285">
        <v>2</v>
      </c>
      <c r="J2285" t="s">
        <v>13818</v>
      </c>
      <c r="K2285" t="s">
        <v>13820</v>
      </c>
      <c r="L2285">
        <v>270107</v>
      </c>
      <c r="M2285" t="s">
        <v>13588</v>
      </c>
      <c r="N2285">
        <v>270107007</v>
      </c>
      <c r="O2285" t="s">
        <v>13618</v>
      </c>
      <c r="P2285">
        <v>0</v>
      </c>
      <c r="Q2285">
        <v>0</v>
      </c>
      <c r="R2285">
        <v>7326.2750001807972</v>
      </c>
    </row>
    <row r="2286" spans="1:18" x14ac:dyDescent="0.25">
      <c r="A2286">
        <v>4</v>
      </c>
      <c r="B2286">
        <v>4103</v>
      </c>
      <c r="C2286" t="s">
        <v>771</v>
      </c>
      <c r="D2286" t="s">
        <v>1140</v>
      </c>
      <c r="E2286">
        <v>6</v>
      </c>
      <c r="F2286" t="s">
        <v>13821</v>
      </c>
      <c r="G2286">
        <v>3</v>
      </c>
      <c r="H2286" t="s">
        <v>13770</v>
      </c>
      <c r="I2286">
        <v>2</v>
      </c>
      <c r="J2286" t="s">
        <v>13818</v>
      </c>
      <c r="K2286" t="s">
        <v>13822</v>
      </c>
      <c r="L2286">
        <v>270107</v>
      </c>
      <c r="M2286" t="s">
        <v>13588</v>
      </c>
      <c r="N2286">
        <v>270107007</v>
      </c>
      <c r="O2286" t="s">
        <v>13618</v>
      </c>
      <c r="P2286">
        <v>0</v>
      </c>
      <c r="Q2286">
        <v>36449.743403747765</v>
      </c>
      <c r="R2286">
        <v>30803.461979927863</v>
      </c>
    </row>
    <row r="2287" spans="1:18" x14ac:dyDescent="0.25">
      <c r="A2287">
        <v>4</v>
      </c>
      <c r="B2287">
        <v>4103</v>
      </c>
      <c r="C2287" t="s">
        <v>771</v>
      </c>
      <c r="D2287" t="s">
        <v>1140</v>
      </c>
      <c r="E2287">
        <v>6</v>
      </c>
      <c r="F2287" t="s">
        <v>13821</v>
      </c>
      <c r="G2287">
        <v>3</v>
      </c>
      <c r="H2287" t="s">
        <v>13770</v>
      </c>
      <c r="I2287">
        <v>2</v>
      </c>
      <c r="J2287" t="s">
        <v>13818</v>
      </c>
      <c r="K2287" t="s">
        <v>13823</v>
      </c>
      <c r="L2287">
        <v>270107</v>
      </c>
      <c r="M2287" t="s">
        <v>13588</v>
      </c>
      <c r="N2287">
        <v>270107007</v>
      </c>
      <c r="O2287" t="s">
        <v>13618</v>
      </c>
      <c r="P2287">
        <v>0</v>
      </c>
      <c r="Q2287">
        <v>0</v>
      </c>
      <c r="R2287">
        <v>12789.44319763786</v>
      </c>
    </row>
    <row r="2288" spans="1:18" x14ac:dyDescent="0.25">
      <c r="A2288">
        <v>4</v>
      </c>
      <c r="B2288">
        <v>4106</v>
      </c>
      <c r="C2288" t="s">
        <v>771</v>
      </c>
      <c r="D2288" t="s">
        <v>1149</v>
      </c>
      <c r="E2288">
        <v>5</v>
      </c>
      <c r="F2288" t="s">
        <v>13817</v>
      </c>
      <c r="G2288">
        <v>1</v>
      </c>
      <c r="H2288" t="s">
        <v>8278</v>
      </c>
      <c r="I2288">
        <v>2</v>
      </c>
      <c r="J2288" t="s">
        <v>13818</v>
      </c>
      <c r="K2288" t="s">
        <v>13819</v>
      </c>
      <c r="L2288">
        <v>270107</v>
      </c>
      <c r="M2288" t="s">
        <v>13588</v>
      </c>
      <c r="N2288">
        <v>270107007</v>
      </c>
      <c r="O2288" t="s">
        <v>13618</v>
      </c>
      <c r="P2288">
        <v>0</v>
      </c>
      <c r="Q2288">
        <v>7210.7627600648775</v>
      </c>
      <c r="R2288">
        <v>38123.959650393866</v>
      </c>
    </row>
    <row r="2289" spans="1:18" x14ac:dyDescent="0.25">
      <c r="A2289">
        <v>4</v>
      </c>
      <c r="B2289">
        <v>4106</v>
      </c>
      <c r="C2289" t="s">
        <v>771</v>
      </c>
      <c r="D2289" t="s">
        <v>1149</v>
      </c>
      <c r="E2289">
        <v>5</v>
      </c>
      <c r="F2289" t="s">
        <v>13817</v>
      </c>
      <c r="G2289">
        <v>1</v>
      </c>
      <c r="H2289" t="s">
        <v>8278</v>
      </c>
      <c r="I2289">
        <v>2</v>
      </c>
      <c r="J2289" t="s">
        <v>13818</v>
      </c>
      <c r="K2289" t="s">
        <v>13820</v>
      </c>
      <c r="L2289">
        <v>270107</v>
      </c>
      <c r="M2289" t="s">
        <v>13588</v>
      </c>
      <c r="N2289">
        <v>270107007</v>
      </c>
      <c r="O2289" t="s">
        <v>13618</v>
      </c>
      <c r="P2289">
        <v>0</v>
      </c>
      <c r="Q2289">
        <v>0</v>
      </c>
      <c r="R2289">
        <v>14517.02089594772</v>
      </c>
    </row>
    <row r="2290" spans="1:18" x14ac:dyDescent="0.25">
      <c r="A2290">
        <v>4</v>
      </c>
      <c r="B2290">
        <v>4106</v>
      </c>
      <c r="C2290" t="s">
        <v>771</v>
      </c>
      <c r="D2290" t="s">
        <v>1149</v>
      </c>
      <c r="E2290">
        <v>6</v>
      </c>
      <c r="F2290" t="s">
        <v>13821</v>
      </c>
      <c r="G2290">
        <v>3</v>
      </c>
      <c r="H2290" t="s">
        <v>13770</v>
      </c>
      <c r="I2290">
        <v>2</v>
      </c>
      <c r="J2290" t="s">
        <v>13818</v>
      </c>
      <c r="K2290" t="s">
        <v>13822</v>
      </c>
      <c r="L2290">
        <v>270107</v>
      </c>
      <c r="M2290" t="s">
        <v>13588</v>
      </c>
      <c r="N2290">
        <v>270107007</v>
      </c>
      <c r="O2290" t="s">
        <v>13618</v>
      </c>
      <c r="P2290">
        <v>0</v>
      </c>
      <c r="Q2290">
        <v>7210.7627600648775</v>
      </c>
      <c r="R2290">
        <v>23313.691091297835</v>
      </c>
    </row>
    <row r="2291" spans="1:18" x14ac:dyDescent="0.25">
      <c r="A2291">
        <v>4</v>
      </c>
      <c r="B2291">
        <v>4106</v>
      </c>
      <c r="C2291" t="s">
        <v>771</v>
      </c>
      <c r="D2291" t="s">
        <v>1149</v>
      </c>
      <c r="E2291">
        <v>6</v>
      </c>
      <c r="F2291" t="s">
        <v>13821</v>
      </c>
      <c r="G2291">
        <v>3</v>
      </c>
      <c r="H2291" t="s">
        <v>13770</v>
      </c>
      <c r="I2291">
        <v>2</v>
      </c>
      <c r="J2291" t="s">
        <v>13818</v>
      </c>
      <c r="K2291" t="s">
        <v>13823</v>
      </c>
      <c r="L2291">
        <v>270107</v>
      </c>
      <c r="M2291" t="s">
        <v>13588</v>
      </c>
      <c r="N2291">
        <v>270107007</v>
      </c>
      <c r="O2291" t="s">
        <v>13618</v>
      </c>
      <c r="P2291">
        <v>0</v>
      </c>
      <c r="Q2291">
        <v>0</v>
      </c>
      <c r="R2291">
        <v>29327.289455043749</v>
      </c>
    </row>
    <row r="2292" spans="1:18" x14ac:dyDescent="0.25">
      <c r="A2292">
        <v>4</v>
      </c>
      <c r="B2292">
        <v>4201</v>
      </c>
      <c r="C2292" t="s">
        <v>771</v>
      </c>
      <c r="D2292" t="s">
        <v>1152</v>
      </c>
      <c r="E2292">
        <v>5</v>
      </c>
      <c r="F2292" t="s">
        <v>13817</v>
      </c>
      <c r="G2292">
        <v>1</v>
      </c>
      <c r="H2292" t="s">
        <v>8278</v>
      </c>
      <c r="I2292">
        <v>2</v>
      </c>
      <c r="J2292" t="s">
        <v>13818</v>
      </c>
      <c r="K2292" t="s">
        <v>13819</v>
      </c>
      <c r="L2292">
        <v>270107</v>
      </c>
      <c r="M2292" t="s">
        <v>13588</v>
      </c>
      <c r="N2292">
        <v>270107007</v>
      </c>
      <c r="O2292" t="s">
        <v>13618</v>
      </c>
      <c r="P2292">
        <v>0</v>
      </c>
      <c r="Q2292">
        <v>30678.391887911112</v>
      </c>
      <c r="R2292">
        <v>0</v>
      </c>
    </row>
    <row r="2293" spans="1:18" x14ac:dyDescent="0.25">
      <c r="A2293">
        <v>4</v>
      </c>
      <c r="B2293">
        <v>4201</v>
      </c>
      <c r="C2293" t="s">
        <v>771</v>
      </c>
      <c r="D2293" t="s">
        <v>1152</v>
      </c>
      <c r="E2293">
        <v>5</v>
      </c>
      <c r="F2293" t="s">
        <v>13817</v>
      </c>
      <c r="G2293">
        <v>1</v>
      </c>
      <c r="H2293" t="s">
        <v>8278</v>
      </c>
      <c r="I2293">
        <v>2</v>
      </c>
      <c r="J2293" t="s">
        <v>13818</v>
      </c>
      <c r="K2293" t="s">
        <v>13820</v>
      </c>
      <c r="L2293">
        <v>270107</v>
      </c>
      <c r="M2293" t="s">
        <v>13588</v>
      </c>
      <c r="N2293">
        <v>270107007</v>
      </c>
      <c r="O2293" t="s">
        <v>13618</v>
      </c>
      <c r="P2293">
        <v>0</v>
      </c>
      <c r="Q2293">
        <v>3196.5191444697248</v>
      </c>
      <c r="R2293">
        <v>0</v>
      </c>
    </row>
    <row r="2294" spans="1:18" x14ac:dyDescent="0.25">
      <c r="A2294">
        <v>4</v>
      </c>
      <c r="B2294">
        <v>4201</v>
      </c>
      <c r="C2294" t="s">
        <v>771</v>
      </c>
      <c r="D2294" t="s">
        <v>1152</v>
      </c>
      <c r="E2294">
        <v>6</v>
      </c>
      <c r="F2294" t="s">
        <v>13821</v>
      </c>
      <c r="G2294">
        <v>3</v>
      </c>
      <c r="H2294" t="s">
        <v>13770</v>
      </c>
      <c r="I2294">
        <v>2</v>
      </c>
      <c r="J2294" t="s">
        <v>13818</v>
      </c>
      <c r="K2294" t="s">
        <v>13822</v>
      </c>
      <c r="L2294">
        <v>270107</v>
      </c>
      <c r="M2294" t="s">
        <v>13588</v>
      </c>
      <c r="N2294">
        <v>270107007</v>
      </c>
      <c r="O2294" t="s">
        <v>13618</v>
      </c>
      <c r="P2294">
        <v>0</v>
      </c>
      <c r="Q2294">
        <v>30678.391887911112</v>
      </c>
      <c r="R2294">
        <v>0</v>
      </c>
    </row>
    <row r="2295" spans="1:18" x14ac:dyDescent="0.25">
      <c r="A2295">
        <v>4</v>
      </c>
      <c r="B2295">
        <v>4201</v>
      </c>
      <c r="C2295" t="s">
        <v>771</v>
      </c>
      <c r="D2295" t="s">
        <v>1152</v>
      </c>
      <c r="E2295">
        <v>6</v>
      </c>
      <c r="F2295" t="s">
        <v>13821</v>
      </c>
      <c r="G2295">
        <v>3</v>
      </c>
      <c r="H2295" t="s">
        <v>13770</v>
      </c>
      <c r="I2295">
        <v>2</v>
      </c>
      <c r="J2295" t="s">
        <v>13818</v>
      </c>
      <c r="K2295" t="s">
        <v>13823</v>
      </c>
      <c r="L2295">
        <v>270107</v>
      </c>
      <c r="M2295" t="s">
        <v>13588</v>
      </c>
      <c r="N2295">
        <v>270107007</v>
      </c>
      <c r="O2295" t="s">
        <v>13618</v>
      </c>
      <c r="P2295">
        <v>0</v>
      </c>
      <c r="Q2295">
        <v>3196.5191444697248</v>
      </c>
      <c r="R2295">
        <v>0</v>
      </c>
    </row>
    <row r="2296" spans="1:18" x14ac:dyDescent="0.25">
      <c r="A2296">
        <v>4</v>
      </c>
      <c r="B2296">
        <v>4202</v>
      </c>
      <c r="C2296" t="s">
        <v>771</v>
      </c>
      <c r="D2296" t="s">
        <v>1155</v>
      </c>
      <c r="E2296">
        <v>5</v>
      </c>
      <c r="F2296" t="s">
        <v>13817</v>
      </c>
      <c r="G2296">
        <v>1</v>
      </c>
      <c r="H2296" t="s">
        <v>8278</v>
      </c>
      <c r="I2296">
        <v>2</v>
      </c>
      <c r="J2296" t="s">
        <v>13818</v>
      </c>
      <c r="K2296" t="s">
        <v>13819</v>
      </c>
      <c r="L2296">
        <v>270107</v>
      </c>
      <c r="M2296" t="s">
        <v>13588</v>
      </c>
      <c r="N2296">
        <v>270107007</v>
      </c>
      <c r="O2296" t="s">
        <v>13618</v>
      </c>
      <c r="P2296">
        <v>0</v>
      </c>
      <c r="Q2296">
        <v>18996.028616956621</v>
      </c>
      <c r="R2296">
        <v>0</v>
      </c>
    </row>
    <row r="2297" spans="1:18" x14ac:dyDescent="0.25">
      <c r="A2297">
        <v>4</v>
      </c>
      <c r="B2297">
        <v>4202</v>
      </c>
      <c r="C2297" t="s">
        <v>771</v>
      </c>
      <c r="D2297" t="s">
        <v>1155</v>
      </c>
      <c r="E2297">
        <v>6</v>
      </c>
      <c r="F2297" t="s">
        <v>13821</v>
      </c>
      <c r="G2297">
        <v>3</v>
      </c>
      <c r="H2297" t="s">
        <v>13770</v>
      </c>
      <c r="I2297">
        <v>2</v>
      </c>
      <c r="J2297" t="s">
        <v>13818</v>
      </c>
      <c r="K2297" t="s">
        <v>13822</v>
      </c>
      <c r="L2297">
        <v>270107</v>
      </c>
      <c r="M2297" t="s">
        <v>13588</v>
      </c>
      <c r="N2297">
        <v>270107007</v>
      </c>
      <c r="O2297" t="s">
        <v>13618</v>
      </c>
      <c r="P2297">
        <v>0</v>
      </c>
      <c r="Q2297">
        <v>18996.028616956621</v>
      </c>
      <c r="R2297">
        <v>0</v>
      </c>
    </row>
    <row r="2298" spans="1:18" x14ac:dyDescent="0.25">
      <c r="A2298">
        <v>4</v>
      </c>
      <c r="B2298">
        <v>4203</v>
      </c>
      <c r="C2298" t="s">
        <v>771</v>
      </c>
      <c r="D2298" t="s">
        <v>1158</v>
      </c>
      <c r="E2298">
        <v>5</v>
      </c>
      <c r="F2298" t="s">
        <v>13817</v>
      </c>
      <c r="G2298">
        <v>1</v>
      </c>
      <c r="H2298" t="s">
        <v>8278</v>
      </c>
      <c r="I2298">
        <v>2</v>
      </c>
      <c r="J2298" t="s">
        <v>13818</v>
      </c>
      <c r="K2298" t="s">
        <v>13819</v>
      </c>
      <c r="L2298">
        <v>270107</v>
      </c>
      <c r="M2298" t="s">
        <v>13588</v>
      </c>
      <c r="N2298">
        <v>270107007</v>
      </c>
      <c r="O2298" t="s">
        <v>13618</v>
      </c>
      <c r="P2298">
        <v>0</v>
      </c>
      <c r="Q2298">
        <v>61567.014120877662</v>
      </c>
      <c r="R2298">
        <v>0</v>
      </c>
    </row>
    <row r="2299" spans="1:18" x14ac:dyDescent="0.25">
      <c r="A2299">
        <v>4</v>
      </c>
      <c r="B2299">
        <v>4203</v>
      </c>
      <c r="C2299" t="s">
        <v>771</v>
      </c>
      <c r="D2299" t="s">
        <v>1158</v>
      </c>
      <c r="E2299">
        <v>5</v>
      </c>
      <c r="F2299" t="s">
        <v>13817</v>
      </c>
      <c r="G2299">
        <v>1</v>
      </c>
      <c r="H2299" t="s">
        <v>8278</v>
      </c>
      <c r="I2299">
        <v>2</v>
      </c>
      <c r="J2299" t="s">
        <v>13818</v>
      </c>
      <c r="K2299" t="s">
        <v>13820</v>
      </c>
      <c r="L2299">
        <v>270107</v>
      </c>
      <c r="M2299" t="s">
        <v>13588</v>
      </c>
      <c r="N2299">
        <v>270107007</v>
      </c>
      <c r="O2299" t="s">
        <v>13618</v>
      </c>
      <c r="P2299">
        <v>0</v>
      </c>
      <c r="Q2299">
        <v>19793.322347117417</v>
      </c>
      <c r="R2299">
        <v>0</v>
      </c>
    </row>
    <row r="2300" spans="1:18" x14ac:dyDescent="0.25">
      <c r="A2300">
        <v>4</v>
      </c>
      <c r="B2300">
        <v>4203</v>
      </c>
      <c r="C2300" t="s">
        <v>771</v>
      </c>
      <c r="D2300" t="s">
        <v>1158</v>
      </c>
      <c r="E2300">
        <v>6</v>
      </c>
      <c r="F2300" t="s">
        <v>13821</v>
      </c>
      <c r="G2300">
        <v>3</v>
      </c>
      <c r="H2300" t="s">
        <v>13770</v>
      </c>
      <c r="I2300">
        <v>2</v>
      </c>
      <c r="J2300" t="s">
        <v>13818</v>
      </c>
      <c r="K2300" t="s">
        <v>13822</v>
      </c>
      <c r="L2300">
        <v>270107</v>
      </c>
      <c r="M2300" t="s">
        <v>13588</v>
      </c>
      <c r="N2300">
        <v>270107007</v>
      </c>
      <c r="O2300" t="s">
        <v>13618</v>
      </c>
      <c r="P2300">
        <v>0</v>
      </c>
      <c r="Q2300">
        <v>61567.014120877662</v>
      </c>
      <c r="R2300">
        <v>0</v>
      </c>
    </row>
    <row r="2301" spans="1:18" x14ac:dyDescent="0.25">
      <c r="A2301">
        <v>4</v>
      </c>
      <c r="B2301">
        <v>4203</v>
      </c>
      <c r="C2301" t="s">
        <v>771</v>
      </c>
      <c r="D2301" t="s">
        <v>1158</v>
      </c>
      <c r="E2301">
        <v>6</v>
      </c>
      <c r="F2301" t="s">
        <v>13821</v>
      </c>
      <c r="G2301">
        <v>3</v>
      </c>
      <c r="H2301" t="s">
        <v>13770</v>
      </c>
      <c r="I2301">
        <v>2</v>
      </c>
      <c r="J2301" t="s">
        <v>13818</v>
      </c>
      <c r="K2301" t="s">
        <v>13823</v>
      </c>
      <c r="L2301">
        <v>270107</v>
      </c>
      <c r="M2301" t="s">
        <v>13588</v>
      </c>
      <c r="N2301">
        <v>270107007</v>
      </c>
      <c r="O2301" t="s">
        <v>13618</v>
      </c>
      <c r="P2301">
        <v>0</v>
      </c>
      <c r="Q2301">
        <v>19793.322347117417</v>
      </c>
      <c r="R2301">
        <v>0</v>
      </c>
    </row>
    <row r="2302" spans="1:18" x14ac:dyDescent="0.25">
      <c r="A2302">
        <v>4</v>
      </c>
      <c r="B2302">
        <v>4301</v>
      </c>
      <c r="C2302" t="s">
        <v>771</v>
      </c>
      <c r="D2302" t="s">
        <v>1164</v>
      </c>
      <c r="E2302">
        <v>5</v>
      </c>
      <c r="F2302" t="s">
        <v>13817</v>
      </c>
      <c r="G2302">
        <v>1</v>
      </c>
      <c r="H2302" t="s">
        <v>8278</v>
      </c>
      <c r="I2302">
        <v>2</v>
      </c>
      <c r="J2302" t="s">
        <v>13818</v>
      </c>
      <c r="K2302" t="s">
        <v>13819</v>
      </c>
      <c r="L2302">
        <v>270107</v>
      </c>
      <c r="M2302" t="s">
        <v>13588</v>
      </c>
      <c r="N2302">
        <v>270107007</v>
      </c>
      <c r="O2302" t="s">
        <v>13618</v>
      </c>
      <c r="P2302">
        <v>19099.108791937884</v>
      </c>
      <c r="Q2302">
        <v>17721.672183142378</v>
      </c>
      <c r="R2302">
        <v>18234.352987925478</v>
      </c>
    </row>
    <row r="2303" spans="1:18" x14ac:dyDescent="0.25">
      <c r="A2303">
        <v>4</v>
      </c>
      <c r="B2303">
        <v>4301</v>
      </c>
      <c r="C2303" t="s">
        <v>771</v>
      </c>
      <c r="D2303" t="s">
        <v>1164</v>
      </c>
      <c r="E2303">
        <v>5</v>
      </c>
      <c r="F2303" t="s">
        <v>13817</v>
      </c>
      <c r="G2303">
        <v>1</v>
      </c>
      <c r="H2303" t="s">
        <v>8278</v>
      </c>
      <c r="I2303">
        <v>2</v>
      </c>
      <c r="J2303" t="s">
        <v>13818</v>
      </c>
      <c r="K2303" t="s">
        <v>13820</v>
      </c>
      <c r="L2303">
        <v>270107</v>
      </c>
      <c r="M2303" t="s">
        <v>13588</v>
      </c>
      <c r="N2303">
        <v>270107007</v>
      </c>
      <c r="O2303" t="s">
        <v>13618</v>
      </c>
      <c r="P2303">
        <v>3420.4816468520808</v>
      </c>
      <c r="Q2303">
        <v>6639.700788750426</v>
      </c>
      <c r="R2303">
        <v>13053.728429833911</v>
      </c>
    </row>
    <row r="2304" spans="1:18" x14ac:dyDescent="0.25">
      <c r="A2304">
        <v>4</v>
      </c>
      <c r="B2304">
        <v>4301</v>
      </c>
      <c r="C2304" t="s">
        <v>771</v>
      </c>
      <c r="D2304" t="s">
        <v>1164</v>
      </c>
      <c r="E2304">
        <v>6</v>
      </c>
      <c r="F2304" t="s">
        <v>13821</v>
      </c>
      <c r="G2304">
        <v>3</v>
      </c>
      <c r="H2304" t="s">
        <v>13770</v>
      </c>
      <c r="I2304">
        <v>2</v>
      </c>
      <c r="J2304" t="s">
        <v>13818</v>
      </c>
      <c r="K2304" t="s">
        <v>13822</v>
      </c>
      <c r="L2304">
        <v>270107</v>
      </c>
      <c r="M2304" t="s">
        <v>13588</v>
      </c>
      <c r="N2304">
        <v>270107007</v>
      </c>
      <c r="O2304" t="s">
        <v>13618</v>
      </c>
      <c r="P2304">
        <v>15621.245539476751</v>
      </c>
      <c r="Q2304">
        <v>11731.701253636233</v>
      </c>
      <c r="R2304">
        <v>13936.156721923111</v>
      </c>
    </row>
    <row r="2305" spans="1:18" x14ac:dyDescent="0.25">
      <c r="A2305">
        <v>4</v>
      </c>
      <c r="B2305">
        <v>4301</v>
      </c>
      <c r="C2305" t="s">
        <v>771</v>
      </c>
      <c r="D2305" t="s">
        <v>1164</v>
      </c>
      <c r="E2305">
        <v>6</v>
      </c>
      <c r="F2305" t="s">
        <v>13821</v>
      </c>
      <c r="G2305">
        <v>3</v>
      </c>
      <c r="H2305" t="s">
        <v>13770</v>
      </c>
      <c r="I2305">
        <v>2</v>
      </c>
      <c r="J2305" t="s">
        <v>13818</v>
      </c>
      <c r="K2305" t="s">
        <v>13823</v>
      </c>
      <c r="L2305">
        <v>270107</v>
      </c>
      <c r="M2305" t="s">
        <v>13588</v>
      </c>
      <c r="N2305">
        <v>270107007</v>
      </c>
      <c r="O2305" t="s">
        <v>13618</v>
      </c>
      <c r="P2305">
        <v>6898.3448993132142</v>
      </c>
      <c r="Q2305">
        <v>12629.671718256564</v>
      </c>
      <c r="R2305">
        <v>17351.924695836282</v>
      </c>
    </row>
    <row r="2306" spans="1:18" x14ac:dyDescent="0.25">
      <c r="A2306">
        <v>4</v>
      </c>
      <c r="B2306">
        <v>4302</v>
      </c>
      <c r="C2306" t="s">
        <v>771</v>
      </c>
      <c r="D2306" t="s">
        <v>1167</v>
      </c>
      <c r="E2306">
        <v>5</v>
      </c>
      <c r="F2306" t="s">
        <v>13817</v>
      </c>
      <c r="G2306">
        <v>1</v>
      </c>
      <c r="H2306" t="s">
        <v>8278</v>
      </c>
      <c r="I2306">
        <v>2</v>
      </c>
      <c r="J2306" t="s">
        <v>13818</v>
      </c>
      <c r="K2306" t="s">
        <v>13819</v>
      </c>
      <c r="L2306">
        <v>270107</v>
      </c>
      <c r="M2306" t="s">
        <v>13588</v>
      </c>
      <c r="N2306">
        <v>270107007</v>
      </c>
      <c r="O2306" t="s">
        <v>13618</v>
      </c>
      <c r="P2306">
        <v>0</v>
      </c>
      <c r="Q2306">
        <v>11060.750009392879</v>
      </c>
      <c r="R2306">
        <v>0</v>
      </c>
    </row>
    <row r="2307" spans="1:18" x14ac:dyDescent="0.25">
      <c r="A2307">
        <v>4</v>
      </c>
      <c r="B2307">
        <v>4302</v>
      </c>
      <c r="C2307" t="s">
        <v>771</v>
      </c>
      <c r="D2307" t="s">
        <v>1167</v>
      </c>
      <c r="E2307">
        <v>5</v>
      </c>
      <c r="F2307" t="s">
        <v>13817</v>
      </c>
      <c r="G2307">
        <v>1</v>
      </c>
      <c r="H2307" t="s">
        <v>8278</v>
      </c>
      <c r="I2307">
        <v>2</v>
      </c>
      <c r="J2307" t="s">
        <v>13818</v>
      </c>
      <c r="K2307" t="s">
        <v>13820</v>
      </c>
      <c r="L2307">
        <v>270107</v>
      </c>
      <c r="M2307" t="s">
        <v>13588</v>
      </c>
      <c r="N2307">
        <v>270107007</v>
      </c>
      <c r="O2307" t="s">
        <v>13618</v>
      </c>
      <c r="P2307">
        <v>0</v>
      </c>
      <c r="Q2307">
        <v>3047.1881270270728</v>
      </c>
      <c r="R2307">
        <v>0</v>
      </c>
    </row>
    <row r="2308" spans="1:18" x14ac:dyDescent="0.25">
      <c r="A2308">
        <v>4</v>
      </c>
      <c r="B2308">
        <v>4302</v>
      </c>
      <c r="C2308" t="s">
        <v>771</v>
      </c>
      <c r="D2308" t="s">
        <v>1167</v>
      </c>
      <c r="E2308">
        <v>6</v>
      </c>
      <c r="F2308" t="s">
        <v>13821</v>
      </c>
      <c r="G2308">
        <v>3</v>
      </c>
      <c r="H2308" t="s">
        <v>13770</v>
      </c>
      <c r="I2308">
        <v>2</v>
      </c>
      <c r="J2308" t="s">
        <v>13818</v>
      </c>
      <c r="K2308" t="s">
        <v>13822</v>
      </c>
      <c r="L2308">
        <v>270107</v>
      </c>
      <c r="M2308" t="s">
        <v>13588</v>
      </c>
      <c r="N2308">
        <v>270107007</v>
      </c>
      <c r="O2308" t="s">
        <v>13618</v>
      </c>
      <c r="P2308">
        <v>0</v>
      </c>
      <c r="Q2308">
        <v>11060.750009392879</v>
      </c>
      <c r="R2308">
        <v>0</v>
      </c>
    </row>
    <row r="2309" spans="1:18" x14ac:dyDescent="0.25">
      <c r="A2309">
        <v>4</v>
      </c>
      <c r="B2309">
        <v>4302</v>
      </c>
      <c r="C2309" t="s">
        <v>771</v>
      </c>
      <c r="D2309" t="s">
        <v>1167</v>
      </c>
      <c r="E2309">
        <v>6</v>
      </c>
      <c r="F2309" t="s">
        <v>13821</v>
      </c>
      <c r="G2309">
        <v>3</v>
      </c>
      <c r="H2309" t="s">
        <v>13770</v>
      </c>
      <c r="I2309">
        <v>2</v>
      </c>
      <c r="J2309" t="s">
        <v>13818</v>
      </c>
      <c r="K2309" t="s">
        <v>13823</v>
      </c>
      <c r="L2309">
        <v>270107</v>
      </c>
      <c r="M2309" t="s">
        <v>13588</v>
      </c>
      <c r="N2309">
        <v>270107007</v>
      </c>
      <c r="O2309" t="s">
        <v>13618</v>
      </c>
      <c r="P2309">
        <v>0</v>
      </c>
      <c r="Q2309">
        <v>3047.1881270270728</v>
      </c>
      <c r="R2309">
        <v>0</v>
      </c>
    </row>
    <row r="2310" spans="1:18" x14ac:dyDescent="0.25">
      <c r="A2310">
        <v>4</v>
      </c>
      <c r="B2310">
        <v>4303</v>
      </c>
      <c r="C2310" t="s">
        <v>771</v>
      </c>
      <c r="D2310" t="s">
        <v>1170</v>
      </c>
      <c r="E2310">
        <v>5</v>
      </c>
      <c r="F2310" t="s">
        <v>13817</v>
      </c>
      <c r="G2310">
        <v>1</v>
      </c>
      <c r="H2310" t="s">
        <v>8278</v>
      </c>
      <c r="I2310">
        <v>2</v>
      </c>
      <c r="J2310" t="s">
        <v>13818</v>
      </c>
      <c r="K2310" t="s">
        <v>13819</v>
      </c>
      <c r="L2310">
        <v>270107</v>
      </c>
      <c r="M2310" t="s">
        <v>13588</v>
      </c>
      <c r="N2310">
        <v>270107007</v>
      </c>
      <c r="O2310" t="s">
        <v>13618</v>
      </c>
      <c r="P2310">
        <v>0</v>
      </c>
      <c r="Q2310">
        <v>18954.709777892636</v>
      </c>
      <c r="R2310">
        <v>26115.910685615927</v>
      </c>
    </row>
    <row r="2311" spans="1:18" x14ac:dyDescent="0.25">
      <c r="A2311">
        <v>4</v>
      </c>
      <c r="B2311">
        <v>4303</v>
      </c>
      <c r="C2311" t="s">
        <v>771</v>
      </c>
      <c r="D2311" t="s">
        <v>1170</v>
      </c>
      <c r="E2311">
        <v>5</v>
      </c>
      <c r="F2311" t="s">
        <v>13817</v>
      </c>
      <c r="G2311">
        <v>1</v>
      </c>
      <c r="H2311" t="s">
        <v>8278</v>
      </c>
      <c r="I2311">
        <v>2</v>
      </c>
      <c r="J2311" t="s">
        <v>13818</v>
      </c>
      <c r="K2311" t="s">
        <v>13820</v>
      </c>
      <c r="L2311">
        <v>270107</v>
      </c>
      <c r="M2311" t="s">
        <v>13588</v>
      </c>
      <c r="N2311">
        <v>270107007</v>
      </c>
      <c r="O2311" t="s">
        <v>13618</v>
      </c>
      <c r="P2311">
        <v>0</v>
      </c>
      <c r="Q2311">
        <v>0</v>
      </c>
      <c r="R2311">
        <v>8094.2972799898826</v>
      </c>
    </row>
    <row r="2312" spans="1:18" x14ac:dyDescent="0.25">
      <c r="A2312">
        <v>4</v>
      </c>
      <c r="B2312">
        <v>4303</v>
      </c>
      <c r="C2312" t="s">
        <v>771</v>
      </c>
      <c r="D2312" t="s">
        <v>1170</v>
      </c>
      <c r="E2312">
        <v>6</v>
      </c>
      <c r="F2312" t="s">
        <v>13821</v>
      </c>
      <c r="G2312">
        <v>3</v>
      </c>
      <c r="H2312" t="s">
        <v>13770</v>
      </c>
      <c r="I2312">
        <v>2</v>
      </c>
      <c r="J2312" t="s">
        <v>13818</v>
      </c>
      <c r="K2312" t="s">
        <v>13822</v>
      </c>
      <c r="L2312">
        <v>270107</v>
      </c>
      <c r="M2312" t="s">
        <v>13588</v>
      </c>
      <c r="N2312">
        <v>270107007</v>
      </c>
      <c r="O2312" t="s">
        <v>13618</v>
      </c>
      <c r="P2312">
        <v>0</v>
      </c>
      <c r="Q2312">
        <v>18954.709777892636</v>
      </c>
      <c r="R2312">
        <v>24638.163993124563</v>
      </c>
    </row>
    <row r="2313" spans="1:18" x14ac:dyDescent="0.25">
      <c r="A2313">
        <v>4</v>
      </c>
      <c r="B2313">
        <v>4303</v>
      </c>
      <c r="C2313" t="s">
        <v>771</v>
      </c>
      <c r="D2313" t="s">
        <v>1170</v>
      </c>
      <c r="E2313">
        <v>6</v>
      </c>
      <c r="F2313" t="s">
        <v>13821</v>
      </c>
      <c r="G2313">
        <v>3</v>
      </c>
      <c r="H2313" t="s">
        <v>13770</v>
      </c>
      <c r="I2313">
        <v>2</v>
      </c>
      <c r="J2313" t="s">
        <v>13818</v>
      </c>
      <c r="K2313" t="s">
        <v>13823</v>
      </c>
      <c r="L2313">
        <v>270107</v>
      </c>
      <c r="M2313" t="s">
        <v>13588</v>
      </c>
      <c r="N2313">
        <v>270107007</v>
      </c>
      <c r="O2313" t="s">
        <v>13618</v>
      </c>
      <c r="P2313">
        <v>0</v>
      </c>
      <c r="Q2313">
        <v>0</v>
      </c>
      <c r="R2313">
        <v>9572.0439724812477</v>
      </c>
    </row>
    <row r="2314" spans="1:18" x14ac:dyDescent="0.25">
      <c r="A2314">
        <v>5</v>
      </c>
      <c r="B2314">
        <v>5101</v>
      </c>
      <c r="C2314" t="s">
        <v>798</v>
      </c>
      <c r="D2314" t="s">
        <v>798</v>
      </c>
      <c r="E2314">
        <v>5</v>
      </c>
      <c r="F2314" t="s">
        <v>13817</v>
      </c>
      <c r="G2314">
        <v>1</v>
      </c>
      <c r="H2314" t="s">
        <v>8278</v>
      </c>
      <c r="I2314">
        <v>2</v>
      </c>
      <c r="J2314" t="s">
        <v>13818</v>
      </c>
      <c r="K2314" t="s">
        <v>13819</v>
      </c>
      <c r="L2314">
        <v>270107</v>
      </c>
      <c r="M2314" t="s">
        <v>13588</v>
      </c>
      <c r="N2314">
        <v>270107007</v>
      </c>
      <c r="O2314" t="s">
        <v>13618</v>
      </c>
      <c r="P2314">
        <v>20292.403905838066</v>
      </c>
      <c r="Q2314">
        <v>12825.865463265773</v>
      </c>
      <c r="R2314">
        <v>26423.638706621725</v>
      </c>
    </row>
    <row r="2315" spans="1:18" x14ac:dyDescent="0.25">
      <c r="A2315">
        <v>5</v>
      </c>
      <c r="B2315">
        <v>5101</v>
      </c>
      <c r="C2315" t="s">
        <v>798</v>
      </c>
      <c r="D2315" t="s">
        <v>798</v>
      </c>
      <c r="E2315">
        <v>5</v>
      </c>
      <c r="F2315" t="s">
        <v>13817</v>
      </c>
      <c r="G2315">
        <v>1</v>
      </c>
      <c r="H2315" t="s">
        <v>8278</v>
      </c>
      <c r="I2315">
        <v>2</v>
      </c>
      <c r="J2315" t="s">
        <v>13818</v>
      </c>
      <c r="K2315" t="s">
        <v>13820</v>
      </c>
      <c r="L2315">
        <v>270107</v>
      </c>
      <c r="M2315" t="s">
        <v>13588</v>
      </c>
      <c r="N2315">
        <v>270107007</v>
      </c>
      <c r="O2315" t="s">
        <v>13618</v>
      </c>
      <c r="P2315">
        <v>11227.949568502339</v>
      </c>
      <c r="Q2315">
        <v>14575.302519983441</v>
      </c>
      <c r="R2315">
        <v>15477.184772712812</v>
      </c>
    </row>
    <row r="2316" spans="1:18" x14ac:dyDescent="0.25">
      <c r="A2316">
        <v>5</v>
      </c>
      <c r="B2316">
        <v>5101</v>
      </c>
      <c r="C2316" t="s">
        <v>798</v>
      </c>
      <c r="D2316" t="s">
        <v>798</v>
      </c>
      <c r="E2316">
        <v>6</v>
      </c>
      <c r="F2316" t="s">
        <v>13821</v>
      </c>
      <c r="G2316">
        <v>3</v>
      </c>
      <c r="H2316" t="s">
        <v>13770</v>
      </c>
      <c r="I2316">
        <v>2</v>
      </c>
      <c r="J2316" t="s">
        <v>13818</v>
      </c>
      <c r="K2316" t="s">
        <v>13822</v>
      </c>
      <c r="L2316">
        <v>270107</v>
      </c>
      <c r="M2316" t="s">
        <v>13588</v>
      </c>
      <c r="N2316">
        <v>270107007</v>
      </c>
      <c r="O2316" t="s">
        <v>13618</v>
      </c>
      <c r="P2316">
        <v>19594.932822521976</v>
      </c>
      <c r="Q2316">
        <v>12444.012579942502</v>
      </c>
      <c r="R2316">
        <v>24738.449867011608</v>
      </c>
    </row>
    <row r="2317" spans="1:18" x14ac:dyDescent="0.25">
      <c r="A2317">
        <v>5</v>
      </c>
      <c r="B2317">
        <v>5101</v>
      </c>
      <c r="C2317" t="s">
        <v>798</v>
      </c>
      <c r="D2317" t="s">
        <v>798</v>
      </c>
      <c r="E2317">
        <v>6</v>
      </c>
      <c r="F2317" t="s">
        <v>13821</v>
      </c>
      <c r="G2317">
        <v>3</v>
      </c>
      <c r="H2317" t="s">
        <v>13770</v>
      </c>
      <c r="I2317">
        <v>2</v>
      </c>
      <c r="J2317" t="s">
        <v>13818</v>
      </c>
      <c r="K2317" t="s">
        <v>13823</v>
      </c>
      <c r="L2317">
        <v>270107</v>
      </c>
      <c r="M2317" t="s">
        <v>13588</v>
      </c>
      <c r="N2317">
        <v>270107007</v>
      </c>
      <c r="O2317" t="s">
        <v>13618</v>
      </c>
      <c r="P2317">
        <v>11925.420651818431</v>
      </c>
      <c r="Q2317">
        <v>14957.155403306711</v>
      </c>
      <c r="R2317">
        <v>17162.373612322928</v>
      </c>
    </row>
    <row r="2318" spans="1:18" x14ac:dyDescent="0.25">
      <c r="A2318">
        <v>5</v>
      </c>
      <c r="B2318">
        <v>5102</v>
      </c>
      <c r="C2318" t="s">
        <v>798</v>
      </c>
      <c r="D2318" t="s">
        <v>1181</v>
      </c>
      <c r="E2318">
        <v>5</v>
      </c>
      <c r="F2318" t="s">
        <v>13817</v>
      </c>
      <c r="G2318">
        <v>1</v>
      </c>
      <c r="H2318" t="s">
        <v>8278</v>
      </c>
      <c r="I2318">
        <v>2</v>
      </c>
      <c r="J2318" t="s">
        <v>13818</v>
      </c>
      <c r="K2318" t="s">
        <v>13819</v>
      </c>
      <c r="L2318">
        <v>270107</v>
      </c>
      <c r="M2318" t="s">
        <v>13588</v>
      </c>
      <c r="N2318">
        <v>270107007</v>
      </c>
      <c r="O2318" t="s">
        <v>13618</v>
      </c>
      <c r="P2318">
        <v>0</v>
      </c>
      <c r="Q2318">
        <v>100895.8977228413</v>
      </c>
      <c r="R2318">
        <v>0</v>
      </c>
    </row>
    <row r="2319" spans="1:18" x14ac:dyDescent="0.25">
      <c r="A2319">
        <v>5</v>
      </c>
      <c r="B2319">
        <v>5102</v>
      </c>
      <c r="C2319" t="s">
        <v>798</v>
      </c>
      <c r="D2319" t="s">
        <v>1181</v>
      </c>
      <c r="E2319">
        <v>5</v>
      </c>
      <c r="F2319" t="s">
        <v>13817</v>
      </c>
      <c r="G2319">
        <v>1</v>
      </c>
      <c r="H2319" t="s">
        <v>8278</v>
      </c>
      <c r="I2319">
        <v>2</v>
      </c>
      <c r="J2319" t="s">
        <v>13818</v>
      </c>
      <c r="K2319" t="s">
        <v>13820</v>
      </c>
      <c r="L2319">
        <v>270107</v>
      </c>
      <c r="M2319" t="s">
        <v>13588</v>
      </c>
      <c r="N2319">
        <v>270107007</v>
      </c>
      <c r="O2319" t="s">
        <v>13618</v>
      </c>
      <c r="P2319">
        <v>0</v>
      </c>
      <c r="Q2319">
        <v>12083.816182618919</v>
      </c>
      <c r="R2319">
        <v>0</v>
      </c>
    </row>
    <row r="2320" spans="1:18" x14ac:dyDescent="0.25">
      <c r="A2320">
        <v>5</v>
      </c>
      <c r="B2320">
        <v>5102</v>
      </c>
      <c r="C2320" t="s">
        <v>798</v>
      </c>
      <c r="D2320" t="s">
        <v>1181</v>
      </c>
      <c r="E2320">
        <v>6</v>
      </c>
      <c r="F2320" t="s">
        <v>13821</v>
      </c>
      <c r="G2320">
        <v>3</v>
      </c>
      <c r="H2320" t="s">
        <v>13770</v>
      </c>
      <c r="I2320">
        <v>2</v>
      </c>
      <c r="J2320" t="s">
        <v>13818</v>
      </c>
      <c r="K2320" t="s">
        <v>13822</v>
      </c>
      <c r="L2320">
        <v>270107</v>
      </c>
      <c r="M2320" t="s">
        <v>13588</v>
      </c>
      <c r="N2320">
        <v>270107007</v>
      </c>
      <c r="O2320" t="s">
        <v>13618</v>
      </c>
      <c r="P2320">
        <v>0</v>
      </c>
      <c r="Q2320">
        <v>94929.512330288286</v>
      </c>
      <c r="R2320">
        <v>0</v>
      </c>
    </row>
    <row r="2321" spans="1:18" x14ac:dyDescent="0.25">
      <c r="A2321">
        <v>5</v>
      </c>
      <c r="B2321">
        <v>5102</v>
      </c>
      <c r="C2321" t="s">
        <v>798</v>
      </c>
      <c r="D2321" t="s">
        <v>1181</v>
      </c>
      <c r="E2321">
        <v>6</v>
      </c>
      <c r="F2321" t="s">
        <v>13821</v>
      </c>
      <c r="G2321">
        <v>3</v>
      </c>
      <c r="H2321" t="s">
        <v>13770</v>
      </c>
      <c r="I2321">
        <v>2</v>
      </c>
      <c r="J2321" t="s">
        <v>13818</v>
      </c>
      <c r="K2321" t="s">
        <v>13823</v>
      </c>
      <c r="L2321">
        <v>270107</v>
      </c>
      <c r="M2321" t="s">
        <v>13588</v>
      </c>
      <c r="N2321">
        <v>270107007</v>
      </c>
      <c r="O2321" t="s">
        <v>13618</v>
      </c>
      <c r="P2321">
        <v>0</v>
      </c>
      <c r="Q2321">
        <v>18050.201575171934</v>
      </c>
      <c r="R2321">
        <v>0</v>
      </c>
    </row>
    <row r="2322" spans="1:18" x14ac:dyDescent="0.25">
      <c r="A2322">
        <v>5</v>
      </c>
      <c r="B2322">
        <v>5103</v>
      </c>
      <c r="C2322" t="s">
        <v>798</v>
      </c>
      <c r="D2322" t="s">
        <v>1184</v>
      </c>
      <c r="E2322">
        <v>5</v>
      </c>
      <c r="F2322" t="s">
        <v>13817</v>
      </c>
      <c r="G2322">
        <v>1</v>
      </c>
      <c r="H2322" t="s">
        <v>8278</v>
      </c>
      <c r="I2322">
        <v>2</v>
      </c>
      <c r="J2322" t="s">
        <v>13818</v>
      </c>
      <c r="K2322" t="s">
        <v>13819</v>
      </c>
      <c r="L2322">
        <v>270107</v>
      </c>
      <c r="M2322" t="s">
        <v>13588</v>
      </c>
      <c r="N2322">
        <v>270107007</v>
      </c>
      <c r="O2322" t="s">
        <v>13618</v>
      </c>
      <c r="P2322">
        <v>0</v>
      </c>
      <c r="Q2322">
        <v>33012.65313316766</v>
      </c>
      <c r="R2322">
        <v>77564.899862552324</v>
      </c>
    </row>
    <row r="2323" spans="1:18" x14ac:dyDescent="0.25">
      <c r="A2323">
        <v>5</v>
      </c>
      <c r="B2323">
        <v>5103</v>
      </c>
      <c r="C2323" t="s">
        <v>798</v>
      </c>
      <c r="D2323" t="s">
        <v>1184</v>
      </c>
      <c r="E2323">
        <v>5</v>
      </c>
      <c r="F2323" t="s">
        <v>13817</v>
      </c>
      <c r="G2323">
        <v>1</v>
      </c>
      <c r="H2323" t="s">
        <v>8278</v>
      </c>
      <c r="I2323">
        <v>2</v>
      </c>
      <c r="J2323" t="s">
        <v>13818</v>
      </c>
      <c r="K2323" t="s">
        <v>13820</v>
      </c>
      <c r="L2323">
        <v>270107</v>
      </c>
      <c r="M2323" t="s">
        <v>13588</v>
      </c>
      <c r="N2323">
        <v>270107007</v>
      </c>
      <c r="O2323" t="s">
        <v>13618</v>
      </c>
      <c r="P2323">
        <v>0</v>
      </c>
      <c r="Q2323">
        <v>7712.3130819950429</v>
      </c>
      <c r="R2323">
        <v>1955.9648876042784</v>
      </c>
    </row>
    <row r="2324" spans="1:18" x14ac:dyDescent="0.25">
      <c r="A2324">
        <v>5</v>
      </c>
      <c r="B2324">
        <v>5103</v>
      </c>
      <c r="C2324" t="s">
        <v>798</v>
      </c>
      <c r="D2324" t="s">
        <v>1184</v>
      </c>
      <c r="E2324">
        <v>6</v>
      </c>
      <c r="F2324" t="s">
        <v>13821</v>
      </c>
      <c r="G2324">
        <v>3</v>
      </c>
      <c r="H2324" t="s">
        <v>13770</v>
      </c>
      <c r="I2324">
        <v>2</v>
      </c>
      <c r="J2324" t="s">
        <v>13818</v>
      </c>
      <c r="K2324" t="s">
        <v>13822</v>
      </c>
      <c r="L2324">
        <v>270107</v>
      </c>
      <c r="M2324" t="s">
        <v>13588</v>
      </c>
      <c r="N2324">
        <v>270107007</v>
      </c>
      <c r="O2324" t="s">
        <v>13618</v>
      </c>
      <c r="P2324">
        <v>0</v>
      </c>
      <c r="Q2324">
        <v>25348.541272442817</v>
      </c>
      <c r="R2324">
        <v>64014.259939366973</v>
      </c>
    </row>
    <row r="2325" spans="1:18" x14ac:dyDescent="0.25">
      <c r="A2325">
        <v>5</v>
      </c>
      <c r="B2325">
        <v>5103</v>
      </c>
      <c r="C2325" t="s">
        <v>798</v>
      </c>
      <c r="D2325" t="s">
        <v>1184</v>
      </c>
      <c r="E2325">
        <v>6</v>
      </c>
      <c r="F2325" t="s">
        <v>13821</v>
      </c>
      <c r="G2325">
        <v>3</v>
      </c>
      <c r="H2325" t="s">
        <v>13770</v>
      </c>
      <c r="I2325">
        <v>2</v>
      </c>
      <c r="J2325" t="s">
        <v>13818</v>
      </c>
      <c r="K2325" t="s">
        <v>13823</v>
      </c>
      <c r="L2325">
        <v>270107</v>
      </c>
      <c r="M2325" t="s">
        <v>13588</v>
      </c>
      <c r="N2325">
        <v>270107007</v>
      </c>
      <c r="O2325" t="s">
        <v>13618</v>
      </c>
      <c r="P2325">
        <v>0</v>
      </c>
      <c r="Q2325">
        <v>15376.424942719881</v>
      </c>
      <c r="R2325">
        <v>15506.604810789626</v>
      </c>
    </row>
    <row r="2326" spans="1:18" x14ac:dyDescent="0.25">
      <c r="A2326">
        <v>5</v>
      </c>
      <c r="B2326">
        <v>5105</v>
      </c>
      <c r="C2326" t="s">
        <v>798</v>
      </c>
      <c r="D2326" t="s">
        <v>1190</v>
      </c>
      <c r="E2326">
        <v>5</v>
      </c>
      <c r="F2326" t="s">
        <v>13817</v>
      </c>
      <c r="G2326">
        <v>1</v>
      </c>
      <c r="H2326" t="s">
        <v>8278</v>
      </c>
      <c r="I2326">
        <v>2</v>
      </c>
      <c r="J2326" t="s">
        <v>13818</v>
      </c>
      <c r="K2326" t="s">
        <v>13819</v>
      </c>
      <c r="L2326">
        <v>270107</v>
      </c>
      <c r="M2326" t="s">
        <v>13588</v>
      </c>
      <c r="N2326">
        <v>270107007</v>
      </c>
      <c r="O2326" t="s">
        <v>13618</v>
      </c>
      <c r="P2326">
        <v>0</v>
      </c>
      <c r="Q2326">
        <v>83419.299783219933</v>
      </c>
      <c r="R2326">
        <v>0</v>
      </c>
    </row>
    <row r="2327" spans="1:18" x14ac:dyDescent="0.25">
      <c r="A2327">
        <v>5</v>
      </c>
      <c r="B2327">
        <v>5105</v>
      </c>
      <c r="C2327" t="s">
        <v>798</v>
      </c>
      <c r="D2327" t="s">
        <v>1190</v>
      </c>
      <c r="E2327">
        <v>6</v>
      </c>
      <c r="F2327" t="s">
        <v>13821</v>
      </c>
      <c r="G2327">
        <v>3</v>
      </c>
      <c r="H2327" t="s">
        <v>13770</v>
      </c>
      <c r="I2327">
        <v>2</v>
      </c>
      <c r="J2327" t="s">
        <v>13818</v>
      </c>
      <c r="K2327" t="s">
        <v>13822</v>
      </c>
      <c r="L2327">
        <v>270107</v>
      </c>
      <c r="M2327" t="s">
        <v>13588</v>
      </c>
      <c r="N2327">
        <v>270107007</v>
      </c>
      <c r="O2327" t="s">
        <v>13618</v>
      </c>
      <c r="P2327">
        <v>0</v>
      </c>
      <c r="Q2327">
        <v>77203.07785455414</v>
      </c>
      <c r="R2327">
        <v>0</v>
      </c>
    </row>
    <row r="2328" spans="1:18" x14ac:dyDescent="0.25">
      <c r="A2328">
        <v>5</v>
      </c>
      <c r="B2328">
        <v>5105</v>
      </c>
      <c r="C2328" t="s">
        <v>798</v>
      </c>
      <c r="D2328" t="s">
        <v>1190</v>
      </c>
      <c r="E2328">
        <v>6</v>
      </c>
      <c r="F2328" t="s">
        <v>13821</v>
      </c>
      <c r="G2328">
        <v>3</v>
      </c>
      <c r="H2328" t="s">
        <v>13770</v>
      </c>
      <c r="I2328">
        <v>2</v>
      </c>
      <c r="J2328" t="s">
        <v>13818</v>
      </c>
      <c r="K2328" t="s">
        <v>13823</v>
      </c>
      <c r="L2328">
        <v>270107</v>
      </c>
      <c r="M2328" t="s">
        <v>13588</v>
      </c>
      <c r="N2328">
        <v>270107007</v>
      </c>
      <c r="O2328" t="s">
        <v>13618</v>
      </c>
      <c r="P2328">
        <v>0</v>
      </c>
      <c r="Q2328">
        <v>6216.2219286657864</v>
      </c>
      <c r="R2328">
        <v>0</v>
      </c>
    </row>
    <row r="2329" spans="1:18" x14ac:dyDescent="0.25">
      <c r="A2329">
        <v>5</v>
      </c>
      <c r="B2329">
        <v>5107</v>
      </c>
      <c r="C2329" t="s">
        <v>798</v>
      </c>
      <c r="D2329" t="s">
        <v>1193</v>
      </c>
      <c r="E2329">
        <v>5</v>
      </c>
      <c r="F2329" t="s">
        <v>13817</v>
      </c>
      <c r="G2329">
        <v>1</v>
      </c>
      <c r="H2329" t="s">
        <v>8278</v>
      </c>
      <c r="I2329">
        <v>2</v>
      </c>
      <c r="J2329" t="s">
        <v>13818</v>
      </c>
      <c r="K2329" t="s">
        <v>13819</v>
      </c>
      <c r="L2329">
        <v>270107</v>
      </c>
      <c r="M2329" t="s">
        <v>13588</v>
      </c>
      <c r="N2329">
        <v>270107007</v>
      </c>
      <c r="O2329" t="s">
        <v>13618</v>
      </c>
      <c r="P2329">
        <v>0</v>
      </c>
      <c r="Q2329">
        <v>43080.92418650027</v>
      </c>
      <c r="R2329">
        <v>0</v>
      </c>
    </row>
    <row r="2330" spans="1:18" x14ac:dyDescent="0.25">
      <c r="A2330">
        <v>5</v>
      </c>
      <c r="B2330">
        <v>5107</v>
      </c>
      <c r="C2330" t="s">
        <v>798</v>
      </c>
      <c r="D2330" t="s">
        <v>1193</v>
      </c>
      <c r="E2330">
        <v>6</v>
      </c>
      <c r="F2330" t="s">
        <v>13821</v>
      </c>
      <c r="G2330">
        <v>3</v>
      </c>
      <c r="H2330" t="s">
        <v>13770</v>
      </c>
      <c r="I2330">
        <v>2</v>
      </c>
      <c r="J2330" t="s">
        <v>13818</v>
      </c>
      <c r="K2330" t="s">
        <v>13822</v>
      </c>
      <c r="L2330">
        <v>270107</v>
      </c>
      <c r="M2330" t="s">
        <v>13588</v>
      </c>
      <c r="N2330">
        <v>270107007</v>
      </c>
      <c r="O2330" t="s">
        <v>13618</v>
      </c>
      <c r="P2330">
        <v>0</v>
      </c>
      <c r="Q2330">
        <v>43080.92418650027</v>
      </c>
      <c r="R2330">
        <v>0</v>
      </c>
    </row>
    <row r="2331" spans="1:18" x14ac:dyDescent="0.25">
      <c r="A2331">
        <v>5</v>
      </c>
      <c r="B2331">
        <v>5109</v>
      </c>
      <c r="C2331" t="s">
        <v>798</v>
      </c>
      <c r="D2331" t="s">
        <v>1196</v>
      </c>
      <c r="E2331">
        <v>5</v>
      </c>
      <c r="F2331" t="s">
        <v>13817</v>
      </c>
      <c r="G2331">
        <v>1</v>
      </c>
      <c r="H2331" t="s">
        <v>8278</v>
      </c>
      <c r="I2331">
        <v>2</v>
      </c>
      <c r="J2331" t="s">
        <v>13818</v>
      </c>
      <c r="K2331" t="s">
        <v>13819</v>
      </c>
      <c r="L2331">
        <v>270107</v>
      </c>
      <c r="M2331" t="s">
        <v>13588</v>
      </c>
      <c r="N2331">
        <v>270107007</v>
      </c>
      <c r="O2331" t="s">
        <v>13618</v>
      </c>
      <c r="P2331">
        <v>26889.022556390977</v>
      </c>
      <c r="Q2331">
        <v>25060.503274993636</v>
      </c>
      <c r="R2331">
        <v>19722.972815629168</v>
      </c>
    </row>
    <row r="2332" spans="1:18" x14ac:dyDescent="0.25">
      <c r="A2332">
        <v>5</v>
      </c>
      <c r="B2332">
        <v>5109</v>
      </c>
      <c r="C2332" t="s">
        <v>798</v>
      </c>
      <c r="D2332" t="s">
        <v>1196</v>
      </c>
      <c r="E2332">
        <v>5</v>
      </c>
      <c r="F2332" t="s">
        <v>13817</v>
      </c>
      <c r="G2332">
        <v>1</v>
      </c>
      <c r="H2332" t="s">
        <v>8278</v>
      </c>
      <c r="I2332">
        <v>2</v>
      </c>
      <c r="J2332" t="s">
        <v>13818</v>
      </c>
      <c r="K2332" t="s">
        <v>13820</v>
      </c>
      <c r="L2332">
        <v>270107</v>
      </c>
      <c r="M2332" t="s">
        <v>13588</v>
      </c>
      <c r="N2332">
        <v>270107007</v>
      </c>
      <c r="O2332" t="s">
        <v>13618</v>
      </c>
      <c r="P2332">
        <v>3711.5789473684213</v>
      </c>
      <c r="Q2332">
        <v>4366.366252214475</v>
      </c>
      <c r="R2332">
        <v>8897.9211971412406</v>
      </c>
    </row>
    <row r="2333" spans="1:18" x14ac:dyDescent="0.25">
      <c r="A2333">
        <v>5</v>
      </c>
      <c r="B2333">
        <v>5109</v>
      </c>
      <c r="C2333" t="s">
        <v>798</v>
      </c>
      <c r="D2333" t="s">
        <v>1196</v>
      </c>
      <c r="E2333">
        <v>6</v>
      </c>
      <c r="F2333" t="s">
        <v>13821</v>
      </c>
      <c r="G2333">
        <v>3</v>
      </c>
      <c r="H2333" t="s">
        <v>13770</v>
      </c>
      <c r="I2333">
        <v>2</v>
      </c>
      <c r="J2333" t="s">
        <v>13818</v>
      </c>
      <c r="K2333" t="s">
        <v>13822</v>
      </c>
      <c r="L2333">
        <v>270107</v>
      </c>
      <c r="M2333" t="s">
        <v>13588</v>
      </c>
      <c r="N2333">
        <v>270107007</v>
      </c>
      <c r="O2333" t="s">
        <v>13618</v>
      </c>
      <c r="P2333">
        <v>22148.571428571428</v>
      </c>
      <c r="Q2333">
        <v>22317.46218860965</v>
      </c>
      <c r="R2333">
        <v>13848.030024548358</v>
      </c>
    </row>
    <row r="2334" spans="1:18" x14ac:dyDescent="0.25">
      <c r="A2334">
        <v>5</v>
      </c>
      <c r="B2334">
        <v>5109</v>
      </c>
      <c r="C2334" t="s">
        <v>798</v>
      </c>
      <c r="D2334" t="s">
        <v>1196</v>
      </c>
      <c r="E2334">
        <v>6</v>
      </c>
      <c r="F2334" t="s">
        <v>13821</v>
      </c>
      <c r="G2334">
        <v>3</v>
      </c>
      <c r="H2334" t="s">
        <v>13770</v>
      </c>
      <c r="I2334">
        <v>2</v>
      </c>
      <c r="J2334" t="s">
        <v>13818</v>
      </c>
      <c r="K2334" t="s">
        <v>13823</v>
      </c>
      <c r="L2334">
        <v>270107</v>
      </c>
      <c r="M2334" t="s">
        <v>13588</v>
      </c>
      <c r="N2334">
        <v>270107007</v>
      </c>
      <c r="O2334" t="s">
        <v>13618</v>
      </c>
      <c r="P2334">
        <v>8452.0300751879695</v>
      </c>
      <c r="Q2334">
        <v>7109.4073385984602</v>
      </c>
      <c r="R2334">
        <v>14772.863988222052</v>
      </c>
    </row>
    <row r="2335" spans="1:18" x14ac:dyDescent="0.25">
      <c r="A2335">
        <v>5</v>
      </c>
      <c r="B2335">
        <v>5301</v>
      </c>
      <c r="C2335" t="s">
        <v>798</v>
      </c>
      <c r="D2335" t="s">
        <v>1202</v>
      </c>
      <c r="E2335">
        <v>5</v>
      </c>
      <c r="F2335" t="s">
        <v>13817</v>
      </c>
      <c r="G2335">
        <v>1</v>
      </c>
      <c r="H2335" t="s">
        <v>8278</v>
      </c>
      <c r="I2335">
        <v>2</v>
      </c>
      <c r="J2335" t="s">
        <v>13818</v>
      </c>
      <c r="K2335" t="s">
        <v>13819</v>
      </c>
      <c r="L2335">
        <v>270107</v>
      </c>
      <c r="M2335" t="s">
        <v>13588</v>
      </c>
      <c r="N2335">
        <v>270107007</v>
      </c>
      <c r="O2335" t="s">
        <v>13618</v>
      </c>
      <c r="P2335">
        <v>24490.204842861327</v>
      </c>
      <c r="Q2335">
        <v>5404.3213839613809</v>
      </c>
      <c r="R2335">
        <v>40660.765689211694</v>
      </c>
    </row>
    <row r="2336" spans="1:18" x14ac:dyDescent="0.25">
      <c r="A2336">
        <v>5</v>
      </c>
      <c r="B2336">
        <v>5301</v>
      </c>
      <c r="C2336" t="s">
        <v>798</v>
      </c>
      <c r="D2336" t="s">
        <v>1202</v>
      </c>
      <c r="E2336">
        <v>5</v>
      </c>
      <c r="F2336" t="s">
        <v>13817</v>
      </c>
      <c r="G2336">
        <v>1</v>
      </c>
      <c r="H2336" t="s">
        <v>8278</v>
      </c>
      <c r="I2336">
        <v>2</v>
      </c>
      <c r="J2336" t="s">
        <v>13818</v>
      </c>
      <c r="K2336" t="s">
        <v>13820</v>
      </c>
      <c r="L2336">
        <v>270107</v>
      </c>
      <c r="M2336" t="s">
        <v>13588</v>
      </c>
      <c r="N2336">
        <v>270107007</v>
      </c>
      <c r="O2336" t="s">
        <v>13618</v>
      </c>
      <c r="P2336">
        <v>4186.254412059372</v>
      </c>
      <c r="Q2336">
        <v>1144.4962784654208</v>
      </c>
      <c r="R2336">
        <v>0</v>
      </c>
    </row>
    <row r="2337" spans="1:18" x14ac:dyDescent="0.25">
      <c r="A2337">
        <v>5</v>
      </c>
      <c r="B2337">
        <v>5301</v>
      </c>
      <c r="C2337" t="s">
        <v>798</v>
      </c>
      <c r="D2337" t="s">
        <v>1202</v>
      </c>
      <c r="E2337">
        <v>6</v>
      </c>
      <c r="F2337" t="s">
        <v>13821</v>
      </c>
      <c r="G2337">
        <v>3</v>
      </c>
      <c r="H2337" t="s">
        <v>13770</v>
      </c>
      <c r="I2337">
        <v>2</v>
      </c>
      <c r="J2337" t="s">
        <v>13818</v>
      </c>
      <c r="K2337" t="s">
        <v>13822</v>
      </c>
      <c r="L2337">
        <v>270107</v>
      </c>
      <c r="M2337" t="s">
        <v>13588</v>
      </c>
      <c r="N2337">
        <v>270107007</v>
      </c>
      <c r="O2337" t="s">
        <v>13618</v>
      </c>
      <c r="P2337">
        <v>20721.65107353689</v>
      </c>
      <c r="Q2337">
        <v>0</v>
      </c>
      <c r="R2337">
        <v>23593.792995824042</v>
      </c>
    </row>
    <row r="2338" spans="1:18" x14ac:dyDescent="0.25">
      <c r="A2338">
        <v>5</v>
      </c>
      <c r="B2338">
        <v>5301</v>
      </c>
      <c r="C2338" t="s">
        <v>798</v>
      </c>
      <c r="D2338" t="s">
        <v>1202</v>
      </c>
      <c r="E2338">
        <v>6</v>
      </c>
      <c r="F2338" t="s">
        <v>13821</v>
      </c>
      <c r="G2338">
        <v>3</v>
      </c>
      <c r="H2338" t="s">
        <v>13770</v>
      </c>
      <c r="I2338">
        <v>2</v>
      </c>
      <c r="J2338" t="s">
        <v>13818</v>
      </c>
      <c r="K2338" t="s">
        <v>13823</v>
      </c>
      <c r="L2338">
        <v>270107</v>
      </c>
      <c r="M2338" t="s">
        <v>13588</v>
      </c>
      <c r="N2338">
        <v>270107007</v>
      </c>
      <c r="O2338" t="s">
        <v>13618</v>
      </c>
      <c r="P2338">
        <v>7954.8081813838071</v>
      </c>
      <c r="Q2338">
        <v>6548.8176624268017</v>
      </c>
      <c r="R2338">
        <v>17066.972693387652</v>
      </c>
    </row>
    <row r="2339" spans="1:18" x14ac:dyDescent="0.25">
      <c r="A2339">
        <v>5</v>
      </c>
      <c r="B2339">
        <v>5302</v>
      </c>
      <c r="C2339" t="s">
        <v>798</v>
      </c>
      <c r="D2339" t="s">
        <v>1205</v>
      </c>
      <c r="E2339">
        <v>5</v>
      </c>
      <c r="F2339" t="s">
        <v>13817</v>
      </c>
      <c r="G2339">
        <v>1</v>
      </c>
      <c r="H2339" t="s">
        <v>8278</v>
      </c>
      <c r="I2339">
        <v>2</v>
      </c>
      <c r="J2339" t="s">
        <v>13818</v>
      </c>
      <c r="K2339" t="s">
        <v>13819</v>
      </c>
      <c r="L2339">
        <v>270107</v>
      </c>
      <c r="M2339" t="s">
        <v>13588</v>
      </c>
      <c r="N2339">
        <v>270107007</v>
      </c>
      <c r="O2339" t="s">
        <v>13618</v>
      </c>
      <c r="P2339">
        <v>0</v>
      </c>
      <c r="Q2339">
        <v>32193.095629215204</v>
      </c>
      <c r="R2339">
        <v>0</v>
      </c>
    </row>
    <row r="2340" spans="1:18" x14ac:dyDescent="0.25">
      <c r="A2340">
        <v>5</v>
      </c>
      <c r="B2340">
        <v>5302</v>
      </c>
      <c r="C2340" t="s">
        <v>798</v>
      </c>
      <c r="D2340" t="s">
        <v>1205</v>
      </c>
      <c r="E2340">
        <v>5</v>
      </c>
      <c r="F2340" t="s">
        <v>13817</v>
      </c>
      <c r="G2340">
        <v>1</v>
      </c>
      <c r="H2340" t="s">
        <v>8278</v>
      </c>
      <c r="I2340">
        <v>2</v>
      </c>
      <c r="J2340" t="s">
        <v>13818</v>
      </c>
      <c r="K2340" t="s">
        <v>13820</v>
      </c>
      <c r="L2340">
        <v>270107</v>
      </c>
      <c r="M2340" t="s">
        <v>13588</v>
      </c>
      <c r="N2340">
        <v>270107007</v>
      </c>
      <c r="O2340" t="s">
        <v>13618</v>
      </c>
      <c r="P2340">
        <v>0</v>
      </c>
      <c r="Q2340">
        <v>10795.854331083012</v>
      </c>
      <c r="R2340">
        <v>0</v>
      </c>
    </row>
    <row r="2341" spans="1:18" x14ac:dyDescent="0.25">
      <c r="A2341">
        <v>5</v>
      </c>
      <c r="B2341">
        <v>5302</v>
      </c>
      <c r="C2341" t="s">
        <v>798</v>
      </c>
      <c r="D2341" t="s">
        <v>1205</v>
      </c>
      <c r="E2341">
        <v>6</v>
      </c>
      <c r="F2341" t="s">
        <v>13821</v>
      </c>
      <c r="G2341">
        <v>3</v>
      </c>
      <c r="H2341" t="s">
        <v>13770</v>
      </c>
      <c r="I2341">
        <v>2</v>
      </c>
      <c r="J2341" t="s">
        <v>13818</v>
      </c>
      <c r="K2341" t="s">
        <v>13822</v>
      </c>
      <c r="L2341">
        <v>270107</v>
      </c>
      <c r="M2341" t="s">
        <v>13588</v>
      </c>
      <c r="N2341">
        <v>270107007</v>
      </c>
      <c r="O2341" t="s">
        <v>13618</v>
      </c>
      <c r="P2341">
        <v>0</v>
      </c>
      <c r="Q2341">
        <v>32193.095629215204</v>
      </c>
      <c r="R2341">
        <v>0</v>
      </c>
    </row>
    <row r="2342" spans="1:18" x14ac:dyDescent="0.25">
      <c r="A2342">
        <v>5</v>
      </c>
      <c r="B2342">
        <v>5302</v>
      </c>
      <c r="C2342" t="s">
        <v>798</v>
      </c>
      <c r="D2342" t="s">
        <v>1205</v>
      </c>
      <c r="E2342">
        <v>6</v>
      </c>
      <c r="F2342" t="s">
        <v>13821</v>
      </c>
      <c r="G2342">
        <v>3</v>
      </c>
      <c r="H2342" t="s">
        <v>13770</v>
      </c>
      <c r="I2342">
        <v>2</v>
      </c>
      <c r="J2342" t="s">
        <v>13818</v>
      </c>
      <c r="K2342" t="s">
        <v>13823</v>
      </c>
      <c r="L2342">
        <v>270107</v>
      </c>
      <c r="M2342" t="s">
        <v>13588</v>
      </c>
      <c r="N2342">
        <v>270107007</v>
      </c>
      <c r="O2342" t="s">
        <v>13618</v>
      </c>
      <c r="P2342">
        <v>0</v>
      </c>
      <c r="Q2342">
        <v>10795.854331083012</v>
      </c>
      <c r="R2342">
        <v>0</v>
      </c>
    </row>
    <row r="2343" spans="1:18" x14ac:dyDescent="0.25">
      <c r="A2343">
        <v>5</v>
      </c>
      <c r="B2343">
        <v>5402</v>
      </c>
      <c r="C2343" t="s">
        <v>798</v>
      </c>
      <c r="D2343" t="s">
        <v>1217</v>
      </c>
      <c r="E2343">
        <v>5</v>
      </c>
      <c r="F2343" t="s">
        <v>13817</v>
      </c>
      <c r="G2343">
        <v>1</v>
      </c>
      <c r="H2343" t="s">
        <v>8278</v>
      </c>
      <c r="I2343">
        <v>2</v>
      </c>
      <c r="J2343" t="s">
        <v>13818</v>
      </c>
      <c r="K2343" t="s">
        <v>13819</v>
      </c>
      <c r="L2343">
        <v>270107</v>
      </c>
      <c r="M2343" t="s">
        <v>13588</v>
      </c>
      <c r="N2343">
        <v>270107007</v>
      </c>
      <c r="O2343" t="s">
        <v>13618</v>
      </c>
      <c r="P2343">
        <v>0</v>
      </c>
      <c r="Q2343">
        <v>80981.482501408871</v>
      </c>
      <c r="R2343">
        <v>0</v>
      </c>
    </row>
    <row r="2344" spans="1:18" x14ac:dyDescent="0.25">
      <c r="A2344">
        <v>5</v>
      </c>
      <c r="B2344">
        <v>5402</v>
      </c>
      <c r="C2344" t="s">
        <v>798</v>
      </c>
      <c r="D2344" t="s">
        <v>1217</v>
      </c>
      <c r="E2344">
        <v>5</v>
      </c>
      <c r="F2344" t="s">
        <v>13817</v>
      </c>
      <c r="G2344">
        <v>1</v>
      </c>
      <c r="H2344" t="s">
        <v>8278</v>
      </c>
      <c r="I2344">
        <v>2</v>
      </c>
      <c r="J2344" t="s">
        <v>13818</v>
      </c>
      <c r="K2344" t="s">
        <v>13820</v>
      </c>
      <c r="L2344">
        <v>270107</v>
      </c>
      <c r="M2344" t="s">
        <v>13588</v>
      </c>
      <c r="N2344">
        <v>270107007</v>
      </c>
      <c r="O2344" t="s">
        <v>13618</v>
      </c>
      <c r="P2344">
        <v>0</v>
      </c>
      <c r="Q2344">
        <v>8158.8611496669937</v>
      </c>
      <c r="R2344">
        <v>0</v>
      </c>
    </row>
    <row r="2345" spans="1:18" x14ac:dyDescent="0.25">
      <c r="A2345">
        <v>5</v>
      </c>
      <c r="B2345">
        <v>5402</v>
      </c>
      <c r="C2345" t="s">
        <v>798</v>
      </c>
      <c r="D2345" t="s">
        <v>1217</v>
      </c>
      <c r="E2345">
        <v>6</v>
      </c>
      <c r="F2345" t="s">
        <v>13821</v>
      </c>
      <c r="G2345">
        <v>3</v>
      </c>
      <c r="H2345" t="s">
        <v>13770</v>
      </c>
      <c r="I2345">
        <v>2</v>
      </c>
      <c r="J2345" t="s">
        <v>13818</v>
      </c>
      <c r="K2345" t="s">
        <v>13822</v>
      </c>
      <c r="L2345">
        <v>270107</v>
      </c>
      <c r="M2345" t="s">
        <v>13588</v>
      </c>
      <c r="N2345">
        <v>270107007</v>
      </c>
      <c r="O2345" t="s">
        <v>13618</v>
      </c>
      <c r="P2345">
        <v>0</v>
      </c>
      <c r="Q2345">
        <v>80981.482501408871</v>
      </c>
      <c r="R2345">
        <v>0</v>
      </c>
    </row>
    <row r="2346" spans="1:18" x14ac:dyDescent="0.25">
      <c r="A2346">
        <v>5</v>
      </c>
      <c r="B2346">
        <v>5402</v>
      </c>
      <c r="C2346" t="s">
        <v>798</v>
      </c>
      <c r="D2346" t="s">
        <v>1217</v>
      </c>
      <c r="E2346">
        <v>6</v>
      </c>
      <c r="F2346" t="s">
        <v>13821</v>
      </c>
      <c r="G2346">
        <v>3</v>
      </c>
      <c r="H2346" t="s">
        <v>13770</v>
      </c>
      <c r="I2346">
        <v>2</v>
      </c>
      <c r="J2346" t="s">
        <v>13818</v>
      </c>
      <c r="K2346" t="s">
        <v>13823</v>
      </c>
      <c r="L2346">
        <v>270107</v>
      </c>
      <c r="M2346" t="s">
        <v>13588</v>
      </c>
      <c r="N2346">
        <v>270107007</v>
      </c>
      <c r="O2346" t="s">
        <v>13618</v>
      </c>
      <c r="P2346">
        <v>0</v>
      </c>
      <c r="Q2346">
        <v>8158.8611496669937</v>
      </c>
      <c r="R2346">
        <v>0</v>
      </c>
    </row>
    <row r="2347" spans="1:18" x14ac:dyDescent="0.25">
      <c r="A2347">
        <v>5</v>
      </c>
      <c r="B2347">
        <v>5403</v>
      </c>
      <c r="C2347" t="s">
        <v>798</v>
      </c>
      <c r="D2347" t="s">
        <v>1220</v>
      </c>
      <c r="E2347">
        <v>5</v>
      </c>
      <c r="F2347" t="s">
        <v>13817</v>
      </c>
      <c r="G2347">
        <v>1</v>
      </c>
      <c r="H2347" t="s">
        <v>8278</v>
      </c>
      <c r="I2347">
        <v>2</v>
      </c>
      <c r="J2347" t="s">
        <v>13818</v>
      </c>
      <c r="K2347" t="s">
        <v>13819</v>
      </c>
      <c r="L2347">
        <v>270107</v>
      </c>
      <c r="M2347" t="s">
        <v>13588</v>
      </c>
      <c r="N2347">
        <v>270107007</v>
      </c>
      <c r="O2347" t="s">
        <v>13618</v>
      </c>
      <c r="P2347">
        <v>0</v>
      </c>
      <c r="Q2347">
        <v>45443.421827667451</v>
      </c>
      <c r="R2347">
        <v>0</v>
      </c>
    </row>
    <row r="2348" spans="1:18" x14ac:dyDescent="0.25">
      <c r="A2348">
        <v>5</v>
      </c>
      <c r="B2348">
        <v>5403</v>
      </c>
      <c r="C2348" t="s">
        <v>798</v>
      </c>
      <c r="D2348" t="s">
        <v>1220</v>
      </c>
      <c r="E2348">
        <v>5</v>
      </c>
      <c r="F2348" t="s">
        <v>13817</v>
      </c>
      <c r="G2348">
        <v>1</v>
      </c>
      <c r="H2348" t="s">
        <v>8278</v>
      </c>
      <c r="I2348">
        <v>2</v>
      </c>
      <c r="J2348" t="s">
        <v>13818</v>
      </c>
      <c r="K2348" t="s">
        <v>13820</v>
      </c>
      <c r="L2348">
        <v>270107</v>
      </c>
      <c r="M2348" t="s">
        <v>13588</v>
      </c>
      <c r="N2348">
        <v>270107007</v>
      </c>
      <c r="O2348" t="s">
        <v>13618</v>
      </c>
      <c r="P2348">
        <v>0</v>
      </c>
      <c r="Q2348">
        <v>19798.384382362841</v>
      </c>
      <c r="R2348">
        <v>0</v>
      </c>
    </row>
    <row r="2349" spans="1:18" x14ac:dyDescent="0.25">
      <c r="A2349">
        <v>5</v>
      </c>
      <c r="B2349">
        <v>5403</v>
      </c>
      <c r="C2349" t="s">
        <v>798</v>
      </c>
      <c r="D2349" t="s">
        <v>1220</v>
      </c>
      <c r="E2349">
        <v>6</v>
      </c>
      <c r="F2349" t="s">
        <v>13821</v>
      </c>
      <c r="G2349">
        <v>3</v>
      </c>
      <c r="H2349" t="s">
        <v>13770</v>
      </c>
      <c r="I2349">
        <v>2</v>
      </c>
      <c r="J2349" t="s">
        <v>13818</v>
      </c>
      <c r="K2349" t="s">
        <v>13822</v>
      </c>
      <c r="L2349">
        <v>270107</v>
      </c>
      <c r="M2349" t="s">
        <v>13588</v>
      </c>
      <c r="N2349">
        <v>270107007</v>
      </c>
      <c r="O2349" t="s">
        <v>13618</v>
      </c>
      <c r="P2349">
        <v>0</v>
      </c>
      <c r="Q2349">
        <v>45443.421827667451</v>
      </c>
      <c r="R2349">
        <v>0</v>
      </c>
    </row>
    <row r="2350" spans="1:18" x14ac:dyDescent="0.25">
      <c r="A2350">
        <v>5</v>
      </c>
      <c r="B2350">
        <v>5403</v>
      </c>
      <c r="C2350" t="s">
        <v>798</v>
      </c>
      <c r="D2350" t="s">
        <v>1220</v>
      </c>
      <c r="E2350">
        <v>6</v>
      </c>
      <c r="F2350" t="s">
        <v>13821</v>
      </c>
      <c r="G2350">
        <v>3</v>
      </c>
      <c r="H2350" t="s">
        <v>13770</v>
      </c>
      <c r="I2350">
        <v>2</v>
      </c>
      <c r="J2350" t="s">
        <v>13818</v>
      </c>
      <c r="K2350" t="s">
        <v>13823</v>
      </c>
      <c r="L2350">
        <v>270107</v>
      </c>
      <c r="M2350" t="s">
        <v>13588</v>
      </c>
      <c r="N2350">
        <v>270107007</v>
      </c>
      <c r="O2350" t="s">
        <v>13618</v>
      </c>
      <c r="P2350">
        <v>0</v>
      </c>
      <c r="Q2350">
        <v>19798.384382362841</v>
      </c>
      <c r="R2350">
        <v>0</v>
      </c>
    </row>
    <row r="2351" spans="1:18" x14ac:dyDescent="0.25">
      <c r="A2351">
        <v>5</v>
      </c>
      <c r="B2351">
        <v>5404</v>
      </c>
      <c r="C2351" t="s">
        <v>798</v>
      </c>
      <c r="D2351" t="s">
        <v>1223</v>
      </c>
      <c r="E2351">
        <v>5</v>
      </c>
      <c r="F2351" t="s">
        <v>13817</v>
      </c>
      <c r="G2351">
        <v>1</v>
      </c>
      <c r="H2351" t="s">
        <v>8278</v>
      </c>
      <c r="I2351">
        <v>2</v>
      </c>
      <c r="J2351" t="s">
        <v>13818</v>
      </c>
      <c r="K2351" t="s">
        <v>13819</v>
      </c>
      <c r="L2351">
        <v>270107</v>
      </c>
      <c r="M2351" t="s">
        <v>13588</v>
      </c>
      <c r="N2351">
        <v>270107007</v>
      </c>
      <c r="O2351" t="s">
        <v>13618</v>
      </c>
      <c r="P2351">
        <v>0</v>
      </c>
      <c r="Q2351">
        <v>39565.744469631238</v>
      </c>
      <c r="R2351">
        <v>0</v>
      </c>
    </row>
    <row r="2352" spans="1:18" x14ac:dyDescent="0.25">
      <c r="A2352">
        <v>5</v>
      </c>
      <c r="B2352">
        <v>5404</v>
      </c>
      <c r="C2352" t="s">
        <v>798</v>
      </c>
      <c r="D2352" t="s">
        <v>1223</v>
      </c>
      <c r="E2352">
        <v>5</v>
      </c>
      <c r="F2352" t="s">
        <v>13817</v>
      </c>
      <c r="G2352">
        <v>1</v>
      </c>
      <c r="H2352" t="s">
        <v>8278</v>
      </c>
      <c r="I2352">
        <v>2</v>
      </c>
      <c r="J2352" t="s">
        <v>13818</v>
      </c>
      <c r="K2352" t="s">
        <v>13820</v>
      </c>
      <c r="L2352">
        <v>270107</v>
      </c>
      <c r="M2352" t="s">
        <v>13588</v>
      </c>
      <c r="N2352">
        <v>270107007</v>
      </c>
      <c r="O2352" t="s">
        <v>13618</v>
      </c>
      <c r="P2352">
        <v>0</v>
      </c>
      <c r="Q2352">
        <v>16006.856074378025</v>
      </c>
      <c r="R2352">
        <v>0</v>
      </c>
    </row>
    <row r="2353" spans="1:18" x14ac:dyDescent="0.25">
      <c r="A2353">
        <v>5</v>
      </c>
      <c r="B2353">
        <v>5404</v>
      </c>
      <c r="C2353" t="s">
        <v>798</v>
      </c>
      <c r="D2353" t="s">
        <v>1223</v>
      </c>
      <c r="E2353">
        <v>6</v>
      </c>
      <c r="F2353" t="s">
        <v>13821</v>
      </c>
      <c r="G2353">
        <v>3</v>
      </c>
      <c r="H2353" t="s">
        <v>13770</v>
      </c>
      <c r="I2353">
        <v>2</v>
      </c>
      <c r="J2353" t="s">
        <v>13818</v>
      </c>
      <c r="K2353" t="s">
        <v>13822</v>
      </c>
      <c r="L2353">
        <v>270107</v>
      </c>
      <c r="M2353" t="s">
        <v>13588</v>
      </c>
      <c r="N2353">
        <v>270107007</v>
      </c>
      <c r="O2353" t="s">
        <v>13618</v>
      </c>
      <c r="P2353">
        <v>0</v>
      </c>
      <c r="Q2353">
        <v>39565.744469631238</v>
      </c>
      <c r="R2353">
        <v>0</v>
      </c>
    </row>
    <row r="2354" spans="1:18" x14ac:dyDescent="0.25">
      <c r="A2354">
        <v>5</v>
      </c>
      <c r="B2354">
        <v>5404</v>
      </c>
      <c r="C2354" t="s">
        <v>798</v>
      </c>
      <c r="D2354" t="s">
        <v>1223</v>
      </c>
      <c r="E2354">
        <v>6</v>
      </c>
      <c r="F2354" t="s">
        <v>13821</v>
      </c>
      <c r="G2354">
        <v>3</v>
      </c>
      <c r="H2354" t="s">
        <v>13770</v>
      </c>
      <c r="I2354">
        <v>2</v>
      </c>
      <c r="J2354" t="s">
        <v>13818</v>
      </c>
      <c r="K2354" t="s">
        <v>13823</v>
      </c>
      <c r="L2354">
        <v>270107</v>
      </c>
      <c r="M2354" t="s">
        <v>13588</v>
      </c>
      <c r="N2354">
        <v>270107007</v>
      </c>
      <c r="O2354" t="s">
        <v>13618</v>
      </c>
      <c r="P2354">
        <v>0</v>
      </c>
      <c r="Q2354">
        <v>16006.856074378025</v>
      </c>
      <c r="R2354">
        <v>0</v>
      </c>
    </row>
    <row r="2355" spans="1:18" x14ac:dyDescent="0.25">
      <c r="A2355">
        <v>5</v>
      </c>
      <c r="B2355">
        <v>5405</v>
      </c>
      <c r="C2355" t="s">
        <v>798</v>
      </c>
      <c r="D2355" t="s">
        <v>1226</v>
      </c>
      <c r="E2355">
        <v>5</v>
      </c>
      <c r="F2355" t="s">
        <v>13817</v>
      </c>
      <c r="G2355">
        <v>1</v>
      </c>
      <c r="H2355" t="s">
        <v>8278</v>
      </c>
      <c r="I2355">
        <v>2</v>
      </c>
      <c r="J2355" t="s">
        <v>13818</v>
      </c>
      <c r="K2355" t="s">
        <v>13819</v>
      </c>
      <c r="L2355">
        <v>270107</v>
      </c>
      <c r="M2355" t="s">
        <v>13588</v>
      </c>
      <c r="N2355">
        <v>270107007</v>
      </c>
      <c r="O2355" t="s">
        <v>13618</v>
      </c>
      <c r="P2355">
        <v>0</v>
      </c>
      <c r="Q2355">
        <v>139212.18774543016</v>
      </c>
      <c r="R2355">
        <v>0</v>
      </c>
    </row>
    <row r="2356" spans="1:18" x14ac:dyDescent="0.25">
      <c r="A2356">
        <v>5</v>
      </c>
      <c r="B2356">
        <v>5405</v>
      </c>
      <c r="C2356" t="s">
        <v>798</v>
      </c>
      <c r="D2356" t="s">
        <v>1226</v>
      </c>
      <c r="E2356">
        <v>6</v>
      </c>
      <c r="F2356" t="s">
        <v>13821</v>
      </c>
      <c r="G2356">
        <v>3</v>
      </c>
      <c r="H2356" t="s">
        <v>13770</v>
      </c>
      <c r="I2356">
        <v>2</v>
      </c>
      <c r="J2356" t="s">
        <v>13818</v>
      </c>
      <c r="K2356" t="s">
        <v>13822</v>
      </c>
      <c r="L2356">
        <v>270107</v>
      </c>
      <c r="M2356" t="s">
        <v>13588</v>
      </c>
      <c r="N2356">
        <v>270107007</v>
      </c>
      <c r="O2356" t="s">
        <v>13618</v>
      </c>
      <c r="P2356">
        <v>0</v>
      </c>
      <c r="Q2356">
        <v>139212.18774543016</v>
      </c>
      <c r="R2356">
        <v>0</v>
      </c>
    </row>
    <row r="2357" spans="1:18" x14ac:dyDescent="0.25">
      <c r="A2357">
        <v>5</v>
      </c>
      <c r="B2357">
        <v>5501</v>
      </c>
      <c r="C2357" t="s">
        <v>798</v>
      </c>
      <c r="D2357" t="s">
        <v>1229</v>
      </c>
      <c r="E2357">
        <v>5</v>
      </c>
      <c r="F2357" t="s">
        <v>13817</v>
      </c>
      <c r="G2357">
        <v>1</v>
      </c>
      <c r="H2357" t="s">
        <v>8278</v>
      </c>
      <c r="I2357">
        <v>2</v>
      </c>
      <c r="J2357" t="s">
        <v>13818</v>
      </c>
      <c r="K2357" t="s">
        <v>13819</v>
      </c>
      <c r="L2357">
        <v>270107</v>
      </c>
      <c r="M2357" t="s">
        <v>13588</v>
      </c>
      <c r="N2357">
        <v>270107007</v>
      </c>
      <c r="O2357" t="s">
        <v>13618</v>
      </c>
      <c r="P2357">
        <v>24189.458737617904</v>
      </c>
      <c r="Q2357">
        <v>8457.8418862654744</v>
      </c>
      <c r="R2357">
        <v>23933.995171685765</v>
      </c>
    </row>
    <row r="2358" spans="1:18" x14ac:dyDescent="0.25">
      <c r="A2358">
        <v>5</v>
      </c>
      <c r="B2358">
        <v>5501</v>
      </c>
      <c r="C2358" t="s">
        <v>798</v>
      </c>
      <c r="D2358" t="s">
        <v>1229</v>
      </c>
      <c r="E2358">
        <v>5</v>
      </c>
      <c r="F2358" t="s">
        <v>13817</v>
      </c>
      <c r="G2358">
        <v>1</v>
      </c>
      <c r="H2358" t="s">
        <v>8278</v>
      </c>
      <c r="I2358">
        <v>2</v>
      </c>
      <c r="J2358" t="s">
        <v>13818</v>
      </c>
      <c r="K2358" t="s">
        <v>13820</v>
      </c>
      <c r="L2358">
        <v>270107</v>
      </c>
      <c r="M2358" t="s">
        <v>13588</v>
      </c>
      <c r="N2358">
        <v>270107007</v>
      </c>
      <c r="O2358" t="s">
        <v>13618</v>
      </c>
      <c r="P2358">
        <v>1361.3261660863</v>
      </c>
      <c r="Q2358">
        <v>0</v>
      </c>
      <c r="R2358">
        <v>13946.547850787527</v>
      </c>
    </row>
    <row r="2359" spans="1:18" x14ac:dyDescent="0.25">
      <c r="A2359">
        <v>5</v>
      </c>
      <c r="B2359">
        <v>5501</v>
      </c>
      <c r="C2359" t="s">
        <v>798</v>
      </c>
      <c r="D2359" t="s">
        <v>1229</v>
      </c>
      <c r="E2359">
        <v>6</v>
      </c>
      <c r="F2359" t="s">
        <v>13821</v>
      </c>
      <c r="G2359">
        <v>3</v>
      </c>
      <c r="H2359" t="s">
        <v>13770</v>
      </c>
      <c r="I2359">
        <v>2</v>
      </c>
      <c r="J2359" t="s">
        <v>13818</v>
      </c>
      <c r="K2359" t="s">
        <v>13822</v>
      </c>
      <c r="L2359">
        <v>270107</v>
      </c>
      <c r="M2359" t="s">
        <v>13588</v>
      </c>
      <c r="N2359">
        <v>270107007</v>
      </c>
      <c r="O2359" t="s">
        <v>13618</v>
      </c>
      <c r="P2359">
        <v>21920.957436018798</v>
      </c>
      <c r="Q2359">
        <v>5853.696365099534</v>
      </c>
      <c r="R2359">
        <v>17561.005836271386</v>
      </c>
    </row>
    <row r="2360" spans="1:18" x14ac:dyDescent="0.25">
      <c r="A2360">
        <v>5</v>
      </c>
      <c r="B2360">
        <v>5501</v>
      </c>
      <c r="C2360" t="s">
        <v>798</v>
      </c>
      <c r="D2360" t="s">
        <v>1229</v>
      </c>
      <c r="E2360">
        <v>6</v>
      </c>
      <c r="F2360" t="s">
        <v>13821</v>
      </c>
      <c r="G2360">
        <v>3</v>
      </c>
      <c r="H2360" t="s">
        <v>13770</v>
      </c>
      <c r="I2360">
        <v>2</v>
      </c>
      <c r="J2360" t="s">
        <v>13818</v>
      </c>
      <c r="K2360" t="s">
        <v>13823</v>
      </c>
      <c r="L2360">
        <v>270107</v>
      </c>
      <c r="M2360" t="s">
        <v>13588</v>
      </c>
      <c r="N2360">
        <v>270107007</v>
      </c>
      <c r="O2360" t="s">
        <v>13618</v>
      </c>
      <c r="P2360">
        <v>3629.8274676854076</v>
      </c>
      <c r="Q2360">
        <v>2604.14552116594</v>
      </c>
      <c r="R2360">
        <v>20319.537186201913</v>
      </c>
    </row>
    <row r="2361" spans="1:18" x14ac:dyDescent="0.25">
      <c r="A2361">
        <v>5</v>
      </c>
      <c r="B2361">
        <v>5502</v>
      </c>
      <c r="C2361" t="s">
        <v>798</v>
      </c>
      <c r="D2361" t="s">
        <v>1232</v>
      </c>
      <c r="E2361">
        <v>5</v>
      </c>
      <c r="F2361" t="s">
        <v>13817</v>
      </c>
      <c r="G2361">
        <v>1</v>
      </c>
      <c r="H2361" t="s">
        <v>8278</v>
      </c>
      <c r="I2361">
        <v>2</v>
      </c>
      <c r="J2361" t="s">
        <v>13818</v>
      </c>
      <c r="K2361" t="s">
        <v>13819</v>
      </c>
      <c r="L2361">
        <v>270107</v>
      </c>
      <c r="M2361" t="s">
        <v>13588</v>
      </c>
      <c r="N2361">
        <v>270107007</v>
      </c>
      <c r="O2361" t="s">
        <v>13618</v>
      </c>
      <c r="P2361">
        <v>27874.242861263341</v>
      </c>
      <c r="Q2361">
        <v>15624.294829234126</v>
      </c>
      <c r="R2361">
        <v>33994.290254664891</v>
      </c>
    </row>
    <row r="2362" spans="1:18" x14ac:dyDescent="0.25">
      <c r="A2362">
        <v>5</v>
      </c>
      <c r="B2362">
        <v>5502</v>
      </c>
      <c r="C2362" t="s">
        <v>798</v>
      </c>
      <c r="D2362" t="s">
        <v>1232</v>
      </c>
      <c r="E2362">
        <v>5</v>
      </c>
      <c r="F2362" t="s">
        <v>13817</v>
      </c>
      <c r="G2362">
        <v>1</v>
      </c>
      <c r="H2362" t="s">
        <v>8278</v>
      </c>
      <c r="I2362">
        <v>2</v>
      </c>
      <c r="J2362" t="s">
        <v>13818</v>
      </c>
      <c r="K2362" t="s">
        <v>13820</v>
      </c>
      <c r="L2362">
        <v>270107</v>
      </c>
      <c r="M2362" t="s">
        <v>13588</v>
      </c>
      <c r="N2362">
        <v>270107007</v>
      </c>
      <c r="O2362" t="s">
        <v>13618</v>
      </c>
      <c r="P2362">
        <v>3405.4417844438035</v>
      </c>
      <c r="Q2362">
        <v>0</v>
      </c>
      <c r="R2362">
        <v>8792.2187736055748</v>
      </c>
    </row>
    <row r="2363" spans="1:18" x14ac:dyDescent="0.25">
      <c r="A2363">
        <v>5</v>
      </c>
      <c r="B2363">
        <v>5502</v>
      </c>
      <c r="C2363" t="s">
        <v>798</v>
      </c>
      <c r="D2363" t="s">
        <v>1232</v>
      </c>
      <c r="E2363">
        <v>6</v>
      </c>
      <c r="F2363" t="s">
        <v>13821</v>
      </c>
      <c r="G2363">
        <v>3</v>
      </c>
      <c r="H2363" t="s">
        <v>13770</v>
      </c>
      <c r="I2363">
        <v>2</v>
      </c>
      <c r="J2363" t="s">
        <v>13818</v>
      </c>
      <c r="K2363" t="s">
        <v>13822</v>
      </c>
      <c r="L2363">
        <v>270107</v>
      </c>
      <c r="M2363" t="s">
        <v>13588</v>
      </c>
      <c r="N2363">
        <v>270107007</v>
      </c>
      <c r="O2363" t="s">
        <v>13618</v>
      </c>
      <c r="P2363">
        <v>27874.242861263341</v>
      </c>
      <c r="Q2363">
        <v>15624.294829234126</v>
      </c>
      <c r="R2363">
        <v>25410.557132483144</v>
      </c>
    </row>
    <row r="2364" spans="1:18" x14ac:dyDescent="0.25">
      <c r="A2364">
        <v>5</v>
      </c>
      <c r="B2364">
        <v>5502</v>
      </c>
      <c r="C2364" t="s">
        <v>798</v>
      </c>
      <c r="D2364" t="s">
        <v>1232</v>
      </c>
      <c r="E2364">
        <v>6</v>
      </c>
      <c r="F2364" t="s">
        <v>13821</v>
      </c>
      <c r="G2364">
        <v>3</v>
      </c>
      <c r="H2364" t="s">
        <v>13770</v>
      </c>
      <c r="I2364">
        <v>2</v>
      </c>
      <c r="J2364" t="s">
        <v>13818</v>
      </c>
      <c r="K2364" t="s">
        <v>13823</v>
      </c>
      <c r="L2364">
        <v>270107</v>
      </c>
      <c r="M2364" t="s">
        <v>13588</v>
      </c>
      <c r="N2364">
        <v>270107007</v>
      </c>
      <c r="O2364" t="s">
        <v>13618</v>
      </c>
      <c r="P2364">
        <v>3405.4417844438035</v>
      </c>
      <c r="Q2364">
        <v>0</v>
      </c>
      <c r="R2364">
        <v>17375.951895787315</v>
      </c>
    </row>
    <row r="2365" spans="1:18" x14ac:dyDescent="0.25">
      <c r="A2365">
        <v>5</v>
      </c>
      <c r="B2365">
        <v>5504</v>
      </c>
      <c r="C2365" t="s">
        <v>798</v>
      </c>
      <c r="D2365" t="s">
        <v>1238</v>
      </c>
      <c r="E2365">
        <v>5</v>
      </c>
      <c r="F2365" t="s">
        <v>13817</v>
      </c>
      <c r="G2365">
        <v>1</v>
      </c>
      <c r="H2365" t="s">
        <v>8278</v>
      </c>
      <c r="I2365">
        <v>2</v>
      </c>
      <c r="J2365" t="s">
        <v>13818</v>
      </c>
      <c r="K2365" t="s">
        <v>13819</v>
      </c>
      <c r="L2365">
        <v>270107</v>
      </c>
      <c r="M2365" t="s">
        <v>13588</v>
      </c>
      <c r="N2365">
        <v>270107007</v>
      </c>
      <c r="O2365" t="s">
        <v>13618</v>
      </c>
      <c r="P2365">
        <v>0</v>
      </c>
      <c r="Q2365">
        <v>28753.520545686519</v>
      </c>
      <c r="R2365">
        <v>99802.957283486219</v>
      </c>
    </row>
    <row r="2366" spans="1:18" x14ac:dyDescent="0.25">
      <c r="A2366">
        <v>5</v>
      </c>
      <c r="B2366">
        <v>5504</v>
      </c>
      <c r="C2366" t="s">
        <v>798</v>
      </c>
      <c r="D2366" t="s">
        <v>1238</v>
      </c>
      <c r="E2366">
        <v>5</v>
      </c>
      <c r="F2366" t="s">
        <v>13817</v>
      </c>
      <c r="G2366">
        <v>1</v>
      </c>
      <c r="H2366" t="s">
        <v>8278</v>
      </c>
      <c r="I2366">
        <v>2</v>
      </c>
      <c r="J2366" t="s">
        <v>13818</v>
      </c>
      <c r="K2366" t="s">
        <v>13820</v>
      </c>
      <c r="L2366">
        <v>270107</v>
      </c>
      <c r="M2366" t="s">
        <v>13588</v>
      </c>
      <c r="N2366">
        <v>270107007</v>
      </c>
      <c r="O2366" t="s">
        <v>13618</v>
      </c>
      <c r="P2366">
        <v>0</v>
      </c>
      <c r="Q2366">
        <v>0</v>
      </c>
      <c r="R2366">
        <v>24551.060169804958</v>
      </c>
    </row>
    <row r="2367" spans="1:18" x14ac:dyDescent="0.25">
      <c r="A2367">
        <v>5</v>
      </c>
      <c r="B2367">
        <v>5504</v>
      </c>
      <c r="C2367" t="s">
        <v>798</v>
      </c>
      <c r="D2367" t="s">
        <v>1238</v>
      </c>
      <c r="E2367">
        <v>6</v>
      </c>
      <c r="F2367" t="s">
        <v>13821</v>
      </c>
      <c r="G2367">
        <v>3</v>
      </c>
      <c r="H2367" t="s">
        <v>13770</v>
      </c>
      <c r="I2367">
        <v>2</v>
      </c>
      <c r="J2367" t="s">
        <v>13818</v>
      </c>
      <c r="K2367" t="s">
        <v>13822</v>
      </c>
      <c r="L2367">
        <v>270107</v>
      </c>
      <c r="M2367" t="s">
        <v>13588</v>
      </c>
      <c r="N2367">
        <v>270107007</v>
      </c>
      <c r="O2367" t="s">
        <v>13618</v>
      </c>
      <c r="P2367">
        <v>0</v>
      </c>
      <c r="Q2367">
        <v>28753.520545686519</v>
      </c>
      <c r="R2367">
        <v>59530.145548558605</v>
      </c>
    </row>
    <row r="2368" spans="1:18" x14ac:dyDescent="0.25">
      <c r="A2368">
        <v>5</v>
      </c>
      <c r="B2368">
        <v>5504</v>
      </c>
      <c r="C2368" t="s">
        <v>798</v>
      </c>
      <c r="D2368" t="s">
        <v>1238</v>
      </c>
      <c r="E2368">
        <v>6</v>
      </c>
      <c r="F2368" t="s">
        <v>13821</v>
      </c>
      <c r="G2368">
        <v>3</v>
      </c>
      <c r="H2368" t="s">
        <v>13770</v>
      </c>
      <c r="I2368">
        <v>2</v>
      </c>
      <c r="J2368" t="s">
        <v>13818</v>
      </c>
      <c r="K2368" t="s">
        <v>13823</v>
      </c>
      <c r="L2368">
        <v>270107</v>
      </c>
      <c r="M2368" t="s">
        <v>13588</v>
      </c>
      <c r="N2368">
        <v>270107007</v>
      </c>
      <c r="O2368" t="s">
        <v>13618</v>
      </c>
      <c r="P2368">
        <v>0</v>
      </c>
      <c r="Q2368">
        <v>0</v>
      </c>
      <c r="R2368">
        <v>64823.871904732601</v>
      </c>
    </row>
    <row r="2369" spans="1:18" x14ac:dyDescent="0.25">
      <c r="A2369">
        <v>5</v>
      </c>
      <c r="B2369">
        <v>5506</v>
      </c>
      <c r="C2369" t="s">
        <v>798</v>
      </c>
      <c r="D2369" t="s">
        <v>1241</v>
      </c>
      <c r="E2369">
        <v>5</v>
      </c>
      <c r="F2369" t="s">
        <v>13817</v>
      </c>
      <c r="G2369">
        <v>1</v>
      </c>
      <c r="H2369" t="s">
        <v>8278</v>
      </c>
      <c r="I2369">
        <v>2</v>
      </c>
      <c r="J2369" t="s">
        <v>13818</v>
      </c>
      <c r="K2369" t="s">
        <v>13819</v>
      </c>
      <c r="L2369">
        <v>270107</v>
      </c>
      <c r="M2369" t="s">
        <v>13588</v>
      </c>
      <c r="N2369">
        <v>270107007</v>
      </c>
      <c r="O2369" t="s">
        <v>13618</v>
      </c>
      <c r="P2369">
        <v>0</v>
      </c>
      <c r="Q2369">
        <v>18971.391548377724</v>
      </c>
      <c r="R2369">
        <v>0</v>
      </c>
    </row>
    <row r="2370" spans="1:18" x14ac:dyDescent="0.25">
      <c r="A2370">
        <v>5</v>
      </c>
      <c r="B2370">
        <v>5506</v>
      </c>
      <c r="C2370" t="s">
        <v>798</v>
      </c>
      <c r="D2370" t="s">
        <v>1241</v>
      </c>
      <c r="E2370">
        <v>6</v>
      </c>
      <c r="F2370" t="s">
        <v>13821</v>
      </c>
      <c r="G2370">
        <v>3</v>
      </c>
      <c r="H2370" t="s">
        <v>13770</v>
      </c>
      <c r="I2370">
        <v>2</v>
      </c>
      <c r="J2370" t="s">
        <v>13818</v>
      </c>
      <c r="K2370" t="s">
        <v>13822</v>
      </c>
      <c r="L2370">
        <v>270107</v>
      </c>
      <c r="M2370" t="s">
        <v>13588</v>
      </c>
      <c r="N2370">
        <v>270107007</v>
      </c>
      <c r="O2370" t="s">
        <v>13618</v>
      </c>
      <c r="P2370">
        <v>0</v>
      </c>
      <c r="Q2370">
        <v>18971.391548377724</v>
      </c>
      <c r="R2370">
        <v>0</v>
      </c>
    </row>
    <row r="2371" spans="1:18" x14ac:dyDescent="0.25">
      <c r="A2371">
        <v>5</v>
      </c>
      <c r="B2371">
        <v>5601</v>
      </c>
      <c r="C2371" t="s">
        <v>798</v>
      </c>
      <c r="D2371" t="s">
        <v>1244</v>
      </c>
      <c r="E2371">
        <v>5</v>
      </c>
      <c r="F2371" t="s">
        <v>13817</v>
      </c>
      <c r="G2371">
        <v>1</v>
      </c>
      <c r="H2371" t="s">
        <v>8278</v>
      </c>
      <c r="I2371">
        <v>2</v>
      </c>
      <c r="J2371" t="s">
        <v>13818</v>
      </c>
      <c r="K2371" t="s">
        <v>13819</v>
      </c>
      <c r="L2371">
        <v>270107</v>
      </c>
      <c r="M2371" t="s">
        <v>13588</v>
      </c>
      <c r="N2371">
        <v>270107007</v>
      </c>
      <c r="O2371" t="s">
        <v>13618</v>
      </c>
      <c r="P2371">
        <v>28390.728404855308</v>
      </c>
      <c r="Q2371">
        <v>31733.296643711376</v>
      </c>
      <c r="R2371">
        <v>35995.391524496335</v>
      </c>
    </row>
    <row r="2372" spans="1:18" x14ac:dyDescent="0.25">
      <c r="A2372">
        <v>5</v>
      </c>
      <c r="B2372">
        <v>5601</v>
      </c>
      <c r="C2372" t="s">
        <v>798</v>
      </c>
      <c r="D2372" t="s">
        <v>1244</v>
      </c>
      <c r="E2372">
        <v>5</v>
      </c>
      <c r="F2372" t="s">
        <v>13817</v>
      </c>
      <c r="G2372">
        <v>1</v>
      </c>
      <c r="H2372" t="s">
        <v>8278</v>
      </c>
      <c r="I2372">
        <v>2</v>
      </c>
      <c r="J2372" t="s">
        <v>13818</v>
      </c>
      <c r="K2372" t="s">
        <v>13820</v>
      </c>
      <c r="L2372">
        <v>270107</v>
      </c>
      <c r="M2372" t="s">
        <v>13588</v>
      </c>
      <c r="N2372">
        <v>270107007</v>
      </c>
      <c r="O2372" t="s">
        <v>13618</v>
      </c>
      <c r="P2372">
        <v>2358.1061256425023</v>
      </c>
      <c r="Q2372">
        <v>9117.9235256763495</v>
      </c>
      <c r="R2372">
        <v>11580.716362030496</v>
      </c>
    </row>
    <row r="2373" spans="1:18" x14ac:dyDescent="0.25">
      <c r="A2373">
        <v>5</v>
      </c>
      <c r="B2373">
        <v>5601</v>
      </c>
      <c r="C2373" t="s">
        <v>798</v>
      </c>
      <c r="D2373" t="s">
        <v>1244</v>
      </c>
      <c r="E2373">
        <v>6</v>
      </c>
      <c r="F2373" t="s">
        <v>13821</v>
      </c>
      <c r="G2373">
        <v>3</v>
      </c>
      <c r="H2373" t="s">
        <v>13770</v>
      </c>
      <c r="I2373">
        <v>2</v>
      </c>
      <c r="J2373" t="s">
        <v>13818</v>
      </c>
      <c r="K2373" t="s">
        <v>13822</v>
      </c>
      <c r="L2373">
        <v>270107</v>
      </c>
      <c r="M2373" t="s">
        <v>13588</v>
      </c>
      <c r="N2373">
        <v>270107007</v>
      </c>
      <c r="O2373" t="s">
        <v>13618</v>
      </c>
      <c r="P2373">
        <v>23305.043304391293</v>
      </c>
      <c r="Q2373">
        <v>31733.296643711376</v>
      </c>
      <c r="R2373">
        <v>27853.127307031358</v>
      </c>
    </row>
    <row r="2374" spans="1:18" x14ac:dyDescent="0.25">
      <c r="A2374">
        <v>5</v>
      </c>
      <c r="B2374">
        <v>5601</v>
      </c>
      <c r="C2374" t="s">
        <v>798</v>
      </c>
      <c r="D2374" t="s">
        <v>1244</v>
      </c>
      <c r="E2374">
        <v>6</v>
      </c>
      <c r="F2374" t="s">
        <v>13821</v>
      </c>
      <c r="G2374">
        <v>3</v>
      </c>
      <c r="H2374" t="s">
        <v>13770</v>
      </c>
      <c r="I2374">
        <v>2</v>
      </c>
      <c r="J2374" t="s">
        <v>13818</v>
      </c>
      <c r="K2374" t="s">
        <v>13823</v>
      </c>
      <c r="L2374">
        <v>270107</v>
      </c>
      <c r="M2374" t="s">
        <v>13588</v>
      </c>
      <c r="N2374">
        <v>270107007</v>
      </c>
      <c r="O2374" t="s">
        <v>13618</v>
      </c>
      <c r="P2374">
        <v>7443.7912261065167</v>
      </c>
      <c r="Q2374">
        <v>9117.9235256763495</v>
      </c>
      <c r="R2374">
        <v>19722.980579495466</v>
      </c>
    </row>
    <row r="2375" spans="1:18" x14ac:dyDescent="0.25">
      <c r="A2375">
        <v>5</v>
      </c>
      <c r="B2375">
        <v>5602</v>
      </c>
      <c r="C2375" t="s">
        <v>798</v>
      </c>
      <c r="D2375" t="s">
        <v>1247</v>
      </c>
      <c r="E2375">
        <v>5</v>
      </c>
      <c r="F2375" t="s">
        <v>13817</v>
      </c>
      <c r="G2375">
        <v>1</v>
      </c>
      <c r="H2375" t="s">
        <v>8278</v>
      </c>
      <c r="I2375">
        <v>2</v>
      </c>
      <c r="J2375" t="s">
        <v>13818</v>
      </c>
      <c r="K2375" t="s">
        <v>13819</v>
      </c>
      <c r="L2375">
        <v>270107</v>
      </c>
      <c r="M2375" t="s">
        <v>13588</v>
      </c>
      <c r="N2375">
        <v>270107007</v>
      </c>
      <c r="O2375" t="s">
        <v>13618</v>
      </c>
      <c r="P2375">
        <v>0</v>
      </c>
      <c r="Q2375">
        <v>40890.248136558614</v>
      </c>
      <c r="R2375">
        <v>0</v>
      </c>
    </row>
    <row r="2376" spans="1:18" x14ac:dyDescent="0.25">
      <c r="A2376">
        <v>5</v>
      </c>
      <c r="B2376">
        <v>5602</v>
      </c>
      <c r="C2376" t="s">
        <v>798</v>
      </c>
      <c r="D2376" t="s">
        <v>1247</v>
      </c>
      <c r="E2376">
        <v>5</v>
      </c>
      <c r="F2376" t="s">
        <v>13817</v>
      </c>
      <c r="G2376">
        <v>1</v>
      </c>
      <c r="H2376" t="s">
        <v>8278</v>
      </c>
      <c r="I2376">
        <v>2</v>
      </c>
      <c r="J2376" t="s">
        <v>13818</v>
      </c>
      <c r="K2376" t="s">
        <v>13820</v>
      </c>
      <c r="L2376">
        <v>270107</v>
      </c>
      <c r="M2376" t="s">
        <v>13588</v>
      </c>
      <c r="N2376">
        <v>270107007</v>
      </c>
      <c r="O2376" t="s">
        <v>13618</v>
      </c>
      <c r="P2376">
        <v>0</v>
      </c>
      <c r="Q2376">
        <v>17174.249067828565</v>
      </c>
      <c r="R2376">
        <v>0</v>
      </c>
    </row>
    <row r="2377" spans="1:18" x14ac:dyDescent="0.25">
      <c r="A2377">
        <v>5</v>
      </c>
      <c r="B2377">
        <v>5602</v>
      </c>
      <c r="C2377" t="s">
        <v>798</v>
      </c>
      <c r="D2377" t="s">
        <v>1247</v>
      </c>
      <c r="E2377">
        <v>6</v>
      </c>
      <c r="F2377" t="s">
        <v>13821</v>
      </c>
      <c r="G2377">
        <v>3</v>
      </c>
      <c r="H2377" t="s">
        <v>13770</v>
      </c>
      <c r="I2377">
        <v>2</v>
      </c>
      <c r="J2377" t="s">
        <v>13818</v>
      </c>
      <c r="K2377" t="s">
        <v>13822</v>
      </c>
      <c r="L2377">
        <v>270107</v>
      </c>
      <c r="M2377" t="s">
        <v>13588</v>
      </c>
      <c r="N2377">
        <v>270107007</v>
      </c>
      <c r="O2377" t="s">
        <v>13618</v>
      </c>
      <c r="P2377">
        <v>0</v>
      </c>
      <c r="Q2377">
        <v>40890.248136558614</v>
      </c>
      <c r="R2377">
        <v>0</v>
      </c>
    </row>
    <row r="2378" spans="1:18" x14ac:dyDescent="0.25">
      <c r="A2378">
        <v>5</v>
      </c>
      <c r="B2378">
        <v>5602</v>
      </c>
      <c r="C2378" t="s">
        <v>798</v>
      </c>
      <c r="D2378" t="s">
        <v>1247</v>
      </c>
      <c r="E2378">
        <v>6</v>
      </c>
      <c r="F2378" t="s">
        <v>13821</v>
      </c>
      <c r="G2378">
        <v>3</v>
      </c>
      <c r="H2378" t="s">
        <v>13770</v>
      </c>
      <c r="I2378">
        <v>2</v>
      </c>
      <c r="J2378" t="s">
        <v>13818</v>
      </c>
      <c r="K2378" t="s">
        <v>13823</v>
      </c>
      <c r="L2378">
        <v>270107</v>
      </c>
      <c r="M2378" t="s">
        <v>13588</v>
      </c>
      <c r="N2378">
        <v>270107007</v>
      </c>
      <c r="O2378" t="s">
        <v>13618</v>
      </c>
      <c r="P2378">
        <v>0</v>
      </c>
      <c r="Q2378">
        <v>17174.249067828565</v>
      </c>
      <c r="R2378">
        <v>0</v>
      </c>
    </row>
    <row r="2379" spans="1:18" x14ac:dyDescent="0.25">
      <c r="A2379">
        <v>5</v>
      </c>
      <c r="B2379">
        <v>5603</v>
      </c>
      <c r="C2379" t="s">
        <v>798</v>
      </c>
      <c r="D2379" t="s">
        <v>1250</v>
      </c>
      <c r="E2379">
        <v>5</v>
      </c>
      <c r="F2379" t="s">
        <v>13817</v>
      </c>
      <c r="G2379">
        <v>1</v>
      </c>
      <c r="H2379" t="s">
        <v>8278</v>
      </c>
      <c r="I2379">
        <v>2</v>
      </c>
      <c r="J2379" t="s">
        <v>13818</v>
      </c>
      <c r="K2379" t="s">
        <v>13819</v>
      </c>
      <c r="L2379">
        <v>270107</v>
      </c>
      <c r="M2379" t="s">
        <v>13588</v>
      </c>
      <c r="N2379">
        <v>270107007</v>
      </c>
      <c r="O2379" t="s">
        <v>13618</v>
      </c>
      <c r="P2379">
        <v>0</v>
      </c>
      <c r="Q2379">
        <v>54569.116949800926</v>
      </c>
      <c r="R2379">
        <v>0</v>
      </c>
    </row>
    <row r="2380" spans="1:18" x14ac:dyDescent="0.25">
      <c r="A2380">
        <v>5</v>
      </c>
      <c r="B2380">
        <v>5603</v>
      </c>
      <c r="C2380" t="s">
        <v>798</v>
      </c>
      <c r="D2380" t="s">
        <v>1250</v>
      </c>
      <c r="E2380">
        <v>5</v>
      </c>
      <c r="F2380" t="s">
        <v>13817</v>
      </c>
      <c r="G2380">
        <v>1</v>
      </c>
      <c r="H2380" t="s">
        <v>8278</v>
      </c>
      <c r="I2380">
        <v>2</v>
      </c>
      <c r="J2380" t="s">
        <v>13818</v>
      </c>
      <c r="K2380" t="s">
        <v>13820</v>
      </c>
      <c r="L2380">
        <v>270107</v>
      </c>
      <c r="M2380" t="s">
        <v>13588</v>
      </c>
      <c r="N2380">
        <v>270107007</v>
      </c>
      <c r="O2380" t="s">
        <v>13618</v>
      </c>
      <c r="P2380">
        <v>0</v>
      </c>
      <c r="Q2380">
        <v>14124.277347643623</v>
      </c>
      <c r="R2380">
        <v>0</v>
      </c>
    </row>
    <row r="2381" spans="1:18" x14ac:dyDescent="0.25">
      <c r="A2381">
        <v>5</v>
      </c>
      <c r="B2381">
        <v>5603</v>
      </c>
      <c r="C2381" t="s">
        <v>798</v>
      </c>
      <c r="D2381" t="s">
        <v>1250</v>
      </c>
      <c r="E2381">
        <v>6</v>
      </c>
      <c r="F2381" t="s">
        <v>13821</v>
      </c>
      <c r="G2381">
        <v>3</v>
      </c>
      <c r="H2381" t="s">
        <v>13770</v>
      </c>
      <c r="I2381">
        <v>2</v>
      </c>
      <c r="J2381" t="s">
        <v>13818</v>
      </c>
      <c r="K2381" t="s">
        <v>13822</v>
      </c>
      <c r="L2381">
        <v>270107</v>
      </c>
      <c r="M2381" t="s">
        <v>13588</v>
      </c>
      <c r="N2381">
        <v>270107007</v>
      </c>
      <c r="O2381" t="s">
        <v>13618</v>
      </c>
      <c r="P2381">
        <v>0</v>
      </c>
      <c r="Q2381">
        <v>54569.116949800926</v>
      </c>
      <c r="R2381">
        <v>0</v>
      </c>
    </row>
    <row r="2382" spans="1:18" x14ac:dyDescent="0.25">
      <c r="A2382">
        <v>5</v>
      </c>
      <c r="B2382">
        <v>5603</v>
      </c>
      <c r="C2382" t="s">
        <v>798</v>
      </c>
      <c r="D2382" t="s">
        <v>1250</v>
      </c>
      <c r="E2382">
        <v>6</v>
      </c>
      <c r="F2382" t="s">
        <v>13821</v>
      </c>
      <c r="G2382">
        <v>3</v>
      </c>
      <c r="H2382" t="s">
        <v>13770</v>
      </c>
      <c r="I2382">
        <v>2</v>
      </c>
      <c r="J2382" t="s">
        <v>13818</v>
      </c>
      <c r="K2382" t="s">
        <v>13823</v>
      </c>
      <c r="L2382">
        <v>270107</v>
      </c>
      <c r="M2382" t="s">
        <v>13588</v>
      </c>
      <c r="N2382">
        <v>270107007</v>
      </c>
      <c r="O2382" t="s">
        <v>13618</v>
      </c>
      <c r="P2382">
        <v>0</v>
      </c>
      <c r="Q2382">
        <v>14124.277347643623</v>
      </c>
      <c r="R2382">
        <v>0</v>
      </c>
    </row>
    <row r="2383" spans="1:18" x14ac:dyDescent="0.25">
      <c r="A2383">
        <v>5</v>
      </c>
      <c r="B2383">
        <v>5604</v>
      </c>
      <c r="C2383" t="s">
        <v>798</v>
      </c>
      <c r="D2383" t="s">
        <v>1253</v>
      </c>
      <c r="E2383">
        <v>5</v>
      </c>
      <c r="F2383" t="s">
        <v>13817</v>
      </c>
      <c r="G2383">
        <v>1</v>
      </c>
      <c r="H2383" t="s">
        <v>8278</v>
      </c>
      <c r="I2383">
        <v>2</v>
      </c>
      <c r="J2383" t="s">
        <v>13818</v>
      </c>
      <c r="K2383" t="s">
        <v>13819</v>
      </c>
      <c r="L2383">
        <v>270107</v>
      </c>
      <c r="M2383" t="s">
        <v>13588</v>
      </c>
      <c r="N2383">
        <v>270107007</v>
      </c>
      <c r="O2383" t="s">
        <v>13618</v>
      </c>
      <c r="P2383">
        <v>0</v>
      </c>
      <c r="Q2383">
        <v>23789.031335810243</v>
      </c>
      <c r="R2383">
        <v>0</v>
      </c>
    </row>
    <row r="2384" spans="1:18" x14ac:dyDescent="0.25">
      <c r="A2384">
        <v>5</v>
      </c>
      <c r="B2384">
        <v>5604</v>
      </c>
      <c r="C2384" t="s">
        <v>798</v>
      </c>
      <c r="D2384" t="s">
        <v>1253</v>
      </c>
      <c r="E2384">
        <v>6</v>
      </c>
      <c r="F2384" t="s">
        <v>13821</v>
      </c>
      <c r="G2384">
        <v>3</v>
      </c>
      <c r="H2384" t="s">
        <v>13770</v>
      </c>
      <c r="I2384">
        <v>2</v>
      </c>
      <c r="J2384" t="s">
        <v>13818</v>
      </c>
      <c r="K2384" t="s">
        <v>13822</v>
      </c>
      <c r="L2384">
        <v>270107</v>
      </c>
      <c r="M2384" t="s">
        <v>13588</v>
      </c>
      <c r="N2384">
        <v>270107007</v>
      </c>
      <c r="O2384" t="s">
        <v>13618</v>
      </c>
      <c r="P2384">
        <v>0</v>
      </c>
      <c r="Q2384">
        <v>23789.031335810243</v>
      </c>
      <c r="R2384">
        <v>0</v>
      </c>
    </row>
    <row r="2385" spans="1:18" x14ac:dyDescent="0.25">
      <c r="A2385">
        <v>5</v>
      </c>
      <c r="B2385">
        <v>5605</v>
      </c>
      <c r="C2385" t="s">
        <v>798</v>
      </c>
      <c r="D2385" t="s">
        <v>1256</v>
      </c>
      <c r="E2385">
        <v>5</v>
      </c>
      <c r="F2385" t="s">
        <v>13817</v>
      </c>
      <c r="G2385">
        <v>1</v>
      </c>
      <c r="H2385" t="s">
        <v>8278</v>
      </c>
      <c r="I2385">
        <v>2</v>
      </c>
      <c r="J2385" t="s">
        <v>13818</v>
      </c>
      <c r="K2385" t="s">
        <v>13819</v>
      </c>
      <c r="L2385">
        <v>270107</v>
      </c>
      <c r="M2385" t="s">
        <v>13588</v>
      </c>
      <c r="N2385">
        <v>270107007</v>
      </c>
      <c r="O2385" t="s">
        <v>13618</v>
      </c>
      <c r="P2385">
        <v>0</v>
      </c>
      <c r="Q2385">
        <v>64180.496462548348</v>
      </c>
      <c r="R2385">
        <v>0</v>
      </c>
    </row>
    <row r="2386" spans="1:18" x14ac:dyDescent="0.25">
      <c r="A2386">
        <v>5</v>
      </c>
      <c r="B2386">
        <v>5605</v>
      </c>
      <c r="C2386" t="s">
        <v>798</v>
      </c>
      <c r="D2386" t="s">
        <v>1256</v>
      </c>
      <c r="E2386">
        <v>5</v>
      </c>
      <c r="F2386" t="s">
        <v>13817</v>
      </c>
      <c r="G2386">
        <v>1</v>
      </c>
      <c r="H2386" t="s">
        <v>8278</v>
      </c>
      <c r="I2386">
        <v>2</v>
      </c>
      <c r="J2386" t="s">
        <v>13818</v>
      </c>
      <c r="K2386" t="s">
        <v>13820</v>
      </c>
      <c r="L2386">
        <v>270107</v>
      </c>
      <c r="M2386" t="s">
        <v>13588</v>
      </c>
      <c r="N2386">
        <v>270107007</v>
      </c>
      <c r="O2386" t="s">
        <v>13618</v>
      </c>
      <c r="P2386">
        <v>0</v>
      </c>
      <c r="Q2386">
        <v>17550.648963150827</v>
      </c>
      <c r="R2386">
        <v>0</v>
      </c>
    </row>
    <row r="2387" spans="1:18" x14ac:dyDescent="0.25">
      <c r="A2387">
        <v>5</v>
      </c>
      <c r="B2387">
        <v>5605</v>
      </c>
      <c r="C2387" t="s">
        <v>798</v>
      </c>
      <c r="D2387" t="s">
        <v>1256</v>
      </c>
      <c r="E2387">
        <v>6</v>
      </c>
      <c r="F2387" t="s">
        <v>13821</v>
      </c>
      <c r="G2387">
        <v>3</v>
      </c>
      <c r="H2387" t="s">
        <v>13770</v>
      </c>
      <c r="I2387">
        <v>2</v>
      </c>
      <c r="J2387" t="s">
        <v>13818</v>
      </c>
      <c r="K2387" t="s">
        <v>13822</v>
      </c>
      <c r="L2387">
        <v>270107</v>
      </c>
      <c r="M2387" t="s">
        <v>13588</v>
      </c>
      <c r="N2387">
        <v>270107007</v>
      </c>
      <c r="O2387" t="s">
        <v>13618</v>
      </c>
      <c r="P2387">
        <v>0</v>
      </c>
      <c r="Q2387">
        <v>64180.496462548348</v>
      </c>
      <c r="R2387">
        <v>0</v>
      </c>
    </row>
    <row r="2388" spans="1:18" x14ac:dyDescent="0.25">
      <c r="A2388">
        <v>5</v>
      </c>
      <c r="B2388">
        <v>5605</v>
      </c>
      <c r="C2388" t="s">
        <v>798</v>
      </c>
      <c r="D2388" t="s">
        <v>1256</v>
      </c>
      <c r="E2388">
        <v>6</v>
      </c>
      <c r="F2388" t="s">
        <v>13821</v>
      </c>
      <c r="G2388">
        <v>3</v>
      </c>
      <c r="H2388" t="s">
        <v>13770</v>
      </c>
      <c r="I2388">
        <v>2</v>
      </c>
      <c r="J2388" t="s">
        <v>13818</v>
      </c>
      <c r="K2388" t="s">
        <v>13823</v>
      </c>
      <c r="L2388">
        <v>270107</v>
      </c>
      <c r="M2388" t="s">
        <v>13588</v>
      </c>
      <c r="N2388">
        <v>270107007</v>
      </c>
      <c r="O2388" t="s">
        <v>13618</v>
      </c>
      <c r="P2388">
        <v>0</v>
      </c>
      <c r="Q2388">
        <v>17550.648963150827</v>
      </c>
      <c r="R2388">
        <v>0</v>
      </c>
    </row>
    <row r="2389" spans="1:18" x14ac:dyDescent="0.25">
      <c r="A2389">
        <v>5</v>
      </c>
      <c r="B2389">
        <v>5606</v>
      </c>
      <c r="C2389" t="s">
        <v>798</v>
      </c>
      <c r="D2389" t="s">
        <v>1259</v>
      </c>
      <c r="E2389">
        <v>5</v>
      </c>
      <c r="F2389" t="s">
        <v>13817</v>
      </c>
      <c r="G2389">
        <v>1</v>
      </c>
      <c r="H2389" t="s">
        <v>8278</v>
      </c>
      <c r="I2389">
        <v>2</v>
      </c>
      <c r="J2389" t="s">
        <v>13818</v>
      </c>
      <c r="K2389" t="s">
        <v>13819</v>
      </c>
      <c r="L2389">
        <v>270107</v>
      </c>
      <c r="M2389" t="s">
        <v>13588</v>
      </c>
      <c r="N2389">
        <v>270107007</v>
      </c>
      <c r="O2389" t="s">
        <v>13618</v>
      </c>
      <c r="P2389">
        <v>0</v>
      </c>
      <c r="Q2389">
        <v>37604.42821951145</v>
      </c>
      <c r="R2389">
        <v>0</v>
      </c>
    </row>
    <row r="2390" spans="1:18" x14ac:dyDescent="0.25">
      <c r="A2390">
        <v>5</v>
      </c>
      <c r="B2390">
        <v>5606</v>
      </c>
      <c r="C2390" t="s">
        <v>798</v>
      </c>
      <c r="D2390" t="s">
        <v>1259</v>
      </c>
      <c r="E2390">
        <v>5</v>
      </c>
      <c r="F2390" t="s">
        <v>13817</v>
      </c>
      <c r="G2390">
        <v>1</v>
      </c>
      <c r="H2390" t="s">
        <v>8278</v>
      </c>
      <c r="I2390">
        <v>2</v>
      </c>
      <c r="J2390" t="s">
        <v>13818</v>
      </c>
      <c r="K2390" t="s">
        <v>13820</v>
      </c>
      <c r="L2390">
        <v>270107</v>
      </c>
      <c r="M2390" t="s">
        <v>13588</v>
      </c>
      <c r="N2390">
        <v>270107007</v>
      </c>
      <c r="O2390" t="s">
        <v>13618</v>
      </c>
      <c r="P2390">
        <v>0</v>
      </c>
      <c r="Q2390">
        <v>25437.235307950315</v>
      </c>
      <c r="R2390">
        <v>0</v>
      </c>
    </row>
    <row r="2391" spans="1:18" x14ac:dyDescent="0.25">
      <c r="A2391">
        <v>5</v>
      </c>
      <c r="B2391">
        <v>5606</v>
      </c>
      <c r="C2391" t="s">
        <v>798</v>
      </c>
      <c r="D2391" t="s">
        <v>1259</v>
      </c>
      <c r="E2391">
        <v>6</v>
      </c>
      <c r="F2391" t="s">
        <v>13821</v>
      </c>
      <c r="G2391">
        <v>3</v>
      </c>
      <c r="H2391" t="s">
        <v>13770</v>
      </c>
      <c r="I2391">
        <v>2</v>
      </c>
      <c r="J2391" t="s">
        <v>13818</v>
      </c>
      <c r="K2391" t="s">
        <v>13822</v>
      </c>
      <c r="L2391">
        <v>270107</v>
      </c>
      <c r="M2391" t="s">
        <v>13588</v>
      </c>
      <c r="N2391">
        <v>270107007</v>
      </c>
      <c r="O2391" t="s">
        <v>13618</v>
      </c>
      <c r="P2391">
        <v>0</v>
      </c>
      <c r="Q2391">
        <v>37604.42821951145</v>
      </c>
      <c r="R2391">
        <v>0</v>
      </c>
    </row>
    <row r="2392" spans="1:18" x14ac:dyDescent="0.25">
      <c r="A2392">
        <v>5</v>
      </c>
      <c r="B2392">
        <v>5606</v>
      </c>
      <c r="C2392" t="s">
        <v>798</v>
      </c>
      <c r="D2392" t="s">
        <v>1259</v>
      </c>
      <c r="E2392">
        <v>6</v>
      </c>
      <c r="F2392" t="s">
        <v>13821</v>
      </c>
      <c r="G2392">
        <v>3</v>
      </c>
      <c r="H2392" t="s">
        <v>13770</v>
      </c>
      <c r="I2392">
        <v>2</v>
      </c>
      <c r="J2392" t="s">
        <v>13818</v>
      </c>
      <c r="K2392" t="s">
        <v>13823</v>
      </c>
      <c r="L2392">
        <v>270107</v>
      </c>
      <c r="M2392" t="s">
        <v>13588</v>
      </c>
      <c r="N2392">
        <v>270107007</v>
      </c>
      <c r="O2392" t="s">
        <v>13618</v>
      </c>
      <c r="P2392">
        <v>0</v>
      </c>
      <c r="Q2392">
        <v>25437.235307950315</v>
      </c>
      <c r="R2392">
        <v>0</v>
      </c>
    </row>
    <row r="2393" spans="1:18" x14ac:dyDescent="0.25">
      <c r="A2393">
        <v>5</v>
      </c>
      <c r="B2393">
        <v>5701</v>
      </c>
      <c r="C2393" t="s">
        <v>798</v>
      </c>
      <c r="D2393" t="s">
        <v>1262</v>
      </c>
      <c r="E2393">
        <v>5</v>
      </c>
      <c r="F2393" t="s">
        <v>13817</v>
      </c>
      <c r="G2393">
        <v>1</v>
      </c>
      <c r="H2393" t="s">
        <v>8278</v>
      </c>
      <c r="I2393">
        <v>2</v>
      </c>
      <c r="J2393" t="s">
        <v>13818</v>
      </c>
      <c r="K2393" t="s">
        <v>13819</v>
      </c>
      <c r="L2393">
        <v>270107</v>
      </c>
      <c r="M2393" t="s">
        <v>13588</v>
      </c>
      <c r="N2393">
        <v>270107007</v>
      </c>
      <c r="O2393" t="s">
        <v>13618</v>
      </c>
      <c r="P2393">
        <v>19675.596623014026</v>
      </c>
      <c r="Q2393">
        <v>33523.229553574049</v>
      </c>
      <c r="R2393">
        <v>50099.553594959194</v>
      </c>
    </row>
    <row r="2394" spans="1:18" x14ac:dyDescent="0.25">
      <c r="A2394">
        <v>5</v>
      </c>
      <c r="B2394">
        <v>5701</v>
      </c>
      <c r="C2394" t="s">
        <v>798</v>
      </c>
      <c r="D2394" t="s">
        <v>1262</v>
      </c>
      <c r="E2394">
        <v>5</v>
      </c>
      <c r="F2394" t="s">
        <v>13817</v>
      </c>
      <c r="G2394">
        <v>1</v>
      </c>
      <c r="H2394" t="s">
        <v>8278</v>
      </c>
      <c r="I2394">
        <v>2</v>
      </c>
      <c r="J2394" t="s">
        <v>13818</v>
      </c>
      <c r="K2394" t="s">
        <v>13820</v>
      </c>
      <c r="L2394">
        <v>270107</v>
      </c>
      <c r="M2394" t="s">
        <v>13588</v>
      </c>
      <c r="N2394">
        <v>270107007</v>
      </c>
      <c r="O2394" t="s">
        <v>13618</v>
      </c>
      <c r="P2394">
        <v>6377.7172106627668</v>
      </c>
      <c r="Q2394">
        <v>17794.829095770729</v>
      </c>
      <c r="R2394">
        <v>9729.380489132529</v>
      </c>
    </row>
    <row r="2395" spans="1:18" x14ac:dyDescent="0.25">
      <c r="A2395">
        <v>5</v>
      </c>
      <c r="B2395">
        <v>5701</v>
      </c>
      <c r="C2395" t="s">
        <v>798</v>
      </c>
      <c r="D2395" t="s">
        <v>1262</v>
      </c>
      <c r="E2395">
        <v>6</v>
      </c>
      <c r="F2395" t="s">
        <v>13821</v>
      </c>
      <c r="G2395">
        <v>3</v>
      </c>
      <c r="H2395" t="s">
        <v>13770</v>
      </c>
      <c r="I2395">
        <v>2</v>
      </c>
      <c r="J2395" t="s">
        <v>13818</v>
      </c>
      <c r="K2395" t="s">
        <v>13822</v>
      </c>
      <c r="L2395">
        <v>270107</v>
      </c>
      <c r="M2395" t="s">
        <v>13588</v>
      </c>
      <c r="N2395">
        <v>270107007</v>
      </c>
      <c r="O2395" t="s">
        <v>13618</v>
      </c>
      <c r="P2395">
        <v>19675.596623014026</v>
      </c>
      <c r="Q2395">
        <v>27526.318609568971</v>
      </c>
      <c r="R2395">
        <v>46223.479297783102</v>
      </c>
    </row>
    <row r="2396" spans="1:18" x14ac:dyDescent="0.25">
      <c r="A2396">
        <v>5</v>
      </c>
      <c r="B2396">
        <v>5701</v>
      </c>
      <c r="C2396" t="s">
        <v>798</v>
      </c>
      <c r="D2396" t="s">
        <v>1262</v>
      </c>
      <c r="E2396">
        <v>6</v>
      </c>
      <c r="F2396" t="s">
        <v>13821</v>
      </c>
      <c r="G2396">
        <v>3</v>
      </c>
      <c r="H2396" t="s">
        <v>13770</v>
      </c>
      <c r="I2396">
        <v>2</v>
      </c>
      <c r="J2396" t="s">
        <v>13818</v>
      </c>
      <c r="K2396" t="s">
        <v>13823</v>
      </c>
      <c r="L2396">
        <v>270107</v>
      </c>
      <c r="M2396" t="s">
        <v>13588</v>
      </c>
      <c r="N2396">
        <v>270107007</v>
      </c>
      <c r="O2396" t="s">
        <v>13618</v>
      </c>
      <c r="P2396">
        <v>6377.7172106627668</v>
      </c>
      <c r="Q2396">
        <v>23791.740039775803</v>
      </c>
      <c r="R2396">
        <v>13605.454786308626</v>
      </c>
    </row>
    <row r="2397" spans="1:18" x14ac:dyDescent="0.25">
      <c r="A2397">
        <v>5</v>
      </c>
      <c r="B2397">
        <v>5703</v>
      </c>
      <c r="C2397" t="s">
        <v>798</v>
      </c>
      <c r="D2397" t="s">
        <v>1268</v>
      </c>
      <c r="E2397">
        <v>5</v>
      </c>
      <c r="F2397" t="s">
        <v>13817</v>
      </c>
      <c r="G2397">
        <v>1</v>
      </c>
      <c r="H2397" t="s">
        <v>8278</v>
      </c>
      <c r="I2397">
        <v>2</v>
      </c>
      <c r="J2397" t="s">
        <v>13818</v>
      </c>
      <c r="K2397" t="s">
        <v>13819</v>
      </c>
      <c r="L2397">
        <v>270107</v>
      </c>
      <c r="M2397" t="s">
        <v>13588</v>
      </c>
      <c r="N2397">
        <v>270107007</v>
      </c>
      <c r="O2397" t="s">
        <v>13618</v>
      </c>
      <c r="P2397">
        <v>0</v>
      </c>
      <c r="Q2397">
        <v>54211.145731398625</v>
      </c>
      <c r="R2397">
        <v>0</v>
      </c>
    </row>
    <row r="2398" spans="1:18" x14ac:dyDescent="0.25">
      <c r="A2398">
        <v>5</v>
      </c>
      <c r="B2398">
        <v>5703</v>
      </c>
      <c r="C2398" t="s">
        <v>798</v>
      </c>
      <c r="D2398" t="s">
        <v>1268</v>
      </c>
      <c r="E2398">
        <v>5</v>
      </c>
      <c r="F2398" t="s">
        <v>13817</v>
      </c>
      <c r="G2398">
        <v>1</v>
      </c>
      <c r="H2398" t="s">
        <v>8278</v>
      </c>
      <c r="I2398">
        <v>2</v>
      </c>
      <c r="J2398" t="s">
        <v>13818</v>
      </c>
      <c r="K2398" t="s">
        <v>13820</v>
      </c>
      <c r="L2398">
        <v>270107</v>
      </c>
      <c r="M2398" t="s">
        <v>13588</v>
      </c>
      <c r="N2398">
        <v>270107007</v>
      </c>
      <c r="O2398" t="s">
        <v>13618</v>
      </c>
      <c r="P2398">
        <v>0</v>
      </c>
      <c r="Q2398">
        <v>35907.459771426053</v>
      </c>
      <c r="R2398">
        <v>0</v>
      </c>
    </row>
    <row r="2399" spans="1:18" x14ac:dyDescent="0.25">
      <c r="A2399">
        <v>5</v>
      </c>
      <c r="B2399">
        <v>5703</v>
      </c>
      <c r="C2399" t="s">
        <v>798</v>
      </c>
      <c r="D2399" t="s">
        <v>1268</v>
      </c>
      <c r="E2399">
        <v>6</v>
      </c>
      <c r="F2399" t="s">
        <v>13821</v>
      </c>
      <c r="G2399">
        <v>2</v>
      </c>
      <c r="H2399" t="s">
        <v>13771</v>
      </c>
      <c r="I2399">
        <v>2</v>
      </c>
      <c r="J2399" t="s">
        <v>13818</v>
      </c>
      <c r="K2399" t="s">
        <v>13771</v>
      </c>
      <c r="L2399">
        <v>270107</v>
      </c>
      <c r="M2399" t="s">
        <v>13588</v>
      </c>
      <c r="N2399">
        <v>270107007</v>
      </c>
      <c r="O2399" t="s">
        <v>13618</v>
      </c>
      <c r="P2399">
        <v>0</v>
      </c>
      <c r="Q2399">
        <v>6475.5746867664475</v>
      </c>
      <c r="R2399">
        <v>0</v>
      </c>
    </row>
    <row r="2400" spans="1:18" x14ac:dyDescent="0.25">
      <c r="A2400">
        <v>5</v>
      </c>
      <c r="B2400">
        <v>5703</v>
      </c>
      <c r="C2400" t="s">
        <v>798</v>
      </c>
      <c r="D2400" t="s">
        <v>1268</v>
      </c>
      <c r="E2400">
        <v>6</v>
      </c>
      <c r="F2400" t="s">
        <v>13821</v>
      </c>
      <c r="G2400">
        <v>3</v>
      </c>
      <c r="H2400" t="s">
        <v>13770</v>
      </c>
      <c r="I2400">
        <v>2</v>
      </c>
      <c r="J2400" t="s">
        <v>13818</v>
      </c>
      <c r="K2400" t="s">
        <v>13822</v>
      </c>
      <c r="L2400">
        <v>270107</v>
      </c>
      <c r="M2400" t="s">
        <v>13588</v>
      </c>
      <c r="N2400">
        <v>270107007</v>
      </c>
      <c r="O2400" t="s">
        <v>13618</v>
      </c>
      <c r="P2400">
        <v>0</v>
      </c>
      <c r="Q2400">
        <v>41178.028324598221</v>
      </c>
      <c r="R2400">
        <v>0</v>
      </c>
    </row>
    <row r="2401" spans="1:18" x14ac:dyDescent="0.25">
      <c r="A2401">
        <v>5</v>
      </c>
      <c r="B2401">
        <v>5703</v>
      </c>
      <c r="C2401" t="s">
        <v>798</v>
      </c>
      <c r="D2401" t="s">
        <v>1268</v>
      </c>
      <c r="E2401">
        <v>6</v>
      </c>
      <c r="F2401" t="s">
        <v>13821</v>
      </c>
      <c r="G2401">
        <v>3</v>
      </c>
      <c r="H2401" t="s">
        <v>13770</v>
      </c>
      <c r="I2401">
        <v>2</v>
      </c>
      <c r="J2401" t="s">
        <v>13818</v>
      </c>
      <c r="K2401" t="s">
        <v>13823</v>
      </c>
      <c r="L2401">
        <v>270107</v>
      </c>
      <c r="M2401" t="s">
        <v>13588</v>
      </c>
      <c r="N2401">
        <v>270107007</v>
      </c>
      <c r="O2401" t="s">
        <v>13618</v>
      </c>
      <c r="P2401">
        <v>0</v>
      </c>
      <c r="Q2401">
        <v>42465.002491460007</v>
      </c>
      <c r="R2401">
        <v>0</v>
      </c>
    </row>
    <row r="2402" spans="1:18" x14ac:dyDescent="0.25">
      <c r="A2402">
        <v>5</v>
      </c>
      <c r="B2402">
        <v>5706</v>
      </c>
      <c r="C2402" t="s">
        <v>798</v>
      </c>
      <c r="D2402" t="s">
        <v>1277</v>
      </c>
      <c r="E2402">
        <v>5</v>
      </c>
      <c r="F2402" t="s">
        <v>13817</v>
      </c>
      <c r="G2402">
        <v>1</v>
      </c>
      <c r="H2402" t="s">
        <v>8278</v>
      </c>
      <c r="I2402">
        <v>2</v>
      </c>
      <c r="J2402" t="s">
        <v>13818</v>
      </c>
      <c r="K2402" t="s">
        <v>13819</v>
      </c>
      <c r="L2402">
        <v>270107</v>
      </c>
      <c r="M2402" t="s">
        <v>13588</v>
      </c>
      <c r="N2402">
        <v>270107007</v>
      </c>
      <c r="O2402" t="s">
        <v>13618</v>
      </c>
      <c r="P2402">
        <v>0</v>
      </c>
      <c r="Q2402">
        <v>27874.039338482438</v>
      </c>
      <c r="R2402">
        <v>0</v>
      </c>
    </row>
    <row r="2403" spans="1:18" x14ac:dyDescent="0.25">
      <c r="A2403">
        <v>5</v>
      </c>
      <c r="B2403">
        <v>5706</v>
      </c>
      <c r="C2403" t="s">
        <v>798</v>
      </c>
      <c r="D2403" t="s">
        <v>1277</v>
      </c>
      <c r="E2403">
        <v>6</v>
      </c>
      <c r="F2403" t="s">
        <v>13821</v>
      </c>
      <c r="G2403">
        <v>3</v>
      </c>
      <c r="H2403" t="s">
        <v>13770</v>
      </c>
      <c r="I2403">
        <v>2</v>
      </c>
      <c r="J2403" t="s">
        <v>13818</v>
      </c>
      <c r="K2403" t="s">
        <v>13822</v>
      </c>
      <c r="L2403">
        <v>270107</v>
      </c>
      <c r="M2403" t="s">
        <v>13588</v>
      </c>
      <c r="N2403">
        <v>270107007</v>
      </c>
      <c r="O2403" t="s">
        <v>13618</v>
      </c>
      <c r="P2403">
        <v>0</v>
      </c>
      <c r="Q2403">
        <v>12333.507651438025</v>
      </c>
      <c r="R2403">
        <v>0</v>
      </c>
    </row>
    <row r="2404" spans="1:18" x14ac:dyDescent="0.25">
      <c r="A2404">
        <v>5</v>
      </c>
      <c r="B2404">
        <v>5706</v>
      </c>
      <c r="C2404" t="s">
        <v>798</v>
      </c>
      <c r="D2404" t="s">
        <v>1277</v>
      </c>
      <c r="E2404">
        <v>6</v>
      </c>
      <c r="F2404" t="s">
        <v>13821</v>
      </c>
      <c r="G2404">
        <v>3</v>
      </c>
      <c r="H2404" t="s">
        <v>13770</v>
      </c>
      <c r="I2404">
        <v>2</v>
      </c>
      <c r="J2404" t="s">
        <v>13818</v>
      </c>
      <c r="K2404" t="s">
        <v>13823</v>
      </c>
      <c r="L2404">
        <v>270107</v>
      </c>
      <c r="M2404" t="s">
        <v>13588</v>
      </c>
      <c r="N2404">
        <v>270107007</v>
      </c>
      <c r="O2404" t="s">
        <v>13618</v>
      </c>
      <c r="P2404">
        <v>0</v>
      </c>
      <c r="Q2404">
        <v>15540.531687044415</v>
      </c>
      <c r="R2404">
        <v>0</v>
      </c>
    </row>
    <row r="2405" spans="1:18" x14ac:dyDescent="0.25">
      <c r="A2405">
        <v>5</v>
      </c>
      <c r="B2405">
        <v>5801</v>
      </c>
      <c r="C2405" t="s">
        <v>798</v>
      </c>
      <c r="D2405" t="s">
        <v>1280</v>
      </c>
      <c r="E2405">
        <v>5</v>
      </c>
      <c r="F2405" t="s">
        <v>13817</v>
      </c>
      <c r="G2405">
        <v>1</v>
      </c>
      <c r="H2405" t="s">
        <v>8278</v>
      </c>
      <c r="I2405">
        <v>2</v>
      </c>
      <c r="J2405" t="s">
        <v>13818</v>
      </c>
      <c r="K2405" t="s">
        <v>13819</v>
      </c>
      <c r="L2405">
        <v>270107</v>
      </c>
      <c r="M2405" t="s">
        <v>13588</v>
      </c>
      <c r="N2405">
        <v>270107007</v>
      </c>
      <c r="O2405" t="s">
        <v>13618</v>
      </c>
      <c r="P2405">
        <v>20857.19771961305</v>
      </c>
      <c r="Q2405">
        <v>28881.370229818556</v>
      </c>
      <c r="R2405">
        <v>17847.224272498675</v>
      </c>
    </row>
    <row r="2406" spans="1:18" x14ac:dyDescent="0.25">
      <c r="A2406">
        <v>5</v>
      </c>
      <c r="B2406">
        <v>5801</v>
      </c>
      <c r="C2406" t="s">
        <v>798</v>
      </c>
      <c r="D2406" t="s">
        <v>1280</v>
      </c>
      <c r="E2406">
        <v>5</v>
      </c>
      <c r="F2406" t="s">
        <v>13817</v>
      </c>
      <c r="G2406">
        <v>1</v>
      </c>
      <c r="H2406" t="s">
        <v>8278</v>
      </c>
      <c r="I2406">
        <v>2</v>
      </c>
      <c r="J2406" t="s">
        <v>13818</v>
      </c>
      <c r="K2406" t="s">
        <v>13820</v>
      </c>
      <c r="L2406">
        <v>270107</v>
      </c>
      <c r="M2406" t="s">
        <v>13588</v>
      </c>
      <c r="N2406">
        <v>270107007</v>
      </c>
      <c r="O2406" t="s">
        <v>13618</v>
      </c>
      <c r="P2406">
        <v>8581.2470617836552</v>
      </c>
      <c r="Q2406">
        <v>3963.5062314046186</v>
      </c>
      <c r="R2406">
        <v>3893.4100659868986</v>
      </c>
    </row>
    <row r="2407" spans="1:18" x14ac:dyDescent="0.25">
      <c r="A2407">
        <v>5</v>
      </c>
      <c r="B2407">
        <v>5801</v>
      </c>
      <c r="C2407" t="s">
        <v>798</v>
      </c>
      <c r="D2407" t="s">
        <v>1280</v>
      </c>
      <c r="E2407">
        <v>6</v>
      </c>
      <c r="F2407" t="s">
        <v>13821</v>
      </c>
      <c r="G2407">
        <v>3</v>
      </c>
      <c r="H2407" t="s">
        <v>13770</v>
      </c>
      <c r="I2407">
        <v>2</v>
      </c>
      <c r="J2407" t="s">
        <v>13818</v>
      </c>
      <c r="K2407" t="s">
        <v>13822</v>
      </c>
      <c r="L2407">
        <v>270107</v>
      </c>
      <c r="M2407" t="s">
        <v>13588</v>
      </c>
      <c r="N2407">
        <v>270107007</v>
      </c>
      <c r="O2407" t="s">
        <v>13618</v>
      </c>
      <c r="P2407">
        <v>14660.292530474684</v>
      </c>
      <c r="Q2407">
        <v>27671.499396225146</v>
      </c>
      <c r="R2407">
        <v>16772.833720058028</v>
      </c>
    </row>
    <row r="2408" spans="1:18" x14ac:dyDescent="0.25">
      <c r="A2408">
        <v>5</v>
      </c>
      <c r="B2408">
        <v>5801</v>
      </c>
      <c r="C2408" t="s">
        <v>798</v>
      </c>
      <c r="D2408" t="s">
        <v>1280</v>
      </c>
      <c r="E2408">
        <v>6</v>
      </c>
      <c r="F2408" t="s">
        <v>13821</v>
      </c>
      <c r="G2408">
        <v>3</v>
      </c>
      <c r="H2408" t="s">
        <v>13770</v>
      </c>
      <c r="I2408">
        <v>2</v>
      </c>
      <c r="J2408" t="s">
        <v>13818</v>
      </c>
      <c r="K2408" t="s">
        <v>13823</v>
      </c>
      <c r="L2408">
        <v>270107</v>
      </c>
      <c r="M2408" t="s">
        <v>13588</v>
      </c>
      <c r="N2408">
        <v>270107007</v>
      </c>
      <c r="O2408" t="s">
        <v>13618</v>
      </c>
      <c r="P2408">
        <v>14778.152250922021</v>
      </c>
      <c r="Q2408">
        <v>5173.377064998027</v>
      </c>
      <c r="R2408">
        <v>4967.8006184275446</v>
      </c>
    </row>
    <row r="2409" spans="1:18" x14ac:dyDescent="0.25">
      <c r="A2409">
        <v>5</v>
      </c>
      <c r="B2409">
        <v>5802</v>
      </c>
      <c r="C2409" t="s">
        <v>798</v>
      </c>
      <c r="D2409" t="s">
        <v>1283</v>
      </c>
      <c r="E2409">
        <v>5</v>
      </c>
      <c r="F2409" t="s">
        <v>13817</v>
      </c>
      <c r="G2409">
        <v>1</v>
      </c>
      <c r="H2409" t="s">
        <v>8278</v>
      </c>
      <c r="I2409">
        <v>2</v>
      </c>
      <c r="J2409" t="s">
        <v>13818</v>
      </c>
      <c r="K2409" t="s">
        <v>13819</v>
      </c>
      <c r="L2409">
        <v>270107</v>
      </c>
      <c r="M2409" t="s">
        <v>13588</v>
      </c>
      <c r="N2409">
        <v>270107007</v>
      </c>
      <c r="O2409" t="s">
        <v>13618</v>
      </c>
      <c r="P2409">
        <v>20521.45214521452</v>
      </c>
      <c r="Q2409">
        <v>16438.563123109943</v>
      </c>
      <c r="R2409">
        <v>23417.919759571239</v>
      </c>
    </row>
    <row r="2410" spans="1:18" x14ac:dyDescent="0.25">
      <c r="A2410">
        <v>5</v>
      </c>
      <c r="B2410">
        <v>5802</v>
      </c>
      <c r="C2410" t="s">
        <v>798</v>
      </c>
      <c r="D2410" t="s">
        <v>1283</v>
      </c>
      <c r="E2410">
        <v>5</v>
      </c>
      <c r="F2410" t="s">
        <v>13817</v>
      </c>
      <c r="G2410">
        <v>1</v>
      </c>
      <c r="H2410" t="s">
        <v>8278</v>
      </c>
      <c r="I2410">
        <v>2</v>
      </c>
      <c r="J2410" t="s">
        <v>13818</v>
      </c>
      <c r="K2410" t="s">
        <v>13820</v>
      </c>
      <c r="L2410">
        <v>270107</v>
      </c>
      <c r="M2410" t="s">
        <v>13588</v>
      </c>
      <c r="N2410">
        <v>270107007</v>
      </c>
      <c r="O2410" t="s">
        <v>13618</v>
      </c>
      <c r="P2410">
        <v>5025.302530253025</v>
      </c>
      <c r="Q2410">
        <v>0</v>
      </c>
      <c r="R2410">
        <v>7059.7819728066825</v>
      </c>
    </row>
    <row r="2411" spans="1:18" x14ac:dyDescent="0.25">
      <c r="A2411">
        <v>5</v>
      </c>
      <c r="B2411">
        <v>5802</v>
      </c>
      <c r="C2411" t="s">
        <v>798</v>
      </c>
      <c r="D2411" t="s">
        <v>1283</v>
      </c>
      <c r="E2411">
        <v>6</v>
      </c>
      <c r="F2411" t="s">
        <v>13821</v>
      </c>
      <c r="G2411">
        <v>3</v>
      </c>
      <c r="H2411" t="s">
        <v>13770</v>
      </c>
      <c r="I2411">
        <v>2</v>
      </c>
      <c r="J2411" t="s">
        <v>13818</v>
      </c>
      <c r="K2411" t="s">
        <v>13822</v>
      </c>
      <c r="L2411">
        <v>270107</v>
      </c>
      <c r="M2411" t="s">
        <v>13588</v>
      </c>
      <c r="N2411">
        <v>270107007</v>
      </c>
      <c r="O2411" t="s">
        <v>13618</v>
      </c>
      <c r="P2411">
        <v>20521.45214521452</v>
      </c>
      <c r="Q2411">
        <v>16438.563123109943</v>
      </c>
      <c r="R2411">
        <v>16623.840226111359</v>
      </c>
    </row>
    <row r="2412" spans="1:18" x14ac:dyDescent="0.25">
      <c r="A2412">
        <v>5</v>
      </c>
      <c r="B2412">
        <v>5802</v>
      </c>
      <c r="C2412" t="s">
        <v>798</v>
      </c>
      <c r="D2412" t="s">
        <v>1283</v>
      </c>
      <c r="E2412">
        <v>6</v>
      </c>
      <c r="F2412" t="s">
        <v>13821</v>
      </c>
      <c r="G2412">
        <v>3</v>
      </c>
      <c r="H2412" t="s">
        <v>13770</v>
      </c>
      <c r="I2412">
        <v>2</v>
      </c>
      <c r="J2412" t="s">
        <v>13818</v>
      </c>
      <c r="K2412" t="s">
        <v>13823</v>
      </c>
      <c r="L2412">
        <v>270107</v>
      </c>
      <c r="M2412" t="s">
        <v>13588</v>
      </c>
      <c r="N2412">
        <v>270107007</v>
      </c>
      <c r="O2412" t="s">
        <v>13618</v>
      </c>
      <c r="P2412">
        <v>5025.302530253025</v>
      </c>
      <c r="Q2412">
        <v>0</v>
      </c>
      <c r="R2412">
        <v>13853.861506266563</v>
      </c>
    </row>
    <row r="2413" spans="1:18" x14ac:dyDescent="0.25">
      <c r="A2413">
        <v>5</v>
      </c>
      <c r="B2413">
        <v>5803</v>
      </c>
      <c r="C2413" t="s">
        <v>798</v>
      </c>
      <c r="D2413" t="s">
        <v>1286</v>
      </c>
      <c r="E2413">
        <v>5</v>
      </c>
      <c r="F2413" t="s">
        <v>13817</v>
      </c>
      <c r="G2413">
        <v>1</v>
      </c>
      <c r="H2413" t="s">
        <v>8278</v>
      </c>
      <c r="I2413">
        <v>2</v>
      </c>
      <c r="J2413" t="s">
        <v>13818</v>
      </c>
      <c r="K2413" t="s">
        <v>13819</v>
      </c>
      <c r="L2413">
        <v>270107</v>
      </c>
      <c r="M2413" t="s">
        <v>13588</v>
      </c>
      <c r="N2413">
        <v>270107007</v>
      </c>
      <c r="O2413" t="s">
        <v>13618</v>
      </c>
      <c r="P2413">
        <v>0</v>
      </c>
      <c r="Q2413">
        <v>33644.683825670698</v>
      </c>
      <c r="R2413">
        <v>0</v>
      </c>
    </row>
    <row r="2414" spans="1:18" x14ac:dyDescent="0.25">
      <c r="A2414">
        <v>5</v>
      </c>
      <c r="B2414">
        <v>5803</v>
      </c>
      <c r="C2414" t="s">
        <v>798</v>
      </c>
      <c r="D2414" t="s">
        <v>1286</v>
      </c>
      <c r="E2414">
        <v>6</v>
      </c>
      <c r="F2414" t="s">
        <v>13821</v>
      </c>
      <c r="G2414">
        <v>3</v>
      </c>
      <c r="H2414" t="s">
        <v>13770</v>
      </c>
      <c r="I2414">
        <v>2</v>
      </c>
      <c r="J2414" t="s">
        <v>13818</v>
      </c>
      <c r="K2414" t="s">
        <v>13822</v>
      </c>
      <c r="L2414">
        <v>270107</v>
      </c>
      <c r="M2414" t="s">
        <v>13588</v>
      </c>
      <c r="N2414">
        <v>270107007</v>
      </c>
      <c r="O2414" t="s">
        <v>13618</v>
      </c>
      <c r="P2414">
        <v>0</v>
      </c>
      <c r="Q2414">
        <v>33644.683825670698</v>
      </c>
      <c r="R2414">
        <v>0</v>
      </c>
    </row>
    <row r="2415" spans="1:18" x14ac:dyDescent="0.25">
      <c r="A2415">
        <v>5</v>
      </c>
      <c r="B2415">
        <v>5804</v>
      </c>
      <c r="C2415" t="s">
        <v>798</v>
      </c>
      <c r="D2415" t="s">
        <v>1289</v>
      </c>
      <c r="E2415">
        <v>5</v>
      </c>
      <c r="F2415" t="s">
        <v>13817</v>
      </c>
      <c r="G2415">
        <v>1</v>
      </c>
      <c r="H2415" t="s">
        <v>8278</v>
      </c>
      <c r="I2415">
        <v>2</v>
      </c>
      <c r="J2415" t="s">
        <v>13818</v>
      </c>
      <c r="K2415" t="s">
        <v>13819</v>
      </c>
      <c r="L2415">
        <v>270107</v>
      </c>
      <c r="M2415" t="s">
        <v>13588</v>
      </c>
      <c r="N2415">
        <v>270107007</v>
      </c>
      <c r="O2415" t="s">
        <v>13618</v>
      </c>
      <c r="P2415">
        <v>23982.869379014988</v>
      </c>
      <c r="Q2415">
        <v>16513.508696563669</v>
      </c>
      <c r="R2415">
        <v>29901.346594000996</v>
      </c>
    </row>
    <row r="2416" spans="1:18" x14ac:dyDescent="0.25">
      <c r="A2416">
        <v>5</v>
      </c>
      <c r="B2416">
        <v>5804</v>
      </c>
      <c r="C2416" t="s">
        <v>798</v>
      </c>
      <c r="D2416" t="s">
        <v>1289</v>
      </c>
      <c r="E2416">
        <v>5</v>
      </c>
      <c r="F2416" t="s">
        <v>13817</v>
      </c>
      <c r="G2416">
        <v>1</v>
      </c>
      <c r="H2416" t="s">
        <v>8278</v>
      </c>
      <c r="I2416">
        <v>2</v>
      </c>
      <c r="J2416" t="s">
        <v>13818</v>
      </c>
      <c r="K2416" t="s">
        <v>13820</v>
      </c>
      <c r="L2416">
        <v>270107</v>
      </c>
      <c r="M2416" t="s">
        <v>13588</v>
      </c>
      <c r="N2416">
        <v>270107007</v>
      </c>
      <c r="O2416" t="s">
        <v>13618</v>
      </c>
      <c r="P2416">
        <v>3361.3863851401825</v>
      </c>
      <c r="Q2416">
        <v>4224.5210898527484</v>
      </c>
      <c r="R2416">
        <v>0</v>
      </c>
    </row>
    <row r="2417" spans="1:18" x14ac:dyDescent="0.25">
      <c r="A2417">
        <v>5</v>
      </c>
      <c r="B2417">
        <v>5804</v>
      </c>
      <c r="C2417" t="s">
        <v>798</v>
      </c>
      <c r="D2417" t="s">
        <v>1289</v>
      </c>
      <c r="E2417">
        <v>6</v>
      </c>
      <c r="F2417" t="s">
        <v>13821</v>
      </c>
      <c r="G2417">
        <v>3</v>
      </c>
      <c r="H2417" t="s">
        <v>13770</v>
      </c>
      <c r="I2417">
        <v>2</v>
      </c>
      <c r="J2417" t="s">
        <v>13818</v>
      </c>
      <c r="K2417" t="s">
        <v>13822</v>
      </c>
      <c r="L2417">
        <v>270107</v>
      </c>
      <c r="M2417" t="s">
        <v>13588</v>
      </c>
      <c r="N2417">
        <v>270107007</v>
      </c>
      <c r="O2417" t="s">
        <v>13618</v>
      </c>
      <c r="P2417">
        <v>16664.176750825824</v>
      </c>
      <c r="Q2417">
        <v>15252.006256900308</v>
      </c>
      <c r="R2417">
        <v>26082.406682015087</v>
      </c>
    </row>
    <row r="2418" spans="1:18" x14ac:dyDescent="0.25">
      <c r="A2418">
        <v>5</v>
      </c>
      <c r="B2418">
        <v>5804</v>
      </c>
      <c r="C2418" t="s">
        <v>798</v>
      </c>
      <c r="D2418" t="s">
        <v>1289</v>
      </c>
      <c r="E2418">
        <v>6</v>
      </c>
      <c r="F2418" t="s">
        <v>13821</v>
      </c>
      <c r="G2418">
        <v>3</v>
      </c>
      <c r="H2418" t="s">
        <v>13770</v>
      </c>
      <c r="I2418">
        <v>2</v>
      </c>
      <c r="J2418" t="s">
        <v>13818</v>
      </c>
      <c r="K2418" t="s">
        <v>13823</v>
      </c>
      <c r="L2418">
        <v>270107</v>
      </c>
      <c r="M2418" t="s">
        <v>13588</v>
      </c>
      <c r="N2418">
        <v>270107007</v>
      </c>
      <c r="O2418" t="s">
        <v>13618</v>
      </c>
      <c r="P2418">
        <v>10680.07901332935</v>
      </c>
      <c r="Q2418">
        <v>5486.0235295161092</v>
      </c>
      <c r="R2418">
        <v>3818.9399119859013</v>
      </c>
    </row>
    <row r="2419" spans="1:18" x14ac:dyDescent="0.25">
      <c r="A2419">
        <v>6</v>
      </c>
      <c r="B2419">
        <v>6101</v>
      </c>
      <c r="C2419" t="s">
        <v>1781</v>
      </c>
      <c r="D2419" t="s">
        <v>1292</v>
      </c>
      <c r="E2419">
        <v>5</v>
      </c>
      <c r="F2419" t="s">
        <v>13817</v>
      </c>
      <c r="G2419">
        <v>1</v>
      </c>
      <c r="H2419" t="s">
        <v>8278</v>
      </c>
      <c r="I2419">
        <v>2</v>
      </c>
      <c r="J2419" t="s">
        <v>13818</v>
      </c>
      <c r="K2419" t="s">
        <v>13819</v>
      </c>
      <c r="L2419">
        <v>270107</v>
      </c>
      <c r="M2419" t="s">
        <v>13588</v>
      </c>
      <c r="N2419">
        <v>270107007</v>
      </c>
      <c r="O2419" t="s">
        <v>13618</v>
      </c>
      <c r="P2419">
        <v>26586.802131004799</v>
      </c>
      <c r="Q2419">
        <v>20648.599492732254</v>
      </c>
      <c r="R2419">
        <v>25504.034290375064</v>
      </c>
    </row>
    <row r="2420" spans="1:18" x14ac:dyDescent="0.25">
      <c r="A2420">
        <v>6</v>
      </c>
      <c r="B2420">
        <v>6101</v>
      </c>
      <c r="C2420" t="s">
        <v>1781</v>
      </c>
      <c r="D2420" t="s">
        <v>1292</v>
      </c>
      <c r="E2420">
        <v>5</v>
      </c>
      <c r="F2420" t="s">
        <v>13817</v>
      </c>
      <c r="G2420">
        <v>1</v>
      </c>
      <c r="H2420" t="s">
        <v>8278</v>
      </c>
      <c r="I2420">
        <v>2</v>
      </c>
      <c r="J2420" t="s">
        <v>13818</v>
      </c>
      <c r="K2420" t="s">
        <v>13820</v>
      </c>
      <c r="L2420">
        <v>270107</v>
      </c>
      <c r="M2420" t="s">
        <v>13588</v>
      </c>
      <c r="N2420">
        <v>270107007</v>
      </c>
      <c r="O2420" t="s">
        <v>13618</v>
      </c>
      <c r="P2420">
        <v>2777.2390200018981</v>
      </c>
      <c r="Q2420">
        <v>8757.0159558101623</v>
      </c>
      <c r="R2420">
        <v>9455.3791350073298</v>
      </c>
    </row>
    <row r="2421" spans="1:18" x14ac:dyDescent="0.25">
      <c r="A2421">
        <v>6</v>
      </c>
      <c r="B2421">
        <v>6101</v>
      </c>
      <c r="C2421" t="s">
        <v>1781</v>
      </c>
      <c r="D2421" t="s">
        <v>1292</v>
      </c>
      <c r="E2421">
        <v>6</v>
      </c>
      <c r="F2421" t="s">
        <v>13821</v>
      </c>
      <c r="G2421">
        <v>3</v>
      </c>
      <c r="H2421" t="s">
        <v>13770</v>
      </c>
      <c r="I2421">
        <v>2</v>
      </c>
      <c r="J2421" t="s">
        <v>13818</v>
      </c>
      <c r="K2421" t="s">
        <v>13822</v>
      </c>
      <c r="L2421">
        <v>270107</v>
      </c>
      <c r="M2421" t="s">
        <v>13588</v>
      </c>
      <c r="N2421">
        <v>270107007</v>
      </c>
      <c r="O2421" t="s">
        <v>13618</v>
      </c>
      <c r="P2421">
        <v>20167.377139154945</v>
      </c>
      <c r="Q2421">
        <v>10788.25470009198</v>
      </c>
      <c r="R2421">
        <v>16213.917845431437</v>
      </c>
    </row>
    <row r="2422" spans="1:18" x14ac:dyDescent="0.25">
      <c r="A2422">
        <v>6</v>
      </c>
      <c r="B2422">
        <v>6101</v>
      </c>
      <c r="C2422" t="s">
        <v>1781</v>
      </c>
      <c r="D2422" t="s">
        <v>1292</v>
      </c>
      <c r="E2422">
        <v>6</v>
      </c>
      <c r="F2422" t="s">
        <v>13821</v>
      </c>
      <c r="G2422">
        <v>3</v>
      </c>
      <c r="H2422" t="s">
        <v>13770</v>
      </c>
      <c r="I2422">
        <v>2</v>
      </c>
      <c r="J2422" t="s">
        <v>13818</v>
      </c>
      <c r="K2422" t="s">
        <v>13823</v>
      </c>
      <c r="L2422">
        <v>270107</v>
      </c>
      <c r="M2422" t="s">
        <v>13588</v>
      </c>
      <c r="N2422">
        <v>270107007</v>
      </c>
      <c r="O2422" t="s">
        <v>13618</v>
      </c>
      <c r="P2422">
        <v>9196.6640118517535</v>
      </c>
      <c r="Q2422">
        <v>18617.360748450435</v>
      </c>
      <c r="R2422">
        <v>18745.495579950963</v>
      </c>
    </row>
    <row r="2423" spans="1:18" x14ac:dyDescent="0.25">
      <c r="A2423">
        <v>6</v>
      </c>
      <c r="B2423">
        <v>6102</v>
      </c>
      <c r="C2423" t="s">
        <v>1781</v>
      </c>
      <c r="D2423" t="s">
        <v>1295</v>
      </c>
      <c r="E2423">
        <v>5</v>
      </c>
      <c r="F2423" t="s">
        <v>13817</v>
      </c>
      <c r="G2423">
        <v>1</v>
      </c>
      <c r="H2423" t="s">
        <v>8278</v>
      </c>
      <c r="I2423">
        <v>2</v>
      </c>
      <c r="J2423" t="s">
        <v>13818</v>
      </c>
      <c r="K2423" t="s">
        <v>13819</v>
      </c>
      <c r="L2423">
        <v>270107</v>
      </c>
      <c r="M2423" t="s">
        <v>13588</v>
      </c>
      <c r="N2423">
        <v>270107007</v>
      </c>
      <c r="O2423" t="s">
        <v>13618</v>
      </c>
      <c r="P2423">
        <v>0</v>
      </c>
      <c r="Q2423">
        <v>14531.813673253411</v>
      </c>
      <c r="R2423">
        <v>17179.734499041948</v>
      </c>
    </row>
    <row r="2424" spans="1:18" x14ac:dyDescent="0.25">
      <c r="A2424">
        <v>6</v>
      </c>
      <c r="B2424">
        <v>6102</v>
      </c>
      <c r="C2424" t="s">
        <v>1781</v>
      </c>
      <c r="D2424" t="s">
        <v>1295</v>
      </c>
      <c r="E2424">
        <v>5</v>
      </c>
      <c r="F2424" t="s">
        <v>13817</v>
      </c>
      <c r="G2424">
        <v>1</v>
      </c>
      <c r="H2424" t="s">
        <v>8278</v>
      </c>
      <c r="I2424">
        <v>2</v>
      </c>
      <c r="J2424" t="s">
        <v>13818</v>
      </c>
      <c r="K2424" t="s">
        <v>13820</v>
      </c>
      <c r="L2424">
        <v>270107</v>
      </c>
      <c r="M2424" t="s">
        <v>13588</v>
      </c>
      <c r="N2424">
        <v>270107007</v>
      </c>
      <c r="O2424" t="s">
        <v>13618</v>
      </c>
      <c r="P2424">
        <v>0</v>
      </c>
      <c r="Q2424">
        <v>0</v>
      </c>
      <c r="R2424">
        <v>2301.7380210910296</v>
      </c>
    </row>
    <row r="2425" spans="1:18" x14ac:dyDescent="0.25">
      <c r="A2425">
        <v>6</v>
      </c>
      <c r="B2425">
        <v>6102</v>
      </c>
      <c r="C2425" t="s">
        <v>1781</v>
      </c>
      <c r="D2425" t="s">
        <v>1295</v>
      </c>
      <c r="E2425">
        <v>6</v>
      </c>
      <c r="F2425" t="s">
        <v>13821</v>
      </c>
      <c r="G2425">
        <v>3</v>
      </c>
      <c r="H2425" t="s">
        <v>13770</v>
      </c>
      <c r="I2425">
        <v>2</v>
      </c>
      <c r="J2425" t="s">
        <v>13818</v>
      </c>
      <c r="K2425" t="s">
        <v>13822</v>
      </c>
      <c r="L2425">
        <v>270107</v>
      </c>
      <c r="M2425" t="s">
        <v>13588</v>
      </c>
      <c r="N2425">
        <v>270107007</v>
      </c>
      <c r="O2425" t="s">
        <v>13618</v>
      </c>
      <c r="P2425">
        <v>0</v>
      </c>
      <c r="Q2425">
        <v>3340.7857804522996</v>
      </c>
      <c r="R2425">
        <v>17179.734499041948</v>
      </c>
    </row>
    <row r="2426" spans="1:18" x14ac:dyDescent="0.25">
      <c r="A2426">
        <v>6</v>
      </c>
      <c r="B2426">
        <v>6102</v>
      </c>
      <c r="C2426" t="s">
        <v>1781</v>
      </c>
      <c r="D2426" t="s">
        <v>1295</v>
      </c>
      <c r="E2426">
        <v>6</v>
      </c>
      <c r="F2426" t="s">
        <v>13821</v>
      </c>
      <c r="G2426">
        <v>3</v>
      </c>
      <c r="H2426" t="s">
        <v>13770</v>
      </c>
      <c r="I2426">
        <v>2</v>
      </c>
      <c r="J2426" t="s">
        <v>13818</v>
      </c>
      <c r="K2426" t="s">
        <v>13823</v>
      </c>
      <c r="L2426">
        <v>270107</v>
      </c>
      <c r="M2426" t="s">
        <v>13588</v>
      </c>
      <c r="N2426">
        <v>270107007</v>
      </c>
      <c r="O2426" t="s">
        <v>13618</v>
      </c>
      <c r="P2426">
        <v>0</v>
      </c>
      <c r="Q2426">
        <v>11191.027892801114</v>
      </c>
      <c r="R2426">
        <v>2301.7380210910296</v>
      </c>
    </row>
    <row r="2427" spans="1:18" x14ac:dyDescent="0.25">
      <c r="A2427">
        <v>6</v>
      </c>
      <c r="B2427">
        <v>6103</v>
      </c>
      <c r="C2427" t="s">
        <v>1781</v>
      </c>
      <c r="D2427" t="s">
        <v>1298</v>
      </c>
      <c r="E2427">
        <v>5</v>
      </c>
      <c r="F2427" t="s">
        <v>13817</v>
      </c>
      <c r="G2427">
        <v>1</v>
      </c>
      <c r="H2427" t="s">
        <v>8278</v>
      </c>
      <c r="I2427">
        <v>2</v>
      </c>
      <c r="J2427" t="s">
        <v>13818</v>
      </c>
      <c r="K2427" t="s">
        <v>13819</v>
      </c>
      <c r="L2427">
        <v>270107</v>
      </c>
      <c r="M2427" t="s">
        <v>13588</v>
      </c>
      <c r="N2427">
        <v>270107007</v>
      </c>
      <c r="O2427" t="s">
        <v>13618</v>
      </c>
      <c r="P2427">
        <v>0</v>
      </c>
      <c r="Q2427">
        <v>9141.0075621397118</v>
      </c>
      <c r="R2427">
        <v>0</v>
      </c>
    </row>
    <row r="2428" spans="1:18" x14ac:dyDescent="0.25">
      <c r="A2428">
        <v>6</v>
      </c>
      <c r="B2428">
        <v>6103</v>
      </c>
      <c r="C2428" t="s">
        <v>1781</v>
      </c>
      <c r="D2428" t="s">
        <v>1298</v>
      </c>
      <c r="E2428">
        <v>5</v>
      </c>
      <c r="F2428" t="s">
        <v>13817</v>
      </c>
      <c r="G2428">
        <v>1</v>
      </c>
      <c r="H2428" t="s">
        <v>8278</v>
      </c>
      <c r="I2428">
        <v>2</v>
      </c>
      <c r="J2428" t="s">
        <v>13818</v>
      </c>
      <c r="K2428" t="s">
        <v>13820</v>
      </c>
      <c r="L2428">
        <v>270107</v>
      </c>
      <c r="M2428" t="s">
        <v>13588</v>
      </c>
      <c r="N2428">
        <v>270107007</v>
      </c>
      <c r="O2428" t="s">
        <v>13618</v>
      </c>
      <c r="P2428">
        <v>0</v>
      </c>
      <c r="Q2428">
        <v>28250.683450003162</v>
      </c>
      <c r="R2428">
        <v>0</v>
      </c>
    </row>
    <row r="2429" spans="1:18" x14ac:dyDescent="0.25">
      <c r="A2429">
        <v>6</v>
      </c>
      <c r="B2429">
        <v>6103</v>
      </c>
      <c r="C2429" t="s">
        <v>1781</v>
      </c>
      <c r="D2429" t="s">
        <v>1298</v>
      </c>
      <c r="E2429">
        <v>6</v>
      </c>
      <c r="F2429" t="s">
        <v>13821</v>
      </c>
      <c r="G2429">
        <v>3</v>
      </c>
      <c r="H2429" t="s">
        <v>13770</v>
      </c>
      <c r="I2429">
        <v>2</v>
      </c>
      <c r="J2429" t="s">
        <v>13818</v>
      </c>
      <c r="K2429" t="s">
        <v>13822</v>
      </c>
      <c r="L2429">
        <v>270107</v>
      </c>
      <c r="M2429" t="s">
        <v>13588</v>
      </c>
      <c r="N2429">
        <v>270107007</v>
      </c>
      <c r="O2429" t="s">
        <v>13618</v>
      </c>
      <c r="P2429">
        <v>0</v>
      </c>
      <c r="Q2429">
        <v>9141.0075621397118</v>
      </c>
      <c r="R2429">
        <v>0</v>
      </c>
    </row>
    <row r="2430" spans="1:18" x14ac:dyDescent="0.25">
      <c r="A2430">
        <v>6</v>
      </c>
      <c r="B2430">
        <v>6103</v>
      </c>
      <c r="C2430" t="s">
        <v>1781</v>
      </c>
      <c r="D2430" t="s">
        <v>1298</v>
      </c>
      <c r="E2430">
        <v>6</v>
      </c>
      <c r="F2430" t="s">
        <v>13821</v>
      </c>
      <c r="G2430">
        <v>3</v>
      </c>
      <c r="H2430" t="s">
        <v>13770</v>
      </c>
      <c r="I2430">
        <v>2</v>
      </c>
      <c r="J2430" t="s">
        <v>13818</v>
      </c>
      <c r="K2430" t="s">
        <v>13823</v>
      </c>
      <c r="L2430">
        <v>270107</v>
      </c>
      <c r="M2430" t="s">
        <v>13588</v>
      </c>
      <c r="N2430">
        <v>270107007</v>
      </c>
      <c r="O2430" t="s">
        <v>13618</v>
      </c>
      <c r="P2430">
        <v>0</v>
      </c>
      <c r="Q2430">
        <v>28250.683450003162</v>
      </c>
      <c r="R2430">
        <v>0</v>
      </c>
    </row>
    <row r="2431" spans="1:18" x14ac:dyDescent="0.25">
      <c r="A2431">
        <v>6</v>
      </c>
      <c r="B2431">
        <v>6104</v>
      </c>
      <c r="C2431" t="s">
        <v>1781</v>
      </c>
      <c r="D2431" t="s">
        <v>1301</v>
      </c>
      <c r="E2431">
        <v>5</v>
      </c>
      <c r="F2431" t="s">
        <v>13817</v>
      </c>
      <c r="G2431">
        <v>1</v>
      </c>
      <c r="H2431" t="s">
        <v>8278</v>
      </c>
      <c r="I2431">
        <v>2</v>
      </c>
      <c r="J2431" t="s">
        <v>13818</v>
      </c>
      <c r="K2431" t="s">
        <v>13819</v>
      </c>
      <c r="L2431">
        <v>270107</v>
      </c>
      <c r="M2431" t="s">
        <v>13588</v>
      </c>
      <c r="N2431">
        <v>270107007</v>
      </c>
      <c r="O2431" t="s">
        <v>13618</v>
      </c>
      <c r="P2431">
        <v>0</v>
      </c>
      <c r="Q2431">
        <v>13774.996780429334</v>
      </c>
      <c r="R2431">
        <v>0</v>
      </c>
    </row>
    <row r="2432" spans="1:18" x14ac:dyDescent="0.25">
      <c r="A2432">
        <v>6</v>
      </c>
      <c r="B2432">
        <v>6104</v>
      </c>
      <c r="C2432" t="s">
        <v>1781</v>
      </c>
      <c r="D2432" t="s">
        <v>1301</v>
      </c>
      <c r="E2432">
        <v>6</v>
      </c>
      <c r="F2432" t="s">
        <v>13821</v>
      </c>
      <c r="G2432">
        <v>3</v>
      </c>
      <c r="H2432" t="s">
        <v>13770</v>
      </c>
      <c r="I2432">
        <v>2</v>
      </c>
      <c r="J2432" t="s">
        <v>13818</v>
      </c>
      <c r="K2432" t="s">
        <v>13822</v>
      </c>
      <c r="L2432">
        <v>270107</v>
      </c>
      <c r="M2432" t="s">
        <v>13588</v>
      </c>
      <c r="N2432">
        <v>270107007</v>
      </c>
      <c r="O2432" t="s">
        <v>13618</v>
      </c>
      <c r="P2432">
        <v>0</v>
      </c>
      <c r="Q2432">
        <v>13774.996780429334</v>
      </c>
      <c r="R2432">
        <v>0</v>
      </c>
    </row>
    <row r="2433" spans="1:18" x14ac:dyDescent="0.25">
      <c r="A2433">
        <v>6</v>
      </c>
      <c r="B2433">
        <v>6105</v>
      </c>
      <c r="C2433" t="s">
        <v>1781</v>
      </c>
      <c r="D2433" t="s">
        <v>1304</v>
      </c>
      <c r="E2433">
        <v>5</v>
      </c>
      <c r="F2433" t="s">
        <v>13817</v>
      </c>
      <c r="G2433">
        <v>1</v>
      </c>
      <c r="H2433" t="s">
        <v>8278</v>
      </c>
      <c r="I2433">
        <v>2</v>
      </c>
      <c r="J2433" t="s">
        <v>13818</v>
      </c>
      <c r="K2433" t="s">
        <v>13819</v>
      </c>
      <c r="L2433">
        <v>270107</v>
      </c>
      <c r="M2433" t="s">
        <v>13588</v>
      </c>
      <c r="N2433">
        <v>270107007</v>
      </c>
      <c r="O2433" t="s">
        <v>13618</v>
      </c>
      <c r="P2433">
        <v>0</v>
      </c>
      <c r="Q2433">
        <v>12517.96338248032</v>
      </c>
      <c r="R2433">
        <v>0</v>
      </c>
    </row>
    <row r="2434" spans="1:18" x14ac:dyDescent="0.25">
      <c r="A2434">
        <v>6</v>
      </c>
      <c r="B2434">
        <v>6105</v>
      </c>
      <c r="C2434" t="s">
        <v>1781</v>
      </c>
      <c r="D2434" t="s">
        <v>1304</v>
      </c>
      <c r="E2434">
        <v>5</v>
      </c>
      <c r="F2434" t="s">
        <v>13817</v>
      </c>
      <c r="G2434">
        <v>1</v>
      </c>
      <c r="H2434" t="s">
        <v>8278</v>
      </c>
      <c r="I2434">
        <v>2</v>
      </c>
      <c r="J2434" t="s">
        <v>13818</v>
      </c>
      <c r="K2434" t="s">
        <v>13820</v>
      </c>
      <c r="L2434">
        <v>270107</v>
      </c>
      <c r="M2434" t="s">
        <v>13588</v>
      </c>
      <c r="N2434">
        <v>270107007</v>
      </c>
      <c r="O2434" t="s">
        <v>13618</v>
      </c>
      <c r="P2434">
        <v>0</v>
      </c>
      <c r="Q2434">
        <v>6146.4425255277911</v>
      </c>
      <c r="R2434">
        <v>0</v>
      </c>
    </row>
    <row r="2435" spans="1:18" x14ac:dyDescent="0.25">
      <c r="A2435">
        <v>6</v>
      </c>
      <c r="B2435">
        <v>6105</v>
      </c>
      <c r="C2435" t="s">
        <v>1781</v>
      </c>
      <c r="D2435" t="s">
        <v>1304</v>
      </c>
      <c r="E2435">
        <v>6</v>
      </c>
      <c r="F2435" t="s">
        <v>13821</v>
      </c>
      <c r="G2435">
        <v>3</v>
      </c>
      <c r="H2435" t="s">
        <v>13770</v>
      </c>
      <c r="I2435">
        <v>2</v>
      </c>
      <c r="J2435" t="s">
        <v>13818</v>
      </c>
      <c r="K2435" t="s">
        <v>13822</v>
      </c>
      <c r="L2435">
        <v>270107</v>
      </c>
      <c r="M2435" t="s">
        <v>13588</v>
      </c>
      <c r="N2435">
        <v>270107007</v>
      </c>
      <c r="O2435" t="s">
        <v>13618</v>
      </c>
      <c r="P2435">
        <v>0</v>
      </c>
      <c r="Q2435">
        <v>10297.885138499527</v>
      </c>
      <c r="R2435">
        <v>0</v>
      </c>
    </row>
    <row r="2436" spans="1:18" x14ac:dyDescent="0.25">
      <c r="A2436">
        <v>6</v>
      </c>
      <c r="B2436">
        <v>6105</v>
      </c>
      <c r="C2436" t="s">
        <v>1781</v>
      </c>
      <c r="D2436" t="s">
        <v>1304</v>
      </c>
      <c r="E2436">
        <v>6</v>
      </c>
      <c r="F2436" t="s">
        <v>13821</v>
      </c>
      <c r="G2436">
        <v>3</v>
      </c>
      <c r="H2436" t="s">
        <v>13770</v>
      </c>
      <c r="I2436">
        <v>2</v>
      </c>
      <c r="J2436" t="s">
        <v>13818</v>
      </c>
      <c r="K2436" t="s">
        <v>13823</v>
      </c>
      <c r="L2436">
        <v>270107</v>
      </c>
      <c r="M2436" t="s">
        <v>13588</v>
      </c>
      <c r="N2436">
        <v>270107007</v>
      </c>
      <c r="O2436" t="s">
        <v>13618</v>
      </c>
      <c r="P2436">
        <v>0</v>
      </c>
      <c r="Q2436">
        <v>8366.5207695085865</v>
      </c>
      <c r="R2436">
        <v>0</v>
      </c>
    </row>
    <row r="2437" spans="1:18" x14ac:dyDescent="0.25">
      <c r="A2437">
        <v>6</v>
      </c>
      <c r="B2437">
        <v>6106</v>
      </c>
      <c r="C2437" t="s">
        <v>1781</v>
      </c>
      <c r="D2437" t="s">
        <v>1307</v>
      </c>
      <c r="E2437">
        <v>5</v>
      </c>
      <c r="F2437" t="s">
        <v>13817</v>
      </c>
      <c r="G2437">
        <v>1</v>
      </c>
      <c r="H2437" t="s">
        <v>8278</v>
      </c>
      <c r="I2437">
        <v>2</v>
      </c>
      <c r="J2437" t="s">
        <v>13818</v>
      </c>
      <c r="K2437" t="s">
        <v>13819</v>
      </c>
      <c r="L2437">
        <v>270107</v>
      </c>
      <c r="M2437" t="s">
        <v>13588</v>
      </c>
      <c r="N2437">
        <v>270107007</v>
      </c>
      <c r="O2437" t="s">
        <v>13618</v>
      </c>
      <c r="P2437">
        <v>0</v>
      </c>
      <c r="Q2437">
        <v>12264.41017981736</v>
      </c>
      <c r="R2437">
        <v>29580.346183402227</v>
      </c>
    </row>
    <row r="2438" spans="1:18" x14ac:dyDescent="0.25">
      <c r="A2438">
        <v>6</v>
      </c>
      <c r="B2438">
        <v>6106</v>
      </c>
      <c r="C2438" t="s">
        <v>1781</v>
      </c>
      <c r="D2438" t="s">
        <v>1307</v>
      </c>
      <c r="E2438">
        <v>5</v>
      </c>
      <c r="F2438" t="s">
        <v>13817</v>
      </c>
      <c r="G2438">
        <v>1</v>
      </c>
      <c r="H2438" t="s">
        <v>8278</v>
      </c>
      <c r="I2438">
        <v>2</v>
      </c>
      <c r="J2438" t="s">
        <v>13818</v>
      </c>
      <c r="K2438" t="s">
        <v>13820</v>
      </c>
      <c r="L2438">
        <v>270107</v>
      </c>
      <c r="M2438" t="s">
        <v>13588</v>
      </c>
      <c r="N2438">
        <v>270107007</v>
      </c>
      <c r="O2438" t="s">
        <v>13618</v>
      </c>
      <c r="P2438">
        <v>0</v>
      </c>
      <c r="Q2438">
        <v>9723.3942123111719</v>
      </c>
      <c r="R2438">
        <v>7680.3599724780661</v>
      </c>
    </row>
    <row r="2439" spans="1:18" x14ac:dyDescent="0.25">
      <c r="A2439">
        <v>6</v>
      </c>
      <c r="B2439">
        <v>6106</v>
      </c>
      <c r="C2439" t="s">
        <v>1781</v>
      </c>
      <c r="D2439" t="s">
        <v>1307</v>
      </c>
      <c r="E2439">
        <v>6</v>
      </c>
      <c r="F2439" t="s">
        <v>13821</v>
      </c>
      <c r="G2439">
        <v>3</v>
      </c>
      <c r="H2439" t="s">
        <v>13770</v>
      </c>
      <c r="I2439">
        <v>2</v>
      </c>
      <c r="J2439" t="s">
        <v>13818</v>
      </c>
      <c r="K2439" t="s">
        <v>13822</v>
      </c>
      <c r="L2439">
        <v>270107</v>
      </c>
      <c r="M2439" t="s">
        <v>13588</v>
      </c>
      <c r="N2439">
        <v>270107007</v>
      </c>
      <c r="O2439" t="s">
        <v>13618</v>
      </c>
      <c r="P2439">
        <v>0</v>
      </c>
      <c r="Q2439">
        <v>10877.658078123255</v>
      </c>
      <c r="R2439">
        <v>21966.182900682074</v>
      </c>
    </row>
    <row r="2440" spans="1:18" x14ac:dyDescent="0.25">
      <c r="A2440">
        <v>6</v>
      </c>
      <c r="B2440">
        <v>6106</v>
      </c>
      <c r="C2440" t="s">
        <v>1781</v>
      </c>
      <c r="D2440" t="s">
        <v>1307</v>
      </c>
      <c r="E2440">
        <v>6</v>
      </c>
      <c r="F2440" t="s">
        <v>13821</v>
      </c>
      <c r="G2440">
        <v>3</v>
      </c>
      <c r="H2440" t="s">
        <v>13770</v>
      </c>
      <c r="I2440">
        <v>2</v>
      </c>
      <c r="J2440" t="s">
        <v>13818</v>
      </c>
      <c r="K2440" t="s">
        <v>13823</v>
      </c>
      <c r="L2440">
        <v>270107</v>
      </c>
      <c r="M2440" t="s">
        <v>13588</v>
      </c>
      <c r="N2440">
        <v>270107007</v>
      </c>
      <c r="O2440" t="s">
        <v>13618</v>
      </c>
      <c r="P2440">
        <v>0</v>
      </c>
      <c r="Q2440">
        <v>11110.146314005275</v>
      </c>
      <c r="R2440">
        <v>15294.523255198217</v>
      </c>
    </row>
    <row r="2441" spans="1:18" x14ac:dyDescent="0.25">
      <c r="A2441">
        <v>6</v>
      </c>
      <c r="B2441">
        <v>6107</v>
      </c>
      <c r="C2441" t="s">
        <v>1781</v>
      </c>
      <c r="D2441" t="s">
        <v>1310</v>
      </c>
      <c r="E2441">
        <v>5</v>
      </c>
      <c r="F2441" t="s">
        <v>13817</v>
      </c>
      <c r="G2441">
        <v>1</v>
      </c>
      <c r="H2441" t="s">
        <v>8278</v>
      </c>
      <c r="I2441">
        <v>2</v>
      </c>
      <c r="J2441" t="s">
        <v>13818</v>
      </c>
      <c r="K2441" t="s">
        <v>13819</v>
      </c>
      <c r="L2441">
        <v>270107</v>
      </c>
      <c r="M2441" t="s">
        <v>13588</v>
      </c>
      <c r="N2441">
        <v>270107007</v>
      </c>
      <c r="O2441" t="s">
        <v>13618</v>
      </c>
      <c r="P2441">
        <v>0</v>
      </c>
      <c r="Q2441">
        <v>5400.1357425302494</v>
      </c>
      <c r="R2441">
        <v>0</v>
      </c>
    </row>
    <row r="2442" spans="1:18" x14ac:dyDescent="0.25">
      <c r="A2442">
        <v>6</v>
      </c>
      <c r="B2442">
        <v>6107</v>
      </c>
      <c r="C2442" t="s">
        <v>1781</v>
      </c>
      <c r="D2442" t="s">
        <v>1310</v>
      </c>
      <c r="E2442">
        <v>5</v>
      </c>
      <c r="F2442" t="s">
        <v>13817</v>
      </c>
      <c r="G2442">
        <v>1</v>
      </c>
      <c r="H2442" t="s">
        <v>8278</v>
      </c>
      <c r="I2442">
        <v>2</v>
      </c>
      <c r="J2442" t="s">
        <v>13818</v>
      </c>
      <c r="K2442" t="s">
        <v>13820</v>
      </c>
      <c r="L2442">
        <v>270107</v>
      </c>
      <c r="M2442" t="s">
        <v>13588</v>
      </c>
      <c r="N2442">
        <v>270107007</v>
      </c>
      <c r="O2442" t="s">
        <v>13618</v>
      </c>
      <c r="P2442">
        <v>0</v>
      </c>
      <c r="Q2442">
        <v>1879.0725673190757</v>
      </c>
      <c r="R2442">
        <v>0</v>
      </c>
    </row>
    <row r="2443" spans="1:18" x14ac:dyDescent="0.25">
      <c r="A2443">
        <v>6</v>
      </c>
      <c r="B2443">
        <v>6107</v>
      </c>
      <c r="C2443" t="s">
        <v>1781</v>
      </c>
      <c r="D2443" t="s">
        <v>1310</v>
      </c>
      <c r="E2443">
        <v>6</v>
      </c>
      <c r="F2443" t="s">
        <v>13821</v>
      </c>
      <c r="G2443">
        <v>3</v>
      </c>
      <c r="H2443" t="s">
        <v>13770</v>
      </c>
      <c r="I2443">
        <v>2</v>
      </c>
      <c r="J2443" t="s">
        <v>13818</v>
      </c>
      <c r="K2443" t="s">
        <v>13822</v>
      </c>
      <c r="L2443">
        <v>270107</v>
      </c>
      <c r="M2443" t="s">
        <v>13588</v>
      </c>
      <c r="N2443">
        <v>270107007</v>
      </c>
      <c r="O2443" t="s">
        <v>13618</v>
      </c>
      <c r="P2443">
        <v>0</v>
      </c>
      <c r="Q2443">
        <v>5400.1357425302494</v>
      </c>
      <c r="R2443">
        <v>0</v>
      </c>
    </row>
    <row r="2444" spans="1:18" x14ac:dyDescent="0.25">
      <c r="A2444">
        <v>6</v>
      </c>
      <c r="B2444">
        <v>6107</v>
      </c>
      <c r="C2444" t="s">
        <v>1781</v>
      </c>
      <c r="D2444" t="s">
        <v>1310</v>
      </c>
      <c r="E2444">
        <v>6</v>
      </c>
      <c r="F2444" t="s">
        <v>13821</v>
      </c>
      <c r="G2444">
        <v>3</v>
      </c>
      <c r="H2444" t="s">
        <v>13770</v>
      </c>
      <c r="I2444">
        <v>2</v>
      </c>
      <c r="J2444" t="s">
        <v>13818</v>
      </c>
      <c r="K2444" t="s">
        <v>13823</v>
      </c>
      <c r="L2444">
        <v>270107</v>
      </c>
      <c r="M2444" t="s">
        <v>13588</v>
      </c>
      <c r="N2444">
        <v>270107007</v>
      </c>
      <c r="O2444" t="s">
        <v>13618</v>
      </c>
      <c r="P2444">
        <v>0</v>
      </c>
      <c r="Q2444">
        <v>1879.0725673190757</v>
      </c>
      <c r="R2444">
        <v>0</v>
      </c>
    </row>
    <row r="2445" spans="1:18" x14ac:dyDescent="0.25">
      <c r="A2445">
        <v>6</v>
      </c>
      <c r="B2445">
        <v>6108</v>
      </c>
      <c r="C2445" t="s">
        <v>1781</v>
      </c>
      <c r="D2445" t="s">
        <v>1313</v>
      </c>
      <c r="E2445">
        <v>5</v>
      </c>
      <c r="F2445" t="s">
        <v>13817</v>
      </c>
      <c r="G2445">
        <v>1</v>
      </c>
      <c r="H2445" t="s">
        <v>8278</v>
      </c>
      <c r="I2445">
        <v>2</v>
      </c>
      <c r="J2445" t="s">
        <v>13818</v>
      </c>
      <c r="K2445" t="s">
        <v>13819</v>
      </c>
      <c r="L2445">
        <v>270107</v>
      </c>
      <c r="M2445" t="s">
        <v>13588</v>
      </c>
      <c r="N2445">
        <v>270107007</v>
      </c>
      <c r="O2445" t="s">
        <v>13618</v>
      </c>
      <c r="P2445">
        <v>0</v>
      </c>
      <c r="Q2445">
        <v>13194.138851436999</v>
      </c>
      <c r="R2445">
        <v>18401.440984810106</v>
      </c>
    </row>
    <row r="2446" spans="1:18" x14ac:dyDescent="0.25">
      <c r="A2446">
        <v>6</v>
      </c>
      <c r="B2446">
        <v>6108</v>
      </c>
      <c r="C2446" t="s">
        <v>1781</v>
      </c>
      <c r="D2446" t="s">
        <v>1313</v>
      </c>
      <c r="E2446">
        <v>5</v>
      </c>
      <c r="F2446" t="s">
        <v>13817</v>
      </c>
      <c r="G2446">
        <v>1</v>
      </c>
      <c r="H2446" t="s">
        <v>8278</v>
      </c>
      <c r="I2446">
        <v>2</v>
      </c>
      <c r="J2446" t="s">
        <v>13818</v>
      </c>
      <c r="K2446" t="s">
        <v>13820</v>
      </c>
      <c r="L2446">
        <v>270107</v>
      </c>
      <c r="M2446" t="s">
        <v>13588</v>
      </c>
      <c r="N2446">
        <v>270107007</v>
      </c>
      <c r="O2446" t="s">
        <v>13618</v>
      </c>
      <c r="P2446">
        <v>0</v>
      </c>
      <c r="Q2446">
        <v>3109.3516268739768</v>
      </c>
      <c r="R2446">
        <v>5662.0038078892858</v>
      </c>
    </row>
    <row r="2447" spans="1:18" x14ac:dyDescent="0.25">
      <c r="A2447">
        <v>6</v>
      </c>
      <c r="B2447">
        <v>6108</v>
      </c>
      <c r="C2447" t="s">
        <v>1781</v>
      </c>
      <c r="D2447" t="s">
        <v>1313</v>
      </c>
      <c r="E2447">
        <v>6</v>
      </c>
      <c r="F2447" t="s">
        <v>13821</v>
      </c>
      <c r="G2447">
        <v>3</v>
      </c>
      <c r="H2447" t="s">
        <v>13770</v>
      </c>
      <c r="I2447">
        <v>2</v>
      </c>
      <c r="J2447" t="s">
        <v>13818</v>
      </c>
      <c r="K2447" t="s">
        <v>13822</v>
      </c>
      <c r="L2447">
        <v>270107</v>
      </c>
      <c r="M2447" t="s">
        <v>13588</v>
      </c>
      <c r="N2447">
        <v>270107007</v>
      </c>
      <c r="O2447" t="s">
        <v>13618</v>
      </c>
      <c r="P2447">
        <v>0</v>
      </c>
      <c r="Q2447">
        <v>11706.862015572029</v>
      </c>
      <c r="R2447">
        <v>16651.216355160312</v>
      </c>
    </row>
    <row r="2448" spans="1:18" x14ac:dyDescent="0.25">
      <c r="A2448">
        <v>6</v>
      </c>
      <c r="B2448">
        <v>6108</v>
      </c>
      <c r="C2448" t="s">
        <v>1781</v>
      </c>
      <c r="D2448" t="s">
        <v>1313</v>
      </c>
      <c r="E2448">
        <v>6</v>
      </c>
      <c r="F2448" t="s">
        <v>13821</v>
      </c>
      <c r="G2448">
        <v>3</v>
      </c>
      <c r="H2448" t="s">
        <v>13770</v>
      </c>
      <c r="I2448">
        <v>2</v>
      </c>
      <c r="J2448" t="s">
        <v>13818</v>
      </c>
      <c r="K2448" t="s">
        <v>13823</v>
      </c>
      <c r="L2448">
        <v>270107</v>
      </c>
      <c r="M2448" t="s">
        <v>13588</v>
      </c>
      <c r="N2448">
        <v>270107007</v>
      </c>
      <c r="O2448" t="s">
        <v>13618</v>
      </c>
      <c r="P2448">
        <v>0</v>
      </c>
      <c r="Q2448">
        <v>4596.6284627389441</v>
      </c>
      <c r="R2448">
        <v>7412.2284375390818</v>
      </c>
    </row>
    <row r="2449" spans="1:18" x14ac:dyDescent="0.25">
      <c r="A2449">
        <v>6</v>
      </c>
      <c r="B2449">
        <v>6110</v>
      </c>
      <c r="C2449" t="s">
        <v>1781</v>
      </c>
      <c r="D2449" t="s">
        <v>1319</v>
      </c>
      <c r="E2449">
        <v>5</v>
      </c>
      <c r="F2449" t="s">
        <v>13817</v>
      </c>
      <c r="G2449">
        <v>1</v>
      </c>
      <c r="H2449" t="s">
        <v>8278</v>
      </c>
      <c r="I2449">
        <v>2</v>
      </c>
      <c r="J2449" t="s">
        <v>13818</v>
      </c>
      <c r="K2449" t="s">
        <v>13819</v>
      </c>
      <c r="L2449">
        <v>270107</v>
      </c>
      <c r="M2449" t="s">
        <v>13588</v>
      </c>
      <c r="N2449">
        <v>270107007</v>
      </c>
      <c r="O2449" t="s">
        <v>13618</v>
      </c>
      <c r="P2449">
        <v>0</v>
      </c>
      <c r="Q2449">
        <v>21770.509899505665</v>
      </c>
      <c r="R2449">
        <v>26224.063737280459</v>
      </c>
    </row>
    <row r="2450" spans="1:18" x14ac:dyDescent="0.25">
      <c r="A2450">
        <v>6</v>
      </c>
      <c r="B2450">
        <v>6110</v>
      </c>
      <c r="C2450" t="s">
        <v>1781</v>
      </c>
      <c r="D2450" t="s">
        <v>1319</v>
      </c>
      <c r="E2450">
        <v>5</v>
      </c>
      <c r="F2450" t="s">
        <v>13817</v>
      </c>
      <c r="G2450">
        <v>1</v>
      </c>
      <c r="H2450" t="s">
        <v>8278</v>
      </c>
      <c r="I2450">
        <v>2</v>
      </c>
      <c r="J2450" t="s">
        <v>13818</v>
      </c>
      <c r="K2450" t="s">
        <v>13820</v>
      </c>
      <c r="L2450">
        <v>270107</v>
      </c>
      <c r="M2450" t="s">
        <v>13588</v>
      </c>
      <c r="N2450">
        <v>270107007</v>
      </c>
      <c r="O2450" t="s">
        <v>13618</v>
      </c>
      <c r="P2450">
        <v>0</v>
      </c>
      <c r="Q2450">
        <v>1715.4804532650844</v>
      </c>
      <c r="R2450">
        <v>11641.188312096436</v>
      </c>
    </row>
    <row r="2451" spans="1:18" x14ac:dyDescent="0.25">
      <c r="A2451">
        <v>6</v>
      </c>
      <c r="B2451">
        <v>6110</v>
      </c>
      <c r="C2451" t="s">
        <v>1781</v>
      </c>
      <c r="D2451" t="s">
        <v>1319</v>
      </c>
      <c r="E2451">
        <v>6</v>
      </c>
      <c r="F2451" t="s">
        <v>13821</v>
      </c>
      <c r="G2451">
        <v>3</v>
      </c>
      <c r="H2451" t="s">
        <v>13770</v>
      </c>
      <c r="I2451">
        <v>2</v>
      </c>
      <c r="J2451" t="s">
        <v>13818</v>
      </c>
      <c r="K2451" t="s">
        <v>13822</v>
      </c>
      <c r="L2451">
        <v>270107</v>
      </c>
      <c r="M2451" t="s">
        <v>13588</v>
      </c>
      <c r="N2451">
        <v>270107007</v>
      </c>
      <c r="O2451" t="s">
        <v>13618</v>
      </c>
      <c r="P2451">
        <v>0</v>
      </c>
      <c r="Q2451">
        <v>21770.509899505665</v>
      </c>
      <c r="R2451">
        <v>14846.931575791737</v>
      </c>
    </row>
    <row r="2452" spans="1:18" x14ac:dyDescent="0.25">
      <c r="A2452">
        <v>6</v>
      </c>
      <c r="B2452">
        <v>6110</v>
      </c>
      <c r="C2452" t="s">
        <v>1781</v>
      </c>
      <c r="D2452" t="s">
        <v>1319</v>
      </c>
      <c r="E2452">
        <v>6</v>
      </c>
      <c r="F2452" t="s">
        <v>13821</v>
      </c>
      <c r="G2452">
        <v>3</v>
      </c>
      <c r="H2452" t="s">
        <v>13770</v>
      </c>
      <c r="I2452">
        <v>2</v>
      </c>
      <c r="J2452" t="s">
        <v>13818</v>
      </c>
      <c r="K2452" t="s">
        <v>13823</v>
      </c>
      <c r="L2452">
        <v>270107</v>
      </c>
      <c r="M2452" t="s">
        <v>13588</v>
      </c>
      <c r="N2452">
        <v>270107007</v>
      </c>
      <c r="O2452" t="s">
        <v>13618</v>
      </c>
      <c r="P2452">
        <v>0</v>
      </c>
      <c r="Q2452">
        <v>1715.4804532650844</v>
      </c>
      <c r="R2452">
        <v>23018.320473585161</v>
      </c>
    </row>
    <row r="2453" spans="1:18" x14ac:dyDescent="0.25">
      <c r="A2453">
        <v>6</v>
      </c>
      <c r="B2453">
        <v>6111</v>
      </c>
      <c r="C2453" t="s">
        <v>1781</v>
      </c>
      <c r="D2453" t="s">
        <v>1322</v>
      </c>
      <c r="E2453">
        <v>5</v>
      </c>
      <c r="F2453" t="s">
        <v>13817</v>
      </c>
      <c r="G2453">
        <v>1</v>
      </c>
      <c r="H2453" t="s">
        <v>8278</v>
      </c>
      <c r="I2453">
        <v>2</v>
      </c>
      <c r="J2453" t="s">
        <v>13818</v>
      </c>
      <c r="K2453" t="s">
        <v>13819</v>
      </c>
      <c r="L2453">
        <v>270107</v>
      </c>
      <c r="M2453" t="s">
        <v>13588</v>
      </c>
      <c r="N2453">
        <v>270107007</v>
      </c>
      <c r="O2453" t="s">
        <v>13618</v>
      </c>
      <c r="P2453">
        <v>0</v>
      </c>
      <c r="Q2453">
        <v>11480.010920515238</v>
      </c>
      <c r="R2453">
        <v>0</v>
      </c>
    </row>
    <row r="2454" spans="1:18" x14ac:dyDescent="0.25">
      <c r="A2454">
        <v>6</v>
      </c>
      <c r="B2454">
        <v>6111</v>
      </c>
      <c r="C2454" t="s">
        <v>1781</v>
      </c>
      <c r="D2454" t="s">
        <v>1322</v>
      </c>
      <c r="E2454">
        <v>5</v>
      </c>
      <c r="F2454" t="s">
        <v>13817</v>
      </c>
      <c r="G2454">
        <v>1</v>
      </c>
      <c r="H2454" t="s">
        <v>8278</v>
      </c>
      <c r="I2454">
        <v>2</v>
      </c>
      <c r="J2454" t="s">
        <v>13818</v>
      </c>
      <c r="K2454" t="s">
        <v>13820</v>
      </c>
      <c r="L2454">
        <v>270107</v>
      </c>
      <c r="M2454" t="s">
        <v>13588</v>
      </c>
      <c r="N2454">
        <v>270107007</v>
      </c>
      <c r="O2454" t="s">
        <v>13618</v>
      </c>
      <c r="P2454">
        <v>0</v>
      </c>
      <c r="Q2454">
        <v>6818.5752531250591</v>
      </c>
      <c r="R2454">
        <v>0</v>
      </c>
    </row>
    <row r="2455" spans="1:18" x14ac:dyDescent="0.25">
      <c r="A2455">
        <v>6</v>
      </c>
      <c r="B2455">
        <v>6111</v>
      </c>
      <c r="C2455" t="s">
        <v>1781</v>
      </c>
      <c r="D2455" t="s">
        <v>1322</v>
      </c>
      <c r="E2455">
        <v>6</v>
      </c>
      <c r="F2455" t="s">
        <v>13821</v>
      </c>
      <c r="G2455">
        <v>3</v>
      </c>
      <c r="H2455" t="s">
        <v>13770</v>
      </c>
      <c r="I2455">
        <v>2</v>
      </c>
      <c r="J2455" t="s">
        <v>13818</v>
      </c>
      <c r="K2455" t="s">
        <v>13822</v>
      </c>
      <c r="L2455">
        <v>270107</v>
      </c>
      <c r="M2455" t="s">
        <v>13588</v>
      </c>
      <c r="N2455">
        <v>270107007</v>
      </c>
      <c r="O2455" t="s">
        <v>13618</v>
      </c>
      <c r="P2455">
        <v>0</v>
      </c>
      <c r="Q2455">
        <v>11480.010920515238</v>
      </c>
      <c r="R2455">
        <v>0</v>
      </c>
    </row>
    <row r="2456" spans="1:18" x14ac:dyDescent="0.25">
      <c r="A2456">
        <v>6</v>
      </c>
      <c r="B2456">
        <v>6111</v>
      </c>
      <c r="C2456" t="s">
        <v>1781</v>
      </c>
      <c r="D2456" t="s">
        <v>1322</v>
      </c>
      <c r="E2456">
        <v>6</v>
      </c>
      <c r="F2456" t="s">
        <v>13821</v>
      </c>
      <c r="G2456">
        <v>3</v>
      </c>
      <c r="H2456" t="s">
        <v>13770</v>
      </c>
      <c r="I2456">
        <v>2</v>
      </c>
      <c r="J2456" t="s">
        <v>13818</v>
      </c>
      <c r="K2456" t="s">
        <v>13823</v>
      </c>
      <c r="L2456">
        <v>270107</v>
      </c>
      <c r="M2456" t="s">
        <v>13588</v>
      </c>
      <c r="N2456">
        <v>270107007</v>
      </c>
      <c r="O2456" t="s">
        <v>13618</v>
      </c>
      <c r="P2456">
        <v>0</v>
      </c>
      <c r="Q2456">
        <v>6818.5752531250591</v>
      </c>
      <c r="R2456">
        <v>0</v>
      </c>
    </row>
    <row r="2457" spans="1:18" x14ac:dyDescent="0.25">
      <c r="A2457">
        <v>6</v>
      </c>
      <c r="B2457">
        <v>6112</v>
      </c>
      <c r="C2457" t="s">
        <v>1781</v>
      </c>
      <c r="D2457" t="s">
        <v>1325</v>
      </c>
      <c r="E2457">
        <v>5</v>
      </c>
      <c r="F2457" t="s">
        <v>13817</v>
      </c>
      <c r="G2457">
        <v>1</v>
      </c>
      <c r="H2457" t="s">
        <v>8278</v>
      </c>
      <c r="I2457">
        <v>2</v>
      </c>
      <c r="J2457" t="s">
        <v>13818</v>
      </c>
      <c r="K2457" t="s">
        <v>13819</v>
      </c>
      <c r="L2457">
        <v>270107</v>
      </c>
      <c r="M2457" t="s">
        <v>13588</v>
      </c>
      <c r="N2457">
        <v>270107007</v>
      </c>
      <c r="O2457" t="s">
        <v>13618</v>
      </c>
      <c r="P2457">
        <v>0</v>
      </c>
      <c r="Q2457">
        <v>64461.899922535849</v>
      </c>
      <c r="R2457">
        <v>0</v>
      </c>
    </row>
    <row r="2458" spans="1:18" x14ac:dyDescent="0.25">
      <c r="A2458">
        <v>6</v>
      </c>
      <c r="B2458">
        <v>6112</v>
      </c>
      <c r="C2458" t="s">
        <v>1781</v>
      </c>
      <c r="D2458" t="s">
        <v>1325</v>
      </c>
      <c r="E2458">
        <v>5</v>
      </c>
      <c r="F2458" t="s">
        <v>13817</v>
      </c>
      <c r="G2458">
        <v>1</v>
      </c>
      <c r="H2458" t="s">
        <v>8278</v>
      </c>
      <c r="I2458">
        <v>2</v>
      </c>
      <c r="J2458" t="s">
        <v>13818</v>
      </c>
      <c r="K2458" t="s">
        <v>13820</v>
      </c>
      <c r="L2458">
        <v>270107</v>
      </c>
      <c r="M2458" t="s">
        <v>13588</v>
      </c>
      <c r="N2458">
        <v>270107007</v>
      </c>
      <c r="O2458" t="s">
        <v>13618</v>
      </c>
      <c r="P2458">
        <v>0</v>
      </c>
      <c r="Q2458">
        <v>2505.2910052910051</v>
      </c>
      <c r="R2458">
        <v>0</v>
      </c>
    </row>
    <row r="2459" spans="1:18" x14ac:dyDescent="0.25">
      <c r="A2459">
        <v>6</v>
      </c>
      <c r="B2459">
        <v>6112</v>
      </c>
      <c r="C2459" t="s">
        <v>1781</v>
      </c>
      <c r="D2459" t="s">
        <v>1325</v>
      </c>
      <c r="E2459">
        <v>6</v>
      </c>
      <c r="F2459" t="s">
        <v>13821</v>
      </c>
      <c r="G2459">
        <v>3</v>
      </c>
      <c r="H2459" t="s">
        <v>13770</v>
      </c>
      <c r="I2459">
        <v>2</v>
      </c>
      <c r="J2459" t="s">
        <v>13818</v>
      </c>
      <c r="K2459" t="s">
        <v>13822</v>
      </c>
      <c r="L2459">
        <v>270107</v>
      </c>
      <c r="M2459" t="s">
        <v>13588</v>
      </c>
      <c r="N2459">
        <v>270107007</v>
      </c>
      <c r="O2459" t="s">
        <v>13618</v>
      </c>
      <c r="P2459">
        <v>0</v>
      </c>
      <c r="Q2459">
        <v>51935.444896080808</v>
      </c>
      <c r="R2459">
        <v>0</v>
      </c>
    </row>
    <row r="2460" spans="1:18" x14ac:dyDescent="0.25">
      <c r="A2460">
        <v>6</v>
      </c>
      <c r="B2460">
        <v>6112</v>
      </c>
      <c r="C2460" t="s">
        <v>1781</v>
      </c>
      <c r="D2460" t="s">
        <v>1325</v>
      </c>
      <c r="E2460">
        <v>6</v>
      </c>
      <c r="F2460" t="s">
        <v>13821</v>
      </c>
      <c r="G2460">
        <v>3</v>
      </c>
      <c r="H2460" t="s">
        <v>13770</v>
      </c>
      <c r="I2460">
        <v>2</v>
      </c>
      <c r="J2460" t="s">
        <v>13818</v>
      </c>
      <c r="K2460" t="s">
        <v>13823</v>
      </c>
      <c r="L2460">
        <v>270107</v>
      </c>
      <c r="M2460" t="s">
        <v>13588</v>
      </c>
      <c r="N2460">
        <v>270107007</v>
      </c>
      <c r="O2460" t="s">
        <v>13618</v>
      </c>
      <c r="P2460">
        <v>0</v>
      </c>
      <c r="Q2460">
        <v>15031.746031746032</v>
      </c>
      <c r="R2460">
        <v>0</v>
      </c>
    </row>
    <row r="2461" spans="1:18" x14ac:dyDescent="0.25">
      <c r="A2461">
        <v>6</v>
      </c>
      <c r="B2461">
        <v>6115</v>
      </c>
      <c r="C2461" t="s">
        <v>1781</v>
      </c>
      <c r="D2461" t="s">
        <v>1334</v>
      </c>
      <c r="E2461">
        <v>5</v>
      </c>
      <c r="F2461" t="s">
        <v>13817</v>
      </c>
      <c r="G2461">
        <v>1</v>
      </c>
      <c r="H2461" t="s">
        <v>8278</v>
      </c>
      <c r="I2461">
        <v>2</v>
      </c>
      <c r="J2461" t="s">
        <v>13818</v>
      </c>
      <c r="K2461" t="s">
        <v>13819</v>
      </c>
      <c r="L2461">
        <v>270107</v>
      </c>
      <c r="M2461" t="s">
        <v>13588</v>
      </c>
      <c r="N2461">
        <v>270107007</v>
      </c>
      <c r="O2461" t="s">
        <v>13618</v>
      </c>
      <c r="P2461">
        <v>18583.052942388244</v>
      </c>
      <c r="Q2461">
        <v>13168.378073653628</v>
      </c>
      <c r="R2461">
        <v>25853.443968455649</v>
      </c>
    </row>
    <row r="2462" spans="1:18" x14ac:dyDescent="0.25">
      <c r="A2462">
        <v>6</v>
      </c>
      <c r="B2462">
        <v>6115</v>
      </c>
      <c r="C2462" t="s">
        <v>1781</v>
      </c>
      <c r="D2462" t="s">
        <v>1334</v>
      </c>
      <c r="E2462">
        <v>5</v>
      </c>
      <c r="F2462" t="s">
        <v>13817</v>
      </c>
      <c r="G2462">
        <v>1</v>
      </c>
      <c r="H2462" t="s">
        <v>8278</v>
      </c>
      <c r="I2462">
        <v>2</v>
      </c>
      <c r="J2462" t="s">
        <v>13818</v>
      </c>
      <c r="K2462" t="s">
        <v>13820</v>
      </c>
      <c r="L2462">
        <v>270107</v>
      </c>
      <c r="M2462" t="s">
        <v>13588</v>
      </c>
      <c r="N2462">
        <v>270107007</v>
      </c>
      <c r="O2462" t="s">
        <v>13618</v>
      </c>
      <c r="P2462">
        <v>2468.5847696216438</v>
      </c>
      <c r="Q2462">
        <v>6629.0386959438401</v>
      </c>
      <c r="R2462">
        <v>3376.281682356082</v>
      </c>
    </row>
    <row r="2463" spans="1:18" x14ac:dyDescent="0.25">
      <c r="A2463">
        <v>6</v>
      </c>
      <c r="B2463">
        <v>6115</v>
      </c>
      <c r="C2463" t="s">
        <v>1781</v>
      </c>
      <c r="D2463" t="s">
        <v>1334</v>
      </c>
      <c r="E2463">
        <v>6</v>
      </c>
      <c r="F2463" t="s">
        <v>13821</v>
      </c>
      <c r="G2463">
        <v>3</v>
      </c>
      <c r="H2463" t="s">
        <v>13770</v>
      </c>
      <c r="I2463">
        <v>2</v>
      </c>
      <c r="J2463" t="s">
        <v>13818</v>
      </c>
      <c r="K2463" t="s">
        <v>13822</v>
      </c>
      <c r="L2463">
        <v>270107</v>
      </c>
      <c r="M2463" t="s">
        <v>13588</v>
      </c>
      <c r="N2463">
        <v>270107007</v>
      </c>
      <c r="O2463" t="s">
        <v>13618</v>
      </c>
      <c r="P2463">
        <v>12802.99388862185</v>
      </c>
      <c r="Q2463">
        <v>11781.112827424873</v>
      </c>
      <c r="R2463">
        <v>21476.372926238178</v>
      </c>
    </row>
    <row r="2464" spans="1:18" x14ac:dyDescent="0.25">
      <c r="A2464">
        <v>6</v>
      </c>
      <c r="B2464">
        <v>6115</v>
      </c>
      <c r="C2464" t="s">
        <v>1781</v>
      </c>
      <c r="D2464" t="s">
        <v>1334</v>
      </c>
      <c r="E2464">
        <v>6</v>
      </c>
      <c r="F2464" t="s">
        <v>13821</v>
      </c>
      <c r="G2464">
        <v>3</v>
      </c>
      <c r="H2464" t="s">
        <v>13770</v>
      </c>
      <c r="I2464">
        <v>2</v>
      </c>
      <c r="J2464" t="s">
        <v>13818</v>
      </c>
      <c r="K2464" t="s">
        <v>13823</v>
      </c>
      <c r="L2464">
        <v>270107</v>
      </c>
      <c r="M2464" t="s">
        <v>13588</v>
      </c>
      <c r="N2464">
        <v>270107007</v>
      </c>
      <c r="O2464" t="s">
        <v>13618</v>
      </c>
      <c r="P2464">
        <v>8248.6438233880381</v>
      </c>
      <c r="Q2464">
        <v>8016.3039421725944</v>
      </c>
      <c r="R2464">
        <v>7753.3527245735522</v>
      </c>
    </row>
    <row r="2465" spans="1:18" x14ac:dyDescent="0.25">
      <c r="A2465">
        <v>6</v>
      </c>
      <c r="B2465">
        <v>6116</v>
      </c>
      <c r="C2465" t="s">
        <v>1781</v>
      </c>
      <c r="D2465" t="s">
        <v>1337</v>
      </c>
      <c r="E2465">
        <v>5</v>
      </c>
      <c r="F2465" t="s">
        <v>13817</v>
      </c>
      <c r="G2465">
        <v>1</v>
      </c>
      <c r="H2465" t="s">
        <v>8278</v>
      </c>
      <c r="I2465">
        <v>2</v>
      </c>
      <c r="J2465" t="s">
        <v>13818</v>
      </c>
      <c r="K2465" t="s">
        <v>13819</v>
      </c>
      <c r="L2465">
        <v>270107</v>
      </c>
      <c r="M2465" t="s">
        <v>13588</v>
      </c>
      <c r="N2465">
        <v>270107007</v>
      </c>
      <c r="O2465" t="s">
        <v>13618</v>
      </c>
      <c r="P2465">
        <v>0</v>
      </c>
      <c r="Q2465">
        <v>30998.209149709568</v>
      </c>
      <c r="R2465">
        <v>15830.446840059885</v>
      </c>
    </row>
    <row r="2466" spans="1:18" x14ac:dyDescent="0.25">
      <c r="A2466">
        <v>6</v>
      </c>
      <c r="B2466">
        <v>6116</v>
      </c>
      <c r="C2466" t="s">
        <v>1781</v>
      </c>
      <c r="D2466" t="s">
        <v>1337</v>
      </c>
      <c r="E2466">
        <v>5</v>
      </c>
      <c r="F2466" t="s">
        <v>13817</v>
      </c>
      <c r="G2466">
        <v>1</v>
      </c>
      <c r="H2466" t="s">
        <v>8278</v>
      </c>
      <c r="I2466">
        <v>2</v>
      </c>
      <c r="J2466" t="s">
        <v>13818</v>
      </c>
      <c r="K2466" t="s">
        <v>13820</v>
      </c>
      <c r="L2466">
        <v>270107</v>
      </c>
      <c r="M2466" t="s">
        <v>13588</v>
      </c>
      <c r="N2466">
        <v>270107007</v>
      </c>
      <c r="O2466" t="s">
        <v>13618</v>
      </c>
      <c r="P2466">
        <v>0</v>
      </c>
      <c r="Q2466">
        <v>3118.9263808268533</v>
      </c>
      <c r="R2466">
        <v>3541.2549139459679</v>
      </c>
    </row>
    <row r="2467" spans="1:18" x14ac:dyDescent="0.25">
      <c r="A2467">
        <v>6</v>
      </c>
      <c r="B2467">
        <v>6116</v>
      </c>
      <c r="C2467" t="s">
        <v>1781</v>
      </c>
      <c r="D2467" t="s">
        <v>1337</v>
      </c>
      <c r="E2467">
        <v>6</v>
      </c>
      <c r="F2467" t="s">
        <v>13821</v>
      </c>
      <c r="G2467">
        <v>3</v>
      </c>
      <c r="H2467" t="s">
        <v>13770</v>
      </c>
      <c r="I2467">
        <v>2</v>
      </c>
      <c r="J2467" t="s">
        <v>13818</v>
      </c>
      <c r="K2467" t="s">
        <v>13822</v>
      </c>
      <c r="L2467">
        <v>270107</v>
      </c>
      <c r="M2467" t="s">
        <v>13588</v>
      </c>
      <c r="N2467">
        <v>270107007</v>
      </c>
      <c r="O2467" t="s">
        <v>13618</v>
      </c>
      <c r="P2467">
        <v>0</v>
      </c>
      <c r="Q2467">
        <v>30998.209149709568</v>
      </c>
      <c r="R2467">
        <v>7915.2234200299426</v>
      </c>
    </row>
    <row r="2468" spans="1:18" x14ac:dyDescent="0.25">
      <c r="A2468">
        <v>6</v>
      </c>
      <c r="B2468">
        <v>6116</v>
      </c>
      <c r="C2468" t="s">
        <v>1781</v>
      </c>
      <c r="D2468" t="s">
        <v>1337</v>
      </c>
      <c r="E2468">
        <v>6</v>
      </c>
      <c r="F2468" t="s">
        <v>13821</v>
      </c>
      <c r="G2468">
        <v>3</v>
      </c>
      <c r="H2468" t="s">
        <v>13770</v>
      </c>
      <c r="I2468">
        <v>2</v>
      </c>
      <c r="J2468" t="s">
        <v>13818</v>
      </c>
      <c r="K2468" t="s">
        <v>13823</v>
      </c>
      <c r="L2468">
        <v>270107</v>
      </c>
      <c r="M2468" t="s">
        <v>13588</v>
      </c>
      <c r="N2468">
        <v>270107007</v>
      </c>
      <c r="O2468" t="s">
        <v>13618</v>
      </c>
      <c r="P2468">
        <v>0</v>
      </c>
      <c r="Q2468">
        <v>3118.9263808268533</v>
      </c>
      <c r="R2468">
        <v>11456.478333975911</v>
      </c>
    </row>
    <row r="2469" spans="1:18" x14ac:dyDescent="0.25">
      <c r="A2469">
        <v>6</v>
      </c>
      <c r="B2469">
        <v>6117</v>
      </c>
      <c r="C2469" t="s">
        <v>1781</v>
      </c>
      <c r="D2469" t="s">
        <v>1035</v>
      </c>
      <c r="E2469">
        <v>5</v>
      </c>
      <c r="F2469" t="s">
        <v>13817</v>
      </c>
      <c r="G2469">
        <v>1</v>
      </c>
      <c r="H2469" t="s">
        <v>8278</v>
      </c>
      <c r="I2469">
        <v>2</v>
      </c>
      <c r="J2469" t="s">
        <v>13818</v>
      </c>
      <c r="K2469" t="s">
        <v>13819</v>
      </c>
      <c r="L2469">
        <v>270107</v>
      </c>
      <c r="M2469" t="s">
        <v>13588</v>
      </c>
      <c r="N2469">
        <v>270107007</v>
      </c>
      <c r="O2469" t="s">
        <v>13618</v>
      </c>
      <c r="P2469">
        <v>14708.489158866383</v>
      </c>
      <c r="Q2469">
        <v>11886.634867853983</v>
      </c>
      <c r="R2469">
        <v>0</v>
      </c>
    </row>
    <row r="2470" spans="1:18" x14ac:dyDescent="0.25">
      <c r="A2470">
        <v>6</v>
      </c>
      <c r="B2470">
        <v>6117</v>
      </c>
      <c r="C2470" t="s">
        <v>1781</v>
      </c>
      <c r="D2470" t="s">
        <v>1035</v>
      </c>
      <c r="E2470">
        <v>5</v>
      </c>
      <c r="F2470" t="s">
        <v>13817</v>
      </c>
      <c r="G2470">
        <v>1</v>
      </c>
      <c r="H2470" t="s">
        <v>8278</v>
      </c>
      <c r="I2470">
        <v>2</v>
      </c>
      <c r="J2470" t="s">
        <v>13818</v>
      </c>
      <c r="K2470" t="s">
        <v>13820</v>
      </c>
      <c r="L2470">
        <v>270107</v>
      </c>
      <c r="M2470" t="s">
        <v>13588</v>
      </c>
      <c r="N2470">
        <v>270107007</v>
      </c>
      <c r="O2470" t="s">
        <v>13618</v>
      </c>
      <c r="P2470">
        <v>1156.531701939082</v>
      </c>
      <c r="Q2470">
        <v>0</v>
      </c>
      <c r="R2470">
        <v>0</v>
      </c>
    </row>
    <row r="2471" spans="1:18" x14ac:dyDescent="0.25">
      <c r="A2471">
        <v>6</v>
      </c>
      <c r="B2471">
        <v>6117</v>
      </c>
      <c r="C2471" t="s">
        <v>1781</v>
      </c>
      <c r="D2471" t="s">
        <v>1035</v>
      </c>
      <c r="E2471">
        <v>6</v>
      </c>
      <c r="F2471" t="s">
        <v>13821</v>
      </c>
      <c r="G2471">
        <v>3</v>
      </c>
      <c r="H2471" t="s">
        <v>13770</v>
      </c>
      <c r="I2471">
        <v>2</v>
      </c>
      <c r="J2471" t="s">
        <v>13818</v>
      </c>
      <c r="K2471" t="s">
        <v>13822</v>
      </c>
      <c r="L2471">
        <v>270107</v>
      </c>
      <c r="M2471" t="s">
        <v>13588</v>
      </c>
      <c r="N2471">
        <v>270107007</v>
      </c>
      <c r="O2471" t="s">
        <v>13618</v>
      </c>
      <c r="P2471">
        <v>11485.332583929614</v>
      </c>
      <c r="Q2471">
        <v>9042.4911244157465</v>
      </c>
      <c r="R2471">
        <v>0</v>
      </c>
    </row>
    <row r="2472" spans="1:18" x14ac:dyDescent="0.25">
      <c r="A2472">
        <v>6</v>
      </c>
      <c r="B2472">
        <v>6117</v>
      </c>
      <c r="C2472" t="s">
        <v>1781</v>
      </c>
      <c r="D2472" t="s">
        <v>1035</v>
      </c>
      <c r="E2472">
        <v>6</v>
      </c>
      <c r="F2472" t="s">
        <v>13821</v>
      </c>
      <c r="G2472">
        <v>3</v>
      </c>
      <c r="H2472" t="s">
        <v>13770</v>
      </c>
      <c r="I2472">
        <v>2</v>
      </c>
      <c r="J2472" t="s">
        <v>13818</v>
      </c>
      <c r="K2472" t="s">
        <v>13823</v>
      </c>
      <c r="L2472">
        <v>270107</v>
      </c>
      <c r="M2472" t="s">
        <v>13588</v>
      </c>
      <c r="N2472">
        <v>270107007</v>
      </c>
      <c r="O2472" t="s">
        <v>13618</v>
      </c>
      <c r="P2472">
        <v>4379.6882768758514</v>
      </c>
      <c r="Q2472">
        <v>2844.1437434382369</v>
      </c>
      <c r="R2472">
        <v>0</v>
      </c>
    </row>
    <row r="2473" spans="1:18" x14ac:dyDescent="0.25">
      <c r="A2473">
        <v>6</v>
      </c>
      <c r="B2473">
        <v>6201</v>
      </c>
      <c r="C2473" t="s">
        <v>1781</v>
      </c>
      <c r="D2473" t="s">
        <v>1342</v>
      </c>
      <c r="E2473">
        <v>5</v>
      </c>
      <c r="F2473" t="s">
        <v>13817</v>
      </c>
      <c r="G2473">
        <v>1</v>
      </c>
      <c r="H2473" t="s">
        <v>8278</v>
      </c>
      <c r="I2473">
        <v>2</v>
      </c>
      <c r="J2473" t="s">
        <v>13818</v>
      </c>
      <c r="K2473" t="s">
        <v>13819</v>
      </c>
      <c r="L2473">
        <v>270107</v>
      </c>
      <c r="M2473" t="s">
        <v>13588</v>
      </c>
      <c r="N2473">
        <v>270107007</v>
      </c>
      <c r="O2473" t="s">
        <v>13618</v>
      </c>
      <c r="P2473">
        <v>0</v>
      </c>
      <c r="Q2473">
        <v>72042.706162424816</v>
      </c>
      <c r="R2473">
        <v>0</v>
      </c>
    </row>
    <row r="2474" spans="1:18" x14ac:dyDescent="0.25">
      <c r="A2474">
        <v>6</v>
      </c>
      <c r="B2474">
        <v>6201</v>
      </c>
      <c r="C2474" t="s">
        <v>1781</v>
      </c>
      <c r="D2474" t="s">
        <v>1342</v>
      </c>
      <c r="E2474">
        <v>5</v>
      </c>
      <c r="F2474" t="s">
        <v>13817</v>
      </c>
      <c r="G2474">
        <v>1</v>
      </c>
      <c r="H2474" t="s">
        <v>8278</v>
      </c>
      <c r="I2474">
        <v>2</v>
      </c>
      <c r="J2474" t="s">
        <v>13818</v>
      </c>
      <c r="K2474" t="s">
        <v>13820</v>
      </c>
      <c r="L2474">
        <v>270107</v>
      </c>
      <c r="M2474" t="s">
        <v>13588</v>
      </c>
      <c r="N2474">
        <v>270107007</v>
      </c>
      <c r="O2474" t="s">
        <v>13618</v>
      </c>
      <c r="P2474">
        <v>0</v>
      </c>
      <c r="Q2474">
        <v>41504.793745864714</v>
      </c>
      <c r="R2474">
        <v>0</v>
      </c>
    </row>
    <row r="2475" spans="1:18" x14ac:dyDescent="0.25">
      <c r="A2475">
        <v>6</v>
      </c>
      <c r="B2475">
        <v>6201</v>
      </c>
      <c r="C2475" t="s">
        <v>1781</v>
      </c>
      <c r="D2475" t="s">
        <v>1342</v>
      </c>
      <c r="E2475">
        <v>6</v>
      </c>
      <c r="F2475" t="s">
        <v>13821</v>
      </c>
      <c r="G2475">
        <v>3</v>
      </c>
      <c r="H2475" t="s">
        <v>13770</v>
      </c>
      <c r="I2475">
        <v>2</v>
      </c>
      <c r="J2475" t="s">
        <v>13818</v>
      </c>
      <c r="K2475" t="s">
        <v>13822</v>
      </c>
      <c r="L2475">
        <v>270107</v>
      </c>
      <c r="M2475" t="s">
        <v>13588</v>
      </c>
      <c r="N2475">
        <v>270107007</v>
      </c>
      <c r="O2475" t="s">
        <v>13618</v>
      </c>
      <c r="P2475">
        <v>0</v>
      </c>
      <c r="Q2475">
        <v>67023.815442968786</v>
      </c>
      <c r="R2475">
        <v>0</v>
      </c>
    </row>
    <row r="2476" spans="1:18" x14ac:dyDescent="0.25">
      <c r="A2476">
        <v>6</v>
      </c>
      <c r="B2476">
        <v>6201</v>
      </c>
      <c r="C2476" t="s">
        <v>1781</v>
      </c>
      <c r="D2476" t="s">
        <v>1342</v>
      </c>
      <c r="E2476">
        <v>6</v>
      </c>
      <c r="F2476" t="s">
        <v>13821</v>
      </c>
      <c r="G2476">
        <v>3</v>
      </c>
      <c r="H2476" t="s">
        <v>13770</v>
      </c>
      <c r="I2476">
        <v>2</v>
      </c>
      <c r="J2476" t="s">
        <v>13818</v>
      </c>
      <c r="K2476" t="s">
        <v>13823</v>
      </c>
      <c r="L2476">
        <v>270107</v>
      </c>
      <c r="M2476" t="s">
        <v>13588</v>
      </c>
      <c r="N2476">
        <v>270107007</v>
      </c>
      <c r="O2476" t="s">
        <v>13618</v>
      </c>
      <c r="P2476">
        <v>0</v>
      </c>
      <c r="Q2476">
        <v>46523.684465320737</v>
      </c>
      <c r="R2476">
        <v>0</v>
      </c>
    </row>
    <row r="2477" spans="1:18" x14ac:dyDescent="0.25">
      <c r="A2477">
        <v>6</v>
      </c>
      <c r="B2477">
        <v>6203</v>
      </c>
      <c r="C2477" t="s">
        <v>1781</v>
      </c>
      <c r="D2477" t="s">
        <v>1348</v>
      </c>
      <c r="E2477">
        <v>5</v>
      </c>
      <c r="F2477" t="s">
        <v>13817</v>
      </c>
      <c r="G2477">
        <v>1</v>
      </c>
      <c r="H2477" t="s">
        <v>8278</v>
      </c>
      <c r="I2477">
        <v>2</v>
      </c>
      <c r="J2477" t="s">
        <v>13818</v>
      </c>
      <c r="K2477" t="s">
        <v>13819</v>
      </c>
      <c r="L2477">
        <v>270107</v>
      </c>
      <c r="M2477" t="s">
        <v>13588</v>
      </c>
      <c r="N2477">
        <v>270107007</v>
      </c>
      <c r="O2477" t="s">
        <v>13618</v>
      </c>
      <c r="P2477">
        <v>0</v>
      </c>
      <c r="Q2477">
        <v>17957.938908997086</v>
      </c>
      <c r="R2477">
        <v>0</v>
      </c>
    </row>
    <row r="2478" spans="1:18" x14ac:dyDescent="0.25">
      <c r="A2478">
        <v>6</v>
      </c>
      <c r="B2478">
        <v>6203</v>
      </c>
      <c r="C2478" t="s">
        <v>1781</v>
      </c>
      <c r="D2478" t="s">
        <v>1348</v>
      </c>
      <c r="E2478">
        <v>5</v>
      </c>
      <c r="F2478" t="s">
        <v>13817</v>
      </c>
      <c r="G2478">
        <v>1</v>
      </c>
      <c r="H2478" t="s">
        <v>8278</v>
      </c>
      <c r="I2478">
        <v>2</v>
      </c>
      <c r="J2478" t="s">
        <v>13818</v>
      </c>
      <c r="K2478" t="s">
        <v>13820</v>
      </c>
      <c r="L2478">
        <v>270107</v>
      </c>
      <c r="M2478" t="s">
        <v>13588</v>
      </c>
      <c r="N2478">
        <v>270107007</v>
      </c>
      <c r="O2478" t="s">
        <v>13618</v>
      </c>
      <c r="P2478">
        <v>0</v>
      </c>
      <c r="Q2478">
        <v>16223.913550772764</v>
      </c>
      <c r="R2478">
        <v>0</v>
      </c>
    </row>
    <row r="2479" spans="1:18" x14ac:dyDescent="0.25">
      <c r="A2479">
        <v>6</v>
      </c>
      <c r="B2479">
        <v>6203</v>
      </c>
      <c r="C2479" t="s">
        <v>1781</v>
      </c>
      <c r="D2479" t="s">
        <v>1348</v>
      </c>
      <c r="E2479">
        <v>6</v>
      </c>
      <c r="F2479" t="s">
        <v>13821</v>
      </c>
      <c r="G2479">
        <v>3</v>
      </c>
      <c r="H2479" t="s">
        <v>13770</v>
      </c>
      <c r="I2479">
        <v>2</v>
      </c>
      <c r="J2479" t="s">
        <v>13818</v>
      </c>
      <c r="K2479" t="s">
        <v>13822</v>
      </c>
      <c r="L2479">
        <v>270107</v>
      </c>
      <c r="M2479" t="s">
        <v>13588</v>
      </c>
      <c r="N2479">
        <v>270107007</v>
      </c>
      <c r="O2479" t="s">
        <v>13618</v>
      </c>
      <c r="P2479">
        <v>0</v>
      </c>
      <c r="Q2479">
        <v>7369.209978303662</v>
      </c>
      <c r="R2479">
        <v>0</v>
      </c>
    </row>
    <row r="2480" spans="1:18" x14ac:dyDescent="0.25">
      <c r="A2480">
        <v>6</v>
      </c>
      <c r="B2480">
        <v>6203</v>
      </c>
      <c r="C2480" t="s">
        <v>1781</v>
      </c>
      <c r="D2480" t="s">
        <v>1348</v>
      </c>
      <c r="E2480">
        <v>6</v>
      </c>
      <c r="F2480" t="s">
        <v>13821</v>
      </c>
      <c r="G2480">
        <v>3</v>
      </c>
      <c r="H2480" t="s">
        <v>13770</v>
      </c>
      <c r="I2480">
        <v>2</v>
      </c>
      <c r="J2480" t="s">
        <v>13818</v>
      </c>
      <c r="K2480" t="s">
        <v>13823</v>
      </c>
      <c r="L2480">
        <v>270107</v>
      </c>
      <c r="M2480" t="s">
        <v>13588</v>
      </c>
      <c r="N2480">
        <v>270107007</v>
      </c>
      <c r="O2480" t="s">
        <v>13618</v>
      </c>
      <c r="P2480">
        <v>0</v>
      </c>
      <c r="Q2480">
        <v>26812.642481466188</v>
      </c>
      <c r="R2480">
        <v>0</v>
      </c>
    </row>
    <row r="2481" spans="1:18" x14ac:dyDescent="0.25">
      <c r="A2481">
        <v>6</v>
      </c>
      <c r="B2481">
        <v>6205</v>
      </c>
      <c r="C2481" t="s">
        <v>1781</v>
      </c>
      <c r="D2481" t="s">
        <v>1354</v>
      </c>
      <c r="E2481">
        <v>5</v>
      </c>
      <c r="F2481" t="s">
        <v>13817</v>
      </c>
      <c r="G2481">
        <v>1</v>
      </c>
      <c r="H2481" t="s">
        <v>8278</v>
      </c>
      <c r="I2481">
        <v>2</v>
      </c>
      <c r="J2481" t="s">
        <v>13818</v>
      </c>
      <c r="K2481" t="s">
        <v>13819</v>
      </c>
      <c r="L2481">
        <v>270107</v>
      </c>
      <c r="M2481" t="s">
        <v>13588</v>
      </c>
      <c r="N2481">
        <v>270107007</v>
      </c>
      <c r="O2481" t="s">
        <v>13618</v>
      </c>
      <c r="P2481">
        <v>0</v>
      </c>
      <c r="Q2481">
        <v>66826.335661451187</v>
      </c>
      <c r="R2481">
        <v>0</v>
      </c>
    </row>
    <row r="2482" spans="1:18" x14ac:dyDescent="0.25">
      <c r="A2482">
        <v>6</v>
      </c>
      <c r="B2482">
        <v>6205</v>
      </c>
      <c r="C2482" t="s">
        <v>1781</v>
      </c>
      <c r="D2482" t="s">
        <v>1354</v>
      </c>
      <c r="E2482">
        <v>5</v>
      </c>
      <c r="F2482" t="s">
        <v>13817</v>
      </c>
      <c r="G2482">
        <v>1</v>
      </c>
      <c r="H2482" t="s">
        <v>8278</v>
      </c>
      <c r="I2482">
        <v>2</v>
      </c>
      <c r="J2482" t="s">
        <v>13818</v>
      </c>
      <c r="K2482" t="s">
        <v>13820</v>
      </c>
      <c r="L2482">
        <v>270107</v>
      </c>
      <c r="M2482" t="s">
        <v>13588</v>
      </c>
      <c r="N2482">
        <v>270107007</v>
      </c>
      <c r="O2482" t="s">
        <v>13618</v>
      </c>
      <c r="P2482">
        <v>0</v>
      </c>
      <c r="Q2482">
        <v>26912.300832944886</v>
      </c>
      <c r="R2482">
        <v>0</v>
      </c>
    </row>
    <row r="2483" spans="1:18" x14ac:dyDescent="0.25">
      <c r="A2483">
        <v>6</v>
      </c>
      <c r="B2483">
        <v>6205</v>
      </c>
      <c r="C2483" t="s">
        <v>1781</v>
      </c>
      <c r="D2483" t="s">
        <v>1354</v>
      </c>
      <c r="E2483">
        <v>6</v>
      </c>
      <c r="F2483" t="s">
        <v>13821</v>
      </c>
      <c r="G2483">
        <v>3</v>
      </c>
      <c r="H2483" t="s">
        <v>13770</v>
      </c>
      <c r="I2483">
        <v>2</v>
      </c>
      <c r="J2483" t="s">
        <v>13818</v>
      </c>
      <c r="K2483" t="s">
        <v>13822</v>
      </c>
      <c r="L2483">
        <v>270107</v>
      </c>
      <c r="M2483" t="s">
        <v>13588</v>
      </c>
      <c r="N2483">
        <v>270107007</v>
      </c>
      <c r="O2483" t="s">
        <v>13618</v>
      </c>
      <c r="P2483">
        <v>0</v>
      </c>
      <c r="Q2483">
        <v>50836.631990509122</v>
      </c>
      <c r="R2483">
        <v>0</v>
      </c>
    </row>
    <row r="2484" spans="1:18" x14ac:dyDescent="0.25">
      <c r="A2484">
        <v>6</v>
      </c>
      <c r="B2484">
        <v>6205</v>
      </c>
      <c r="C2484" t="s">
        <v>1781</v>
      </c>
      <c r="D2484" t="s">
        <v>1354</v>
      </c>
      <c r="E2484">
        <v>6</v>
      </c>
      <c r="F2484" t="s">
        <v>13821</v>
      </c>
      <c r="G2484">
        <v>3</v>
      </c>
      <c r="H2484" t="s">
        <v>13770</v>
      </c>
      <c r="I2484">
        <v>2</v>
      </c>
      <c r="J2484" t="s">
        <v>13818</v>
      </c>
      <c r="K2484" t="s">
        <v>13823</v>
      </c>
      <c r="L2484">
        <v>270107</v>
      </c>
      <c r="M2484" t="s">
        <v>13588</v>
      </c>
      <c r="N2484">
        <v>270107007</v>
      </c>
      <c r="O2484" t="s">
        <v>13618</v>
      </c>
      <c r="P2484">
        <v>0</v>
      </c>
      <c r="Q2484">
        <v>42902.004503886943</v>
      </c>
      <c r="R2484">
        <v>0</v>
      </c>
    </row>
    <row r="2485" spans="1:18" x14ac:dyDescent="0.25">
      <c r="A2485">
        <v>6</v>
      </c>
      <c r="B2485">
        <v>6301</v>
      </c>
      <c r="C2485" t="s">
        <v>1781</v>
      </c>
      <c r="D2485" t="s">
        <v>1360</v>
      </c>
      <c r="E2485">
        <v>5</v>
      </c>
      <c r="F2485" t="s">
        <v>13817</v>
      </c>
      <c r="G2485">
        <v>1</v>
      </c>
      <c r="H2485" t="s">
        <v>8278</v>
      </c>
      <c r="I2485">
        <v>2</v>
      </c>
      <c r="J2485" t="s">
        <v>13818</v>
      </c>
      <c r="K2485" t="s">
        <v>13819</v>
      </c>
      <c r="L2485">
        <v>270107</v>
      </c>
      <c r="M2485" t="s">
        <v>13588</v>
      </c>
      <c r="N2485">
        <v>270107007</v>
      </c>
      <c r="O2485" t="s">
        <v>13618</v>
      </c>
      <c r="P2485">
        <v>21607.499827669402</v>
      </c>
      <c r="Q2485">
        <v>22630.138956801598</v>
      </c>
      <c r="R2485">
        <v>36709.554413869511</v>
      </c>
    </row>
    <row r="2486" spans="1:18" x14ac:dyDescent="0.25">
      <c r="A2486">
        <v>6</v>
      </c>
      <c r="B2486">
        <v>6301</v>
      </c>
      <c r="C2486" t="s">
        <v>1781</v>
      </c>
      <c r="D2486" t="s">
        <v>1360</v>
      </c>
      <c r="E2486">
        <v>5</v>
      </c>
      <c r="F2486" t="s">
        <v>13817</v>
      </c>
      <c r="G2486">
        <v>1</v>
      </c>
      <c r="H2486" t="s">
        <v>8278</v>
      </c>
      <c r="I2486">
        <v>2</v>
      </c>
      <c r="J2486" t="s">
        <v>13818</v>
      </c>
      <c r="K2486" t="s">
        <v>13820</v>
      </c>
      <c r="L2486">
        <v>270107</v>
      </c>
      <c r="M2486" t="s">
        <v>13588</v>
      </c>
      <c r="N2486">
        <v>270107007</v>
      </c>
      <c r="O2486" t="s">
        <v>13618</v>
      </c>
      <c r="P2486">
        <v>2630.4542634590198</v>
      </c>
      <c r="Q2486">
        <v>2143.7892224051534</v>
      </c>
      <c r="R2486">
        <v>2254.2295125647533</v>
      </c>
    </row>
    <row r="2487" spans="1:18" x14ac:dyDescent="0.25">
      <c r="A2487">
        <v>6</v>
      </c>
      <c r="B2487">
        <v>6301</v>
      </c>
      <c r="C2487" t="s">
        <v>1781</v>
      </c>
      <c r="D2487" t="s">
        <v>1360</v>
      </c>
      <c r="E2487">
        <v>6</v>
      </c>
      <c r="F2487" t="s">
        <v>13821</v>
      </c>
      <c r="G2487">
        <v>3</v>
      </c>
      <c r="H2487" t="s">
        <v>13770</v>
      </c>
      <c r="I2487">
        <v>2</v>
      </c>
      <c r="J2487" t="s">
        <v>13818</v>
      </c>
      <c r="K2487" t="s">
        <v>13822</v>
      </c>
      <c r="L2487">
        <v>270107</v>
      </c>
      <c r="M2487" t="s">
        <v>13588</v>
      </c>
      <c r="N2487">
        <v>270107007</v>
      </c>
      <c r="O2487" t="s">
        <v>13618</v>
      </c>
      <c r="P2487">
        <v>13368.718549665678</v>
      </c>
      <c r="Q2487">
        <v>19682.752975913394</v>
      </c>
      <c r="R2487">
        <v>31383.393479045521</v>
      </c>
    </row>
    <row r="2488" spans="1:18" x14ac:dyDescent="0.25">
      <c r="A2488">
        <v>6</v>
      </c>
      <c r="B2488">
        <v>6301</v>
      </c>
      <c r="C2488" t="s">
        <v>1781</v>
      </c>
      <c r="D2488" t="s">
        <v>1360</v>
      </c>
      <c r="E2488">
        <v>6</v>
      </c>
      <c r="F2488" t="s">
        <v>13821</v>
      </c>
      <c r="G2488">
        <v>3</v>
      </c>
      <c r="H2488" t="s">
        <v>13770</v>
      </c>
      <c r="I2488">
        <v>2</v>
      </c>
      <c r="J2488" t="s">
        <v>13818</v>
      </c>
      <c r="K2488" t="s">
        <v>13823</v>
      </c>
      <c r="L2488">
        <v>270107</v>
      </c>
      <c r="M2488" t="s">
        <v>13588</v>
      </c>
      <c r="N2488">
        <v>270107007</v>
      </c>
      <c r="O2488" t="s">
        <v>13618</v>
      </c>
      <c r="P2488">
        <v>10869.235541462742</v>
      </c>
      <c r="Q2488">
        <v>5091.1752032933582</v>
      </c>
      <c r="R2488">
        <v>7580.3904473887305</v>
      </c>
    </row>
    <row r="2489" spans="1:18" x14ac:dyDescent="0.25">
      <c r="A2489">
        <v>6</v>
      </c>
      <c r="B2489">
        <v>6302</v>
      </c>
      <c r="C2489" t="s">
        <v>1781</v>
      </c>
      <c r="D2489" t="s">
        <v>1363</v>
      </c>
      <c r="E2489">
        <v>5</v>
      </c>
      <c r="F2489" t="s">
        <v>13817</v>
      </c>
      <c r="G2489">
        <v>1</v>
      </c>
      <c r="H2489" t="s">
        <v>8278</v>
      </c>
      <c r="I2489">
        <v>2</v>
      </c>
      <c r="J2489" t="s">
        <v>13818</v>
      </c>
      <c r="K2489" t="s">
        <v>13819</v>
      </c>
      <c r="L2489">
        <v>270107</v>
      </c>
      <c r="M2489" t="s">
        <v>13588</v>
      </c>
      <c r="N2489">
        <v>270107007</v>
      </c>
      <c r="O2489" t="s">
        <v>13618</v>
      </c>
      <c r="P2489">
        <v>0</v>
      </c>
      <c r="Q2489">
        <v>8565.0163178707116</v>
      </c>
      <c r="R2489">
        <v>55978.133551945648</v>
      </c>
    </row>
    <row r="2490" spans="1:18" x14ac:dyDescent="0.25">
      <c r="A2490">
        <v>6</v>
      </c>
      <c r="B2490">
        <v>6302</v>
      </c>
      <c r="C2490" t="s">
        <v>1781</v>
      </c>
      <c r="D2490" t="s">
        <v>1363</v>
      </c>
      <c r="E2490">
        <v>5</v>
      </c>
      <c r="F2490" t="s">
        <v>13817</v>
      </c>
      <c r="G2490">
        <v>1</v>
      </c>
      <c r="H2490" t="s">
        <v>8278</v>
      </c>
      <c r="I2490">
        <v>2</v>
      </c>
      <c r="J2490" t="s">
        <v>13818</v>
      </c>
      <c r="K2490" t="s">
        <v>13820</v>
      </c>
      <c r="L2490">
        <v>270107</v>
      </c>
      <c r="M2490" t="s">
        <v>13588</v>
      </c>
      <c r="N2490">
        <v>270107007</v>
      </c>
      <c r="O2490" t="s">
        <v>13618</v>
      </c>
      <c r="P2490">
        <v>0</v>
      </c>
      <c r="Q2490">
        <v>2902.5621164994482</v>
      </c>
      <c r="R2490">
        <v>6263.8832903497814</v>
      </c>
    </row>
    <row r="2491" spans="1:18" x14ac:dyDescent="0.25">
      <c r="A2491">
        <v>6</v>
      </c>
      <c r="B2491">
        <v>6302</v>
      </c>
      <c r="C2491" t="s">
        <v>1781</v>
      </c>
      <c r="D2491" t="s">
        <v>1363</v>
      </c>
      <c r="E2491">
        <v>6</v>
      </c>
      <c r="F2491" t="s">
        <v>13821</v>
      </c>
      <c r="G2491">
        <v>3</v>
      </c>
      <c r="H2491" t="s">
        <v>13770</v>
      </c>
      <c r="I2491">
        <v>2</v>
      </c>
      <c r="J2491" t="s">
        <v>13818</v>
      </c>
      <c r="K2491" t="s">
        <v>13822</v>
      </c>
      <c r="L2491">
        <v>270107</v>
      </c>
      <c r="M2491" t="s">
        <v>13588</v>
      </c>
      <c r="N2491">
        <v>270107007</v>
      </c>
      <c r="O2491" t="s">
        <v>13618</v>
      </c>
      <c r="P2491">
        <v>0</v>
      </c>
      <c r="Q2491">
        <v>3097.9988581014882</v>
      </c>
      <c r="R2491">
        <v>42902.984281191981</v>
      </c>
    </row>
    <row r="2492" spans="1:18" x14ac:dyDescent="0.25">
      <c r="A2492">
        <v>6</v>
      </c>
      <c r="B2492">
        <v>6302</v>
      </c>
      <c r="C2492" t="s">
        <v>1781</v>
      </c>
      <c r="D2492" t="s">
        <v>1363</v>
      </c>
      <c r="E2492">
        <v>6</v>
      </c>
      <c r="F2492" t="s">
        <v>13821</v>
      </c>
      <c r="G2492">
        <v>3</v>
      </c>
      <c r="H2492" t="s">
        <v>13770</v>
      </c>
      <c r="I2492">
        <v>2</v>
      </c>
      <c r="J2492" t="s">
        <v>13818</v>
      </c>
      <c r="K2492" t="s">
        <v>13823</v>
      </c>
      <c r="L2492">
        <v>270107</v>
      </c>
      <c r="M2492" t="s">
        <v>13588</v>
      </c>
      <c r="N2492">
        <v>270107007</v>
      </c>
      <c r="O2492" t="s">
        <v>13618</v>
      </c>
      <c r="P2492">
        <v>0</v>
      </c>
      <c r="Q2492">
        <v>8369.5795762686721</v>
      </c>
      <c r="R2492">
        <v>19339.032561103453</v>
      </c>
    </row>
    <row r="2493" spans="1:18" x14ac:dyDescent="0.25">
      <c r="A2493">
        <v>6</v>
      </c>
      <c r="B2493">
        <v>6303</v>
      </c>
      <c r="C2493" t="s">
        <v>1781</v>
      </c>
      <c r="D2493" t="s">
        <v>1366</v>
      </c>
      <c r="E2493">
        <v>5</v>
      </c>
      <c r="F2493" t="s">
        <v>13817</v>
      </c>
      <c r="G2493">
        <v>1</v>
      </c>
      <c r="H2493" t="s">
        <v>8278</v>
      </c>
      <c r="I2493">
        <v>2</v>
      </c>
      <c r="J2493" t="s">
        <v>13818</v>
      </c>
      <c r="K2493" t="s">
        <v>13819</v>
      </c>
      <c r="L2493">
        <v>270107</v>
      </c>
      <c r="M2493" t="s">
        <v>13588</v>
      </c>
      <c r="N2493">
        <v>270107007</v>
      </c>
      <c r="O2493" t="s">
        <v>13618</v>
      </c>
      <c r="P2493">
        <v>0</v>
      </c>
      <c r="Q2493">
        <v>16875.194784303389</v>
      </c>
      <c r="R2493">
        <v>49865.101761677259</v>
      </c>
    </row>
    <row r="2494" spans="1:18" x14ac:dyDescent="0.25">
      <c r="A2494">
        <v>6</v>
      </c>
      <c r="B2494">
        <v>6303</v>
      </c>
      <c r="C2494" t="s">
        <v>1781</v>
      </c>
      <c r="D2494" t="s">
        <v>1366</v>
      </c>
      <c r="E2494">
        <v>5</v>
      </c>
      <c r="F2494" t="s">
        <v>13817</v>
      </c>
      <c r="G2494">
        <v>1</v>
      </c>
      <c r="H2494" t="s">
        <v>8278</v>
      </c>
      <c r="I2494">
        <v>2</v>
      </c>
      <c r="J2494" t="s">
        <v>13818</v>
      </c>
      <c r="K2494" t="s">
        <v>13820</v>
      </c>
      <c r="L2494">
        <v>270107</v>
      </c>
      <c r="M2494" t="s">
        <v>13588</v>
      </c>
      <c r="N2494">
        <v>270107007</v>
      </c>
      <c r="O2494" t="s">
        <v>13618</v>
      </c>
      <c r="P2494">
        <v>0</v>
      </c>
      <c r="Q2494">
        <v>2545.9597646970556</v>
      </c>
      <c r="R2494">
        <v>9612.4567096680548</v>
      </c>
    </row>
    <row r="2495" spans="1:18" x14ac:dyDescent="0.25">
      <c r="A2495">
        <v>6</v>
      </c>
      <c r="B2495">
        <v>6303</v>
      </c>
      <c r="C2495" t="s">
        <v>1781</v>
      </c>
      <c r="D2495" t="s">
        <v>1366</v>
      </c>
      <c r="E2495">
        <v>6</v>
      </c>
      <c r="F2495" t="s">
        <v>13821</v>
      </c>
      <c r="G2495">
        <v>3</v>
      </c>
      <c r="H2495" t="s">
        <v>13770</v>
      </c>
      <c r="I2495">
        <v>2</v>
      </c>
      <c r="J2495" t="s">
        <v>13818</v>
      </c>
      <c r="K2495" t="s">
        <v>13822</v>
      </c>
      <c r="L2495">
        <v>270107</v>
      </c>
      <c r="M2495" t="s">
        <v>13588</v>
      </c>
      <c r="N2495">
        <v>270107007</v>
      </c>
      <c r="O2495" t="s">
        <v>13618</v>
      </c>
      <c r="P2495">
        <v>0</v>
      </c>
      <c r="Q2495">
        <v>16875.194784303389</v>
      </c>
      <c r="R2495">
        <v>34480.017514301042</v>
      </c>
    </row>
    <row r="2496" spans="1:18" x14ac:dyDescent="0.25">
      <c r="A2496">
        <v>6</v>
      </c>
      <c r="B2496">
        <v>6303</v>
      </c>
      <c r="C2496" t="s">
        <v>1781</v>
      </c>
      <c r="D2496" t="s">
        <v>1366</v>
      </c>
      <c r="E2496">
        <v>6</v>
      </c>
      <c r="F2496" t="s">
        <v>13821</v>
      </c>
      <c r="G2496">
        <v>3</v>
      </c>
      <c r="H2496" t="s">
        <v>13770</v>
      </c>
      <c r="I2496">
        <v>2</v>
      </c>
      <c r="J2496" t="s">
        <v>13818</v>
      </c>
      <c r="K2496" t="s">
        <v>13823</v>
      </c>
      <c r="L2496">
        <v>270107</v>
      </c>
      <c r="M2496" t="s">
        <v>13588</v>
      </c>
      <c r="N2496">
        <v>270107007</v>
      </c>
      <c r="O2496" t="s">
        <v>13618</v>
      </c>
      <c r="P2496">
        <v>0</v>
      </c>
      <c r="Q2496">
        <v>2545.9597646970556</v>
      </c>
      <c r="R2496">
        <v>24997.540957044261</v>
      </c>
    </row>
    <row r="2497" spans="1:18" x14ac:dyDescent="0.25">
      <c r="A2497">
        <v>6</v>
      </c>
      <c r="B2497">
        <v>6305</v>
      </c>
      <c r="C2497" t="s">
        <v>1781</v>
      </c>
      <c r="D2497" t="s">
        <v>1372</v>
      </c>
      <c r="E2497">
        <v>5</v>
      </c>
      <c r="F2497" t="s">
        <v>13817</v>
      </c>
      <c r="G2497">
        <v>1</v>
      </c>
      <c r="H2497" t="s">
        <v>8278</v>
      </c>
      <c r="I2497">
        <v>2</v>
      </c>
      <c r="J2497" t="s">
        <v>13818</v>
      </c>
      <c r="K2497" t="s">
        <v>13819</v>
      </c>
      <c r="L2497">
        <v>270107</v>
      </c>
      <c r="M2497" t="s">
        <v>13588</v>
      </c>
      <c r="N2497">
        <v>270107007</v>
      </c>
      <c r="O2497" t="s">
        <v>13618</v>
      </c>
      <c r="P2497">
        <v>0</v>
      </c>
      <c r="Q2497">
        <v>54480.273732429858</v>
      </c>
      <c r="R2497">
        <v>10518.812929867734</v>
      </c>
    </row>
    <row r="2498" spans="1:18" x14ac:dyDescent="0.25">
      <c r="A2498">
        <v>6</v>
      </c>
      <c r="B2498">
        <v>6305</v>
      </c>
      <c r="C2498" t="s">
        <v>1781</v>
      </c>
      <c r="D2498" t="s">
        <v>1372</v>
      </c>
      <c r="E2498">
        <v>5</v>
      </c>
      <c r="F2498" t="s">
        <v>13817</v>
      </c>
      <c r="G2498">
        <v>1</v>
      </c>
      <c r="H2498" t="s">
        <v>8278</v>
      </c>
      <c r="I2498">
        <v>2</v>
      </c>
      <c r="J2498" t="s">
        <v>13818</v>
      </c>
      <c r="K2498" t="s">
        <v>13820</v>
      </c>
      <c r="L2498">
        <v>270107</v>
      </c>
      <c r="M2498" t="s">
        <v>13588</v>
      </c>
      <c r="N2498">
        <v>270107007</v>
      </c>
      <c r="O2498" t="s">
        <v>13618</v>
      </c>
      <c r="P2498">
        <v>0</v>
      </c>
      <c r="Q2498">
        <v>6357.1530522613639</v>
      </c>
      <c r="R2498">
        <v>3923.8364686355908</v>
      </c>
    </row>
    <row r="2499" spans="1:18" x14ac:dyDescent="0.25">
      <c r="A2499">
        <v>6</v>
      </c>
      <c r="B2499">
        <v>6305</v>
      </c>
      <c r="C2499" t="s">
        <v>1781</v>
      </c>
      <c r="D2499" t="s">
        <v>1372</v>
      </c>
      <c r="E2499">
        <v>6</v>
      </c>
      <c r="F2499" t="s">
        <v>13821</v>
      </c>
      <c r="G2499">
        <v>3</v>
      </c>
      <c r="H2499" t="s">
        <v>13770</v>
      </c>
      <c r="I2499">
        <v>2</v>
      </c>
      <c r="J2499" t="s">
        <v>13818</v>
      </c>
      <c r="K2499" t="s">
        <v>13822</v>
      </c>
      <c r="L2499">
        <v>270107</v>
      </c>
      <c r="M2499" t="s">
        <v>13588</v>
      </c>
      <c r="N2499">
        <v>270107007</v>
      </c>
      <c r="O2499" t="s">
        <v>13618</v>
      </c>
      <c r="P2499">
        <v>0</v>
      </c>
      <c r="Q2499">
        <v>50041.257669114188</v>
      </c>
      <c r="R2499">
        <v>10518.812929867734</v>
      </c>
    </row>
    <row r="2500" spans="1:18" x14ac:dyDescent="0.25">
      <c r="A2500">
        <v>6</v>
      </c>
      <c r="B2500">
        <v>6305</v>
      </c>
      <c r="C2500" t="s">
        <v>1781</v>
      </c>
      <c r="D2500" t="s">
        <v>1372</v>
      </c>
      <c r="E2500">
        <v>6</v>
      </c>
      <c r="F2500" t="s">
        <v>13821</v>
      </c>
      <c r="G2500">
        <v>3</v>
      </c>
      <c r="H2500" t="s">
        <v>13770</v>
      </c>
      <c r="I2500">
        <v>2</v>
      </c>
      <c r="J2500" t="s">
        <v>13818</v>
      </c>
      <c r="K2500" t="s">
        <v>13823</v>
      </c>
      <c r="L2500">
        <v>270107</v>
      </c>
      <c r="M2500" t="s">
        <v>13588</v>
      </c>
      <c r="N2500">
        <v>270107007</v>
      </c>
      <c r="O2500" t="s">
        <v>13618</v>
      </c>
      <c r="P2500">
        <v>0</v>
      </c>
      <c r="Q2500">
        <v>10796.169115577037</v>
      </c>
      <c r="R2500">
        <v>3923.8364686355908</v>
      </c>
    </row>
    <row r="2501" spans="1:18" x14ac:dyDescent="0.25">
      <c r="A2501">
        <v>6</v>
      </c>
      <c r="B2501">
        <v>6306</v>
      </c>
      <c r="C2501" t="s">
        <v>1781</v>
      </c>
      <c r="D2501" t="s">
        <v>1375</v>
      </c>
      <c r="E2501">
        <v>5</v>
      </c>
      <c r="F2501" t="s">
        <v>13817</v>
      </c>
      <c r="G2501">
        <v>1</v>
      </c>
      <c r="H2501" t="s">
        <v>8278</v>
      </c>
      <c r="I2501">
        <v>2</v>
      </c>
      <c r="J2501" t="s">
        <v>13818</v>
      </c>
      <c r="K2501" t="s">
        <v>13819</v>
      </c>
      <c r="L2501">
        <v>270107</v>
      </c>
      <c r="M2501" t="s">
        <v>13588</v>
      </c>
      <c r="N2501">
        <v>270107007</v>
      </c>
      <c r="O2501" t="s">
        <v>13618</v>
      </c>
      <c r="P2501">
        <v>0</v>
      </c>
      <c r="Q2501">
        <v>14242.996611960672</v>
      </c>
      <c r="R2501">
        <v>0</v>
      </c>
    </row>
    <row r="2502" spans="1:18" x14ac:dyDescent="0.25">
      <c r="A2502">
        <v>6</v>
      </c>
      <c r="B2502">
        <v>6306</v>
      </c>
      <c r="C2502" t="s">
        <v>1781</v>
      </c>
      <c r="D2502" t="s">
        <v>1375</v>
      </c>
      <c r="E2502">
        <v>5</v>
      </c>
      <c r="F2502" t="s">
        <v>13817</v>
      </c>
      <c r="G2502">
        <v>1</v>
      </c>
      <c r="H2502" t="s">
        <v>8278</v>
      </c>
      <c r="I2502">
        <v>2</v>
      </c>
      <c r="J2502" t="s">
        <v>13818</v>
      </c>
      <c r="K2502" t="s">
        <v>13820</v>
      </c>
      <c r="L2502">
        <v>270107</v>
      </c>
      <c r="M2502" t="s">
        <v>13588</v>
      </c>
      <c r="N2502">
        <v>270107007</v>
      </c>
      <c r="O2502" t="s">
        <v>13618</v>
      </c>
      <c r="P2502">
        <v>0</v>
      </c>
      <c r="Q2502">
        <v>3501.8529172130011</v>
      </c>
      <c r="R2502">
        <v>0</v>
      </c>
    </row>
    <row r="2503" spans="1:18" x14ac:dyDescent="0.25">
      <c r="A2503">
        <v>6</v>
      </c>
      <c r="B2503">
        <v>6306</v>
      </c>
      <c r="C2503" t="s">
        <v>1781</v>
      </c>
      <c r="D2503" t="s">
        <v>1375</v>
      </c>
      <c r="E2503">
        <v>6</v>
      </c>
      <c r="F2503" t="s">
        <v>13821</v>
      </c>
      <c r="G2503">
        <v>3</v>
      </c>
      <c r="H2503" t="s">
        <v>13770</v>
      </c>
      <c r="I2503">
        <v>2</v>
      </c>
      <c r="J2503" t="s">
        <v>13818</v>
      </c>
      <c r="K2503" t="s">
        <v>13822</v>
      </c>
      <c r="L2503">
        <v>270107</v>
      </c>
      <c r="M2503" t="s">
        <v>13588</v>
      </c>
      <c r="N2503">
        <v>270107007</v>
      </c>
      <c r="O2503" t="s">
        <v>13618</v>
      </c>
      <c r="P2503">
        <v>0</v>
      </c>
      <c r="Q2503">
        <v>14242.996611960672</v>
      </c>
      <c r="R2503">
        <v>0</v>
      </c>
    </row>
    <row r="2504" spans="1:18" x14ac:dyDescent="0.25">
      <c r="A2504">
        <v>6</v>
      </c>
      <c r="B2504">
        <v>6306</v>
      </c>
      <c r="C2504" t="s">
        <v>1781</v>
      </c>
      <c r="D2504" t="s">
        <v>1375</v>
      </c>
      <c r="E2504">
        <v>6</v>
      </c>
      <c r="F2504" t="s">
        <v>13821</v>
      </c>
      <c r="G2504">
        <v>3</v>
      </c>
      <c r="H2504" t="s">
        <v>13770</v>
      </c>
      <c r="I2504">
        <v>2</v>
      </c>
      <c r="J2504" t="s">
        <v>13818</v>
      </c>
      <c r="K2504" t="s">
        <v>13823</v>
      </c>
      <c r="L2504">
        <v>270107</v>
      </c>
      <c r="M2504" t="s">
        <v>13588</v>
      </c>
      <c r="N2504">
        <v>270107007</v>
      </c>
      <c r="O2504" t="s">
        <v>13618</v>
      </c>
      <c r="P2504">
        <v>0</v>
      </c>
      <c r="Q2504">
        <v>3501.8529172130011</v>
      </c>
      <c r="R2504">
        <v>0</v>
      </c>
    </row>
    <row r="2505" spans="1:18" x14ac:dyDescent="0.25">
      <c r="A2505">
        <v>6</v>
      </c>
      <c r="B2505">
        <v>6308</v>
      </c>
      <c r="C2505" t="s">
        <v>1781</v>
      </c>
      <c r="D2505" t="s">
        <v>1381</v>
      </c>
      <c r="E2505">
        <v>5</v>
      </c>
      <c r="F2505" t="s">
        <v>13817</v>
      </c>
      <c r="G2505">
        <v>1</v>
      </c>
      <c r="H2505" t="s">
        <v>8278</v>
      </c>
      <c r="I2505">
        <v>2</v>
      </c>
      <c r="J2505" t="s">
        <v>13818</v>
      </c>
      <c r="K2505" t="s">
        <v>13819</v>
      </c>
      <c r="L2505">
        <v>270107</v>
      </c>
      <c r="M2505" t="s">
        <v>13588</v>
      </c>
      <c r="N2505">
        <v>270107007</v>
      </c>
      <c r="O2505" t="s">
        <v>13618</v>
      </c>
      <c r="P2505">
        <v>0</v>
      </c>
      <c r="Q2505">
        <v>0</v>
      </c>
      <c r="R2505">
        <v>21970.8204158226</v>
      </c>
    </row>
    <row r="2506" spans="1:18" x14ac:dyDescent="0.25">
      <c r="A2506">
        <v>6</v>
      </c>
      <c r="B2506">
        <v>6308</v>
      </c>
      <c r="C2506" t="s">
        <v>1781</v>
      </c>
      <c r="D2506" t="s">
        <v>1381</v>
      </c>
      <c r="E2506">
        <v>5</v>
      </c>
      <c r="F2506" t="s">
        <v>13817</v>
      </c>
      <c r="G2506">
        <v>1</v>
      </c>
      <c r="H2506" t="s">
        <v>8278</v>
      </c>
      <c r="I2506">
        <v>2</v>
      </c>
      <c r="J2506" t="s">
        <v>13818</v>
      </c>
      <c r="K2506" t="s">
        <v>13820</v>
      </c>
      <c r="L2506">
        <v>270107</v>
      </c>
      <c r="M2506" t="s">
        <v>13588</v>
      </c>
      <c r="N2506">
        <v>270107007</v>
      </c>
      <c r="O2506" t="s">
        <v>13618</v>
      </c>
      <c r="P2506">
        <v>0</v>
      </c>
      <c r="Q2506">
        <v>0</v>
      </c>
      <c r="R2506">
        <v>8195.7828291307123</v>
      </c>
    </row>
    <row r="2507" spans="1:18" x14ac:dyDescent="0.25">
      <c r="A2507">
        <v>6</v>
      </c>
      <c r="B2507">
        <v>6308</v>
      </c>
      <c r="C2507" t="s">
        <v>1781</v>
      </c>
      <c r="D2507" t="s">
        <v>1381</v>
      </c>
      <c r="E2507">
        <v>6</v>
      </c>
      <c r="F2507" t="s">
        <v>13821</v>
      </c>
      <c r="G2507">
        <v>3</v>
      </c>
      <c r="H2507" t="s">
        <v>13770</v>
      </c>
      <c r="I2507">
        <v>2</v>
      </c>
      <c r="J2507" t="s">
        <v>13818</v>
      </c>
      <c r="K2507" t="s">
        <v>13822</v>
      </c>
      <c r="L2507">
        <v>270107</v>
      </c>
      <c r="M2507" t="s">
        <v>13588</v>
      </c>
      <c r="N2507">
        <v>270107007</v>
      </c>
      <c r="O2507" t="s">
        <v>13618</v>
      </c>
      <c r="P2507">
        <v>0</v>
      </c>
      <c r="Q2507">
        <v>0</v>
      </c>
      <c r="R2507">
        <v>21970.8204158226</v>
      </c>
    </row>
    <row r="2508" spans="1:18" x14ac:dyDescent="0.25">
      <c r="A2508">
        <v>6</v>
      </c>
      <c r="B2508">
        <v>6308</v>
      </c>
      <c r="C2508" t="s">
        <v>1781</v>
      </c>
      <c r="D2508" t="s">
        <v>1381</v>
      </c>
      <c r="E2508">
        <v>6</v>
      </c>
      <c r="F2508" t="s">
        <v>13821</v>
      </c>
      <c r="G2508">
        <v>3</v>
      </c>
      <c r="H2508" t="s">
        <v>13770</v>
      </c>
      <c r="I2508">
        <v>2</v>
      </c>
      <c r="J2508" t="s">
        <v>13818</v>
      </c>
      <c r="K2508" t="s">
        <v>13823</v>
      </c>
      <c r="L2508">
        <v>270107</v>
      </c>
      <c r="M2508" t="s">
        <v>13588</v>
      </c>
      <c r="N2508">
        <v>270107007</v>
      </c>
      <c r="O2508" t="s">
        <v>13618</v>
      </c>
      <c r="P2508">
        <v>0</v>
      </c>
      <c r="Q2508">
        <v>0</v>
      </c>
      <c r="R2508">
        <v>8195.7828291307123</v>
      </c>
    </row>
    <row r="2509" spans="1:18" x14ac:dyDescent="0.25">
      <c r="A2509">
        <v>6</v>
      </c>
      <c r="B2509">
        <v>6310</v>
      </c>
      <c r="C2509" t="s">
        <v>1781</v>
      </c>
      <c r="D2509" t="s">
        <v>1387</v>
      </c>
      <c r="E2509">
        <v>5</v>
      </c>
      <c r="F2509" t="s">
        <v>13817</v>
      </c>
      <c r="G2509">
        <v>1</v>
      </c>
      <c r="H2509" t="s">
        <v>8278</v>
      </c>
      <c r="I2509">
        <v>2</v>
      </c>
      <c r="J2509" t="s">
        <v>13818</v>
      </c>
      <c r="K2509" t="s">
        <v>13819</v>
      </c>
      <c r="L2509">
        <v>270107</v>
      </c>
      <c r="M2509" t="s">
        <v>13588</v>
      </c>
      <c r="N2509">
        <v>270107007</v>
      </c>
      <c r="O2509" t="s">
        <v>13618</v>
      </c>
      <c r="P2509">
        <v>0</v>
      </c>
      <c r="Q2509">
        <v>18759.924314422726</v>
      </c>
      <c r="R2509">
        <v>23701.747025085435</v>
      </c>
    </row>
    <row r="2510" spans="1:18" x14ac:dyDescent="0.25">
      <c r="A2510">
        <v>6</v>
      </c>
      <c r="B2510">
        <v>6310</v>
      </c>
      <c r="C2510" t="s">
        <v>1781</v>
      </c>
      <c r="D2510" t="s">
        <v>1387</v>
      </c>
      <c r="E2510">
        <v>5</v>
      </c>
      <c r="F2510" t="s">
        <v>13817</v>
      </c>
      <c r="G2510">
        <v>1</v>
      </c>
      <c r="H2510" t="s">
        <v>8278</v>
      </c>
      <c r="I2510">
        <v>2</v>
      </c>
      <c r="J2510" t="s">
        <v>13818</v>
      </c>
      <c r="K2510" t="s">
        <v>13820</v>
      </c>
      <c r="L2510">
        <v>270107</v>
      </c>
      <c r="M2510" t="s">
        <v>13588</v>
      </c>
      <c r="N2510">
        <v>270107007</v>
      </c>
      <c r="O2510" t="s">
        <v>13618</v>
      </c>
      <c r="P2510">
        <v>0</v>
      </c>
      <c r="Q2510">
        <v>3299.9935658580825</v>
      </c>
      <c r="R2510">
        <v>2449.6374135025098</v>
      </c>
    </row>
    <row r="2511" spans="1:18" x14ac:dyDescent="0.25">
      <c r="A2511">
        <v>6</v>
      </c>
      <c r="B2511">
        <v>6310</v>
      </c>
      <c r="C2511" t="s">
        <v>1781</v>
      </c>
      <c r="D2511" t="s">
        <v>1387</v>
      </c>
      <c r="E2511">
        <v>6</v>
      </c>
      <c r="F2511" t="s">
        <v>13821</v>
      </c>
      <c r="G2511">
        <v>3</v>
      </c>
      <c r="H2511" t="s">
        <v>13770</v>
      </c>
      <c r="I2511">
        <v>2</v>
      </c>
      <c r="J2511" t="s">
        <v>13818</v>
      </c>
      <c r="K2511" t="s">
        <v>13822</v>
      </c>
      <c r="L2511">
        <v>270107</v>
      </c>
      <c r="M2511" t="s">
        <v>13588</v>
      </c>
      <c r="N2511">
        <v>270107007</v>
      </c>
      <c r="O2511" t="s">
        <v>13618</v>
      </c>
      <c r="P2511">
        <v>0</v>
      </c>
      <c r="Q2511">
        <v>18759.924314422726</v>
      </c>
      <c r="R2511">
        <v>18847.146022612193</v>
      </c>
    </row>
    <row r="2512" spans="1:18" x14ac:dyDescent="0.25">
      <c r="A2512">
        <v>6</v>
      </c>
      <c r="B2512">
        <v>6310</v>
      </c>
      <c r="C2512" t="s">
        <v>1781</v>
      </c>
      <c r="D2512" t="s">
        <v>1387</v>
      </c>
      <c r="E2512">
        <v>6</v>
      </c>
      <c r="F2512" t="s">
        <v>13821</v>
      </c>
      <c r="G2512">
        <v>3</v>
      </c>
      <c r="H2512" t="s">
        <v>13770</v>
      </c>
      <c r="I2512">
        <v>2</v>
      </c>
      <c r="J2512" t="s">
        <v>13818</v>
      </c>
      <c r="K2512" t="s">
        <v>13823</v>
      </c>
      <c r="L2512">
        <v>270107</v>
      </c>
      <c r="M2512" t="s">
        <v>13588</v>
      </c>
      <c r="N2512">
        <v>270107007</v>
      </c>
      <c r="O2512" t="s">
        <v>13618</v>
      </c>
      <c r="P2512">
        <v>0</v>
      </c>
      <c r="Q2512">
        <v>3299.9935658580825</v>
      </c>
      <c r="R2512">
        <v>7304.2384159757567</v>
      </c>
    </row>
    <row r="2513" spans="1:18" x14ac:dyDescent="0.25">
      <c r="A2513">
        <v>7</v>
      </c>
      <c r="B2513">
        <v>7101</v>
      </c>
      <c r="C2513" t="s">
        <v>786</v>
      </c>
      <c r="D2513" t="s">
        <v>1390</v>
      </c>
      <c r="E2513">
        <v>5</v>
      </c>
      <c r="F2513" t="s">
        <v>13817</v>
      </c>
      <c r="G2513">
        <v>1</v>
      </c>
      <c r="H2513" t="s">
        <v>8278</v>
      </c>
      <c r="I2513">
        <v>2</v>
      </c>
      <c r="J2513" t="s">
        <v>13818</v>
      </c>
      <c r="K2513" t="s">
        <v>13819</v>
      </c>
      <c r="L2513">
        <v>270107</v>
      </c>
      <c r="M2513" t="s">
        <v>13588</v>
      </c>
      <c r="N2513">
        <v>270107007</v>
      </c>
      <c r="O2513" t="s">
        <v>13618</v>
      </c>
      <c r="P2513">
        <v>26259.450658678863</v>
      </c>
      <c r="Q2513">
        <v>23314.203150605805</v>
      </c>
      <c r="R2513">
        <v>29417.265210175112</v>
      </c>
    </row>
    <row r="2514" spans="1:18" x14ac:dyDescent="0.25">
      <c r="A2514">
        <v>7</v>
      </c>
      <c r="B2514">
        <v>7101</v>
      </c>
      <c r="C2514" t="s">
        <v>786</v>
      </c>
      <c r="D2514" t="s">
        <v>1390</v>
      </c>
      <c r="E2514">
        <v>5</v>
      </c>
      <c r="F2514" t="s">
        <v>13817</v>
      </c>
      <c r="G2514">
        <v>1</v>
      </c>
      <c r="H2514" t="s">
        <v>8278</v>
      </c>
      <c r="I2514">
        <v>2</v>
      </c>
      <c r="J2514" t="s">
        <v>13818</v>
      </c>
      <c r="K2514" t="s">
        <v>13820</v>
      </c>
      <c r="L2514">
        <v>270107</v>
      </c>
      <c r="M2514" t="s">
        <v>13588</v>
      </c>
      <c r="N2514">
        <v>270107007</v>
      </c>
      <c r="O2514" t="s">
        <v>13618</v>
      </c>
      <c r="P2514">
        <v>4602.4314222875882</v>
      </c>
      <c r="Q2514">
        <v>2885.5975222300626</v>
      </c>
      <c r="R2514">
        <v>7275.1082035578956</v>
      </c>
    </row>
    <row r="2515" spans="1:18" x14ac:dyDescent="0.25">
      <c r="A2515">
        <v>7</v>
      </c>
      <c r="B2515">
        <v>7101</v>
      </c>
      <c r="C2515" t="s">
        <v>786</v>
      </c>
      <c r="D2515" t="s">
        <v>1390</v>
      </c>
      <c r="E2515">
        <v>6</v>
      </c>
      <c r="F2515" t="s">
        <v>13821</v>
      </c>
      <c r="G2515">
        <v>3</v>
      </c>
      <c r="H2515" t="s">
        <v>13770</v>
      </c>
      <c r="I2515">
        <v>2</v>
      </c>
      <c r="J2515" t="s">
        <v>13818</v>
      </c>
      <c r="K2515" t="s">
        <v>13822</v>
      </c>
      <c r="L2515">
        <v>270107</v>
      </c>
      <c r="M2515" t="s">
        <v>13588</v>
      </c>
      <c r="N2515">
        <v>270107007</v>
      </c>
      <c r="O2515" t="s">
        <v>13618</v>
      </c>
      <c r="P2515">
        <v>25228.14261105789</v>
      </c>
      <c r="Q2515">
        <v>22964.972662638782</v>
      </c>
      <c r="R2515">
        <v>19339.869987003054</v>
      </c>
    </row>
    <row r="2516" spans="1:18" x14ac:dyDescent="0.25">
      <c r="A2516">
        <v>7</v>
      </c>
      <c r="B2516">
        <v>7101</v>
      </c>
      <c r="C2516" t="s">
        <v>786</v>
      </c>
      <c r="D2516" t="s">
        <v>1390</v>
      </c>
      <c r="E2516">
        <v>6</v>
      </c>
      <c r="F2516" t="s">
        <v>13821</v>
      </c>
      <c r="G2516">
        <v>3</v>
      </c>
      <c r="H2516" t="s">
        <v>13770</v>
      </c>
      <c r="I2516">
        <v>2</v>
      </c>
      <c r="J2516" t="s">
        <v>13818</v>
      </c>
      <c r="K2516" t="s">
        <v>13823</v>
      </c>
      <c r="L2516">
        <v>270107</v>
      </c>
      <c r="M2516" t="s">
        <v>13588</v>
      </c>
      <c r="N2516">
        <v>270107007</v>
      </c>
      <c r="O2516" t="s">
        <v>13618</v>
      </c>
      <c r="P2516">
        <v>5633.7394699085635</v>
      </c>
      <c r="Q2516">
        <v>3234.8280101970886</v>
      </c>
      <c r="R2516">
        <v>17352.503426729923</v>
      </c>
    </row>
    <row r="2517" spans="1:18" x14ac:dyDescent="0.25">
      <c r="A2517">
        <v>7</v>
      </c>
      <c r="B2517">
        <v>7102</v>
      </c>
      <c r="C2517" t="s">
        <v>786</v>
      </c>
      <c r="D2517" t="s">
        <v>1393</v>
      </c>
      <c r="E2517">
        <v>5</v>
      </c>
      <c r="F2517" t="s">
        <v>13817</v>
      </c>
      <c r="G2517">
        <v>1</v>
      </c>
      <c r="H2517" t="s">
        <v>8278</v>
      </c>
      <c r="I2517">
        <v>2</v>
      </c>
      <c r="J2517" t="s">
        <v>13818</v>
      </c>
      <c r="K2517" t="s">
        <v>13819</v>
      </c>
      <c r="L2517">
        <v>270107</v>
      </c>
      <c r="M2517" t="s">
        <v>13588</v>
      </c>
      <c r="N2517">
        <v>270107007</v>
      </c>
      <c r="O2517" t="s">
        <v>13618</v>
      </c>
      <c r="P2517">
        <v>22920.113569050391</v>
      </c>
      <c r="Q2517">
        <v>40450.753615507696</v>
      </c>
      <c r="R2517">
        <v>14841.125637124778</v>
      </c>
    </row>
    <row r="2518" spans="1:18" x14ac:dyDescent="0.25">
      <c r="A2518">
        <v>7</v>
      </c>
      <c r="B2518">
        <v>7102</v>
      </c>
      <c r="C2518" t="s">
        <v>786</v>
      </c>
      <c r="D2518" t="s">
        <v>1393</v>
      </c>
      <c r="E2518">
        <v>5</v>
      </c>
      <c r="F2518" t="s">
        <v>13817</v>
      </c>
      <c r="G2518">
        <v>1</v>
      </c>
      <c r="H2518" t="s">
        <v>8278</v>
      </c>
      <c r="I2518">
        <v>2</v>
      </c>
      <c r="J2518" t="s">
        <v>13818</v>
      </c>
      <c r="K2518" t="s">
        <v>13820</v>
      </c>
      <c r="L2518">
        <v>270107</v>
      </c>
      <c r="M2518" t="s">
        <v>13588</v>
      </c>
      <c r="N2518">
        <v>270107007</v>
      </c>
      <c r="O2518" t="s">
        <v>13618</v>
      </c>
      <c r="P2518">
        <v>0</v>
      </c>
      <c r="Q2518">
        <v>1620.2260262032164</v>
      </c>
      <c r="R2518">
        <v>5033.5934058530247</v>
      </c>
    </row>
    <row r="2519" spans="1:18" x14ac:dyDescent="0.25">
      <c r="A2519">
        <v>7</v>
      </c>
      <c r="B2519">
        <v>7102</v>
      </c>
      <c r="C2519" t="s">
        <v>786</v>
      </c>
      <c r="D2519" t="s">
        <v>1393</v>
      </c>
      <c r="E2519">
        <v>5</v>
      </c>
      <c r="F2519" t="s">
        <v>13817</v>
      </c>
      <c r="G2519">
        <v>2</v>
      </c>
      <c r="H2519" t="s">
        <v>13771</v>
      </c>
      <c r="I2519">
        <v>2</v>
      </c>
      <c r="J2519" t="s">
        <v>13818</v>
      </c>
      <c r="K2519" t="s">
        <v>13771</v>
      </c>
      <c r="L2519">
        <v>270107</v>
      </c>
      <c r="M2519" t="s">
        <v>13588</v>
      </c>
      <c r="N2519">
        <v>270107007</v>
      </c>
      <c r="O2519" t="s">
        <v>13618</v>
      </c>
      <c r="P2519">
        <v>1642.2574912678474</v>
      </c>
      <c r="Q2519">
        <v>0</v>
      </c>
      <c r="R2519">
        <v>0</v>
      </c>
    </row>
    <row r="2520" spans="1:18" x14ac:dyDescent="0.25">
      <c r="A2520">
        <v>7</v>
      </c>
      <c r="B2520">
        <v>7102</v>
      </c>
      <c r="C2520" t="s">
        <v>786</v>
      </c>
      <c r="D2520" t="s">
        <v>1393</v>
      </c>
      <c r="E2520">
        <v>6</v>
      </c>
      <c r="F2520" t="s">
        <v>13821</v>
      </c>
      <c r="G2520">
        <v>3</v>
      </c>
      <c r="H2520" t="s">
        <v>13770</v>
      </c>
      <c r="I2520">
        <v>2</v>
      </c>
      <c r="J2520" t="s">
        <v>13818</v>
      </c>
      <c r="K2520" t="s">
        <v>13822</v>
      </c>
      <c r="L2520">
        <v>270107</v>
      </c>
      <c r="M2520" t="s">
        <v>13588</v>
      </c>
      <c r="N2520">
        <v>270107007</v>
      </c>
      <c r="O2520" t="s">
        <v>13618</v>
      </c>
      <c r="P2520">
        <v>21890.638723778011</v>
      </c>
      <c r="Q2520">
        <v>36378.147195675148</v>
      </c>
      <c r="R2520">
        <v>13403.849081948803</v>
      </c>
    </row>
    <row r="2521" spans="1:18" x14ac:dyDescent="0.25">
      <c r="A2521">
        <v>7</v>
      </c>
      <c r="B2521">
        <v>7102</v>
      </c>
      <c r="C2521" t="s">
        <v>786</v>
      </c>
      <c r="D2521" t="s">
        <v>1393</v>
      </c>
      <c r="E2521">
        <v>6</v>
      </c>
      <c r="F2521" t="s">
        <v>13821</v>
      </c>
      <c r="G2521">
        <v>3</v>
      </c>
      <c r="H2521" t="s">
        <v>13770</v>
      </c>
      <c r="I2521">
        <v>2</v>
      </c>
      <c r="J2521" t="s">
        <v>13818</v>
      </c>
      <c r="K2521" t="s">
        <v>13823</v>
      </c>
      <c r="L2521">
        <v>270107</v>
      </c>
      <c r="M2521" t="s">
        <v>13588</v>
      </c>
      <c r="N2521">
        <v>270107007</v>
      </c>
      <c r="O2521" t="s">
        <v>13618</v>
      </c>
      <c r="P2521">
        <v>2671.732336540229</v>
      </c>
      <c r="Q2521">
        <v>5692.8324460357708</v>
      </c>
      <c r="R2521">
        <v>6470.8699610290014</v>
      </c>
    </row>
    <row r="2522" spans="1:18" x14ac:dyDescent="0.25">
      <c r="A2522">
        <v>7</v>
      </c>
      <c r="B2522">
        <v>7105</v>
      </c>
      <c r="C2522" t="s">
        <v>786</v>
      </c>
      <c r="D2522" t="s">
        <v>786</v>
      </c>
      <c r="E2522">
        <v>5</v>
      </c>
      <c r="F2522" t="s">
        <v>13817</v>
      </c>
      <c r="G2522">
        <v>1</v>
      </c>
      <c r="H2522" t="s">
        <v>8278</v>
      </c>
      <c r="I2522">
        <v>2</v>
      </c>
      <c r="J2522" t="s">
        <v>13818</v>
      </c>
      <c r="K2522" t="s">
        <v>13819</v>
      </c>
      <c r="L2522">
        <v>270107</v>
      </c>
      <c r="M2522" t="s">
        <v>13588</v>
      </c>
      <c r="N2522">
        <v>270107007</v>
      </c>
      <c r="O2522" t="s">
        <v>13618</v>
      </c>
      <c r="P2522">
        <v>0</v>
      </c>
      <c r="Q2522">
        <v>35589.853682456684</v>
      </c>
      <c r="R2522">
        <v>40023.070385993662</v>
      </c>
    </row>
    <row r="2523" spans="1:18" x14ac:dyDescent="0.25">
      <c r="A2523">
        <v>7</v>
      </c>
      <c r="B2523">
        <v>7105</v>
      </c>
      <c r="C2523" t="s">
        <v>786</v>
      </c>
      <c r="D2523" t="s">
        <v>786</v>
      </c>
      <c r="E2523">
        <v>5</v>
      </c>
      <c r="F2523" t="s">
        <v>13817</v>
      </c>
      <c r="G2523">
        <v>1</v>
      </c>
      <c r="H2523" t="s">
        <v>8278</v>
      </c>
      <c r="I2523">
        <v>2</v>
      </c>
      <c r="J2523" t="s">
        <v>13818</v>
      </c>
      <c r="K2523" t="s">
        <v>13820</v>
      </c>
      <c r="L2523">
        <v>270107</v>
      </c>
      <c r="M2523" t="s">
        <v>13588</v>
      </c>
      <c r="N2523">
        <v>270107007</v>
      </c>
      <c r="O2523" t="s">
        <v>13618</v>
      </c>
      <c r="P2523">
        <v>0</v>
      </c>
      <c r="Q2523">
        <v>4271.5281103224634</v>
      </c>
      <c r="R2523">
        <v>11131.554959180274</v>
      </c>
    </row>
    <row r="2524" spans="1:18" x14ac:dyDescent="0.25">
      <c r="A2524">
        <v>7</v>
      </c>
      <c r="B2524">
        <v>7105</v>
      </c>
      <c r="C2524" t="s">
        <v>786</v>
      </c>
      <c r="D2524" t="s">
        <v>786</v>
      </c>
      <c r="E2524">
        <v>6</v>
      </c>
      <c r="F2524" t="s">
        <v>13821</v>
      </c>
      <c r="G2524">
        <v>3</v>
      </c>
      <c r="H2524" t="s">
        <v>13770</v>
      </c>
      <c r="I2524">
        <v>2</v>
      </c>
      <c r="J2524" t="s">
        <v>13818</v>
      </c>
      <c r="K2524" t="s">
        <v>13822</v>
      </c>
      <c r="L2524">
        <v>270107</v>
      </c>
      <c r="M2524" t="s">
        <v>13588</v>
      </c>
      <c r="N2524">
        <v>270107007</v>
      </c>
      <c r="O2524" t="s">
        <v>13618</v>
      </c>
      <c r="P2524">
        <v>0</v>
      </c>
      <c r="Q2524">
        <v>32632.934464812599</v>
      </c>
      <c r="R2524">
        <v>31575.358359397404</v>
      </c>
    </row>
    <row r="2525" spans="1:18" x14ac:dyDescent="0.25">
      <c r="A2525">
        <v>7</v>
      </c>
      <c r="B2525">
        <v>7105</v>
      </c>
      <c r="C2525" t="s">
        <v>786</v>
      </c>
      <c r="D2525" t="s">
        <v>786</v>
      </c>
      <c r="E2525">
        <v>6</v>
      </c>
      <c r="F2525" t="s">
        <v>13821</v>
      </c>
      <c r="G2525">
        <v>3</v>
      </c>
      <c r="H2525" t="s">
        <v>13770</v>
      </c>
      <c r="I2525">
        <v>2</v>
      </c>
      <c r="J2525" t="s">
        <v>13818</v>
      </c>
      <c r="K2525" t="s">
        <v>13823</v>
      </c>
      <c r="L2525">
        <v>270107</v>
      </c>
      <c r="M2525" t="s">
        <v>13588</v>
      </c>
      <c r="N2525">
        <v>270107007</v>
      </c>
      <c r="O2525" t="s">
        <v>13618</v>
      </c>
      <c r="P2525">
        <v>0</v>
      </c>
      <c r="Q2525">
        <v>7228.4473279665435</v>
      </c>
      <c r="R2525">
        <v>19579.266985776547</v>
      </c>
    </row>
    <row r="2526" spans="1:18" x14ac:dyDescent="0.25">
      <c r="A2526">
        <v>7</v>
      </c>
      <c r="B2526">
        <v>7109</v>
      </c>
      <c r="C2526" t="s">
        <v>786</v>
      </c>
      <c r="D2526" t="s">
        <v>1413</v>
      </c>
      <c r="E2526">
        <v>5</v>
      </c>
      <c r="F2526" t="s">
        <v>13817</v>
      </c>
      <c r="G2526">
        <v>1</v>
      </c>
      <c r="H2526" t="s">
        <v>8278</v>
      </c>
      <c r="I2526">
        <v>2</v>
      </c>
      <c r="J2526" t="s">
        <v>13818</v>
      </c>
      <c r="K2526" t="s">
        <v>13819</v>
      </c>
      <c r="L2526">
        <v>270107</v>
      </c>
      <c r="M2526" t="s">
        <v>13588</v>
      </c>
      <c r="N2526">
        <v>270107007</v>
      </c>
      <c r="O2526" t="s">
        <v>13618</v>
      </c>
      <c r="P2526">
        <v>10095.915914500507</v>
      </c>
      <c r="Q2526">
        <v>41158.240813400836</v>
      </c>
      <c r="R2526">
        <v>0</v>
      </c>
    </row>
    <row r="2527" spans="1:18" x14ac:dyDescent="0.25">
      <c r="A2527">
        <v>7</v>
      </c>
      <c r="B2527">
        <v>7109</v>
      </c>
      <c r="C2527" t="s">
        <v>786</v>
      </c>
      <c r="D2527" t="s">
        <v>1413</v>
      </c>
      <c r="E2527">
        <v>5</v>
      </c>
      <c r="F2527" t="s">
        <v>13817</v>
      </c>
      <c r="G2527">
        <v>1</v>
      </c>
      <c r="H2527" t="s">
        <v>8278</v>
      </c>
      <c r="I2527">
        <v>2</v>
      </c>
      <c r="J2527" t="s">
        <v>13818</v>
      </c>
      <c r="K2527" t="s">
        <v>13820</v>
      </c>
      <c r="L2527">
        <v>270107</v>
      </c>
      <c r="M2527" t="s">
        <v>13588</v>
      </c>
      <c r="N2527">
        <v>270107007</v>
      </c>
      <c r="O2527" t="s">
        <v>13618</v>
      </c>
      <c r="P2527">
        <v>525.53437183324297</v>
      </c>
      <c r="Q2527">
        <v>5092.7138114952822</v>
      </c>
      <c r="R2527">
        <v>0</v>
      </c>
    </row>
    <row r="2528" spans="1:18" x14ac:dyDescent="0.25">
      <c r="A2528">
        <v>7</v>
      </c>
      <c r="B2528">
        <v>7109</v>
      </c>
      <c r="C2528" t="s">
        <v>786</v>
      </c>
      <c r="D2528" t="s">
        <v>1413</v>
      </c>
      <c r="E2528">
        <v>6</v>
      </c>
      <c r="F2528" t="s">
        <v>13821</v>
      </c>
      <c r="G2528">
        <v>3</v>
      </c>
      <c r="H2528" t="s">
        <v>13770</v>
      </c>
      <c r="I2528">
        <v>2</v>
      </c>
      <c r="J2528" t="s">
        <v>13818</v>
      </c>
      <c r="K2528" t="s">
        <v>13822</v>
      </c>
      <c r="L2528">
        <v>270107</v>
      </c>
      <c r="M2528" t="s">
        <v>13588</v>
      </c>
      <c r="N2528">
        <v>270107007</v>
      </c>
      <c r="O2528" t="s">
        <v>13618</v>
      </c>
      <c r="P2528">
        <v>9315.86265406641</v>
      </c>
      <c r="Q2528">
        <v>39513.169760474797</v>
      </c>
      <c r="R2528">
        <v>0</v>
      </c>
    </row>
    <row r="2529" spans="1:18" x14ac:dyDescent="0.25">
      <c r="A2529">
        <v>7</v>
      </c>
      <c r="B2529">
        <v>7109</v>
      </c>
      <c r="C2529" t="s">
        <v>786</v>
      </c>
      <c r="D2529" t="s">
        <v>1413</v>
      </c>
      <c r="E2529">
        <v>6</v>
      </c>
      <c r="F2529" t="s">
        <v>13821</v>
      </c>
      <c r="G2529">
        <v>3</v>
      </c>
      <c r="H2529" t="s">
        <v>13770</v>
      </c>
      <c r="I2529">
        <v>2</v>
      </c>
      <c r="J2529" t="s">
        <v>13818</v>
      </c>
      <c r="K2529" t="s">
        <v>13823</v>
      </c>
      <c r="L2529">
        <v>270107</v>
      </c>
      <c r="M2529" t="s">
        <v>13588</v>
      </c>
      <c r="N2529">
        <v>270107007</v>
      </c>
      <c r="O2529" t="s">
        <v>13618</v>
      </c>
      <c r="P2529">
        <v>1305.5876322673391</v>
      </c>
      <c r="Q2529">
        <v>6737.78486442132</v>
      </c>
      <c r="R2529">
        <v>0</v>
      </c>
    </row>
    <row r="2530" spans="1:18" x14ac:dyDescent="0.25">
      <c r="A2530">
        <v>7</v>
      </c>
      <c r="B2530">
        <v>7201</v>
      </c>
      <c r="C2530" t="s">
        <v>786</v>
      </c>
      <c r="D2530" t="s">
        <v>1419</v>
      </c>
      <c r="E2530">
        <v>5</v>
      </c>
      <c r="F2530" t="s">
        <v>13817</v>
      </c>
      <c r="G2530">
        <v>1</v>
      </c>
      <c r="H2530" t="s">
        <v>8278</v>
      </c>
      <c r="I2530">
        <v>2</v>
      </c>
      <c r="J2530" t="s">
        <v>13818</v>
      </c>
      <c r="K2530" t="s">
        <v>13819</v>
      </c>
      <c r="L2530">
        <v>270107</v>
      </c>
      <c r="M2530" t="s">
        <v>13588</v>
      </c>
      <c r="N2530">
        <v>270107007</v>
      </c>
      <c r="O2530" t="s">
        <v>13618</v>
      </c>
      <c r="P2530">
        <v>17584.716218100682</v>
      </c>
      <c r="Q2530">
        <v>5596.7169360423559</v>
      </c>
      <c r="R2530">
        <v>18593.523416085922</v>
      </c>
    </row>
    <row r="2531" spans="1:18" x14ac:dyDescent="0.25">
      <c r="A2531">
        <v>7</v>
      </c>
      <c r="B2531">
        <v>7201</v>
      </c>
      <c r="C2531" t="s">
        <v>786</v>
      </c>
      <c r="D2531" t="s">
        <v>1419</v>
      </c>
      <c r="E2531">
        <v>5</v>
      </c>
      <c r="F2531" t="s">
        <v>13817</v>
      </c>
      <c r="G2531">
        <v>1</v>
      </c>
      <c r="H2531" t="s">
        <v>8278</v>
      </c>
      <c r="I2531">
        <v>2</v>
      </c>
      <c r="J2531" t="s">
        <v>13818</v>
      </c>
      <c r="K2531" t="s">
        <v>13820</v>
      </c>
      <c r="L2531">
        <v>270107</v>
      </c>
      <c r="M2531" t="s">
        <v>13588</v>
      </c>
      <c r="N2531">
        <v>270107007</v>
      </c>
      <c r="O2531" t="s">
        <v>13618</v>
      </c>
      <c r="P2531">
        <v>6465.8578533909731</v>
      </c>
      <c r="Q2531">
        <v>0</v>
      </c>
      <c r="R2531">
        <v>17045.002624743876</v>
      </c>
    </row>
    <row r="2532" spans="1:18" x14ac:dyDescent="0.25">
      <c r="A2532">
        <v>7</v>
      </c>
      <c r="B2532">
        <v>7201</v>
      </c>
      <c r="C2532" t="s">
        <v>786</v>
      </c>
      <c r="D2532" t="s">
        <v>1419</v>
      </c>
      <c r="E2532">
        <v>6</v>
      </c>
      <c r="F2532" t="s">
        <v>13821</v>
      </c>
      <c r="G2532">
        <v>3</v>
      </c>
      <c r="H2532" t="s">
        <v>13770</v>
      </c>
      <c r="I2532">
        <v>2</v>
      </c>
      <c r="J2532" t="s">
        <v>13818</v>
      </c>
      <c r="K2532" t="s">
        <v>13822</v>
      </c>
      <c r="L2532">
        <v>270107</v>
      </c>
      <c r="M2532" t="s">
        <v>13588</v>
      </c>
      <c r="N2532">
        <v>270107007</v>
      </c>
      <c r="O2532" t="s">
        <v>13618</v>
      </c>
      <c r="P2532">
        <v>14633.012597034351</v>
      </c>
      <c r="Q2532">
        <v>5596.7169360423559</v>
      </c>
      <c r="R2532">
        <v>14322.318094432167</v>
      </c>
    </row>
    <row r="2533" spans="1:18" x14ac:dyDescent="0.25">
      <c r="A2533">
        <v>7</v>
      </c>
      <c r="B2533">
        <v>7201</v>
      </c>
      <c r="C2533" t="s">
        <v>786</v>
      </c>
      <c r="D2533" t="s">
        <v>1419</v>
      </c>
      <c r="E2533">
        <v>6</v>
      </c>
      <c r="F2533" t="s">
        <v>13821</v>
      </c>
      <c r="G2533">
        <v>3</v>
      </c>
      <c r="H2533" t="s">
        <v>13770</v>
      </c>
      <c r="I2533">
        <v>2</v>
      </c>
      <c r="J2533" t="s">
        <v>13818</v>
      </c>
      <c r="K2533" t="s">
        <v>13823</v>
      </c>
      <c r="L2533">
        <v>270107</v>
      </c>
      <c r="M2533" t="s">
        <v>13588</v>
      </c>
      <c r="N2533">
        <v>270107007</v>
      </c>
      <c r="O2533" t="s">
        <v>13618</v>
      </c>
      <c r="P2533">
        <v>9417.5614744573049</v>
      </c>
      <c r="Q2533">
        <v>0</v>
      </c>
      <c r="R2533">
        <v>21316.207946397626</v>
      </c>
    </row>
    <row r="2534" spans="1:18" x14ac:dyDescent="0.25">
      <c r="A2534">
        <v>7</v>
      </c>
      <c r="B2534">
        <v>7301</v>
      </c>
      <c r="C2534" t="s">
        <v>786</v>
      </c>
      <c r="D2534" t="s">
        <v>1428</v>
      </c>
      <c r="E2534">
        <v>5</v>
      </c>
      <c r="F2534" t="s">
        <v>13817</v>
      </c>
      <c r="G2534">
        <v>1</v>
      </c>
      <c r="H2534" t="s">
        <v>8278</v>
      </c>
      <c r="I2534">
        <v>2</v>
      </c>
      <c r="J2534" t="s">
        <v>13818</v>
      </c>
      <c r="K2534" t="s">
        <v>13819</v>
      </c>
      <c r="L2534">
        <v>270107</v>
      </c>
      <c r="M2534" t="s">
        <v>13588</v>
      </c>
      <c r="N2534">
        <v>270107007</v>
      </c>
      <c r="O2534" t="s">
        <v>13618</v>
      </c>
      <c r="P2534">
        <v>20051.306034304893</v>
      </c>
      <c r="Q2534">
        <v>15767.737015186509</v>
      </c>
      <c r="R2534">
        <v>24116.651170581616</v>
      </c>
    </row>
    <row r="2535" spans="1:18" x14ac:dyDescent="0.25">
      <c r="A2535">
        <v>7</v>
      </c>
      <c r="B2535">
        <v>7301</v>
      </c>
      <c r="C2535" t="s">
        <v>786</v>
      </c>
      <c r="D2535" t="s">
        <v>1428</v>
      </c>
      <c r="E2535">
        <v>5</v>
      </c>
      <c r="F2535" t="s">
        <v>13817</v>
      </c>
      <c r="G2535">
        <v>1</v>
      </c>
      <c r="H2535" t="s">
        <v>8278</v>
      </c>
      <c r="I2535">
        <v>2</v>
      </c>
      <c r="J2535" t="s">
        <v>13818</v>
      </c>
      <c r="K2535" t="s">
        <v>13820</v>
      </c>
      <c r="L2535">
        <v>270107</v>
      </c>
      <c r="M2535" t="s">
        <v>13588</v>
      </c>
      <c r="N2535">
        <v>270107007</v>
      </c>
      <c r="O2535" t="s">
        <v>13618</v>
      </c>
      <c r="P2535">
        <v>3999.9449801240698</v>
      </c>
      <c r="Q2535">
        <v>4790.8541172884952</v>
      </c>
      <c r="R2535">
        <v>9287.6849944013775</v>
      </c>
    </row>
    <row r="2536" spans="1:18" x14ac:dyDescent="0.25">
      <c r="A2536">
        <v>7</v>
      </c>
      <c r="B2536">
        <v>7301</v>
      </c>
      <c r="C2536" t="s">
        <v>786</v>
      </c>
      <c r="D2536" t="s">
        <v>1428</v>
      </c>
      <c r="E2536">
        <v>6</v>
      </c>
      <c r="F2536" t="s">
        <v>13821</v>
      </c>
      <c r="G2536">
        <v>3</v>
      </c>
      <c r="H2536" t="s">
        <v>13770</v>
      </c>
      <c r="I2536">
        <v>2</v>
      </c>
      <c r="J2536" t="s">
        <v>13818</v>
      </c>
      <c r="K2536" t="s">
        <v>13822</v>
      </c>
      <c r="L2536">
        <v>270107</v>
      </c>
      <c r="M2536" t="s">
        <v>13588</v>
      </c>
      <c r="N2536">
        <v>270107007</v>
      </c>
      <c r="O2536" t="s">
        <v>13618</v>
      </c>
      <c r="P2536">
        <v>16864.967469498355</v>
      </c>
      <c r="Q2536">
        <v>14827.573180351466</v>
      </c>
      <c r="R2536">
        <v>10670.012813727044</v>
      </c>
    </row>
    <row r="2537" spans="1:18" x14ac:dyDescent="0.25">
      <c r="A2537">
        <v>7</v>
      </c>
      <c r="B2537">
        <v>7301</v>
      </c>
      <c r="C2537" t="s">
        <v>786</v>
      </c>
      <c r="D2537" t="s">
        <v>1428</v>
      </c>
      <c r="E2537">
        <v>6</v>
      </c>
      <c r="F2537" t="s">
        <v>13821</v>
      </c>
      <c r="G2537">
        <v>3</v>
      </c>
      <c r="H2537" t="s">
        <v>13770</v>
      </c>
      <c r="I2537">
        <v>2</v>
      </c>
      <c r="J2537" t="s">
        <v>13818</v>
      </c>
      <c r="K2537" t="s">
        <v>13823</v>
      </c>
      <c r="L2537">
        <v>270107</v>
      </c>
      <c r="M2537" t="s">
        <v>13588</v>
      </c>
      <c r="N2537">
        <v>270107007</v>
      </c>
      <c r="O2537" t="s">
        <v>13618</v>
      </c>
      <c r="P2537">
        <v>7186.2835449306058</v>
      </c>
      <c r="Q2537">
        <v>5731.0179521235414</v>
      </c>
      <c r="R2537">
        <v>22734.323351255935</v>
      </c>
    </row>
    <row r="2538" spans="1:18" x14ac:dyDescent="0.25">
      <c r="A2538">
        <v>7</v>
      </c>
      <c r="B2538">
        <v>7304</v>
      </c>
      <c r="C2538" t="s">
        <v>786</v>
      </c>
      <c r="D2538" t="s">
        <v>1437</v>
      </c>
      <c r="E2538">
        <v>5</v>
      </c>
      <c r="F2538" t="s">
        <v>13817</v>
      </c>
      <c r="G2538">
        <v>1</v>
      </c>
      <c r="H2538" t="s">
        <v>8278</v>
      </c>
      <c r="I2538">
        <v>2</v>
      </c>
      <c r="J2538" t="s">
        <v>13818</v>
      </c>
      <c r="K2538" t="s">
        <v>13819</v>
      </c>
      <c r="L2538">
        <v>270107</v>
      </c>
      <c r="M2538" t="s">
        <v>13588</v>
      </c>
      <c r="N2538">
        <v>270107007</v>
      </c>
      <c r="O2538" t="s">
        <v>13618</v>
      </c>
      <c r="P2538">
        <v>18017.453569031102</v>
      </c>
      <c r="Q2538">
        <v>23575.664118326164</v>
      </c>
      <c r="R2538">
        <v>45582.626718900574</v>
      </c>
    </row>
    <row r="2539" spans="1:18" x14ac:dyDescent="0.25">
      <c r="A2539">
        <v>7</v>
      </c>
      <c r="B2539">
        <v>7304</v>
      </c>
      <c r="C2539" t="s">
        <v>786</v>
      </c>
      <c r="D2539" t="s">
        <v>1437</v>
      </c>
      <c r="E2539">
        <v>5</v>
      </c>
      <c r="F2539" t="s">
        <v>13817</v>
      </c>
      <c r="G2539">
        <v>1</v>
      </c>
      <c r="H2539" t="s">
        <v>8278</v>
      </c>
      <c r="I2539">
        <v>2</v>
      </c>
      <c r="J2539" t="s">
        <v>13818</v>
      </c>
      <c r="K2539" t="s">
        <v>13820</v>
      </c>
      <c r="L2539">
        <v>270107</v>
      </c>
      <c r="M2539" t="s">
        <v>13588</v>
      </c>
      <c r="N2539">
        <v>270107007</v>
      </c>
      <c r="O2539" t="s">
        <v>13618</v>
      </c>
      <c r="P2539">
        <v>3781.6066234056834</v>
      </c>
      <c r="Q2539">
        <v>13234.424727656033</v>
      </c>
      <c r="R2539">
        <v>16565.203503475226</v>
      </c>
    </row>
    <row r="2540" spans="1:18" x14ac:dyDescent="0.25">
      <c r="A2540">
        <v>7</v>
      </c>
      <c r="B2540">
        <v>7304</v>
      </c>
      <c r="C2540" t="s">
        <v>786</v>
      </c>
      <c r="D2540" t="s">
        <v>1437</v>
      </c>
      <c r="E2540">
        <v>6</v>
      </c>
      <c r="F2540" t="s">
        <v>13821</v>
      </c>
      <c r="G2540">
        <v>3</v>
      </c>
      <c r="H2540" t="s">
        <v>13770</v>
      </c>
      <c r="I2540">
        <v>2</v>
      </c>
      <c r="J2540" t="s">
        <v>13818</v>
      </c>
      <c r="K2540" t="s">
        <v>13822</v>
      </c>
      <c r="L2540">
        <v>270107</v>
      </c>
      <c r="M2540" t="s">
        <v>13588</v>
      </c>
      <c r="N2540">
        <v>270107007</v>
      </c>
      <c r="O2540" t="s">
        <v>13618</v>
      </c>
      <c r="P2540">
        <v>15115.238308346386</v>
      </c>
      <c r="Q2540">
        <v>23575.664118326164</v>
      </c>
      <c r="R2540">
        <v>35841.806420169058</v>
      </c>
    </row>
    <row r="2541" spans="1:18" x14ac:dyDescent="0.25">
      <c r="A2541">
        <v>7</v>
      </c>
      <c r="B2541">
        <v>7304</v>
      </c>
      <c r="C2541" t="s">
        <v>786</v>
      </c>
      <c r="D2541" t="s">
        <v>1437</v>
      </c>
      <c r="E2541">
        <v>6</v>
      </c>
      <c r="F2541" t="s">
        <v>13821</v>
      </c>
      <c r="G2541">
        <v>3</v>
      </c>
      <c r="H2541" t="s">
        <v>13770</v>
      </c>
      <c r="I2541">
        <v>2</v>
      </c>
      <c r="J2541" t="s">
        <v>13818</v>
      </c>
      <c r="K2541" t="s">
        <v>13823</v>
      </c>
      <c r="L2541">
        <v>270107</v>
      </c>
      <c r="M2541" t="s">
        <v>13588</v>
      </c>
      <c r="N2541">
        <v>270107007</v>
      </c>
      <c r="O2541" t="s">
        <v>13618</v>
      </c>
      <c r="P2541">
        <v>6683.8218840904001</v>
      </c>
      <c r="Q2541">
        <v>13234.424727656033</v>
      </c>
      <c r="R2541">
        <v>26306.02380220675</v>
      </c>
    </row>
    <row r="2542" spans="1:18" x14ac:dyDescent="0.25">
      <c r="A2542">
        <v>7</v>
      </c>
      <c r="B2542">
        <v>7306</v>
      </c>
      <c r="C2542" t="s">
        <v>786</v>
      </c>
      <c r="D2542" t="s">
        <v>1443</v>
      </c>
      <c r="E2542">
        <v>5</v>
      </c>
      <c r="F2542" t="s">
        <v>13817</v>
      </c>
      <c r="G2542">
        <v>1</v>
      </c>
      <c r="H2542" t="s">
        <v>8278</v>
      </c>
      <c r="I2542">
        <v>2</v>
      </c>
      <c r="J2542" t="s">
        <v>13818</v>
      </c>
      <c r="K2542" t="s">
        <v>13819</v>
      </c>
      <c r="L2542">
        <v>270107</v>
      </c>
      <c r="M2542" t="s">
        <v>13588</v>
      </c>
      <c r="N2542">
        <v>270107007</v>
      </c>
      <c r="O2542" t="s">
        <v>13618</v>
      </c>
      <c r="P2542">
        <v>0</v>
      </c>
      <c r="Q2542">
        <v>26869.696441087563</v>
      </c>
      <c r="R2542">
        <v>0</v>
      </c>
    </row>
    <row r="2543" spans="1:18" x14ac:dyDescent="0.25">
      <c r="A2543">
        <v>7</v>
      </c>
      <c r="B2543">
        <v>7306</v>
      </c>
      <c r="C2543" t="s">
        <v>786</v>
      </c>
      <c r="D2543" t="s">
        <v>1443</v>
      </c>
      <c r="E2543">
        <v>5</v>
      </c>
      <c r="F2543" t="s">
        <v>13817</v>
      </c>
      <c r="G2543">
        <v>1</v>
      </c>
      <c r="H2543" t="s">
        <v>8278</v>
      </c>
      <c r="I2543">
        <v>2</v>
      </c>
      <c r="J2543" t="s">
        <v>13818</v>
      </c>
      <c r="K2543" t="s">
        <v>13820</v>
      </c>
      <c r="L2543">
        <v>270107</v>
      </c>
      <c r="M2543" t="s">
        <v>13588</v>
      </c>
      <c r="N2543">
        <v>270107007</v>
      </c>
      <c r="O2543" t="s">
        <v>13618</v>
      </c>
      <c r="P2543">
        <v>0</v>
      </c>
      <c r="Q2543">
        <v>6568.7200616353493</v>
      </c>
      <c r="R2543">
        <v>0</v>
      </c>
    </row>
    <row r="2544" spans="1:18" x14ac:dyDescent="0.25">
      <c r="A2544">
        <v>7</v>
      </c>
      <c r="B2544">
        <v>7306</v>
      </c>
      <c r="C2544" t="s">
        <v>786</v>
      </c>
      <c r="D2544" t="s">
        <v>1443</v>
      </c>
      <c r="E2544">
        <v>6</v>
      </c>
      <c r="F2544" t="s">
        <v>13821</v>
      </c>
      <c r="G2544">
        <v>3</v>
      </c>
      <c r="H2544" t="s">
        <v>13770</v>
      </c>
      <c r="I2544">
        <v>2</v>
      </c>
      <c r="J2544" t="s">
        <v>13818</v>
      </c>
      <c r="K2544" t="s">
        <v>13822</v>
      </c>
      <c r="L2544">
        <v>270107</v>
      </c>
      <c r="M2544" t="s">
        <v>13588</v>
      </c>
      <c r="N2544">
        <v>270107007</v>
      </c>
      <c r="O2544" t="s">
        <v>13618</v>
      </c>
      <c r="P2544">
        <v>0</v>
      </c>
      <c r="Q2544">
        <v>24460.83301027659</v>
      </c>
      <c r="R2544">
        <v>0</v>
      </c>
    </row>
    <row r="2545" spans="1:18" x14ac:dyDescent="0.25">
      <c r="A2545">
        <v>7</v>
      </c>
      <c r="B2545">
        <v>7306</v>
      </c>
      <c r="C2545" t="s">
        <v>786</v>
      </c>
      <c r="D2545" t="s">
        <v>1443</v>
      </c>
      <c r="E2545">
        <v>6</v>
      </c>
      <c r="F2545" t="s">
        <v>13821</v>
      </c>
      <c r="G2545">
        <v>3</v>
      </c>
      <c r="H2545" t="s">
        <v>13770</v>
      </c>
      <c r="I2545">
        <v>2</v>
      </c>
      <c r="J2545" t="s">
        <v>13818</v>
      </c>
      <c r="K2545" t="s">
        <v>13823</v>
      </c>
      <c r="L2545">
        <v>270107</v>
      </c>
      <c r="M2545" t="s">
        <v>13588</v>
      </c>
      <c r="N2545">
        <v>270107007</v>
      </c>
      <c r="O2545" t="s">
        <v>13618</v>
      </c>
      <c r="P2545">
        <v>0</v>
      </c>
      <c r="Q2545">
        <v>8977.5834924463234</v>
      </c>
      <c r="R2545">
        <v>0</v>
      </c>
    </row>
    <row r="2546" spans="1:18" x14ac:dyDescent="0.25">
      <c r="A2546">
        <v>7</v>
      </c>
      <c r="B2546">
        <v>7308</v>
      </c>
      <c r="C2546" t="s">
        <v>786</v>
      </c>
      <c r="D2546" t="s">
        <v>1449</v>
      </c>
      <c r="E2546">
        <v>5</v>
      </c>
      <c r="F2546" t="s">
        <v>13817</v>
      </c>
      <c r="G2546">
        <v>1</v>
      </c>
      <c r="H2546" t="s">
        <v>8278</v>
      </c>
      <c r="I2546">
        <v>2</v>
      </c>
      <c r="J2546" t="s">
        <v>13818</v>
      </c>
      <c r="K2546" t="s">
        <v>13819</v>
      </c>
      <c r="L2546">
        <v>270107</v>
      </c>
      <c r="M2546" t="s">
        <v>13588</v>
      </c>
      <c r="N2546">
        <v>270107007</v>
      </c>
      <c r="O2546" t="s">
        <v>13618</v>
      </c>
      <c r="P2546">
        <v>0</v>
      </c>
      <c r="Q2546">
        <v>8334.7901844028784</v>
      </c>
      <c r="R2546">
        <v>0</v>
      </c>
    </row>
    <row r="2547" spans="1:18" x14ac:dyDescent="0.25">
      <c r="A2547">
        <v>7</v>
      </c>
      <c r="B2547">
        <v>7308</v>
      </c>
      <c r="C2547" t="s">
        <v>786</v>
      </c>
      <c r="D2547" t="s">
        <v>1449</v>
      </c>
      <c r="E2547">
        <v>6</v>
      </c>
      <c r="F2547" t="s">
        <v>13821</v>
      </c>
      <c r="G2547">
        <v>3</v>
      </c>
      <c r="H2547" t="s">
        <v>13770</v>
      </c>
      <c r="I2547">
        <v>2</v>
      </c>
      <c r="J2547" t="s">
        <v>13818</v>
      </c>
      <c r="K2547" t="s">
        <v>13822</v>
      </c>
      <c r="L2547">
        <v>270107</v>
      </c>
      <c r="M2547" t="s">
        <v>13588</v>
      </c>
      <c r="N2547">
        <v>270107007</v>
      </c>
      <c r="O2547" t="s">
        <v>13618</v>
      </c>
      <c r="P2547">
        <v>0</v>
      </c>
      <c r="Q2547">
        <v>8334.7901844028784</v>
      </c>
      <c r="R2547">
        <v>0</v>
      </c>
    </row>
    <row r="2548" spans="1:18" x14ac:dyDescent="0.25">
      <c r="A2548">
        <v>7</v>
      </c>
      <c r="B2548">
        <v>7309</v>
      </c>
      <c r="C2548" t="s">
        <v>786</v>
      </c>
      <c r="D2548" t="s">
        <v>1452</v>
      </c>
      <c r="E2548">
        <v>5</v>
      </c>
      <c r="F2548" t="s">
        <v>13817</v>
      </c>
      <c r="G2548">
        <v>1</v>
      </c>
      <c r="H2548" t="s">
        <v>8278</v>
      </c>
      <c r="I2548">
        <v>2</v>
      </c>
      <c r="J2548" t="s">
        <v>13818</v>
      </c>
      <c r="K2548" t="s">
        <v>13819</v>
      </c>
      <c r="L2548">
        <v>270107</v>
      </c>
      <c r="M2548" t="s">
        <v>13588</v>
      </c>
      <c r="N2548">
        <v>270107007</v>
      </c>
      <c r="O2548" t="s">
        <v>13618</v>
      </c>
      <c r="P2548">
        <v>0</v>
      </c>
      <c r="Q2548">
        <v>102498.31059619371</v>
      </c>
      <c r="R2548">
        <v>0</v>
      </c>
    </row>
    <row r="2549" spans="1:18" x14ac:dyDescent="0.25">
      <c r="A2549">
        <v>7</v>
      </c>
      <c r="B2549">
        <v>7309</v>
      </c>
      <c r="C2549" t="s">
        <v>786</v>
      </c>
      <c r="D2549" t="s">
        <v>1452</v>
      </c>
      <c r="E2549">
        <v>5</v>
      </c>
      <c r="F2549" t="s">
        <v>13817</v>
      </c>
      <c r="G2549">
        <v>1</v>
      </c>
      <c r="H2549" t="s">
        <v>8278</v>
      </c>
      <c r="I2549">
        <v>2</v>
      </c>
      <c r="J2549" t="s">
        <v>13818</v>
      </c>
      <c r="K2549" t="s">
        <v>13820</v>
      </c>
      <c r="L2549">
        <v>270107</v>
      </c>
      <c r="M2549" t="s">
        <v>13588</v>
      </c>
      <c r="N2549">
        <v>270107007</v>
      </c>
      <c r="O2549" t="s">
        <v>13618</v>
      </c>
      <c r="P2549">
        <v>0</v>
      </c>
      <c r="Q2549">
        <v>20390.785796194057</v>
      </c>
      <c r="R2549">
        <v>0</v>
      </c>
    </row>
    <row r="2550" spans="1:18" x14ac:dyDescent="0.25">
      <c r="A2550">
        <v>7</v>
      </c>
      <c r="B2550">
        <v>7309</v>
      </c>
      <c r="C2550" t="s">
        <v>786</v>
      </c>
      <c r="D2550" t="s">
        <v>1452</v>
      </c>
      <c r="E2550">
        <v>6</v>
      </c>
      <c r="F2550" t="s">
        <v>13821</v>
      </c>
      <c r="G2550">
        <v>3</v>
      </c>
      <c r="H2550" t="s">
        <v>13770</v>
      </c>
      <c r="I2550">
        <v>2</v>
      </c>
      <c r="J2550" t="s">
        <v>13818</v>
      </c>
      <c r="K2550" t="s">
        <v>13822</v>
      </c>
      <c r="L2550">
        <v>270107</v>
      </c>
      <c r="M2550" t="s">
        <v>13588</v>
      </c>
      <c r="N2550">
        <v>270107007</v>
      </c>
      <c r="O2550" t="s">
        <v>13618</v>
      </c>
      <c r="P2550">
        <v>0</v>
      </c>
      <c r="Q2550">
        <v>102498.31059619371</v>
      </c>
      <c r="R2550">
        <v>0</v>
      </c>
    </row>
    <row r="2551" spans="1:18" x14ac:dyDescent="0.25">
      <c r="A2551">
        <v>7</v>
      </c>
      <c r="B2551">
        <v>7309</v>
      </c>
      <c r="C2551" t="s">
        <v>786</v>
      </c>
      <c r="D2551" t="s">
        <v>1452</v>
      </c>
      <c r="E2551">
        <v>6</v>
      </c>
      <c r="F2551" t="s">
        <v>13821</v>
      </c>
      <c r="G2551">
        <v>3</v>
      </c>
      <c r="H2551" t="s">
        <v>13770</v>
      </c>
      <c r="I2551">
        <v>2</v>
      </c>
      <c r="J2551" t="s">
        <v>13818</v>
      </c>
      <c r="K2551" t="s">
        <v>13823</v>
      </c>
      <c r="L2551">
        <v>270107</v>
      </c>
      <c r="M2551" t="s">
        <v>13588</v>
      </c>
      <c r="N2551">
        <v>270107007</v>
      </c>
      <c r="O2551" t="s">
        <v>13618</v>
      </c>
      <c r="P2551">
        <v>0</v>
      </c>
      <c r="Q2551">
        <v>20390.785796194057</v>
      </c>
      <c r="R2551">
        <v>0</v>
      </c>
    </row>
    <row r="2552" spans="1:18" x14ac:dyDescent="0.25">
      <c r="A2552">
        <v>7</v>
      </c>
      <c r="B2552">
        <v>7401</v>
      </c>
      <c r="C2552" t="s">
        <v>786</v>
      </c>
      <c r="D2552" t="s">
        <v>1455</v>
      </c>
      <c r="E2552">
        <v>5</v>
      </c>
      <c r="F2552" t="s">
        <v>13817</v>
      </c>
      <c r="G2552">
        <v>1</v>
      </c>
      <c r="H2552" t="s">
        <v>8278</v>
      </c>
      <c r="I2552">
        <v>2</v>
      </c>
      <c r="J2552" t="s">
        <v>13818</v>
      </c>
      <c r="K2552" t="s">
        <v>13819</v>
      </c>
      <c r="L2552">
        <v>270107</v>
      </c>
      <c r="M2552" t="s">
        <v>13588</v>
      </c>
      <c r="N2552">
        <v>270107007</v>
      </c>
      <c r="O2552" t="s">
        <v>13618</v>
      </c>
      <c r="P2552">
        <v>20679.786859162599</v>
      </c>
      <c r="Q2552">
        <v>16317.667004987406</v>
      </c>
      <c r="R2552">
        <v>23158.252651551928</v>
      </c>
    </row>
    <row r="2553" spans="1:18" x14ac:dyDescent="0.25">
      <c r="A2553">
        <v>7</v>
      </c>
      <c r="B2553">
        <v>7401</v>
      </c>
      <c r="C2553" t="s">
        <v>786</v>
      </c>
      <c r="D2553" t="s">
        <v>1455</v>
      </c>
      <c r="E2553">
        <v>5</v>
      </c>
      <c r="F2553" t="s">
        <v>13817</v>
      </c>
      <c r="G2553">
        <v>1</v>
      </c>
      <c r="H2553" t="s">
        <v>8278</v>
      </c>
      <c r="I2553">
        <v>2</v>
      </c>
      <c r="J2553" t="s">
        <v>13818</v>
      </c>
      <c r="K2553" t="s">
        <v>13820</v>
      </c>
      <c r="L2553">
        <v>270107</v>
      </c>
      <c r="M2553" t="s">
        <v>13588</v>
      </c>
      <c r="N2553">
        <v>270107007</v>
      </c>
      <c r="O2553" t="s">
        <v>13618</v>
      </c>
      <c r="P2553">
        <v>4622.6787830896883</v>
      </c>
      <c r="Q2553">
        <v>2745.2081227912004</v>
      </c>
      <c r="R2553">
        <v>9181.9627850469315</v>
      </c>
    </row>
    <row r="2554" spans="1:18" x14ac:dyDescent="0.25">
      <c r="A2554">
        <v>7</v>
      </c>
      <c r="B2554">
        <v>7401</v>
      </c>
      <c r="C2554" t="s">
        <v>786</v>
      </c>
      <c r="D2554" t="s">
        <v>1455</v>
      </c>
      <c r="E2554">
        <v>6</v>
      </c>
      <c r="F2554" t="s">
        <v>13821</v>
      </c>
      <c r="G2554">
        <v>3</v>
      </c>
      <c r="H2554" t="s">
        <v>13770</v>
      </c>
      <c r="I2554">
        <v>2</v>
      </c>
      <c r="J2554" t="s">
        <v>13818</v>
      </c>
      <c r="K2554" t="s">
        <v>13822</v>
      </c>
      <c r="L2554">
        <v>270107</v>
      </c>
      <c r="M2554" t="s">
        <v>13588</v>
      </c>
      <c r="N2554">
        <v>270107007</v>
      </c>
      <c r="O2554" t="s">
        <v>13618</v>
      </c>
      <c r="P2554">
        <v>17853.214731918801</v>
      </c>
      <c r="Q2554">
        <v>15781.496793154876</v>
      </c>
      <c r="R2554">
        <v>23158.252651551928</v>
      </c>
    </row>
    <row r="2555" spans="1:18" x14ac:dyDescent="0.25">
      <c r="A2555">
        <v>7</v>
      </c>
      <c r="B2555">
        <v>7401</v>
      </c>
      <c r="C2555" t="s">
        <v>786</v>
      </c>
      <c r="D2555" t="s">
        <v>1455</v>
      </c>
      <c r="E2555">
        <v>6</v>
      </c>
      <c r="F2555" t="s">
        <v>13821</v>
      </c>
      <c r="G2555">
        <v>3</v>
      </c>
      <c r="H2555" t="s">
        <v>13770</v>
      </c>
      <c r="I2555">
        <v>2</v>
      </c>
      <c r="J2555" t="s">
        <v>13818</v>
      </c>
      <c r="K2555" t="s">
        <v>13823</v>
      </c>
      <c r="L2555">
        <v>270107</v>
      </c>
      <c r="M2555" t="s">
        <v>13588</v>
      </c>
      <c r="N2555">
        <v>270107007</v>
      </c>
      <c r="O2555" t="s">
        <v>13618</v>
      </c>
      <c r="P2555">
        <v>7449.250910333486</v>
      </c>
      <c r="Q2555">
        <v>3281.3783346237315</v>
      </c>
      <c r="R2555">
        <v>9181.9627850469315</v>
      </c>
    </row>
    <row r="2556" spans="1:18" x14ac:dyDescent="0.25">
      <c r="A2556">
        <v>7</v>
      </c>
      <c r="B2556">
        <v>7402</v>
      </c>
      <c r="C2556" t="s">
        <v>786</v>
      </c>
      <c r="D2556" t="s">
        <v>1458</v>
      </c>
      <c r="E2556">
        <v>5</v>
      </c>
      <c r="F2556" t="s">
        <v>13817</v>
      </c>
      <c r="G2556">
        <v>1</v>
      </c>
      <c r="H2556" t="s">
        <v>8278</v>
      </c>
      <c r="I2556">
        <v>2</v>
      </c>
      <c r="J2556" t="s">
        <v>13818</v>
      </c>
      <c r="K2556" t="s">
        <v>13819</v>
      </c>
      <c r="L2556">
        <v>270107</v>
      </c>
      <c r="M2556" t="s">
        <v>13588</v>
      </c>
      <c r="N2556">
        <v>270107007</v>
      </c>
      <c r="O2556" t="s">
        <v>13618</v>
      </c>
      <c r="P2556">
        <v>0</v>
      </c>
      <c r="Q2556">
        <v>41277.025369180446</v>
      </c>
      <c r="R2556">
        <v>0</v>
      </c>
    </row>
    <row r="2557" spans="1:18" x14ac:dyDescent="0.25">
      <c r="A2557">
        <v>7</v>
      </c>
      <c r="B2557">
        <v>7402</v>
      </c>
      <c r="C2557" t="s">
        <v>786</v>
      </c>
      <c r="D2557" t="s">
        <v>1458</v>
      </c>
      <c r="E2557">
        <v>5</v>
      </c>
      <c r="F2557" t="s">
        <v>13817</v>
      </c>
      <c r="G2557">
        <v>1</v>
      </c>
      <c r="H2557" t="s">
        <v>8278</v>
      </c>
      <c r="I2557">
        <v>2</v>
      </c>
      <c r="J2557" t="s">
        <v>13818</v>
      </c>
      <c r="K2557" t="s">
        <v>13820</v>
      </c>
      <c r="L2557">
        <v>270107</v>
      </c>
      <c r="M2557" t="s">
        <v>13588</v>
      </c>
      <c r="N2557">
        <v>270107007</v>
      </c>
      <c r="O2557" t="s">
        <v>13618</v>
      </c>
      <c r="P2557">
        <v>0</v>
      </c>
      <c r="Q2557">
        <v>13231.26726553552</v>
      </c>
      <c r="R2557">
        <v>0</v>
      </c>
    </row>
    <row r="2558" spans="1:18" x14ac:dyDescent="0.25">
      <c r="A2558">
        <v>7</v>
      </c>
      <c r="B2558">
        <v>7402</v>
      </c>
      <c r="C2558" t="s">
        <v>786</v>
      </c>
      <c r="D2558" t="s">
        <v>1458</v>
      </c>
      <c r="E2558">
        <v>6</v>
      </c>
      <c r="F2558" t="s">
        <v>13821</v>
      </c>
      <c r="G2558">
        <v>3</v>
      </c>
      <c r="H2558" t="s">
        <v>13770</v>
      </c>
      <c r="I2558">
        <v>2</v>
      </c>
      <c r="J2558" t="s">
        <v>13818</v>
      </c>
      <c r="K2558" t="s">
        <v>13822</v>
      </c>
      <c r="L2558">
        <v>270107</v>
      </c>
      <c r="M2558" t="s">
        <v>13588</v>
      </c>
      <c r="N2558">
        <v>270107007</v>
      </c>
      <c r="O2558" t="s">
        <v>13618</v>
      </c>
      <c r="P2558">
        <v>0</v>
      </c>
      <c r="Q2558">
        <v>37890.092084993194</v>
      </c>
      <c r="R2558">
        <v>0</v>
      </c>
    </row>
    <row r="2559" spans="1:18" x14ac:dyDescent="0.25">
      <c r="A2559">
        <v>7</v>
      </c>
      <c r="B2559">
        <v>7402</v>
      </c>
      <c r="C2559" t="s">
        <v>786</v>
      </c>
      <c r="D2559" t="s">
        <v>1458</v>
      </c>
      <c r="E2559">
        <v>6</v>
      </c>
      <c r="F2559" t="s">
        <v>13821</v>
      </c>
      <c r="G2559">
        <v>3</v>
      </c>
      <c r="H2559" t="s">
        <v>13770</v>
      </c>
      <c r="I2559">
        <v>2</v>
      </c>
      <c r="J2559" t="s">
        <v>13818</v>
      </c>
      <c r="K2559" t="s">
        <v>13823</v>
      </c>
      <c r="L2559">
        <v>270107</v>
      </c>
      <c r="M2559" t="s">
        <v>13588</v>
      </c>
      <c r="N2559">
        <v>270107007</v>
      </c>
      <c r="O2559" t="s">
        <v>13618</v>
      </c>
      <c r="P2559">
        <v>0</v>
      </c>
      <c r="Q2559">
        <v>16618.200549722766</v>
      </c>
      <c r="R2559">
        <v>0</v>
      </c>
    </row>
    <row r="2560" spans="1:18" x14ac:dyDescent="0.25">
      <c r="A2560">
        <v>7</v>
      </c>
      <c r="B2560">
        <v>7403</v>
      </c>
      <c r="C2560" t="s">
        <v>786</v>
      </c>
      <c r="D2560" t="s">
        <v>1461</v>
      </c>
      <c r="E2560">
        <v>5</v>
      </c>
      <c r="F2560" t="s">
        <v>13817</v>
      </c>
      <c r="G2560">
        <v>1</v>
      </c>
      <c r="H2560" t="s">
        <v>8278</v>
      </c>
      <c r="I2560">
        <v>2</v>
      </c>
      <c r="J2560" t="s">
        <v>13818</v>
      </c>
      <c r="K2560" t="s">
        <v>13819</v>
      </c>
      <c r="L2560">
        <v>270107</v>
      </c>
      <c r="M2560" t="s">
        <v>13588</v>
      </c>
      <c r="N2560">
        <v>270107007</v>
      </c>
      <c r="O2560" t="s">
        <v>13618</v>
      </c>
      <c r="P2560">
        <v>0</v>
      </c>
      <c r="Q2560">
        <v>5528.4402741037484</v>
      </c>
      <c r="R2560">
        <v>0</v>
      </c>
    </row>
    <row r="2561" spans="1:18" x14ac:dyDescent="0.25">
      <c r="A2561">
        <v>7</v>
      </c>
      <c r="B2561">
        <v>7403</v>
      </c>
      <c r="C2561" t="s">
        <v>786</v>
      </c>
      <c r="D2561" t="s">
        <v>1461</v>
      </c>
      <c r="E2561">
        <v>6</v>
      </c>
      <c r="F2561" t="s">
        <v>13821</v>
      </c>
      <c r="G2561">
        <v>3</v>
      </c>
      <c r="H2561" t="s">
        <v>13770</v>
      </c>
      <c r="I2561">
        <v>2</v>
      </c>
      <c r="J2561" t="s">
        <v>13818</v>
      </c>
      <c r="K2561" t="s">
        <v>13822</v>
      </c>
      <c r="L2561">
        <v>270107</v>
      </c>
      <c r="M2561" t="s">
        <v>13588</v>
      </c>
      <c r="N2561">
        <v>270107007</v>
      </c>
      <c r="O2561" t="s">
        <v>13618</v>
      </c>
      <c r="P2561">
        <v>0</v>
      </c>
      <c r="Q2561">
        <v>5528.4402741037484</v>
      </c>
      <c r="R2561">
        <v>0</v>
      </c>
    </row>
    <row r="2562" spans="1:18" x14ac:dyDescent="0.25">
      <c r="A2562">
        <v>7</v>
      </c>
      <c r="B2562">
        <v>7404</v>
      </c>
      <c r="C2562" t="s">
        <v>786</v>
      </c>
      <c r="D2562" t="s">
        <v>1464</v>
      </c>
      <c r="E2562">
        <v>5</v>
      </c>
      <c r="F2562" t="s">
        <v>13817</v>
      </c>
      <c r="G2562">
        <v>1</v>
      </c>
      <c r="H2562" t="s">
        <v>8278</v>
      </c>
      <c r="I2562">
        <v>2</v>
      </c>
      <c r="J2562" t="s">
        <v>13818</v>
      </c>
      <c r="K2562" t="s">
        <v>13819</v>
      </c>
      <c r="L2562">
        <v>270107</v>
      </c>
      <c r="M2562" t="s">
        <v>13588</v>
      </c>
      <c r="N2562">
        <v>270107007</v>
      </c>
      <c r="O2562" t="s">
        <v>13618</v>
      </c>
      <c r="P2562">
        <v>19654.106881931635</v>
      </c>
      <c r="Q2562">
        <v>29041.032208783385</v>
      </c>
      <c r="R2562">
        <v>12824.731408230848</v>
      </c>
    </row>
    <row r="2563" spans="1:18" x14ac:dyDescent="0.25">
      <c r="A2563">
        <v>7</v>
      </c>
      <c r="B2563">
        <v>7404</v>
      </c>
      <c r="C2563" t="s">
        <v>786</v>
      </c>
      <c r="D2563" t="s">
        <v>1464</v>
      </c>
      <c r="E2563">
        <v>5</v>
      </c>
      <c r="F2563" t="s">
        <v>13817</v>
      </c>
      <c r="G2563">
        <v>1</v>
      </c>
      <c r="H2563" t="s">
        <v>8278</v>
      </c>
      <c r="I2563">
        <v>2</v>
      </c>
      <c r="J2563" t="s">
        <v>13818</v>
      </c>
      <c r="K2563" t="s">
        <v>13820</v>
      </c>
      <c r="L2563">
        <v>270107</v>
      </c>
      <c r="M2563" t="s">
        <v>13588</v>
      </c>
      <c r="N2563">
        <v>270107007</v>
      </c>
      <c r="O2563" t="s">
        <v>13618</v>
      </c>
      <c r="P2563">
        <v>1339.0183725776703</v>
      </c>
      <c r="Q2563">
        <v>3906.9603006882157</v>
      </c>
      <c r="R2563">
        <v>1996.6171298679019</v>
      </c>
    </row>
    <row r="2564" spans="1:18" x14ac:dyDescent="0.25">
      <c r="A2564">
        <v>7</v>
      </c>
      <c r="B2564">
        <v>7404</v>
      </c>
      <c r="C2564" t="s">
        <v>786</v>
      </c>
      <c r="D2564" t="s">
        <v>1464</v>
      </c>
      <c r="E2564">
        <v>6</v>
      </c>
      <c r="F2564" t="s">
        <v>13821</v>
      </c>
      <c r="G2564">
        <v>3</v>
      </c>
      <c r="H2564" t="s">
        <v>13770</v>
      </c>
      <c r="I2564">
        <v>2</v>
      </c>
      <c r="J2564" t="s">
        <v>13818</v>
      </c>
      <c r="K2564" t="s">
        <v>13822</v>
      </c>
      <c r="L2564">
        <v>270107</v>
      </c>
      <c r="M2564" t="s">
        <v>13588</v>
      </c>
      <c r="N2564">
        <v>270107007</v>
      </c>
      <c r="O2564" t="s">
        <v>13618</v>
      </c>
      <c r="P2564">
        <v>17826.43064172276</v>
      </c>
      <c r="Q2564">
        <v>27830.178265222858</v>
      </c>
      <c r="R2564">
        <v>6016.5420904460716</v>
      </c>
    </row>
    <row r="2565" spans="1:18" x14ac:dyDescent="0.25">
      <c r="A2565">
        <v>7</v>
      </c>
      <c r="B2565">
        <v>7404</v>
      </c>
      <c r="C2565" t="s">
        <v>786</v>
      </c>
      <c r="D2565" t="s">
        <v>1464</v>
      </c>
      <c r="E2565">
        <v>6</v>
      </c>
      <c r="F2565" t="s">
        <v>13821</v>
      </c>
      <c r="G2565">
        <v>3</v>
      </c>
      <c r="H2565" t="s">
        <v>13770</v>
      </c>
      <c r="I2565">
        <v>2</v>
      </c>
      <c r="J2565" t="s">
        <v>13818</v>
      </c>
      <c r="K2565" t="s">
        <v>13823</v>
      </c>
      <c r="L2565">
        <v>270107</v>
      </c>
      <c r="M2565" t="s">
        <v>13588</v>
      </c>
      <c r="N2565">
        <v>270107007</v>
      </c>
      <c r="O2565" t="s">
        <v>13618</v>
      </c>
      <c r="P2565">
        <v>3166.6946127865476</v>
      </c>
      <c r="Q2565">
        <v>5117.8142442487406</v>
      </c>
      <c r="R2565">
        <v>8804.8064476526779</v>
      </c>
    </row>
    <row r="2566" spans="1:18" x14ac:dyDescent="0.25">
      <c r="A2566">
        <v>7</v>
      </c>
      <c r="B2566">
        <v>7405</v>
      </c>
      <c r="C2566" t="s">
        <v>786</v>
      </c>
      <c r="D2566" t="s">
        <v>1467</v>
      </c>
      <c r="E2566">
        <v>5</v>
      </c>
      <c r="F2566" t="s">
        <v>13817</v>
      </c>
      <c r="G2566">
        <v>1</v>
      </c>
      <c r="H2566" t="s">
        <v>8278</v>
      </c>
      <c r="I2566">
        <v>2</v>
      </c>
      <c r="J2566" t="s">
        <v>13818</v>
      </c>
      <c r="K2566" t="s">
        <v>13819</v>
      </c>
      <c r="L2566">
        <v>270107</v>
      </c>
      <c r="M2566" t="s">
        <v>13588</v>
      </c>
      <c r="N2566">
        <v>270107007</v>
      </c>
      <c r="O2566" t="s">
        <v>13618</v>
      </c>
      <c r="P2566">
        <v>0</v>
      </c>
      <c r="Q2566">
        <v>10669.214296794129</v>
      </c>
      <c r="R2566">
        <v>0</v>
      </c>
    </row>
    <row r="2567" spans="1:18" x14ac:dyDescent="0.25">
      <c r="A2567">
        <v>7</v>
      </c>
      <c r="B2567">
        <v>7405</v>
      </c>
      <c r="C2567" t="s">
        <v>786</v>
      </c>
      <c r="D2567" t="s">
        <v>1467</v>
      </c>
      <c r="E2567">
        <v>6</v>
      </c>
      <c r="F2567" t="s">
        <v>13821</v>
      </c>
      <c r="G2567">
        <v>3</v>
      </c>
      <c r="H2567" t="s">
        <v>13770</v>
      </c>
      <c r="I2567">
        <v>2</v>
      </c>
      <c r="J2567" t="s">
        <v>13818</v>
      </c>
      <c r="K2567" t="s">
        <v>13822</v>
      </c>
      <c r="L2567">
        <v>270107</v>
      </c>
      <c r="M2567" t="s">
        <v>13588</v>
      </c>
      <c r="N2567">
        <v>270107007</v>
      </c>
      <c r="O2567" t="s">
        <v>13618</v>
      </c>
      <c r="P2567">
        <v>0</v>
      </c>
      <c r="Q2567">
        <v>10669.214296794129</v>
      </c>
      <c r="R2567">
        <v>0</v>
      </c>
    </row>
    <row r="2568" spans="1:18" x14ac:dyDescent="0.25">
      <c r="A2568">
        <v>7</v>
      </c>
      <c r="B2568">
        <v>7406</v>
      </c>
      <c r="C2568" t="s">
        <v>786</v>
      </c>
      <c r="D2568" t="s">
        <v>1470</v>
      </c>
      <c r="E2568">
        <v>5</v>
      </c>
      <c r="F2568" t="s">
        <v>13817</v>
      </c>
      <c r="G2568">
        <v>1</v>
      </c>
      <c r="H2568" t="s">
        <v>8278</v>
      </c>
      <c r="I2568">
        <v>2</v>
      </c>
      <c r="J2568" t="s">
        <v>13818</v>
      </c>
      <c r="K2568" t="s">
        <v>13819</v>
      </c>
      <c r="L2568">
        <v>270107</v>
      </c>
      <c r="M2568" t="s">
        <v>13588</v>
      </c>
      <c r="N2568">
        <v>270107007</v>
      </c>
      <c r="O2568" t="s">
        <v>13618</v>
      </c>
      <c r="P2568">
        <v>14281.573314306101</v>
      </c>
      <c r="Q2568">
        <v>29969.872124190744</v>
      </c>
      <c r="R2568">
        <v>6202.6542715297373</v>
      </c>
    </row>
    <row r="2569" spans="1:18" x14ac:dyDescent="0.25">
      <c r="A2569">
        <v>7</v>
      </c>
      <c r="B2569">
        <v>7406</v>
      </c>
      <c r="C2569" t="s">
        <v>786</v>
      </c>
      <c r="D2569" t="s">
        <v>1470</v>
      </c>
      <c r="E2569">
        <v>5</v>
      </c>
      <c r="F2569" t="s">
        <v>13817</v>
      </c>
      <c r="G2569">
        <v>1</v>
      </c>
      <c r="H2569" t="s">
        <v>8278</v>
      </c>
      <c r="I2569">
        <v>2</v>
      </c>
      <c r="J2569" t="s">
        <v>13818</v>
      </c>
      <c r="K2569" t="s">
        <v>13820</v>
      </c>
      <c r="L2569">
        <v>270107</v>
      </c>
      <c r="M2569" t="s">
        <v>13588</v>
      </c>
      <c r="N2569">
        <v>270107007</v>
      </c>
      <c r="O2569" t="s">
        <v>13618</v>
      </c>
      <c r="P2569">
        <v>2461.6482340349626</v>
      </c>
      <c r="Q2569">
        <v>2459.7728006983025</v>
      </c>
      <c r="R2569">
        <v>4492.9568868005563</v>
      </c>
    </row>
    <row r="2570" spans="1:18" x14ac:dyDescent="0.25">
      <c r="A2570">
        <v>7</v>
      </c>
      <c r="B2570">
        <v>7406</v>
      </c>
      <c r="C2570" t="s">
        <v>786</v>
      </c>
      <c r="D2570" t="s">
        <v>1470</v>
      </c>
      <c r="E2570">
        <v>6</v>
      </c>
      <c r="F2570" t="s">
        <v>13821</v>
      </c>
      <c r="G2570">
        <v>3</v>
      </c>
      <c r="H2570" t="s">
        <v>13770</v>
      </c>
      <c r="I2570">
        <v>2</v>
      </c>
      <c r="J2570" t="s">
        <v>13818</v>
      </c>
      <c r="K2570" t="s">
        <v>13822</v>
      </c>
      <c r="L2570">
        <v>270107</v>
      </c>
      <c r="M2570" t="s">
        <v>13588</v>
      </c>
      <c r="N2570">
        <v>270107007</v>
      </c>
      <c r="O2570" t="s">
        <v>13618</v>
      </c>
      <c r="P2570">
        <v>8729.4862647163754</v>
      </c>
      <c r="Q2570">
        <v>29969.872124190744</v>
      </c>
      <c r="R2570">
        <v>6202.6542715297373</v>
      </c>
    </row>
    <row r="2571" spans="1:18" x14ac:dyDescent="0.25">
      <c r="A2571">
        <v>7</v>
      </c>
      <c r="B2571">
        <v>7406</v>
      </c>
      <c r="C2571" t="s">
        <v>786</v>
      </c>
      <c r="D2571" t="s">
        <v>1470</v>
      </c>
      <c r="E2571">
        <v>6</v>
      </c>
      <c r="F2571" t="s">
        <v>13821</v>
      </c>
      <c r="G2571">
        <v>3</v>
      </c>
      <c r="H2571" t="s">
        <v>13770</v>
      </c>
      <c r="I2571">
        <v>2</v>
      </c>
      <c r="J2571" t="s">
        <v>13818</v>
      </c>
      <c r="K2571" t="s">
        <v>13823</v>
      </c>
      <c r="L2571">
        <v>270107</v>
      </c>
      <c r="M2571" t="s">
        <v>13588</v>
      </c>
      <c r="N2571">
        <v>270107007</v>
      </c>
      <c r="O2571" t="s">
        <v>13618</v>
      </c>
      <c r="P2571">
        <v>8013.7352836246882</v>
      </c>
      <c r="Q2571">
        <v>2459.7728006983025</v>
      </c>
      <c r="R2571">
        <v>4492.9568868005563</v>
      </c>
    </row>
    <row r="2572" spans="1:18" x14ac:dyDescent="0.25">
      <c r="A2572">
        <v>8</v>
      </c>
      <c r="B2572">
        <v>8101</v>
      </c>
      <c r="C2572" t="s">
        <v>768</v>
      </c>
      <c r="D2572" t="s">
        <v>1479</v>
      </c>
      <c r="E2572">
        <v>5</v>
      </c>
      <c r="F2572" t="s">
        <v>13817</v>
      </c>
      <c r="G2572">
        <v>1</v>
      </c>
      <c r="H2572" t="s">
        <v>8278</v>
      </c>
      <c r="I2572">
        <v>2</v>
      </c>
      <c r="J2572" t="s">
        <v>13818</v>
      </c>
      <c r="K2572" t="s">
        <v>13819</v>
      </c>
      <c r="L2572">
        <v>270107</v>
      </c>
      <c r="M2572" t="s">
        <v>13588</v>
      </c>
      <c r="N2572">
        <v>270107007</v>
      </c>
      <c r="O2572" t="s">
        <v>13618</v>
      </c>
      <c r="P2572">
        <v>24505.696689096389</v>
      </c>
      <c r="Q2572">
        <v>29040.136010997019</v>
      </c>
      <c r="R2572">
        <v>21196.46527915146</v>
      </c>
    </row>
    <row r="2573" spans="1:18" x14ac:dyDescent="0.25">
      <c r="A2573">
        <v>8</v>
      </c>
      <c r="B2573">
        <v>8101</v>
      </c>
      <c r="C2573" t="s">
        <v>768</v>
      </c>
      <c r="D2573" t="s">
        <v>1479</v>
      </c>
      <c r="E2573">
        <v>5</v>
      </c>
      <c r="F2573" t="s">
        <v>13817</v>
      </c>
      <c r="G2573">
        <v>1</v>
      </c>
      <c r="H2573" t="s">
        <v>8278</v>
      </c>
      <c r="I2573">
        <v>2</v>
      </c>
      <c r="J2573" t="s">
        <v>13818</v>
      </c>
      <c r="K2573" t="s">
        <v>13820</v>
      </c>
      <c r="L2573">
        <v>270107</v>
      </c>
      <c r="M2573" t="s">
        <v>13588</v>
      </c>
      <c r="N2573">
        <v>270107007</v>
      </c>
      <c r="O2573" t="s">
        <v>13618</v>
      </c>
      <c r="P2573">
        <v>8689.7183183753859</v>
      </c>
      <c r="Q2573">
        <v>8242.9124498598758</v>
      </c>
      <c r="R2573">
        <v>6944.5234010494623</v>
      </c>
    </row>
    <row r="2574" spans="1:18" x14ac:dyDescent="0.25">
      <c r="A2574">
        <v>8</v>
      </c>
      <c r="B2574">
        <v>8101</v>
      </c>
      <c r="C2574" t="s">
        <v>768</v>
      </c>
      <c r="D2574" t="s">
        <v>1479</v>
      </c>
      <c r="E2574">
        <v>6</v>
      </c>
      <c r="F2574" t="s">
        <v>13821</v>
      </c>
      <c r="G2574">
        <v>3</v>
      </c>
      <c r="H2574" t="s">
        <v>13770</v>
      </c>
      <c r="I2574">
        <v>2</v>
      </c>
      <c r="J2574" t="s">
        <v>13818</v>
      </c>
      <c r="K2574" t="s">
        <v>13822</v>
      </c>
      <c r="L2574">
        <v>270107</v>
      </c>
      <c r="M2574" t="s">
        <v>13588</v>
      </c>
      <c r="N2574">
        <v>270107007</v>
      </c>
      <c r="O2574" t="s">
        <v>13618</v>
      </c>
      <c r="P2574">
        <v>18703.625322841173</v>
      </c>
      <c r="Q2574">
        <v>22863.664135269919</v>
      </c>
      <c r="R2574">
        <v>12250.582743505562</v>
      </c>
    </row>
    <row r="2575" spans="1:18" x14ac:dyDescent="0.25">
      <c r="A2575">
        <v>8</v>
      </c>
      <c r="B2575">
        <v>8101</v>
      </c>
      <c r="C2575" t="s">
        <v>768</v>
      </c>
      <c r="D2575" t="s">
        <v>1479</v>
      </c>
      <c r="E2575">
        <v>6</v>
      </c>
      <c r="F2575" t="s">
        <v>13821</v>
      </c>
      <c r="G2575">
        <v>3</v>
      </c>
      <c r="H2575" t="s">
        <v>13770</v>
      </c>
      <c r="I2575">
        <v>2</v>
      </c>
      <c r="J2575" t="s">
        <v>13818</v>
      </c>
      <c r="K2575" t="s">
        <v>13823</v>
      </c>
      <c r="L2575">
        <v>270107</v>
      </c>
      <c r="M2575" t="s">
        <v>13588</v>
      </c>
      <c r="N2575">
        <v>270107007</v>
      </c>
      <c r="O2575" t="s">
        <v>13618</v>
      </c>
      <c r="P2575">
        <v>14491.789684630601</v>
      </c>
      <c r="Q2575">
        <v>14419.384325586982</v>
      </c>
      <c r="R2575">
        <v>15890.405936695364</v>
      </c>
    </row>
    <row r="2576" spans="1:18" x14ac:dyDescent="0.25">
      <c r="A2576">
        <v>8</v>
      </c>
      <c r="B2576">
        <v>8102</v>
      </c>
      <c r="C2576" t="s">
        <v>768</v>
      </c>
      <c r="D2576" t="s">
        <v>1482</v>
      </c>
      <c r="E2576">
        <v>5</v>
      </c>
      <c r="F2576" t="s">
        <v>13817</v>
      </c>
      <c r="G2576">
        <v>1</v>
      </c>
      <c r="H2576" t="s">
        <v>8278</v>
      </c>
      <c r="I2576">
        <v>2</v>
      </c>
      <c r="J2576" t="s">
        <v>13818</v>
      </c>
      <c r="K2576" t="s">
        <v>13819</v>
      </c>
      <c r="L2576">
        <v>270107</v>
      </c>
      <c r="M2576" t="s">
        <v>13588</v>
      </c>
      <c r="N2576">
        <v>270107007</v>
      </c>
      <c r="O2576" t="s">
        <v>13618</v>
      </c>
      <c r="P2576">
        <v>23865.405958823376</v>
      </c>
      <c r="Q2576">
        <v>10843.185602840267</v>
      </c>
      <c r="R2576">
        <v>35318.404813246132</v>
      </c>
    </row>
    <row r="2577" spans="1:18" x14ac:dyDescent="0.25">
      <c r="A2577">
        <v>8</v>
      </c>
      <c r="B2577">
        <v>8102</v>
      </c>
      <c r="C2577" t="s">
        <v>768</v>
      </c>
      <c r="D2577" t="s">
        <v>1482</v>
      </c>
      <c r="E2577">
        <v>5</v>
      </c>
      <c r="F2577" t="s">
        <v>13817</v>
      </c>
      <c r="G2577">
        <v>1</v>
      </c>
      <c r="H2577" t="s">
        <v>8278</v>
      </c>
      <c r="I2577">
        <v>2</v>
      </c>
      <c r="J2577" t="s">
        <v>13818</v>
      </c>
      <c r="K2577" t="s">
        <v>13820</v>
      </c>
      <c r="L2577">
        <v>270107</v>
      </c>
      <c r="M2577" t="s">
        <v>13588</v>
      </c>
      <c r="N2577">
        <v>270107007</v>
      </c>
      <c r="O2577" t="s">
        <v>13618</v>
      </c>
      <c r="P2577">
        <v>3215.149142655574</v>
      </c>
      <c r="Q2577">
        <v>7053.0844042419549</v>
      </c>
      <c r="R2577">
        <v>12057.895718881491</v>
      </c>
    </row>
    <row r="2578" spans="1:18" x14ac:dyDescent="0.25">
      <c r="A2578">
        <v>8</v>
      </c>
      <c r="B2578">
        <v>8102</v>
      </c>
      <c r="C2578" t="s">
        <v>768</v>
      </c>
      <c r="D2578" t="s">
        <v>1482</v>
      </c>
      <c r="E2578">
        <v>6</v>
      </c>
      <c r="F2578" t="s">
        <v>13821</v>
      </c>
      <c r="G2578">
        <v>3</v>
      </c>
      <c r="H2578" t="s">
        <v>13770</v>
      </c>
      <c r="I2578">
        <v>2</v>
      </c>
      <c r="J2578" t="s">
        <v>13818</v>
      </c>
      <c r="K2578" t="s">
        <v>13822</v>
      </c>
      <c r="L2578">
        <v>270107</v>
      </c>
      <c r="M2578" t="s">
        <v>13588</v>
      </c>
      <c r="N2578">
        <v>270107007</v>
      </c>
      <c r="O2578" t="s">
        <v>13618</v>
      </c>
      <c r="P2578">
        <v>10427.510732936997</v>
      </c>
      <c r="Q2578">
        <v>5052.8710544472424</v>
      </c>
      <c r="R2578">
        <v>27063.660091909744</v>
      </c>
    </row>
    <row r="2579" spans="1:18" x14ac:dyDescent="0.25">
      <c r="A2579">
        <v>8</v>
      </c>
      <c r="B2579">
        <v>8102</v>
      </c>
      <c r="C2579" t="s">
        <v>768</v>
      </c>
      <c r="D2579" t="s">
        <v>1482</v>
      </c>
      <c r="E2579">
        <v>6</v>
      </c>
      <c r="F2579" t="s">
        <v>13821</v>
      </c>
      <c r="G2579">
        <v>3</v>
      </c>
      <c r="H2579" t="s">
        <v>13770</v>
      </c>
      <c r="I2579">
        <v>2</v>
      </c>
      <c r="J2579" t="s">
        <v>13818</v>
      </c>
      <c r="K2579" t="s">
        <v>13823</v>
      </c>
      <c r="L2579">
        <v>270107</v>
      </c>
      <c r="M2579" t="s">
        <v>13588</v>
      </c>
      <c r="N2579">
        <v>270107007</v>
      </c>
      <c r="O2579" t="s">
        <v>13618</v>
      </c>
      <c r="P2579">
        <v>16653.044368541956</v>
      </c>
      <c r="Q2579">
        <v>12843.39895263498</v>
      </c>
      <c r="R2579">
        <v>20312.640440217889</v>
      </c>
    </row>
    <row r="2580" spans="1:18" x14ac:dyDescent="0.25">
      <c r="A2580">
        <v>8</v>
      </c>
      <c r="B2580">
        <v>8103</v>
      </c>
      <c r="C2580" t="s">
        <v>768</v>
      </c>
      <c r="D2580" t="s">
        <v>1485</v>
      </c>
      <c r="E2580">
        <v>5</v>
      </c>
      <c r="F2580" t="s">
        <v>13817</v>
      </c>
      <c r="G2580">
        <v>1</v>
      </c>
      <c r="H2580" t="s">
        <v>8278</v>
      </c>
      <c r="I2580">
        <v>2</v>
      </c>
      <c r="J2580" t="s">
        <v>13818</v>
      </c>
      <c r="K2580" t="s">
        <v>13819</v>
      </c>
      <c r="L2580">
        <v>270107</v>
      </c>
      <c r="M2580" t="s">
        <v>13588</v>
      </c>
      <c r="N2580">
        <v>270107007</v>
      </c>
      <c r="O2580" t="s">
        <v>13618</v>
      </c>
      <c r="P2580">
        <v>25255.848782590936</v>
      </c>
      <c r="Q2580">
        <v>58617.995742046594</v>
      </c>
      <c r="R2580">
        <v>23541.126556537951</v>
      </c>
    </row>
    <row r="2581" spans="1:18" x14ac:dyDescent="0.25">
      <c r="A2581">
        <v>8</v>
      </c>
      <c r="B2581">
        <v>8103</v>
      </c>
      <c r="C2581" t="s">
        <v>768</v>
      </c>
      <c r="D2581" t="s">
        <v>1485</v>
      </c>
      <c r="E2581">
        <v>5</v>
      </c>
      <c r="F2581" t="s">
        <v>13817</v>
      </c>
      <c r="G2581">
        <v>1</v>
      </c>
      <c r="H2581" t="s">
        <v>8278</v>
      </c>
      <c r="I2581">
        <v>2</v>
      </c>
      <c r="J2581" t="s">
        <v>13818</v>
      </c>
      <c r="K2581" t="s">
        <v>13820</v>
      </c>
      <c r="L2581">
        <v>270107</v>
      </c>
      <c r="M2581" t="s">
        <v>13588</v>
      </c>
      <c r="N2581">
        <v>270107007</v>
      </c>
      <c r="O2581" t="s">
        <v>13618</v>
      </c>
      <c r="P2581">
        <v>7437.2007533640426</v>
      </c>
      <c r="Q2581">
        <v>6317.2396644277687</v>
      </c>
      <c r="R2581">
        <v>6228.3068025910243</v>
      </c>
    </row>
    <row r="2582" spans="1:18" x14ac:dyDescent="0.25">
      <c r="A2582">
        <v>8</v>
      </c>
      <c r="B2582">
        <v>8103</v>
      </c>
      <c r="C2582" t="s">
        <v>768</v>
      </c>
      <c r="D2582" t="s">
        <v>1485</v>
      </c>
      <c r="E2582">
        <v>6</v>
      </c>
      <c r="F2582" t="s">
        <v>13821</v>
      </c>
      <c r="G2582">
        <v>3</v>
      </c>
      <c r="H2582" t="s">
        <v>13770</v>
      </c>
      <c r="I2582">
        <v>2</v>
      </c>
      <c r="J2582" t="s">
        <v>13818</v>
      </c>
      <c r="K2582" t="s">
        <v>13822</v>
      </c>
      <c r="L2582">
        <v>270107</v>
      </c>
      <c r="M2582" t="s">
        <v>13588</v>
      </c>
      <c r="N2582">
        <v>270107007</v>
      </c>
      <c r="O2582" t="s">
        <v>13618</v>
      </c>
      <c r="P2582">
        <v>18505.071592275748</v>
      </c>
      <c r="Q2582">
        <v>57370.914382475996</v>
      </c>
      <c r="R2582">
        <v>17781.745968490846</v>
      </c>
    </row>
    <row r="2583" spans="1:18" x14ac:dyDescent="0.25">
      <c r="A2583">
        <v>8</v>
      </c>
      <c r="B2583">
        <v>8103</v>
      </c>
      <c r="C2583" t="s">
        <v>768</v>
      </c>
      <c r="D2583" t="s">
        <v>1485</v>
      </c>
      <c r="E2583">
        <v>6</v>
      </c>
      <c r="F2583" t="s">
        <v>13821</v>
      </c>
      <c r="G2583">
        <v>3</v>
      </c>
      <c r="H2583" t="s">
        <v>13770</v>
      </c>
      <c r="I2583">
        <v>2</v>
      </c>
      <c r="J2583" t="s">
        <v>13818</v>
      </c>
      <c r="K2583" t="s">
        <v>13823</v>
      </c>
      <c r="L2583">
        <v>270107</v>
      </c>
      <c r="M2583" t="s">
        <v>13588</v>
      </c>
      <c r="N2583">
        <v>270107007</v>
      </c>
      <c r="O2583" t="s">
        <v>13618</v>
      </c>
      <c r="P2583">
        <v>14187.977943679231</v>
      </c>
      <c r="Q2583">
        <v>7564.3210239983709</v>
      </c>
      <c r="R2583">
        <v>11987.687390638133</v>
      </c>
    </row>
    <row r="2584" spans="1:18" x14ac:dyDescent="0.25">
      <c r="A2584">
        <v>8</v>
      </c>
      <c r="B2584">
        <v>8105</v>
      </c>
      <c r="C2584" t="s">
        <v>768</v>
      </c>
      <c r="D2584" t="s">
        <v>1491</v>
      </c>
      <c r="E2584">
        <v>5</v>
      </c>
      <c r="F2584" t="s">
        <v>13817</v>
      </c>
      <c r="G2584">
        <v>1</v>
      </c>
      <c r="H2584" t="s">
        <v>8278</v>
      </c>
      <c r="I2584">
        <v>2</v>
      </c>
      <c r="J2584" t="s">
        <v>13818</v>
      </c>
      <c r="K2584" t="s">
        <v>13819</v>
      </c>
      <c r="L2584">
        <v>270107</v>
      </c>
      <c r="M2584" t="s">
        <v>13588</v>
      </c>
      <c r="N2584">
        <v>270107007</v>
      </c>
      <c r="O2584" t="s">
        <v>13618</v>
      </c>
      <c r="P2584">
        <v>0</v>
      </c>
      <c r="Q2584">
        <v>20878.926250894692</v>
      </c>
      <c r="R2584">
        <v>6770.9941674675847</v>
      </c>
    </row>
    <row r="2585" spans="1:18" x14ac:dyDescent="0.25">
      <c r="A2585">
        <v>8</v>
      </c>
      <c r="B2585">
        <v>8105</v>
      </c>
      <c r="C2585" t="s">
        <v>768</v>
      </c>
      <c r="D2585" t="s">
        <v>1491</v>
      </c>
      <c r="E2585">
        <v>5</v>
      </c>
      <c r="F2585" t="s">
        <v>13817</v>
      </c>
      <c r="G2585">
        <v>1</v>
      </c>
      <c r="H2585" t="s">
        <v>8278</v>
      </c>
      <c r="I2585">
        <v>2</v>
      </c>
      <c r="J2585" t="s">
        <v>13818</v>
      </c>
      <c r="K2585" t="s">
        <v>13820</v>
      </c>
      <c r="L2585">
        <v>270107</v>
      </c>
      <c r="M2585" t="s">
        <v>13588</v>
      </c>
      <c r="N2585">
        <v>270107007</v>
      </c>
      <c r="O2585" t="s">
        <v>13618</v>
      </c>
      <c r="P2585">
        <v>0</v>
      </c>
      <c r="Q2585">
        <v>0</v>
      </c>
      <c r="R2585">
        <v>16825.381278882891</v>
      </c>
    </row>
    <row r="2586" spans="1:18" x14ac:dyDescent="0.25">
      <c r="A2586">
        <v>8</v>
      </c>
      <c r="B2586">
        <v>8105</v>
      </c>
      <c r="C2586" t="s">
        <v>768</v>
      </c>
      <c r="D2586" t="s">
        <v>1491</v>
      </c>
      <c r="E2586">
        <v>6</v>
      </c>
      <c r="F2586" t="s">
        <v>13821</v>
      </c>
      <c r="G2586">
        <v>3</v>
      </c>
      <c r="H2586" t="s">
        <v>13770</v>
      </c>
      <c r="I2586">
        <v>2</v>
      </c>
      <c r="J2586" t="s">
        <v>13818</v>
      </c>
      <c r="K2586" t="s">
        <v>13822</v>
      </c>
      <c r="L2586">
        <v>270107</v>
      </c>
      <c r="M2586" t="s">
        <v>13588</v>
      </c>
      <c r="N2586">
        <v>270107007</v>
      </c>
      <c r="O2586" t="s">
        <v>13618</v>
      </c>
      <c r="P2586">
        <v>0</v>
      </c>
      <c r="Q2586">
        <v>20878.926250894692</v>
      </c>
      <c r="R2586">
        <v>6770.9941674675847</v>
      </c>
    </row>
    <row r="2587" spans="1:18" x14ac:dyDescent="0.25">
      <c r="A2587">
        <v>8</v>
      </c>
      <c r="B2587">
        <v>8105</v>
      </c>
      <c r="C2587" t="s">
        <v>768</v>
      </c>
      <c r="D2587" t="s">
        <v>1491</v>
      </c>
      <c r="E2587">
        <v>6</v>
      </c>
      <c r="F2587" t="s">
        <v>13821</v>
      </c>
      <c r="G2587">
        <v>3</v>
      </c>
      <c r="H2587" t="s">
        <v>13770</v>
      </c>
      <c r="I2587">
        <v>2</v>
      </c>
      <c r="J2587" t="s">
        <v>13818</v>
      </c>
      <c r="K2587" t="s">
        <v>13823</v>
      </c>
      <c r="L2587">
        <v>270107</v>
      </c>
      <c r="M2587" t="s">
        <v>13588</v>
      </c>
      <c r="N2587">
        <v>270107007</v>
      </c>
      <c r="O2587" t="s">
        <v>13618</v>
      </c>
      <c r="P2587">
        <v>0</v>
      </c>
      <c r="Q2587">
        <v>0</v>
      </c>
      <c r="R2587">
        <v>16825.381278882891</v>
      </c>
    </row>
    <row r="2588" spans="1:18" x14ac:dyDescent="0.25">
      <c r="A2588">
        <v>8</v>
      </c>
      <c r="B2588">
        <v>8106</v>
      </c>
      <c r="C2588" t="s">
        <v>768</v>
      </c>
      <c r="D2588" t="s">
        <v>1494</v>
      </c>
      <c r="E2588">
        <v>5</v>
      </c>
      <c r="F2588" t="s">
        <v>13817</v>
      </c>
      <c r="G2588">
        <v>1</v>
      </c>
      <c r="H2588" t="s">
        <v>8278</v>
      </c>
      <c r="I2588">
        <v>2</v>
      </c>
      <c r="J2588" t="s">
        <v>13818</v>
      </c>
      <c r="K2588" t="s">
        <v>13819</v>
      </c>
      <c r="L2588">
        <v>270107</v>
      </c>
      <c r="M2588" t="s">
        <v>13588</v>
      </c>
      <c r="N2588">
        <v>270107007</v>
      </c>
      <c r="O2588" t="s">
        <v>13618</v>
      </c>
      <c r="P2588">
        <v>24097.935381514912</v>
      </c>
      <c r="Q2588">
        <v>4505.1629645760668</v>
      </c>
      <c r="R2588">
        <v>27484.300343612551</v>
      </c>
    </row>
    <row r="2589" spans="1:18" x14ac:dyDescent="0.25">
      <c r="A2589">
        <v>8</v>
      </c>
      <c r="B2589">
        <v>8106</v>
      </c>
      <c r="C2589" t="s">
        <v>768</v>
      </c>
      <c r="D2589" t="s">
        <v>1494</v>
      </c>
      <c r="E2589">
        <v>5</v>
      </c>
      <c r="F2589" t="s">
        <v>13817</v>
      </c>
      <c r="G2589">
        <v>1</v>
      </c>
      <c r="H2589" t="s">
        <v>8278</v>
      </c>
      <c r="I2589">
        <v>2</v>
      </c>
      <c r="J2589" t="s">
        <v>13818</v>
      </c>
      <c r="K2589" t="s">
        <v>13820</v>
      </c>
      <c r="L2589">
        <v>270107</v>
      </c>
      <c r="M2589" t="s">
        <v>13588</v>
      </c>
      <c r="N2589">
        <v>270107007</v>
      </c>
      <c r="O2589" t="s">
        <v>13618</v>
      </c>
      <c r="P2589">
        <v>12033.960079754732</v>
      </c>
      <c r="Q2589">
        <v>13446.588081678725</v>
      </c>
      <c r="R2589">
        <v>11964.666750520593</v>
      </c>
    </row>
    <row r="2590" spans="1:18" x14ac:dyDescent="0.25">
      <c r="A2590">
        <v>8</v>
      </c>
      <c r="B2590">
        <v>8106</v>
      </c>
      <c r="C2590" t="s">
        <v>768</v>
      </c>
      <c r="D2590" t="s">
        <v>1494</v>
      </c>
      <c r="E2590">
        <v>6</v>
      </c>
      <c r="F2590" t="s">
        <v>13821</v>
      </c>
      <c r="G2590">
        <v>3</v>
      </c>
      <c r="H2590" t="s">
        <v>13770</v>
      </c>
      <c r="I2590">
        <v>2</v>
      </c>
      <c r="J2590" t="s">
        <v>13818</v>
      </c>
      <c r="K2590" t="s">
        <v>13822</v>
      </c>
      <c r="L2590">
        <v>270107</v>
      </c>
      <c r="M2590" t="s">
        <v>13588</v>
      </c>
      <c r="N2590">
        <v>270107007</v>
      </c>
      <c r="O2590" t="s">
        <v>13618</v>
      </c>
      <c r="P2590">
        <v>9259.6959886799741</v>
      </c>
      <c r="Q2590">
        <v>4505.1629645760668</v>
      </c>
      <c r="R2590">
        <v>19812.064738062327</v>
      </c>
    </row>
    <row r="2591" spans="1:18" x14ac:dyDescent="0.25">
      <c r="A2591">
        <v>8</v>
      </c>
      <c r="B2591">
        <v>8106</v>
      </c>
      <c r="C2591" t="s">
        <v>768</v>
      </c>
      <c r="D2591" t="s">
        <v>1494</v>
      </c>
      <c r="E2591">
        <v>6</v>
      </c>
      <c r="F2591" t="s">
        <v>13821</v>
      </c>
      <c r="G2591">
        <v>3</v>
      </c>
      <c r="H2591" t="s">
        <v>13770</v>
      </c>
      <c r="I2591">
        <v>2</v>
      </c>
      <c r="J2591" t="s">
        <v>13818</v>
      </c>
      <c r="K2591" t="s">
        <v>13823</v>
      </c>
      <c r="L2591">
        <v>270107</v>
      </c>
      <c r="M2591" t="s">
        <v>13588</v>
      </c>
      <c r="N2591">
        <v>270107007</v>
      </c>
      <c r="O2591" t="s">
        <v>13618</v>
      </c>
      <c r="P2591">
        <v>26872.199472589669</v>
      </c>
      <c r="Q2591">
        <v>13446.588081678725</v>
      </c>
      <c r="R2591">
        <v>19636.902356070819</v>
      </c>
    </row>
    <row r="2592" spans="1:18" x14ac:dyDescent="0.25">
      <c r="A2592">
        <v>8</v>
      </c>
      <c r="B2592">
        <v>8107</v>
      </c>
      <c r="C2592" t="s">
        <v>768</v>
      </c>
      <c r="D2592" t="s">
        <v>1497</v>
      </c>
      <c r="E2592">
        <v>5</v>
      </c>
      <c r="F2592" t="s">
        <v>13817</v>
      </c>
      <c r="G2592">
        <v>1</v>
      </c>
      <c r="H2592" t="s">
        <v>8278</v>
      </c>
      <c r="I2592">
        <v>2</v>
      </c>
      <c r="J2592" t="s">
        <v>13818</v>
      </c>
      <c r="K2592" t="s">
        <v>13819</v>
      </c>
      <c r="L2592">
        <v>270107</v>
      </c>
      <c r="M2592" t="s">
        <v>13588</v>
      </c>
      <c r="N2592">
        <v>270107007</v>
      </c>
      <c r="O2592" t="s">
        <v>13618</v>
      </c>
      <c r="P2592">
        <v>25761.128939356538</v>
      </c>
      <c r="Q2592">
        <v>16727.098418482557</v>
      </c>
      <c r="R2592">
        <v>43481.672604981664</v>
      </c>
    </row>
    <row r="2593" spans="1:18" x14ac:dyDescent="0.25">
      <c r="A2593">
        <v>8</v>
      </c>
      <c r="B2593">
        <v>8107</v>
      </c>
      <c r="C2593" t="s">
        <v>768</v>
      </c>
      <c r="D2593" t="s">
        <v>1497</v>
      </c>
      <c r="E2593">
        <v>5</v>
      </c>
      <c r="F2593" t="s">
        <v>13817</v>
      </c>
      <c r="G2593">
        <v>1</v>
      </c>
      <c r="H2593" t="s">
        <v>8278</v>
      </c>
      <c r="I2593">
        <v>2</v>
      </c>
      <c r="J2593" t="s">
        <v>13818</v>
      </c>
      <c r="K2593" t="s">
        <v>13820</v>
      </c>
      <c r="L2593">
        <v>270107</v>
      </c>
      <c r="M2593" t="s">
        <v>13588</v>
      </c>
      <c r="N2593">
        <v>270107007</v>
      </c>
      <c r="O2593" t="s">
        <v>13618</v>
      </c>
      <c r="P2593">
        <v>7269.8099234756846</v>
      </c>
      <c r="Q2593">
        <v>5266.2874024170505</v>
      </c>
      <c r="R2593">
        <v>3915.4737398819952</v>
      </c>
    </row>
    <row r="2594" spans="1:18" x14ac:dyDescent="0.25">
      <c r="A2594">
        <v>8</v>
      </c>
      <c r="B2594">
        <v>8107</v>
      </c>
      <c r="C2594" t="s">
        <v>768</v>
      </c>
      <c r="D2594" t="s">
        <v>1497</v>
      </c>
      <c r="E2594">
        <v>6</v>
      </c>
      <c r="F2594" t="s">
        <v>13821</v>
      </c>
      <c r="G2594">
        <v>3</v>
      </c>
      <c r="H2594" t="s">
        <v>13770</v>
      </c>
      <c r="I2594">
        <v>2</v>
      </c>
      <c r="J2594" t="s">
        <v>13818</v>
      </c>
      <c r="K2594" t="s">
        <v>13822</v>
      </c>
      <c r="L2594">
        <v>270107</v>
      </c>
      <c r="M2594" t="s">
        <v>13588</v>
      </c>
      <c r="N2594">
        <v>270107007</v>
      </c>
      <c r="O2594" t="s">
        <v>13618</v>
      </c>
      <c r="P2594">
        <v>14687.731424339669</v>
      </c>
      <c r="Q2594">
        <v>16727.098418482557</v>
      </c>
      <c r="R2594">
        <v>20895.569009498497</v>
      </c>
    </row>
    <row r="2595" spans="1:18" x14ac:dyDescent="0.25">
      <c r="A2595">
        <v>8</v>
      </c>
      <c r="B2595">
        <v>8107</v>
      </c>
      <c r="C2595" t="s">
        <v>768</v>
      </c>
      <c r="D2595" t="s">
        <v>1497</v>
      </c>
      <c r="E2595">
        <v>6</v>
      </c>
      <c r="F2595" t="s">
        <v>13821</v>
      </c>
      <c r="G2595">
        <v>3</v>
      </c>
      <c r="H2595" t="s">
        <v>13770</v>
      </c>
      <c r="I2595">
        <v>2</v>
      </c>
      <c r="J2595" t="s">
        <v>13818</v>
      </c>
      <c r="K2595" t="s">
        <v>13823</v>
      </c>
      <c r="L2595">
        <v>270107</v>
      </c>
      <c r="M2595" t="s">
        <v>13588</v>
      </c>
      <c r="N2595">
        <v>270107007</v>
      </c>
      <c r="O2595" t="s">
        <v>13618</v>
      </c>
      <c r="P2595">
        <v>18343.207438492555</v>
      </c>
      <c r="Q2595">
        <v>5266.2874024170505</v>
      </c>
      <c r="R2595">
        <v>26501.577335365149</v>
      </c>
    </row>
    <row r="2596" spans="1:18" x14ac:dyDescent="0.25">
      <c r="A2596">
        <v>8</v>
      </c>
      <c r="B2596">
        <v>8108</v>
      </c>
      <c r="C2596" t="s">
        <v>768</v>
      </c>
      <c r="D2596" t="s">
        <v>1500</v>
      </c>
      <c r="E2596">
        <v>5</v>
      </c>
      <c r="F2596" t="s">
        <v>13817</v>
      </c>
      <c r="G2596">
        <v>1</v>
      </c>
      <c r="H2596" t="s">
        <v>8278</v>
      </c>
      <c r="I2596">
        <v>2</v>
      </c>
      <c r="J2596" t="s">
        <v>13818</v>
      </c>
      <c r="K2596" t="s">
        <v>13819</v>
      </c>
      <c r="L2596">
        <v>270107</v>
      </c>
      <c r="M2596" t="s">
        <v>13588</v>
      </c>
      <c r="N2596">
        <v>270107007</v>
      </c>
      <c r="O2596" t="s">
        <v>13618</v>
      </c>
      <c r="P2596">
        <v>19163.241219323594</v>
      </c>
      <c r="Q2596">
        <v>20200.878213712826</v>
      </c>
      <c r="R2596">
        <v>25291.235712282847</v>
      </c>
    </row>
    <row r="2597" spans="1:18" x14ac:dyDescent="0.25">
      <c r="A2597">
        <v>8</v>
      </c>
      <c r="B2597">
        <v>8108</v>
      </c>
      <c r="C2597" t="s">
        <v>768</v>
      </c>
      <c r="D2597" t="s">
        <v>1500</v>
      </c>
      <c r="E2597">
        <v>5</v>
      </c>
      <c r="F2597" t="s">
        <v>13817</v>
      </c>
      <c r="G2597">
        <v>1</v>
      </c>
      <c r="H2597" t="s">
        <v>8278</v>
      </c>
      <c r="I2597">
        <v>2</v>
      </c>
      <c r="J2597" t="s">
        <v>13818</v>
      </c>
      <c r="K2597" t="s">
        <v>13820</v>
      </c>
      <c r="L2597">
        <v>270107</v>
      </c>
      <c r="M2597" t="s">
        <v>13588</v>
      </c>
      <c r="N2597">
        <v>270107007</v>
      </c>
      <c r="O2597" t="s">
        <v>13618</v>
      </c>
      <c r="P2597">
        <v>4072.2803304708805</v>
      </c>
      <c r="Q2597">
        <v>0</v>
      </c>
      <c r="R2597">
        <v>12521.275413098101</v>
      </c>
    </row>
    <row r="2598" spans="1:18" x14ac:dyDescent="0.25">
      <c r="A2598">
        <v>8</v>
      </c>
      <c r="B2598">
        <v>8108</v>
      </c>
      <c r="C2598" t="s">
        <v>768</v>
      </c>
      <c r="D2598" t="s">
        <v>1500</v>
      </c>
      <c r="E2598">
        <v>6</v>
      </c>
      <c r="F2598" t="s">
        <v>13821</v>
      </c>
      <c r="G2598">
        <v>3</v>
      </c>
      <c r="H2598" t="s">
        <v>13770</v>
      </c>
      <c r="I2598">
        <v>2</v>
      </c>
      <c r="J2598" t="s">
        <v>13818</v>
      </c>
      <c r="K2598" t="s">
        <v>13822</v>
      </c>
      <c r="L2598">
        <v>270107</v>
      </c>
      <c r="M2598" t="s">
        <v>13588</v>
      </c>
      <c r="N2598">
        <v>270107007</v>
      </c>
      <c r="O2598" t="s">
        <v>13618</v>
      </c>
      <c r="P2598">
        <v>14837.816938667534</v>
      </c>
      <c r="Q2598">
        <v>16181.147631020272</v>
      </c>
      <c r="R2598">
        <v>21462.274203297377</v>
      </c>
    </row>
    <row r="2599" spans="1:18" x14ac:dyDescent="0.25">
      <c r="A2599">
        <v>8</v>
      </c>
      <c r="B2599">
        <v>8108</v>
      </c>
      <c r="C2599" t="s">
        <v>768</v>
      </c>
      <c r="D2599" t="s">
        <v>1500</v>
      </c>
      <c r="E2599">
        <v>6</v>
      </c>
      <c r="F2599" t="s">
        <v>13821</v>
      </c>
      <c r="G2599">
        <v>3</v>
      </c>
      <c r="H2599" t="s">
        <v>13770</v>
      </c>
      <c r="I2599">
        <v>2</v>
      </c>
      <c r="J2599" t="s">
        <v>13818</v>
      </c>
      <c r="K2599" t="s">
        <v>13823</v>
      </c>
      <c r="L2599">
        <v>270107</v>
      </c>
      <c r="M2599" t="s">
        <v>13588</v>
      </c>
      <c r="N2599">
        <v>270107007</v>
      </c>
      <c r="O2599" t="s">
        <v>13618</v>
      </c>
      <c r="P2599">
        <v>8397.7046111269374</v>
      </c>
      <c r="Q2599">
        <v>4019.730582692549</v>
      </c>
      <c r="R2599">
        <v>16350.236922083575</v>
      </c>
    </row>
    <row r="2600" spans="1:18" x14ac:dyDescent="0.25">
      <c r="A2600">
        <v>8</v>
      </c>
      <c r="B2600">
        <v>8110</v>
      </c>
      <c r="C2600" t="s">
        <v>768</v>
      </c>
      <c r="D2600" t="s">
        <v>1506</v>
      </c>
      <c r="E2600">
        <v>5</v>
      </c>
      <c r="F2600" t="s">
        <v>13817</v>
      </c>
      <c r="G2600">
        <v>1</v>
      </c>
      <c r="H2600" t="s">
        <v>8278</v>
      </c>
      <c r="I2600">
        <v>2</v>
      </c>
      <c r="J2600" t="s">
        <v>13818</v>
      </c>
      <c r="K2600" t="s">
        <v>13819</v>
      </c>
      <c r="L2600">
        <v>270107</v>
      </c>
      <c r="M2600" t="s">
        <v>13588</v>
      </c>
      <c r="N2600">
        <v>270107007</v>
      </c>
      <c r="O2600" t="s">
        <v>13618</v>
      </c>
      <c r="P2600">
        <v>43146.098558101156</v>
      </c>
      <c r="Q2600">
        <v>15061.779132125981</v>
      </c>
      <c r="R2600">
        <v>46775.46610284198</v>
      </c>
    </row>
    <row r="2601" spans="1:18" x14ac:dyDescent="0.25">
      <c r="A2601">
        <v>8</v>
      </c>
      <c r="B2601">
        <v>8110</v>
      </c>
      <c r="C2601" t="s">
        <v>768</v>
      </c>
      <c r="D2601" t="s">
        <v>1506</v>
      </c>
      <c r="E2601">
        <v>5</v>
      </c>
      <c r="F2601" t="s">
        <v>13817</v>
      </c>
      <c r="G2601">
        <v>1</v>
      </c>
      <c r="H2601" t="s">
        <v>8278</v>
      </c>
      <c r="I2601">
        <v>2</v>
      </c>
      <c r="J2601" t="s">
        <v>13818</v>
      </c>
      <c r="K2601" t="s">
        <v>13820</v>
      </c>
      <c r="L2601">
        <v>270107</v>
      </c>
      <c r="M2601" t="s">
        <v>13588</v>
      </c>
      <c r="N2601">
        <v>270107007</v>
      </c>
      <c r="O2601" t="s">
        <v>13618</v>
      </c>
      <c r="P2601">
        <v>11879.759872503133</v>
      </c>
      <c r="Q2601">
        <v>710.72858359258532</v>
      </c>
      <c r="R2601">
        <v>13124.308769001429</v>
      </c>
    </row>
    <row r="2602" spans="1:18" x14ac:dyDescent="0.25">
      <c r="A2602">
        <v>8</v>
      </c>
      <c r="B2602">
        <v>8110</v>
      </c>
      <c r="C2602" t="s">
        <v>768</v>
      </c>
      <c r="D2602" t="s">
        <v>1506</v>
      </c>
      <c r="E2602">
        <v>6</v>
      </c>
      <c r="F2602" t="s">
        <v>13821</v>
      </c>
      <c r="G2602">
        <v>3</v>
      </c>
      <c r="H2602" t="s">
        <v>13770</v>
      </c>
      <c r="I2602">
        <v>2</v>
      </c>
      <c r="J2602" t="s">
        <v>13818</v>
      </c>
      <c r="K2602" t="s">
        <v>13822</v>
      </c>
      <c r="L2602">
        <v>270107</v>
      </c>
      <c r="M2602" t="s">
        <v>13588</v>
      </c>
      <c r="N2602">
        <v>270107007</v>
      </c>
      <c r="O2602" t="s">
        <v>13618</v>
      </c>
      <c r="P2602">
        <v>28784.433287768741</v>
      </c>
      <c r="Q2602">
        <v>10744.455291194321</v>
      </c>
      <c r="R2602">
        <v>26164.37622164658</v>
      </c>
    </row>
    <row r="2603" spans="1:18" x14ac:dyDescent="0.25">
      <c r="A2603">
        <v>8</v>
      </c>
      <c r="B2603">
        <v>8110</v>
      </c>
      <c r="C2603" t="s">
        <v>768</v>
      </c>
      <c r="D2603" t="s">
        <v>1506</v>
      </c>
      <c r="E2603">
        <v>6</v>
      </c>
      <c r="F2603" t="s">
        <v>13821</v>
      </c>
      <c r="G2603">
        <v>3</v>
      </c>
      <c r="H2603" t="s">
        <v>13770</v>
      </c>
      <c r="I2603">
        <v>2</v>
      </c>
      <c r="J2603" t="s">
        <v>13818</v>
      </c>
      <c r="K2603" t="s">
        <v>13823</v>
      </c>
      <c r="L2603">
        <v>270107</v>
      </c>
      <c r="M2603" t="s">
        <v>13588</v>
      </c>
      <c r="N2603">
        <v>270107007</v>
      </c>
      <c r="O2603" t="s">
        <v>13618</v>
      </c>
      <c r="P2603">
        <v>26241.425142835546</v>
      </c>
      <c r="Q2603">
        <v>5028.0524245242505</v>
      </c>
      <c r="R2603">
        <v>33735.398650196839</v>
      </c>
    </row>
    <row r="2604" spans="1:18" x14ac:dyDescent="0.25">
      <c r="A2604">
        <v>8</v>
      </c>
      <c r="B2604">
        <v>8111</v>
      </c>
      <c r="C2604" t="s">
        <v>768</v>
      </c>
      <c r="D2604" t="s">
        <v>1509</v>
      </c>
      <c r="E2604">
        <v>5</v>
      </c>
      <c r="F2604" t="s">
        <v>13817</v>
      </c>
      <c r="G2604">
        <v>1</v>
      </c>
      <c r="H2604" t="s">
        <v>8278</v>
      </c>
      <c r="I2604">
        <v>2</v>
      </c>
      <c r="J2604" t="s">
        <v>13818</v>
      </c>
      <c r="K2604" t="s">
        <v>13819</v>
      </c>
      <c r="L2604">
        <v>270107</v>
      </c>
      <c r="M2604" t="s">
        <v>13588</v>
      </c>
      <c r="N2604">
        <v>270107007</v>
      </c>
      <c r="O2604" t="s">
        <v>13618</v>
      </c>
      <c r="P2604">
        <v>19850.345154660907</v>
      </c>
      <c r="Q2604">
        <v>26181.317995490175</v>
      </c>
      <c r="R2604">
        <v>35123.747669838158</v>
      </c>
    </row>
    <row r="2605" spans="1:18" x14ac:dyDescent="0.25">
      <c r="A2605">
        <v>8</v>
      </c>
      <c r="B2605">
        <v>8111</v>
      </c>
      <c r="C2605" t="s">
        <v>768</v>
      </c>
      <c r="D2605" t="s">
        <v>1509</v>
      </c>
      <c r="E2605">
        <v>5</v>
      </c>
      <c r="F2605" t="s">
        <v>13817</v>
      </c>
      <c r="G2605">
        <v>1</v>
      </c>
      <c r="H2605" t="s">
        <v>8278</v>
      </c>
      <c r="I2605">
        <v>2</v>
      </c>
      <c r="J2605" t="s">
        <v>13818</v>
      </c>
      <c r="K2605" t="s">
        <v>13820</v>
      </c>
      <c r="L2605">
        <v>270107</v>
      </c>
      <c r="M2605" t="s">
        <v>13588</v>
      </c>
      <c r="N2605">
        <v>270107007</v>
      </c>
      <c r="O2605" t="s">
        <v>13618</v>
      </c>
      <c r="P2605">
        <v>8378.5635242662174</v>
      </c>
      <c r="Q2605">
        <v>2775.2311509801634</v>
      </c>
      <c r="R2605">
        <v>0</v>
      </c>
    </row>
    <row r="2606" spans="1:18" x14ac:dyDescent="0.25">
      <c r="A2606">
        <v>8</v>
      </c>
      <c r="B2606">
        <v>8111</v>
      </c>
      <c r="C2606" t="s">
        <v>768</v>
      </c>
      <c r="D2606" t="s">
        <v>1509</v>
      </c>
      <c r="E2606">
        <v>6</v>
      </c>
      <c r="F2606" t="s">
        <v>13821</v>
      </c>
      <c r="G2606">
        <v>3</v>
      </c>
      <c r="H2606" t="s">
        <v>13770</v>
      </c>
      <c r="I2606">
        <v>2</v>
      </c>
      <c r="J2606" t="s">
        <v>13818</v>
      </c>
      <c r="K2606" t="s">
        <v>13822</v>
      </c>
      <c r="L2606">
        <v>270107</v>
      </c>
      <c r="M2606" t="s">
        <v>13588</v>
      </c>
      <c r="N2606">
        <v>270107007</v>
      </c>
      <c r="O2606" t="s">
        <v>13618</v>
      </c>
      <c r="P2606">
        <v>15785.775763643709</v>
      </c>
      <c r="Q2606">
        <v>21704.393356315093</v>
      </c>
      <c r="R2606">
        <v>20989.041926298542</v>
      </c>
    </row>
    <row r="2607" spans="1:18" x14ac:dyDescent="0.25">
      <c r="A2607">
        <v>8</v>
      </c>
      <c r="B2607">
        <v>8111</v>
      </c>
      <c r="C2607" t="s">
        <v>768</v>
      </c>
      <c r="D2607" t="s">
        <v>1509</v>
      </c>
      <c r="E2607">
        <v>6</v>
      </c>
      <c r="F2607" t="s">
        <v>13821</v>
      </c>
      <c r="G2607">
        <v>3</v>
      </c>
      <c r="H2607" t="s">
        <v>13770</v>
      </c>
      <c r="I2607">
        <v>2</v>
      </c>
      <c r="J2607" t="s">
        <v>13818</v>
      </c>
      <c r="K2607" t="s">
        <v>13823</v>
      </c>
      <c r="L2607">
        <v>270107</v>
      </c>
      <c r="M2607" t="s">
        <v>13588</v>
      </c>
      <c r="N2607">
        <v>270107007</v>
      </c>
      <c r="O2607" t="s">
        <v>13618</v>
      </c>
      <c r="P2607">
        <v>12443.132915283413</v>
      </c>
      <c r="Q2607">
        <v>7252.1557901552487</v>
      </c>
      <c r="R2607">
        <v>14134.70574353962</v>
      </c>
    </row>
    <row r="2608" spans="1:18" x14ac:dyDescent="0.25">
      <c r="A2608">
        <v>8</v>
      </c>
      <c r="B2608">
        <v>8112</v>
      </c>
      <c r="C2608" t="s">
        <v>768</v>
      </c>
      <c r="D2608" t="s">
        <v>1512</v>
      </c>
      <c r="E2608">
        <v>5</v>
      </c>
      <c r="F2608" t="s">
        <v>13817</v>
      </c>
      <c r="G2608">
        <v>1</v>
      </c>
      <c r="H2608" t="s">
        <v>8278</v>
      </c>
      <c r="I2608">
        <v>2</v>
      </c>
      <c r="J2608" t="s">
        <v>13818</v>
      </c>
      <c r="K2608" t="s">
        <v>13819</v>
      </c>
      <c r="L2608">
        <v>270107</v>
      </c>
      <c r="M2608" t="s">
        <v>13588</v>
      </c>
      <c r="N2608">
        <v>270107007</v>
      </c>
      <c r="O2608" t="s">
        <v>13618</v>
      </c>
      <c r="P2608">
        <v>0</v>
      </c>
      <c r="Q2608">
        <v>45232.259639981326</v>
      </c>
      <c r="R2608">
        <v>39921.332718933991</v>
      </c>
    </row>
    <row r="2609" spans="1:18" x14ac:dyDescent="0.25">
      <c r="A2609">
        <v>8</v>
      </c>
      <c r="B2609">
        <v>8112</v>
      </c>
      <c r="C2609" t="s">
        <v>768</v>
      </c>
      <c r="D2609" t="s">
        <v>1512</v>
      </c>
      <c r="E2609">
        <v>5</v>
      </c>
      <c r="F2609" t="s">
        <v>13817</v>
      </c>
      <c r="G2609">
        <v>1</v>
      </c>
      <c r="H2609" t="s">
        <v>8278</v>
      </c>
      <c r="I2609">
        <v>2</v>
      </c>
      <c r="J2609" t="s">
        <v>13818</v>
      </c>
      <c r="K2609" t="s">
        <v>13820</v>
      </c>
      <c r="L2609">
        <v>270107</v>
      </c>
      <c r="M2609" t="s">
        <v>13588</v>
      </c>
      <c r="N2609">
        <v>270107007</v>
      </c>
      <c r="O2609" t="s">
        <v>13618</v>
      </c>
      <c r="P2609">
        <v>0</v>
      </c>
      <c r="Q2609">
        <v>14010.817251400576</v>
      </c>
      <c r="R2609">
        <v>6630.8847558513162</v>
      </c>
    </row>
    <row r="2610" spans="1:18" x14ac:dyDescent="0.25">
      <c r="A2610">
        <v>8</v>
      </c>
      <c r="B2610">
        <v>8112</v>
      </c>
      <c r="C2610" t="s">
        <v>768</v>
      </c>
      <c r="D2610" t="s">
        <v>1512</v>
      </c>
      <c r="E2610">
        <v>6</v>
      </c>
      <c r="F2610" t="s">
        <v>13821</v>
      </c>
      <c r="G2610">
        <v>3</v>
      </c>
      <c r="H2610" t="s">
        <v>13770</v>
      </c>
      <c r="I2610">
        <v>2</v>
      </c>
      <c r="J2610" t="s">
        <v>13818</v>
      </c>
      <c r="K2610" t="s">
        <v>13822</v>
      </c>
      <c r="L2610">
        <v>270107</v>
      </c>
      <c r="M2610" t="s">
        <v>13588</v>
      </c>
      <c r="N2610">
        <v>270107007</v>
      </c>
      <c r="O2610" t="s">
        <v>13618</v>
      </c>
      <c r="P2610">
        <v>0</v>
      </c>
      <c r="Q2610">
        <v>45232.259639981326</v>
      </c>
      <c r="R2610">
        <v>25378.659367853259</v>
      </c>
    </row>
    <row r="2611" spans="1:18" x14ac:dyDescent="0.25">
      <c r="A2611">
        <v>8</v>
      </c>
      <c r="B2611">
        <v>8112</v>
      </c>
      <c r="C2611" t="s">
        <v>768</v>
      </c>
      <c r="D2611" t="s">
        <v>1512</v>
      </c>
      <c r="E2611">
        <v>6</v>
      </c>
      <c r="F2611" t="s">
        <v>13821</v>
      </c>
      <c r="G2611">
        <v>3</v>
      </c>
      <c r="H2611" t="s">
        <v>13770</v>
      </c>
      <c r="I2611">
        <v>2</v>
      </c>
      <c r="J2611" t="s">
        <v>13818</v>
      </c>
      <c r="K2611" t="s">
        <v>13823</v>
      </c>
      <c r="L2611">
        <v>270107</v>
      </c>
      <c r="M2611" t="s">
        <v>13588</v>
      </c>
      <c r="N2611">
        <v>270107007</v>
      </c>
      <c r="O2611" t="s">
        <v>13618</v>
      </c>
      <c r="P2611">
        <v>0</v>
      </c>
      <c r="Q2611">
        <v>14010.817251400576</v>
      </c>
      <c r="R2611">
        <v>21173.558106932051</v>
      </c>
    </row>
    <row r="2612" spans="1:18" x14ac:dyDescent="0.25">
      <c r="A2612">
        <v>8</v>
      </c>
      <c r="B2612">
        <v>8201</v>
      </c>
      <c r="C2612" t="s">
        <v>768</v>
      </c>
      <c r="D2612" t="s">
        <v>1515</v>
      </c>
      <c r="E2612">
        <v>5</v>
      </c>
      <c r="F2612" t="s">
        <v>13817</v>
      </c>
      <c r="G2612">
        <v>1</v>
      </c>
      <c r="H2612" t="s">
        <v>8278</v>
      </c>
      <c r="I2612">
        <v>2</v>
      </c>
      <c r="J2612" t="s">
        <v>13818</v>
      </c>
      <c r="K2612" t="s">
        <v>13819</v>
      </c>
      <c r="L2612">
        <v>270107</v>
      </c>
      <c r="M2612" t="s">
        <v>13588</v>
      </c>
      <c r="N2612">
        <v>270107007</v>
      </c>
      <c r="O2612" t="s">
        <v>13618</v>
      </c>
      <c r="P2612">
        <v>0</v>
      </c>
      <c r="Q2612">
        <v>34944.075593965361</v>
      </c>
      <c r="R2612">
        <v>0</v>
      </c>
    </row>
    <row r="2613" spans="1:18" x14ac:dyDescent="0.25">
      <c r="A2613">
        <v>8</v>
      </c>
      <c r="B2613">
        <v>8201</v>
      </c>
      <c r="C2613" t="s">
        <v>768</v>
      </c>
      <c r="D2613" t="s">
        <v>1515</v>
      </c>
      <c r="E2613">
        <v>5</v>
      </c>
      <c r="F2613" t="s">
        <v>13817</v>
      </c>
      <c r="G2613">
        <v>1</v>
      </c>
      <c r="H2613" t="s">
        <v>8278</v>
      </c>
      <c r="I2613">
        <v>2</v>
      </c>
      <c r="J2613" t="s">
        <v>13818</v>
      </c>
      <c r="K2613" t="s">
        <v>13820</v>
      </c>
      <c r="L2613">
        <v>270107</v>
      </c>
      <c r="M2613" t="s">
        <v>13588</v>
      </c>
      <c r="N2613">
        <v>270107007</v>
      </c>
      <c r="O2613" t="s">
        <v>13618</v>
      </c>
      <c r="P2613">
        <v>0</v>
      </c>
      <c r="Q2613">
        <v>10973.546770065406</v>
      </c>
      <c r="R2613">
        <v>0</v>
      </c>
    </row>
    <row r="2614" spans="1:18" x14ac:dyDescent="0.25">
      <c r="A2614">
        <v>8</v>
      </c>
      <c r="B2614">
        <v>8201</v>
      </c>
      <c r="C2614" t="s">
        <v>768</v>
      </c>
      <c r="D2614" t="s">
        <v>1515</v>
      </c>
      <c r="E2614">
        <v>6</v>
      </c>
      <c r="F2614" t="s">
        <v>13821</v>
      </c>
      <c r="G2614">
        <v>3</v>
      </c>
      <c r="H2614" t="s">
        <v>13770</v>
      </c>
      <c r="I2614">
        <v>2</v>
      </c>
      <c r="J2614" t="s">
        <v>13818</v>
      </c>
      <c r="K2614" t="s">
        <v>13822</v>
      </c>
      <c r="L2614">
        <v>270107</v>
      </c>
      <c r="M2614" t="s">
        <v>13588</v>
      </c>
      <c r="N2614">
        <v>270107007</v>
      </c>
      <c r="O2614" t="s">
        <v>13618</v>
      </c>
      <c r="P2614">
        <v>0</v>
      </c>
      <c r="Q2614">
        <v>30772.71881846846</v>
      </c>
      <c r="R2614">
        <v>0</v>
      </c>
    </row>
    <row r="2615" spans="1:18" x14ac:dyDescent="0.25">
      <c r="A2615">
        <v>8</v>
      </c>
      <c r="B2615">
        <v>8201</v>
      </c>
      <c r="C2615" t="s">
        <v>768</v>
      </c>
      <c r="D2615" t="s">
        <v>1515</v>
      </c>
      <c r="E2615">
        <v>6</v>
      </c>
      <c r="F2615" t="s">
        <v>13821</v>
      </c>
      <c r="G2615">
        <v>3</v>
      </c>
      <c r="H2615" t="s">
        <v>13770</v>
      </c>
      <c r="I2615">
        <v>2</v>
      </c>
      <c r="J2615" t="s">
        <v>13818</v>
      </c>
      <c r="K2615" t="s">
        <v>13823</v>
      </c>
      <c r="L2615">
        <v>270107</v>
      </c>
      <c r="M2615" t="s">
        <v>13588</v>
      </c>
      <c r="N2615">
        <v>270107007</v>
      </c>
      <c r="O2615" t="s">
        <v>13618</v>
      </c>
      <c r="P2615">
        <v>0</v>
      </c>
      <c r="Q2615">
        <v>15144.903545562307</v>
      </c>
      <c r="R2615">
        <v>0</v>
      </c>
    </row>
    <row r="2616" spans="1:18" x14ac:dyDescent="0.25">
      <c r="A2616">
        <v>8</v>
      </c>
      <c r="B2616">
        <v>8202</v>
      </c>
      <c r="C2616" t="s">
        <v>768</v>
      </c>
      <c r="D2616" t="s">
        <v>1518</v>
      </c>
      <c r="E2616">
        <v>5</v>
      </c>
      <c r="F2616" t="s">
        <v>13817</v>
      </c>
      <c r="G2616">
        <v>1</v>
      </c>
      <c r="H2616" t="s">
        <v>8278</v>
      </c>
      <c r="I2616">
        <v>2</v>
      </c>
      <c r="J2616" t="s">
        <v>13818</v>
      </c>
      <c r="K2616" t="s">
        <v>13819</v>
      </c>
      <c r="L2616">
        <v>270107</v>
      </c>
      <c r="M2616" t="s">
        <v>13588</v>
      </c>
      <c r="N2616">
        <v>270107007</v>
      </c>
      <c r="O2616" t="s">
        <v>13618</v>
      </c>
      <c r="P2616">
        <v>21221.309077369078</v>
      </c>
      <c r="Q2616">
        <v>57642.685907933977</v>
      </c>
      <c r="R2616">
        <v>0</v>
      </c>
    </row>
    <row r="2617" spans="1:18" x14ac:dyDescent="0.25">
      <c r="A2617">
        <v>8</v>
      </c>
      <c r="B2617">
        <v>8202</v>
      </c>
      <c r="C2617" t="s">
        <v>768</v>
      </c>
      <c r="D2617" t="s">
        <v>1518</v>
      </c>
      <c r="E2617">
        <v>5</v>
      </c>
      <c r="F2617" t="s">
        <v>13817</v>
      </c>
      <c r="G2617">
        <v>1</v>
      </c>
      <c r="H2617" t="s">
        <v>8278</v>
      </c>
      <c r="I2617">
        <v>2</v>
      </c>
      <c r="J2617" t="s">
        <v>13818</v>
      </c>
      <c r="K2617" t="s">
        <v>13820</v>
      </c>
      <c r="L2617">
        <v>270107</v>
      </c>
      <c r="M2617" t="s">
        <v>13588</v>
      </c>
      <c r="N2617">
        <v>270107007</v>
      </c>
      <c r="O2617" t="s">
        <v>13618</v>
      </c>
      <c r="P2617">
        <v>0</v>
      </c>
      <c r="Q2617">
        <v>5138.1392814219316</v>
      </c>
      <c r="R2617">
        <v>0</v>
      </c>
    </row>
    <row r="2618" spans="1:18" x14ac:dyDescent="0.25">
      <c r="A2618">
        <v>8</v>
      </c>
      <c r="B2618">
        <v>8202</v>
      </c>
      <c r="C2618" t="s">
        <v>768</v>
      </c>
      <c r="D2618" t="s">
        <v>1518</v>
      </c>
      <c r="E2618">
        <v>6</v>
      </c>
      <c r="F2618" t="s">
        <v>13821</v>
      </c>
      <c r="G2618">
        <v>3</v>
      </c>
      <c r="H2618" t="s">
        <v>13770</v>
      </c>
      <c r="I2618">
        <v>2</v>
      </c>
      <c r="J2618" t="s">
        <v>13818</v>
      </c>
      <c r="K2618" t="s">
        <v>13822</v>
      </c>
      <c r="L2618">
        <v>270107</v>
      </c>
      <c r="M2618" t="s">
        <v>13588</v>
      </c>
      <c r="N2618">
        <v>270107007</v>
      </c>
      <c r="O2618" t="s">
        <v>13618</v>
      </c>
      <c r="P2618">
        <v>14976.46213995053</v>
      </c>
      <c r="Q2618">
        <v>57642.685907933977</v>
      </c>
      <c r="R2618">
        <v>0</v>
      </c>
    </row>
    <row r="2619" spans="1:18" x14ac:dyDescent="0.25">
      <c r="A2619">
        <v>8</v>
      </c>
      <c r="B2619">
        <v>8202</v>
      </c>
      <c r="C2619" t="s">
        <v>768</v>
      </c>
      <c r="D2619" t="s">
        <v>1518</v>
      </c>
      <c r="E2619">
        <v>6</v>
      </c>
      <c r="F2619" t="s">
        <v>13821</v>
      </c>
      <c r="G2619">
        <v>3</v>
      </c>
      <c r="H2619" t="s">
        <v>13770</v>
      </c>
      <c r="I2619">
        <v>2</v>
      </c>
      <c r="J2619" t="s">
        <v>13818</v>
      </c>
      <c r="K2619" t="s">
        <v>13823</v>
      </c>
      <c r="L2619">
        <v>270107</v>
      </c>
      <c r="M2619" t="s">
        <v>13588</v>
      </c>
      <c r="N2619">
        <v>270107007</v>
      </c>
      <c r="O2619" t="s">
        <v>13618</v>
      </c>
      <c r="P2619">
        <v>6244.8469374185488</v>
      </c>
      <c r="Q2619">
        <v>5138.1392814219316</v>
      </c>
      <c r="R2619">
        <v>0</v>
      </c>
    </row>
    <row r="2620" spans="1:18" x14ac:dyDescent="0.25">
      <c r="A2620">
        <v>8</v>
      </c>
      <c r="B2620">
        <v>8203</v>
      </c>
      <c r="C2620" t="s">
        <v>768</v>
      </c>
      <c r="D2620" t="s">
        <v>1521</v>
      </c>
      <c r="E2620">
        <v>5</v>
      </c>
      <c r="F2620" t="s">
        <v>13817</v>
      </c>
      <c r="G2620">
        <v>1</v>
      </c>
      <c r="H2620" t="s">
        <v>8278</v>
      </c>
      <c r="I2620">
        <v>2</v>
      </c>
      <c r="J2620" t="s">
        <v>13818</v>
      </c>
      <c r="K2620" t="s">
        <v>13819</v>
      </c>
      <c r="L2620">
        <v>270107</v>
      </c>
      <c r="M2620" t="s">
        <v>13588</v>
      </c>
      <c r="N2620">
        <v>270107007</v>
      </c>
      <c r="O2620" t="s">
        <v>13618</v>
      </c>
      <c r="P2620">
        <v>0</v>
      </c>
      <c r="Q2620">
        <v>31221.52886828798</v>
      </c>
      <c r="R2620">
        <v>0</v>
      </c>
    </row>
    <row r="2621" spans="1:18" x14ac:dyDescent="0.25">
      <c r="A2621">
        <v>8</v>
      </c>
      <c r="B2621">
        <v>8203</v>
      </c>
      <c r="C2621" t="s">
        <v>768</v>
      </c>
      <c r="D2621" t="s">
        <v>1521</v>
      </c>
      <c r="E2621">
        <v>6</v>
      </c>
      <c r="F2621" t="s">
        <v>13821</v>
      </c>
      <c r="G2621">
        <v>3</v>
      </c>
      <c r="H2621" t="s">
        <v>13770</v>
      </c>
      <c r="I2621">
        <v>2</v>
      </c>
      <c r="J2621" t="s">
        <v>13818</v>
      </c>
      <c r="K2621" t="s">
        <v>13822</v>
      </c>
      <c r="L2621">
        <v>270107</v>
      </c>
      <c r="M2621" t="s">
        <v>13588</v>
      </c>
      <c r="N2621">
        <v>270107007</v>
      </c>
      <c r="O2621" t="s">
        <v>13618</v>
      </c>
      <c r="P2621">
        <v>0</v>
      </c>
      <c r="Q2621">
        <v>23114.508074895992</v>
      </c>
      <c r="R2621">
        <v>0</v>
      </c>
    </row>
    <row r="2622" spans="1:18" x14ac:dyDescent="0.25">
      <c r="A2622">
        <v>8</v>
      </c>
      <c r="B2622">
        <v>8203</v>
      </c>
      <c r="C2622" t="s">
        <v>768</v>
      </c>
      <c r="D2622" t="s">
        <v>1521</v>
      </c>
      <c r="E2622">
        <v>6</v>
      </c>
      <c r="F2622" t="s">
        <v>13821</v>
      </c>
      <c r="G2622">
        <v>3</v>
      </c>
      <c r="H2622" t="s">
        <v>13770</v>
      </c>
      <c r="I2622">
        <v>2</v>
      </c>
      <c r="J2622" t="s">
        <v>13818</v>
      </c>
      <c r="K2622" t="s">
        <v>13823</v>
      </c>
      <c r="L2622">
        <v>270107</v>
      </c>
      <c r="M2622" t="s">
        <v>13588</v>
      </c>
      <c r="N2622">
        <v>270107007</v>
      </c>
      <c r="O2622" t="s">
        <v>13618</v>
      </c>
      <c r="P2622">
        <v>0</v>
      </c>
      <c r="Q2622">
        <v>8107.0207933919883</v>
      </c>
      <c r="R2622">
        <v>0</v>
      </c>
    </row>
    <row r="2623" spans="1:18" x14ac:dyDescent="0.25">
      <c r="A2623">
        <v>8</v>
      </c>
      <c r="B2623">
        <v>8205</v>
      </c>
      <c r="C2623" t="s">
        <v>768</v>
      </c>
      <c r="D2623" t="s">
        <v>1527</v>
      </c>
      <c r="E2623">
        <v>5</v>
      </c>
      <c r="F2623" t="s">
        <v>13817</v>
      </c>
      <c r="G2623">
        <v>1</v>
      </c>
      <c r="H2623" t="s">
        <v>8278</v>
      </c>
      <c r="I2623">
        <v>2</v>
      </c>
      <c r="J2623" t="s">
        <v>13818</v>
      </c>
      <c r="K2623" t="s">
        <v>13819</v>
      </c>
      <c r="L2623">
        <v>270107</v>
      </c>
      <c r="M2623" t="s">
        <v>13588</v>
      </c>
      <c r="N2623">
        <v>270107007</v>
      </c>
      <c r="O2623" t="s">
        <v>13618</v>
      </c>
      <c r="P2623">
        <v>0</v>
      </c>
      <c r="Q2623">
        <v>33020.521560500529</v>
      </c>
      <c r="R2623">
        <v>0</v>
      </c>
    </row>
    <row r="2624" spans="1:18" x14ac:dyDescent="0.25">
      <c r="A2624">
        <v>8</v>
      </c>
      <c r="B2624">
        <v>8205</v>
      </c>
      <c r="C2624" t="s">
        <v>768</v>
      </c>
      <c r="D2624" t="s">
        <v>1527</v>
      </c>
      <c r="E2624">
        <v>6</v>
      </c>
      <c r="F2624" t="s">
        <v>13821</v>
      </c>
      <c r="G2624">
        <v>3</v>
      </c>
      <c r="H2624" t="s">
        <v>13770</v>
      </c>
      <c r="I2624">
        <v>2</v>
      </c>
      <c r="J2624" t="s">
        <v>13818</v>
      </c>
      <c r="K2624" t="s">
        <v>13822</v>
      </c>
      <c r="L2624">
        <v>270107</v>
      </c>
      <c r="M2624" t="s">
        <v>13588</v>
      </c>
      <c r="N2624">
        <v>270107007</v>
      </c>
      <c r="O2624" t="s">
        <v>13618</v>
      </c>
      <c r="P2624">
        <v>0</v>
      </c>
      <c r="Q2624">
        <v>7714.9602487977272</v>
      </c>
      <c r="R2624">
        <v>0</v>
      </c>
    </row>
    <row r="2625" spans="1:18" x14ac:dyDescent="0.25">
      <c r="A2625">
        <v>8</v>
      </c>
      <c r="B2625">
        <v>8205</v>
      </c>
      <c r="C2625" t="s">
        <v>768</v>
      </c>
      <c r="D2625" t="s">
        <v>1527</v>
      </c>
      <c r="E2625">
        <v>6</v>
      </c>
      <c r="F2625" t="s">
        <v>13821</v>
      </c>
      <c r="G2625">
        <v>3</v>
      </c>
      <c r="H2625" t="s">
        <v>13770</v>
      </c>
      <c r="I2625">
        <v>2</v>
      </c>
      <c r="J2625" t="s">
        <v>13818</v>
      </c>
      <c r="K2625" t="s">
        <v>13823</v>
      </c>
      <c r="L2625">
        <v>270107</v>
      </c>
      <c r="M2625" t="s">
        <v>13588</v>
      </c>
      <c r="N2625">
        <v>270107007</v>
      </c>
      <c r="O2625" t="s">
        <v>13618</v>
      </c>
      <c r="P2625">
        <v>0</v>
      </c>
      <c r="Q2625">
        <v>25305.561311702801</v>
      </c>
      <c r="R2625">
        <v>0</v>
      </c>
    </row>
    <row r="2626" spans="1:18" x14ac:dyDescent="0.25">
      <c r="A2626">
        <v>8</v>
      </c>
      <c r="B2626">
        <v>8206</v>
      </c>
      <c r="C2626" t="s">
        <v>768</v>
      </c>
      <c r="D2626" t="s">
        <v>13772</v>
      </c>
      <c r="E2626">
        <v>5</v>
      </c>
      <c r="F2626" t="s">
        <v>13817</v>
      </c>
      <c r="G2626">
        <v>1</v>
      </c>
      <c r="H2626" t="s">
        <v>8278</v>
      </c>
      <c r="I2626">
        <v>2</v>
      </c>
      <c r="J2626" t="s">
        <v>13818</v>
      </c>
      <c r="K2626" t="s">
        <v>13819</v>
      </c>
      <c r="L2626">
        <v>270107</v>
      </c>
      <c r="M2626" t="s">
        <v>13588</v>
      </c>
      <c r="N2626">
        <v>270107007</v>
      </c>
      <c r="O2626" t="s">
        <v>13618</v>
      </c>
      <c r="P2626">
        <v>0</v>
      </c>
      <c r="Q2626">
        <v>47822.632099626229</v>
      </c>
      <c r="R2626">
        <v>0</v>
      </c>
    </row>
    <row r="2627" spans="1:18" x14ac:dyDescent="0.25">
      <c r="A2627">
        <v>8</v>
      </c>
      <c r="B2627">
        <v>8206</v>
      </c>
      <c r="C2627" t="s">
        <v>768</v>
      </c>
      <c r="D2627" t="s">
        <v>13772</v>
      </c>
      <c r="E2627">
        <v>5</v>
      </c>
      <c r="F2627" t="s">
        <v>13817</v>
      </c>
      <c r="G2627">
        <v>1</v>
      </c>
      <c r="H2627" t="s">
        <v>8278</v>
      </c>
      <c r="I2627">
        <v>2</v>
      </c>
      <c r="J2627" t="s">
        <v>13818</v>
      </c>
      <c r="K2627" t="s">
        <v>13820</v>
      </c>
      <c r="L2627">
        <v>270107</v>
      </c>
      <c r="M2627" t="s">
        <v>13588</v>
      </c>
      <c r="N2627">
        <v>270107007</v>
      </c>
      <c r="O2627" t="s">
        <v>13618</v>
      </c>
      <c r="P2627">
        <v>0</v>
      </c>
      <c r="Q2627">
        <v>14001.870066205103</v>
      </c>
      <c r="R2627">
        <v>0</v>
      </c>
    </row>
    <row r="2628" spans="1:18" x14ac:dyDescent="0.25">
      <c r="A2628">
        <v>8</v>
      </c>
      <c r="B2628">
        <v>8206</v>
      </c>
      <c r="C2628" t="s">
        <v>768</v>
      </c>
      <c r="D2628" t="s">
        <v>13772</v>
      </c>
      <c r="E2628">
        <v>6</v>
      </c>
      <c r="F2628" t="s">
        <v>13821</v>
      </c>
      <c r="G2628">
        <v>3</v>
      </c>
      <c r="H2628" t="s">
        <v>13770</v>
      </c>
      <c r="I2628">
        <v>2</v>
      </c>
      <c r="J2628" t="s">
        <v>13818</v>
      </c>
      <c r="K2628" t="s">
        <v>13822</v>
      </c>
      <c r="L2628">
        <v>270107</v>
      </c>
      <c r="M2628" t="s">
        <v>13588</v>
      </c>
      <c r="N2628">
        <v>270107007</v>
      </c>
      <c r="O2628" t="s">
        <v>13618</v>
      </c>
      <c r="P2628">
        <v>0</v>
      </c>
      <c r="Q2628">
        <v>47822.632099626229</v>
      </c>
      <c r="R2628">
        <v>0</v>
      </c>
    </row>
    <row r="2629" spans="1:18" x14ac:dyDescent="0.25">
      <c r="A2629">
        <v>8</v>
      </c>
      <c r="B2629">
        <v>8206</v>
      </c>
      <c r="C2629" t="s">
        <v>768</v>
      </c>
      <c r="D2629" t="s">
        <v>13772</v>
      </c>
      <c r="E2629">
        <v>6</v>
      </c>
      <c r="F2629" t="s">
        <v>13821</v>
      </c>
      <c r="G2629">
        <v>3</v>
      </c>
      <c r="H2629" t="s">
        <v>13770</v>
      </c>
      <c r="I2629">
        <v>2</v>
      </c>
      <c r="J2629" t="s">
        <v>13818</v>
      </c>
      <c r="K2629" t="s">
        <v>13823</v>
      </c>
      <c r="L2629">
        <v>270107</v>
      </c>
      <c r="M2629" t="s">
        <v>13588</v>
      </c>
      <c r="N2629">
        <v>270107007</v>
      </c>
      <c r="O2629" t="s">
        <v>13618</v>
      </c>
      <c r="P2629">
        <v>0</v>
      </c>
      <c r="Q2629">
        <v>14001.870066205103</v>
      </c>
      <c r="R2629">
        <v>0</v>
      </c>
    </row>
    <row r="2630" spans="1:18" x14ac:dyDescent="0.25">
      <c r="A2630">
        <v>8</v>
      </c>
      <c r="B2630">
        <v>8301</v>
      </c>
      <c r="C2630" t="s">
        <v>768</v>
      </c>
      <c r="D2630" t="s">
        <v>1536</v>
      </c>
      <c r="E2630">
        <v>5</v>
      </c>
      <c r="F2630" t="s">
        <v>13817</v>
      </c>
      <c r="G2630">
        <v>1</v>
      </c>
      <c r="H2630" t="s">
        <v>8278</v>
      </c>
      <c r="I2630">
        <v>2</v>
      </c>
      <c r="J2630" t="s">
        <v>13818</v>
      </c>
      <c r="K2630" t="s">
        <v>13819</v>
      </c>
      <c r="L2630">
        <v>270107</v>
      </c>
      <c r="M2630" t="s">
        <v>13588</v>
      </c>
      <c r="N2630">
        <v>270107007</v>
      </c>
      <c r="O2630" t="s">
        <v>13618</v>
      </c>
      <c r="P2630">
        <v>18212.018745921574</v>
      </c>
      <c r="Q2630">
        <v>31760.264124161949</v>
      </c>
      <c r="R2630">
        <v>17449.239258812599</v>
      </c>
    </row>
    <row r="2631" spans="1:18" x14ac:dyDescent="0.25">
      <c r="A2631">
        <v>8</v>
      </c>
      <c r="B2631">
        <v>8301</v>
      </c>
      <c r="C2631" t="s">
        <v>768</v>
      </c>
      <c r="D2631" t="s">
        <v>1536</v>
      </c>
      <c r="E2631">
        <v>5</v>
      </c>
      <c r="F2631" t="s">
        <v>13817</v>
      </c>
      <c r="G2631">
        <v>1</v>
      </c>
      <c r="H2631" t="s">
        <v>8278</v>
      </c>
      <c r="I2631">
        <v>2</v>
      </c>
      <c r="J2631" t="s">
        <v>13818</v>
      </c>
      <c r="K2631" t="s">
        <v>13820</v>
      </c>
      <c r="L2631">
        <v>270107</v>
      </c>
      <c r="M2631" t="s">
        <v>13588</v>
      </c>
      <c r="N2631">
        <v>270107007</v>
      </c>
      <c r="O2631" t="s">
        <v>13618</v>
      </c>
      <c r="P2631">
        <v>2683.3560736390423</v>
      </c>
      <c r="Q2631">
        <v>4354.3760434660899</v>
      </c>
      <c r="R2631">
        <v>12485.442127494516</v>
      </c>
    </row>
    <row r="2632" spans="1:18" x14ac:dyDescent="0.25">
      <c r="A2632">
        <v>8</v>
      </c>
      <c r="B2632">
        <v>8301</v>
      </c>
      <c r="C2632" t="s">
        <v>768</v>
      </c>
      <c r="D2632" t="s">
        <v>1536</v>
      </c>
      <c r="E2632">
        <v>6</v>
      </c>
      <c r="F2632" t="s">
        <v>13821</v>
      </c>
      <c r="G2632">
        <v>3</v>
      </c>
      <c r="H2632" t="s">
        <v>13770</v>
      </c>
      <c r="I2632">
        <v>2</v>
      </c>
      <c r="J2632" t="s">
        <v>13818</v>
      </c>
      <c r="K2632" t="s">
        <v>13822</v>
      </c>
      <c r="L2632">
        <v>270107</v>
      </c>
      <c r="M2632" t="s">
        <v>13588</v>
      </c>
      <c r="N2632">
        <v>270107007</v>
      </c>
      <c r="O2632" t="s">
        <v>13618</v>
      </c>
      <c r="P2632">
        <v>16339.898360720572</v>
      </c>
      <c r="Q2632">
        <v>30704.976994214281</v>
      </c>
      <c r="R2632">
        <v>11495.099296270093</v>
      </c>
    </row>
    <row r="2633" spans="1:18" x14ac:dyDescent="0.25">
      <c r="A2633">
        <v>8</v>
      </c>
      <c r="B2633">
        <v>8301</v>
      </c>
      <c r="C2633" t="s">
        <v>768</v>
      </c>
      <c r="D2633" t="s">
        <v>1536</v>
      </c>
      <c r="E2633">
        <v>6</v>
      </c>
      <c r="F2633" t="s">
        <v>13821</v>
      </c>
      <c r="G2633">
        <v>3</v>
      </c>
      <c r="H2633" t="s">
        <v>13770</v>
      </c>
      <c r="I2633">
        <v>2</v>
      </c>
      <c r="J2633" t="s">
        <v>13818</v>
      </c>
      <c r="K2633" t="s">
        <v>13823</v>
      </c>
      <c r="L2633">
        <v>270107</v>
      </c>
      <c r="M2633" t="s">
        <v>13588</v>
      </c>
      <c r="N2633">
        <v>270107007</v>
      </c>
      <c r="O2633" t="s">
        <v>13618</v>
      </c>
      <c r="P2633">
        <v>4555.4764588400467</v>
      </c>
      <c r="Q2633">
        <v>5409.6631734137591</v>
      </c>
      <c r="R2633">
        <v>18439.58209003702</v>
      </c>
    </row>
    <row r="2634" spans="1:18" x14ac:dyDescent="0.25">
      <c r="A2634">
        <v>8</v>
      </c>
      <c r="B2634">
        <v>8304</v>
      </c>
      <c r="C2634" t="s">
        <v>768</v>
      </c>
      <c r="D2634" t="s">
        <v>1545</v>
      </c>
      <c r="E2634">
        <v>5</v>
      </c>
      <c r="F2634" t="s">
        <v>13817</v>
      </c>
      <c r="G2634">
        <v>1</v>
      </c>
      <c r="H2634" t="s">
        <v>8278</v>
      </c>
      <c r="I2634">
        <v>2</v>
      </c>
      <c r="J2634" t="s">
        <v>13818</v>
      </c>
      <c r="K2634" t="s">
        <v>13819</v>
      </c>
      <c r="L2634">
        <v>270107</v>
      </c>
      <c r="M2634" t="s">
        <v>13588</v>
      </c>
      <c r="N2634">
        <v>270107007</v>
      </c>
      <c r="O2634" t="s">
        <v>13618</v>
      </c>
      <c r="P2634">
        <v>0</v>
      </c>
      <c r="Q2634">
        <v>25473.638190758113</v>
      </c>
      <c r="R2634">
        <v>0</v>
      </c>
    </row>
    <row r="2635" spans="1:18" x14ac:dyDescent="0.25">
      <c r="A2635">
        <v>8</v>
      </c>
      <c r="B2635">
        <v>8304</v>
      </c>
      <c r="C2635" t="s">
        <v>768</v>
      </c>
      <c r="D2635" t="s">
        <v>1545</v>
      </c>
      <c r="E2635">
        <v>6</v>
      </c>
      <c r="F2635" t="s">
        <v>13821</v>
      </c>
      <c r="G2635">
        <v>3</v>
      </c>
      <c r="H2635" t="s">
        <v>13770</v>
      </c>
      <c r="I2635">
        <v>2</v>
      </c>
      <c r="J2635" t="s">
        <v>13818</v>
      </c>
      <c r="K2635" t="s">
        <v>13822</v>
      </c>
      <c r="L2635">
        <v>270107</v>
      </c>
      <c r="M2635" t="s">
        <v>13588</v>
      </c>
      <c r="N2635">
        <v>270107007</v>
      </c>
      <c r="O2635" t="s">
        <v>13618</v>
      </c>
      <c r="P2635">
        <v>0</v>
      </c>
      <c r="Q2635">
        <v>13021.166789622319</v>
      </c>
      <c r="R2635">
        <v>0</v>
      </c>
    </row>
    <row r="2636" spans="1:18" x14ac:dyDescent="0.25">
      <c r="A2636">
        <v>8</v>
      </c>
      <c r="B2636">
        <v>8304</v>
      </c>
      <c r="C2636" t="s">
        <v>768</v>
      </c>
      <c r="D2636" t="s">
        <v>1545</v>
      </c>
      <c r="E2636">
        <v>6</v>
      </c>
      <c r="F2636" t="s">
        <v>13821</v>
      </c>
      <c r="G2636">
        <v>3</v>
      </c>
      <c r="H2636" t="s">
        <v>13770</v>
      </c>
      <c r="I2636">
        <v>2</v>
      </c>
      <c r="J2636" t="s">
        <v>13818</v>
      </c>
      <c r="K2636" t="s">
        <v>13823</v>
      </c>
      <c r="L2636">
        <v>270107</v>
      </c>
      <c r="M2636" t="s">
        <v>13588</v>
      </c>
      <c r="N2636">
        <v>270107007</v>
      </c>
      <c r="O2636" t="s">
        <v>13618</v>
      </c>
      <c r="P2636">
        <v>0</v>
      </c>
      <c r="Q2636">
        <v>12452.471401135792</v>
      </c>
      <c r="R2636">
        <v>0</v>
      </c>
    </row>
    <row r="2637" spans="1:18" x14ac:dyDescent="0.25">
      <c r="A2637">
        <v>8</v>
      </c>
      <c r="B2637">
        <v>8305</v>
      </c>
      <c r="C2637" t="s">
        <v>768</v>
      </c>
      <c r="D2637" t="s">
        <v>1548</v>
      </c>
      <c r="E2637">
        <v>5</v>
      </c>
      <c r="F2637" t="s">
        <v>13817</v>
      </c>
      <c r="G2637">
        <v>1</v>
      </c>
      <c r="H2637" t="s">
        <v>8278</v>
      </c>
      <c r="I2637">
        <v>2</v>
      </c>
      <c r="J2637" t="s">
        <v>13818</v>
      </c>
      <c r="K2637" t="s">
        <v>13819</v>
      </c>
      <c r="L2637">
        <v>270107</v>
      </c>
      <c r="M2637" t="s">
        <v>13588</v>
      </c>
      <c r="N2637">
        <v>270107007</v>
      </c>
      <c r="O2637" t="s">
        <v>13618</v>
      </c>
      <c r="P2637">
        <v>0</v>
      </c>
      <c r="Q2637">
        <v>55249.344723369883</v>
      </c>
      <c r="R2637">
        <v>24429.575655746732</v>
      </c>
    </row>
    <row r="2638" spans="1:18" x14ac:dyDescent="0.25">
      <c r="A2638">
        <v>8</v>
      </c>
      <c r="B2638">
        <v>8305</v>
      </c>
      <c r="C2638" t="s">
        <v>768</v>
      </c>
      <c r="D2638" t="s">
        <v>1548</v>
      </c>
      <c r="E2638">
        <v>5</v>
      </c>
      <c r="F2638" t="s">
        <v>13817</v>
      </c>
      <c r="G2638">
        <v>1</v>
      </c>
      <c r="H2638" t="s">
        <v>8278</v>
      </c>
      <c r="I2638">
        <v>2</v>
      </c>
      <c r="J2638" t="s">
        <v>13818</v>
      </c>
      <c r="K2638" t="s">
        <v>13820</v>
      </c>
      <c r="L2638">
        <v>270107</v>
      </c>
      <c r="M2638" t="s">
        <v>13588</v>
      </c>
      <c r="N2638">
        <v>270107007</v>
      </c>
      <c r="O2638" t="s">
        <v>13618</v>
      </c>
      <c r="P2638">
        <v>0</v>
      </c>
      <c r="Q2638">
        <v>0</v>
      </c>
      <c r="R2638">
        <v>24313.482200011451</v>
      </c>
    </row>
    <row r="2639" spans="1:18" x14ac:dyDescent="0.25">
      <c r="A2639">
        <v>8</v>
      </c>
      <c r="B2639">
        <v>8305</v>
      </c>
      <c r="C2639" t="s">
        <v>768</v>
      </c>
      <c r="D2639" t="s">
        <v>1548</v>
      </c>
      <c r="E2639">
        <v>6</v>
      </c>
      <c r="F2639" t="s">
        <v>13821</v>
      </c>
      <c r="G2639">
        <v>3</v>
      </c>
      <c r="H2639" t="s">
        <v>13770</v>
      </c>
      <c r="I2639">
        <v>2</v>
      </c>
      <c r="J2639" t="s">
        <v>13818</v>
      </c>
      <c r="K2639" t="s">
        <v>13822</v>
      </c>
      <c r="L2639">
        <v>270107</v>
      </c>
      <c r="M2639" t="s">
        <v>13588</v>
      </c>
      <c r="N2639">
        <v>270107007</v>
      </c>
      <c r="O2639" t="s">
        <v>13618</v>
      </c>
      <c r="P2639">
        <v>0</v>
      </c>
      <c r="Q2639">
        <v>55249.344723369883</v>
      </c>
      <c r="R2639">
        <v>10627.725394765623</v>
      </c>
    </row>
    <row r="2640" spans="1:18" x14ac:dyDescent="0.25">
      <c r="A2640">
        <v>8</v>
      </c>
      <c r="B2640">
        <v>8305</v>
      </c>
      <c r="C2640" t="s">
        <v>768</v>
      </c>
      <c r="D2640" t="s">
        <v>1548</v>
      </c>
      <c r="E2640">
        <v>6</v>
      </c>
      <c r="F2640" t="s">
        <v>13821</v>
      </c>
      <c r="G2640">
        <v>3</v>
      </c>
      <c r="H2640" t="s">
        <v>13770</v>
      </c>
      <c r="I2640">
        <v>2</v>
      </c>
      <c r="J2640" t="s">
        <v>13818</v>
      </c>
      <c r="K2640" t="s">
        <v>13823</v>
      </c>
      <c r="L2640">
        <v>270107</v>
      </c>
      <c r="M2640" t="s">
        <v>13588</v>
      </c>
      <c r="N2640">
        <v>270107007</v>
      </c>
      <c r="O2640" t="s">
        <v>13618</v>
      </c>
      <c r="P2640">
        <v>0</v>
      </c>
      <c r="Q2640">
        <v>0</v>
      </c>
      <c r="R2640">
        <v>38115.332460992562</v>
      </c>
    </row>
    <row r="2641" spans="1:18" x14ac:dyDescent="0.25">
      <c r="A2641">
        <v>8</v>
      </c>
      <c r="B2641">
        <v>8306</v>
      </c>
      <c r="C2641" t="s">
        <v>768</v>
      </c>
      <c r="D2641" t="s">
        <v>1551</v>
      </c>
      <c r="E2641">
        <v>5</v>
      </c>
      <c r="F2641" t="s">
        <v>13817</v>
      </c>
      <c r="G2641">
        <v>1</v>
      </c>
      <c r="H2641" t="s">
        <v>8278</v>
      </c>
      <c r="I2641">
        <v>2</v>
      </c>
      <c r="J2641" t="s">
        <v>13818</v>
      </c>
      <c r="K2641" t="s">
        <v>13819</v>
      </c>
      <c r="L2641">
        <v>270107</v>
      </c>
      <c r="M2641" t="s">
        <v>13588</v>
      </c>
      <c r="N2641">
        <v>270107007</v>
      </c>
      <c r="O2641" t="s">
        <v>13618</v>
      </c>
      <c r="P2641">
        <v>0</v>
      </c>
      <c r="Q2641">
        <v>20384.351026898003</v>
      </c>
      <c r="R2641">
        <v>0</v>
      </c>
    </row>
    <row r="2642" spans="1:18" x14ac:dyDescent="0.25">
      <c r="A2642">
        <v>8</v>
      </c>
      <c r="B2642">
        <v>8306</v>
      </c>
      <c r="C2642" t="s">
        <v>768</v>
      </c>
      <c r="D2642" t="s">
        <v>1551</v>
      </c>
      <c r="E2642">
        <v>6</v>
      </c>
      <c r="F2642" t="s">
        <v>13821</v>
      </c>
      <c r="G2642">
        <v>3</v>
      </c>
      <c r="H2642" t="s">
        <v>13770</v>
      </c>
      <c r="I2642">
        <v>2</v>
      </c>
      <c r="J2642" t="s">
        <v>13818</v>
      </c>
      <c r="K2642" t="s">
        <v>13822</v>
      </c>
      <c r="L2642">
        <v>270107</v>
      </c>
      <c r="M2642" t="s">
        <v>13588</v>
      </c>
      <c r="N2642">
        <v>270107007</v>
      </c>
      <c r="O2642" t="s">
        <v>13618</v>
      </c>
      <c r="P2642">
        <v>0</v>
      </c>
      <c r="Q2642">
        <v>16823.254492579461</v>
      </c>
      <c r="R2642">
        <v>0</v>
      </c>
    </row>
    <row r="2643" spans="1:18" x14ac:dyDescent="0.25">
      <c r="A2643">
        <v>8</v>
      </c>
      <c r="B2643">
        <v>8306</v>
      </c>
      <c r="C2643" t="s">
        <v>768</v>
      </c>
      <c r="D2643" t="s">
        <v>1551</v>
      </c>
      <c r="E2643">
        <v>6</v>
      </c>
      <c r="F2643" t="s">
        <v>13821</v>
      </c>
      <c r="G2643">
        <v>3</v>
      </c>
      <c r="H2643" t="s">
        <v>13770</v>
      </c>
      <c r="I2643">
        <v>2</v>
      </c>
      <c r="J2643" t="s">
        <v>13818</v>
      </c>
      <c r="K2643" t="s">
        <v>13823</v>
      </c>
      <c r="L2643">
        <v>270107</v>
      </c>
      <c r="M2643" t="s">
        <v>13588</v>
      </c>
      <c r="N2643">
        <v>270107007</v>
      </c>
      <c r="O2643" t="s">
        <v>13618</v>
      </c>
      <c r="P2643">
        <v>0</v>
      </c>
      <c r="Q2643">
        <v>3561.0965343185426</v>
      </c>
      <c r="R2643">
        <v>0</v>
      </c>
    </row>
    <row r="2644" spans="1:18" x14ac:dyDescent="0.25">
      <c r="A2644">
        <v>8</v>
      </c>
      <c r="B2644">
        <v>8307</v>
      </c>
      <c r="C2644" t="s">
        <v>768</v>
      </c>
      <c r="D2644" t="s">
        <v>1554</v>
      </c>
      <c r="E2644">
        <v>5</v>
      </c>
      <c r="F2644" t="s">
        <v>13817</v>
      </c>
      <c r="G2644">
        <v>1</v>
      </c>
      <c r="H2644" t="s">
        <v>8278</v>
      </c>
      <c r="I2644">
        <v>2</v>
      </c>
      <c r="J2644" t="s">
        <v>13818</v>
      </c>
      <c r="K2644" t="s">
        <v>13819</v>
      </c>
      <c r="L2644">
        <v>270107</v>
      </c>
      <c r="M2644" t="s">
        <v>13588</v>
      </c>
      <c r="N2644">
        <v>270107007</v>
      </c>
      <c r="O2644" t="s">
        <v>13618</v>
      </c>
      <c r="P2644">
        <v>0</v>
      </c>
      <c r="Q2644">
        <v>50717.22917092211</v>
      </c>
      <c r="R2644">
        <v>0</v>
      </c>
    </row>
    <row r="2645" spans="1:18" x14ac:dyDescent="0.25">
      <c r="A2645">
        <v>8</v>
      </c>
      <c r="B2645">
        <v>8307</v>
      </c>
      <c r="C2645" t="s">
        <v>768</v>
      </c>
      <c r="D2645" t="s">
        <v>1554</v>
      </c>
      <c r="E2645">
        <v>6</v>
      </c>
      <c r="F2645" t="s">
        <v>13821</v>
      </c>
      <c r="G2645">
        <v>3</v>
      </c>
      <c r="H2645" t="s">
        <v>13770</v>
      </c>
      <c r="I2645">
        <v>2</v>
      </c>
      <c r="J2645" t="s">
        <v>13818</v>
      </c>
      <c r="K2645" t="s">
        <v>13822</v>
      </c>
      <c r="L2645">
        <v>270107</v>
      </c>
      <c r="M2645" t="s">
        <v>13588</v>
      </c>
      <c r="N2645">
        <v>270107007</v>
      </c>
      <c r="O2645" t="s">
        <v>13618</v>
      </c>
      <c r="P2645">
        <v>0</v>
      </c>
      <c r="Q2645">
        <v>41078.338015123009</v>
      </c>
      <c r="R2645">
        <v>0</v>
      </c>
    </row>
    <row r="2646" spans="1:18" x14ac:dyDescent="0.25">
      <c r="A2646">
        <v>8</v>
      </c>
      <c r="B2646">
        <v>8307</v>
      </c>
      <c r="C2646" t="s">
        <v>768</v>
      </c>
      <c r="D2646" t="s">
        <v>1554</v>
      </c>
      <c r="E2646">
        <v>6</v>
      </c>
      <c r="F2646" t="s">
        <v>13821</v>
      </c>
      <c r="G2646">
        <v>3</v>
      </c>
      <c r="H2646" t="s">
        <v>13770</v>
      </c>
      <c r="I2646">
        <v>2</v>
      </c>
      <c r="J2646" t="s">
        <v>13818</v>
      </c>
      <c r="K2646" t="s">
        <v>13823</v>
      </c>
      <c r="L2646">
        <v>270107</v>
      </c>
      <c r="M2646" t="s">
        <v>13588</v>
      </c>
      <c r="N2646">
        <v>270107007</v>
      </c>
      <c r="O2646" t="s">
        <v>13618</v>
      </c>
      <c r="P2646">
        <v>0</v>
      </c>
      <c r="Q2646">
        <v>9638.8911557991032</v>
      </c>
      <c r="R2646">
        <v>0</v>
      </c>
    </row>
    <row r="2647" spans="1:18" x14ac:dyDescent="0.25">
      <c r="A2647">
        <v>8</v>
      </c>
      <c r="B2647">
        <v>8312</v>
      </c>
      <c r="C2647" t="s">
        <v>768</v>
      </c>
      <c r="D2647" t="s">
        <v>1568</v>
      </c>
      <c r="E2647">
        <v>5</v>
      </c>
      <c r="F2647" t="s">
        <v>13817</v>
      </c>
      <c r="G2647">
        <v>1</v>
      </c>
      <c r="H2647" t="s">
        <v>8278</v>
      </c>
      <c r="I2647">
        <v>2</v>
      </c>
      <c r="J2647" t="s">
        <v>13818</v>
      </c>
      <c r="K2647" t="s">
        <v>13819</v>
      </c>
      <c r="L2647">
        <v>270107</v>
      </c>
      <c r="M2647" t="s">
        <v>13588</v>
      </c>
      <c r="N2647">
        <v>270107007</v>
      </c>
      <c r="O2647" t="s">
        <v>13618</v>
      </c>
      <c r="P2647">
        <v>0</v>
      </c>
      <c r="Q2647">
        <v>21644.148464905869</v>
      </c>
      <c r="R2647">
        <v>0</v>
      </c>
    </row>
    <row r="2648" spans="1:18" x14ac:dyDescent="0.25">
      <c r="A2648">
        <v>8</v>
      </c>
      <c r="B2648">
        <v>8312</v>
      </c>
      <c r="C2648" t="s">
        <v>768</v>
      </c>
      <c r="D2648" t="s">
        <v>1568</v>
      </c>
      <c r="E2648">
        <v>5</v>
      </c>
      <c r="F2648" t="s">
        <v>13817</v>
      </c>
      <c r="G2648">
        <v>1</v>
      </c>
      <c r="H2648" t="s">
        <v>8278</v>
      </c>
      <c r="I2648">
        <v>2</v>
      </c>
      <c r="J2648" t="s">
        <v>13818</v>
      </c>
      <c r="K2648" t="s">
        <v>13820</v>
      </c>
      <c r="L2648">
        <v>270107</v>
      </c>
      <c r="M2648" t="s">
        <v>13588</v>
      </c>
      <c r="N2648">
        <v>270107007</v>
      </c>
      <c r="O2648" t="s">
        <v>13618</v>
      </c>
      <c r="P2648">
        <v>0</v>
      </c>
      <c r="Q2648">
        <v>10784.498114708864</v>
      </c>
      <c r="R2648">
        <v>0</v>
      </c>
    </row>
    <row r="2649" spans="1:18" x14ac:dyDescent="0.25">
      <c r="A2649">
        <v>8</v>
      </c>
      <c r="B2649">
        <v>8312</v>
      </c>
      <c r="C2649" t="s">
        <v>768</v>
      </c>
      <c r="D2649" t="s">
        <v>1568</v>
      </c>
      <c r="E2649">
        <v>6</v>
      </c>
      <c r="F2649" t="s">
        <v>13821</v>
      </c>
      <c r="G2649">
        <v>3</v>
      </c>
      <c r="H2649" t="s">
        <v>13770</v>
      </c>
      <c r="I2649">
        <v>2</v>
      </c>
      <c r="J2649" t="s">
        <v>13818</v>
      </c>
      <c r="K2649" t="s">
        <v>13822</v>
      </c>
      <c r="L2649">
        <v>270107</v>
      </c>
      <c r="M2649" t="s">
        <v>13588</v>
      </c>
      <c r="N2649">
        <v>270107007</v>
      </c>
      <c r="O2649" t="s">
        <v>13618</v>
      </c>
      <c r="P2649">
        <v>0</v>
      </c>
      <c r="Q2649">
        <v>21644.148464905869</v>
      </c>
      <c r="R2649">
        <v>0</v>
      </c>
    </row>
    <row r="2650" spans="1:18" x14ac:dyDescent="0.25">
      <c r="A2650">
        <v>8</v>
      </c>
      <c r="B2650">
        <v>8312</v>
      </c>
      <c r="C2650" t="s">
        <v>768</v>
      </c>
      <c r="D2650" t="s">
        <v>1568</v>
      </c>
      <c r="E2650">
        <v>6</v>
      </c>
      <c r="F2650" t="s">
        <v>13821</v>
      </c>
      <c r="G2650">
        <v>3</v>
      </c>
      <c r="H2650" t="s">
        <v>13770</v>
      </c>
      <c r="I2650">
        <v>2</v>
      </c>
      <c r="J2650" t="s">
        <v>13818</v>
      </c>
      <c r="K2650" t="s">
        <v>13823</v>
      </c>
      <c r="L2650">
        <v>270107</v>
      </c>
      <c r="M2650" t="s">
        <v>13588</v>
      </c>
      <c r="N2650">
        <v>270107007</v>
      </c>
      <c r="O2650" t="s">
        <v>13618</v>
      </c>
      <c r="P2650">
        <v>0</v>
      </c>
      <c r="Q2650">
        <v>10784.498114708864</v>
      </c>
      <c r="R2650">
        <v>0</v>
      </c>
    </row>
    <row r="2651" spans="1:18" x14ac:dyDescent="0.25">
      <c r="A2651">
        <v>8</v>
      </c>
      <c r="B2651">
        <v>16101</v>
      </c>
      <c r="C2651" t="s">
        <v>768</v>
      </c>
      <c r="D2651" t="s">
        <v>2024</v>
      </c>
      <c r="E2651">
        <v>5</v>
      </c>
      <c r="F2651" t="s">
        <v>13817</v>
      </c>
      <c r="G2651">
        <v>1</v>
      </c>
      <c r="H2651" t="s">
        <v>8278</v>
      </c>
      <c r="I2651">
        <v>2</v>
      </c>
      <c r="J2651" t="s">
        <v>13818</v>
      </c>
      <c r="K2651" t="s">
        <v>13819</v>
      </c>
      <c r="L2651">
        <v>270107</v>
      </c>
      <c r="M2651" t="s">
        <v>13588</v>
      </c>
      <c r="N2651">
        <v>270107007</v>
      </c>
      <c r="O2651" t="s">
        <v>13618</v>
      </c>
      <c r="P2651">
        <v>21899.790329204763</v>
      </c>
      <c r="Q2651">
        <v>30139.114856116033</v>
      </c>
      <c r="R2651">
        <v>0</v>
      </c>
    </row>
    <row r="2652" spans="1:18" x14ac:dyDescent="0.25">
      <c r="A2652">
        <v>8</v>
      </c>
      <c r="B2652">
        <v>16101</v>
      </c>
      <c r="C2652" t="s">
        <v>768</v>
      </c>
      <c r="D2652" t="s">
        <v>2024</v>
      </c>
      <c r="E2652">
        <v>5</v>
      </c>
      <c r="F2652" t="s">
        <v>13817</v>
      </c>
      <c r="G2652">
        <v>1</v>
      </c>
      <c r="H2652" t="s">
        <v>8278</v>
      </c>
      <c r="I2652">
        <v>2</v>
      </c>
      <c r="J2652" t="s">
        <v>13818</v>
      </c>
      <c r="K2652" t="s">
        <v>13820</v>
      </c>
      <c r="L2652">
        <v>270107</v>
      </c>
      <c r="M2652" t="s">
        <v>13588</v>
      </c>
      <c r="N2652">
        <v>270107007</v>
      </c>
      <c r="O2652" t="s">
        <v>13618</v>
      </c>
      <c r="P2652">
        <v>7012.6234788059573</v>
      </c>
      <c r="Q2652">
        <v>6959.9296550396593</v>
      </c>
      <c r="R2652">
        <v>0</v>
      </c>
    </row>
    <row r="2653" spans="1:18" x14ac:dyDescent="0.25">
      <c r="A2653">
        <v>8</v>
      </c>
      <c r="B2653">
        <v>16101</v>
      </c>
      <c r="C2653" t="s">
        <v>768</v>
      </c>
      <c r="D2653" t="s">
        <v>2024</v>
      </c>
      <c r="E2653">
        <v>6</v>
      </c>
      <c r="F2653" t="s">
        <v>13821</v>
      </c>
      <c r="G2653">
        <v>3</v>
      </c>
      <c r="H2653" t="s">
        <v>13770</v>
      </c>
      <c r="I2653">
        <v>2</v>
      </c>
      <c r="J2653" t="s">
        <v>13818</v>
      </c>
      <c r="K2653" t="s">
        <v>13822</v>
      </c>
      <c r="L2653">
        <v>270107</v>
      </c>
      <c r="M2653" t="s">
        <v>13588</v>
      </c>
      <c r="N2653">
        <v>270107007</v>
      </c>
      <c r="O2653" t="s">
        <v>13618</v>
      </c>
      <c r="P2653">
        <v>16310.010159306574</v>
      </c>
      <c r="Q2653">
        <v>25412.431923158001</v>
      </c>
      <c r="R2653">
        <v>0</v>
      </c>
    </row>
    <row r="2654" spans="1:18" x14ac:dyDescent="0.25">
      <c r="A2654">
        <v>8</v>
      </c>
      <c r="B2654">
        <v>16101</v>
      </c>
      <c r="C2654" t="s">
        <v>768</v>
      </c>
      <c r="D2654" t="s">
        <v>2024</v>
      </c>
      <c r="E2654">
        <v>6</v>
      </c>
      <c r="F2654" t="s">
        <v>13821</v>
      </c>
      <c r="G2654">
        <v>3</v>
      </c>
      <c r="H2654" t="s">
        <v>13770</v>
      </c>
      <c r="I2654">
        <v>2</v>
      </c>
      <c r="J2654" t="s">
        <v>13818</v>
      </c>
      <c r="K2654" t="s">
        <v>13823</v>
      </c>
      <c r="L2654">
        <v>270107</v>
      </c>
      <c r="M2654" t="s">
        <v>13588</v>
      </c>
      <c r="N2654">
        <v>270107007</v>
      </c>
      <c r="O2654" t="s">
        <v>13618</v>
      </c>
      <c r="P2654">
        <v>12602.403648704149</v>
      </c>
      <c r="Q2654">
        <v>11686.612587997703</v>
      </c>
      <c r="R2654">
        <v>0</v>
      </c>
    </row>
    <row r="2655" spans="1:18" x14ac:dyDescent="0.25">
      <c r="A2655">
        <v>8</v>
      </c>
      <c r="B2655">
        <v>16103</v>
      </c>
      <c r="C2655" t="s">
        <v>768</v>
      </c>
      <c r="D2655" t="s">
        <v>2030</v>
      </c>
      <c r="E2655">
        <v>5</v>
      </c>
      <c r="F2655" t="s">
        <v>13817</v>
      </c>
      <c r="G2655">
        <v>1</v>
      </c>
      <c r="H2655" t="s">
        <v>8278</v>
      </c>
      <c r="I2655">
        <v>2</v>
      </c>
      <c r="J2655" t="s">
        <v>13818</v>
      </c>
      <c r="K2655" t="s">
        <v>13819</v>
      </c>
      <c r="L2655">
        <v>270107</v>
      </c>
      <c r="M2655" t="s">
        <v>13588</v>
      </c>
      <c r="N2655">
        <v>270107007</v>
      </c>
      <c r="O2655" t="s">
        <v>13618</v>
      </c>
      <c r="P2655">
        <v>0</v>
      </c>
      <c r="Q2655">
        <v>29497.010972348733</v>
      </c>
      <c r="R2655">
        <v>0</v>
      </c>
    </row>
    <row r="2656" spans="1:18" x14ac:dyDescent="0.25">
      <c r="A2656">
        <v>8</v>
      </c>
      <c r="B2656">
        <v>16103</v>
      </c>
      <c r="C2656" t="s">
        <v>768</v>
      </c>
      <c r="D2656" t="s">
        <v>2030</v>
      </c>
      <c r="E2656">
        <v>5</v>
      </c>
      <c r="F2656" t="s">
        <v>13817</v>
      </c>
      <c r="G2656">
        <v>1</v>
      </c>
      <c r="H2656" t="s">
        <v>8278</v>
      </c>
      <c r="I2656">
        <v>2</v>
      </c>
      <c r="J2656" t="s">
        <v>13818</v>
      </c>
      <c r="K2656" t="s">
        <v>13820</v>
      </c>
      <c r="L2656">
        <v>270107</v>
      </c>
      <c r="M2656" t="s">
        <v>13588</v>
      </c>
      <c r="N2656">
        <v>270107007</v>
      </c>
      <c r="O2656" t="s">
        <v>13618</v>
      </c>
      <c r="P2656">
        <v>0</v>
      </c>
      <c r="Q2656">
        <v>6564.3746475848166</v>
      </c>
      <c r="R2656">
        <v>0</v>
      </c>
    </row>
    <row r="2657" spans="1:18" x14ac:dyDescent="0.25">
      <c r="A2657">
        <v>8</v>
      </c>
      <c r="B2657">
        <v>16103</v>
      </c>
      <c r="C2657" t="s">
        <v>768</v>
      </c>
      <c r="D2657" t="s">
        <v>2030</v>
      </c>
      <c r="E2657">
        <v>6</v>
      </c>
      <c r="F2657" t="s">
        <v>13821</v>
      </c>
      <c r="G2657">
        <v>3</v>
      </c>
      <c r="H2657" t="s">
        <v>13770</v>
      </c>
      <c r="I2657">
        <v>2</v>
      </c>
      <c r="J2657" t="s">
        <v>13818</v>
      </c>
      <c r="K2657" t="s">
        <v>13822</v>
      </c>
      <c r="L2657">
        <v>270107</v>
      </c>
      <c r="M2657" t="s">
        <v>13588</v>
      </c>
      <c r="N2657">
        <v>270107007</v>
      </c>
      <c r="O2657" t="s">
        <v>13618</v>
      </c>
      <c r="P2657">
        <v>0</v>
      </c>
      <c r="Q2657">
        <v>23383.19070072208</v>
      </c>
      <c r="R2657">
        <v>0</v>
      </c>
    </row>
    <row r="2658" spans="1:18" x14ac:dyDescent="0.25">
      <c r="A2658">
        <v>8</v>
      </c>
      <c r="B2658">
        <v>16103</v>
      </c>
      <c r="C2658" t="s">
        <v>768</v>
      </c>
      <c r="D2658" t="s">
        <v>2030</v>
      </c>
      <c r="E2658">
        <v>6</v>
      </c>
      <c r="F2658" t="s">
        <v>13821</v>
      </c>
      <c r="G2658">
        <v>3</v>
      </c>
      <c r="H2658" t="s">
        <v>13770</v>
      </c>
      <c r="I2658">
        <v>2</v>
      </c>
      <c r="J2658" t="s">
        <v>13818</v>
      </c>
      <c r="K2658" t="s">
        <v>13823</v>
      </c>
      <c r="L2658">
        <v>270107</v>
      </c>
      <c r="M2658" t="s">
        <v>13588</v>
      </c>
      <c r="N2658">
        <v>270107007</v>
      </c>
      <c r="O2658" t="s">
        <v>13618</v>
      </c>
      <c r="P2658">
        <v>0</v>
      </c>
      <c r="Q2658">
        <v>12678.194919211472</v>
      </c>
      <c r="R2658">
        <v>0</v>
      </c>
    </row>
    <row r="2659" spans="1:18" x14ac:dyDescent="0.25">
      <c r="A2659">
        <v>8</v>
      </c>
      <c r="B2659">
        <v>16107</v>
      </c>
      <c r="C2659" t="s">
        <v>768</v>
      </c>
      <c r="D2659" t="s">
        <v>2042</v>
      </c>
      <c r="E2659">
        <v>5</v>
      </c>
      <c r="F2659" t="s">
        <v>13817</v>
      </c>
      <c r="G2659">
        <v>1</v>
      </c>
      <c r="H2659" t="s">
        <v>8278</v>
      </c>
      <c r="I2659">
        <v>2</v>
      </c>
      <c r="J2659" t="s">
        <v>13818</v>
      </c>
      <c r="K2659" t="s">
        <v>13819</v>
      </c>
      <c r="L2659">
        <v>270107</v>
      </c>
      <c r="M2659" t="s">
        <v>13588</v>
      </c>
      <c r="N2659">
        <v>270107007</v>
      </c>
      <c r="O2659" t="s">
        <v>13618</v>
      </c>
      <c r="P2659">
        <v>0</v>
      </c>
      <c r="Q2659">
        <v>65021.563369669937</v>
      </c>
      <c r="R2659">
        <v>0</v>
      </c>
    </row>
    <row r="2660" spans="1:18" x14ac:dyDescent="0.25">
      <c r="A2660">
        <v>8</v>
      </c>
      <c r="B2660">
        <v>16107</v>
      </c>
      <c r="C2660" t="s">
        <v>768</v>
      </c>
      <c r="D2660" t="s">
        <v>2042</v>
      </c>
      <c r="E2660">
        <v>5</v>
      </c>
      <c r="F2660" t="s">
        <v>13817</v>
      </c>
      <c r="G2660">
        <v>1</v>
      </c>
      <c r="H2660" t="s">
        <v>8278</v>
      </c>
      <c r="I2660">
        <v>2</v>
      </c>
      <c r="J2660" t="s">
        <v>13818</v>
      </c>
      <c r="K2660" t="s">
        <v>13820</v>
      </c>
      <c r="L2660">
        <v>270107</v>
      </c>
      <c r="M2660" t="s">
        <v>13588</v>
      </c>
      <c r="N2660">
        <v>270107007</v>
      </c>
      <c r="O2660" t="s">
        <v>13618</v>
      </c>
      <c r="P2660">
        <v>0</v>
      </c>
      <c r="Q2660">
        <v>10777.505499925632</v>
      </c>
      <c r="R2660">
        <v>0</v>
      </c>
    </row>
    <row r="2661" spans="1:18" x14ac:dyDescent="0.25">
      <c r="A2661">
        <v>8</v>
      </c>
      <c r="B2661">
        <v>16107</v>
      </c>
      <c r="C2661" t="s">
        <v>768</v>
      </c>
      <c r="D2661" t="s">
        <v>2042</v>
      </c>
      <c r="E2661">
        <v>6</v>
      </c>
      <c r="F2661" t="s">
        <v>13821</v>
      </c>
      <c r="G2661">
        <v>3</v>
      </c>
      <c r="H2661" t="s">
        <v>13770</v>
      </c>
      <c r="I2661">
        <v>2</v>
      </c>
      <c r="J2661" t="s">
        <v>13818</v>
      </c>
      <c r="K2661" t="s">
        <v>13822</v>
      </c>
      <c r="L2661">
        <v>270107</v>
      </c>
      <c r="M2661" t="s">
        <v>13588</v>
      </c>
      <c r="N2661">
        <v>270107007</v>
      </c>
      <c r="O2661" t="s">
        <v>13618</v>
      </c>
      <c r="P2661">
        <v>0</v>
      </c>
      <c r="Q2661">
        <v>65021.563369669937</v>
      </c>
      <c r="R2661">
        <v>0</v>
      </c>
    </row>
    <row r="2662" spans="1:18" x14ac:dyDescent="0.25">
      <c r="A2662">
        <v>8</v>
      </c>
      <c r="B2662">
        <v>16107</v>
      </c>
      <c r="C2662" t="s">
        <v>768</v>
      </c>
      <c r="D2662" t="s">
        <v>2042</v>
      </c>
      <c r="E2662">
        <v>6</v>
      </c>
      <c r="F2662" t="s">
        <v>13821</v>
      </c>
      <c r="G2662">
        <v>3</v>
      </c>
      <c r="H2662" t="s">
        <v>13770</v>
      </c>
      <c r="I2662">
        <v>2</v>
      </c>
      <c r="J2662" t="s">
        <v>13818</v>
      </c>
      <c r="K2662" t="s">
        <v>13823</v>
      </c>
      <c r="L2662">
        <v>270107</v>
      </c>
      <c r="M2662" t="s">
        <v>13588</v>
      </c>
      <c r="N2662">
        <v>270107007</v>
      </c>
      <c r="O2662" t="s">
        <v>13618</v>
      </c>
      <c r="P2662">
        <v>0</v>
      </c>
      <c r="Q2662">
        <v>10777.505499925632</v>
      </c>
      <c r="R2662">
        <v>0</v>
      </c>
    </row>
    <row r="2663" spans="1:18" x14ac:dyDescent="0.25">
      <c r="A2663">
        <v>8</v>
      </c>
      <c r="B2663">
        <v>16301</v>
      </c>
      <c r="C2663" t="s">
        <v>768</v>
      </c>
      <c r="D2663" t="s">
        <v>2072</v>
      </c>
      <c r="E2663">
        <v>5</v>
      </c>
      <c r="F2663" t="s">
        <v>13817</v>
      </c>
      <c r="G2663">
        <v>1</v>
      </c>
      <c r="H2663" t="s">
        <v>8278</v>
      </c>
      <c r="I2663">
        <v>2</v>
      </c>
      <c r="J2663" t="s">
        <v>13818</v>
      </c>
      <c r="K2663" t="s">
        <v>13819</v>
      </c>
      <c r="L2663">
        <v>270107</v>
      </c>
      <c r="M2663" t="s">
        <v>13588</v>
      </c>
      <c r="N2663">
        <v>270107007</v>
      </c>
      <c r="O2663" t="s">
        <v>13618</v>
      </c>
      <c r="P2663">
        <v>18837.890987347408</v>
      </c>
      <c r="Q2663">
        <v>37024.525330126242</v>
      </c>
      <c r="R2663">
        <v>0</v>
      </c>
    </row>
    <row r="2664" spans="1:18" x14ac:dyDescent="0.25">
      <c r="A2664">
        <v>8</v>
      </c>
      <c r="B2664">
        <v>16301</v>
      </c>
      <c r="C2664" t="s">
        <v>768</v>
      </c>
      <c r="D2664" t="s">
        <v>2072</v>
      </c>
      <c r="E2664">
        <v>5</v>
      </c>
      <c r="F2664" t="s">
        <v>13817</v>
      </c>
      <c r="G2664">
        <v>1</v>
      </c>
      <c r="H2664" t="s">
        <v>8278</v>
      </c>
      <c r="I2664">
        <v>2</v>
      </c>
      <c r="J2664" t="s">
        <v>13818</v>
      </c>
      <c r="K2664" t="s">
        <v>13820</v>
      </c>
      <c r="L2664">
        <v>270107</v>
      </c>
      <c r="M2664" t="s">
        <v>13588</v>
      </c>
      <c r="N2664">
        <v>270107007</v>
      </c>
      <c r="O2664" t="s">
        <v>13618</v>
      </c>
      <c r="P2664">
        <v>936.88545879559194</v>
      </c>
      <c r="Q2664">
        <v>0</v>
      </c>
      <c r="R2664">
        <v>0</v>
      </c>
    </row>
    <row r="2665" spans="1:18" x14ac:dyDescent="0.25">
      <c r="A2665">
        <v>8</v>
      </c>
      <c r="B2665">
        <v>16301</v>
      </c>
      <c r="C2665" t="s">
        <v>768</v>
      </c>
      <c r="D2665" t="s">
        <v>2072</v>
      </c>
      <c r="E2665">
        <v>6</v>
      </c>
      <c r="F2665" t="s">
        <v>13821</v>
      </c>
      <c r="G2665">
        <v>3</v>
      </c>
      <c r="H2665" t="s">
        <v>13770</v>
      </c>
      <c r="I2665">
        <v>2</v>
      </c>
      <c r="J2665" t="s">
        <v>13818</v>
      </c>
      <c r="K2665" t="s">
        <v>13822</v>
      </c>
      <c r="L2665">
        <v>270107</v>
      </c>
      <c r="M2665" t="s">
        <v>13588</v>
      </c>
      <c r="N2665">
        <v>270107007</v>
      </c>
      <c r="O2665" t="s">
        <v>13618</v>
      </c>
      <c r="P2665">
        <v>18837.890987347408</v>
      </c>
      <c r="Q2665">
        <v>37024.525330126242</v>
      </c>
      <c r="R2665">
        <v>0</v>
      </c>
    </row>
    <row r="2666" spans="1:18" x14ac:dyDescent="0.25">
      <c r="A2666">
        <v>8</v>
      </c>
      <c r="B2666">
        <v>16301</v>
      </c>
      <c r="C2666" t="s">
        <v>768</v>
      </c>
      <c r="D2666" t="s">
        <v>2072</v>
      </c>
      <c r="E2666">
        <v>6</v>
      </c>
      <c r="F2666" t="s">
        <v>13821</v>
      </c>
      <c r="G2666">
        <v>3</v>
      </c>
      <c r="H2666" t="s">
        <v>13770</v>
      </c>
      <c r="I2666">
        <v>2</v>
      </c>
      <c r="J2666" t="s">
        <v>13818</v>
      </c>
      <c r="K2666" t="s">
        <v>13823</v>
      </c>
      <c r="L2666">
        <v>270107</v>
      </c>
      <c r="M2666" t="s">
        <v>13588</v>
      </c>
      <c r="N2666">
        <v>270107007</v>
      </c>
      <c r="O2666" t="s">
        <v>13618</v>
      </c>
      <c r="P2666">
        <v>936.88545879559194</v>
      </c>
      <c r="Q2666">
        <v>0</v>
      </c>
      <c r="R2666">
        <v>0</v>
      </c>
    </row>
    <row r="2667" spans="1:18" x14ac:dyDescent="0.25">
      <c r="A2667">
        <v>8</v>
      </c>
      <c r="B2667">
        <v>16305</v>
      </c>
      <c r="C2667" t="s">
        <v>768</v>
      </c>
      <c r="D2667" t="s">
        <v>2084</v>
      </c>
      <c r="E2667">
        <v>5</v>
      </c>
      <c r="F2667" t="s">
        <v>13817</v>
      </c>
      <c r="G2667">
        <v>1</v>
      </c>
      <c r="H2667" t="s">
        <v>8278</v>
      </c>
      <c r="I2667">
        <v>2</v>
      </c>
      <c r="J2667" t="s">
        <v>13818</v>
      </c>
      <c r="K2667" t="s">
        <v>13819</v>
      </c>
      <c r="L2667">
        <v>270107</v>
      </c>
      <c r="M2667" t="s">
        <v>13588</v>
      </c>
      <c r="N2667">
        <v>270107007</v>
      </c>
      <c r="O2667" t="s">
        <v>13618</v>
      </c>
      <c r="P2667">
        <v>0</v>
      </c>
      <c r="Q2667">
        <v>24935.41720485664</v>
      </c>
      <c r="R2667">
        <v>0</v>
      </c>
    </row>
    <row r="2668" spans="1:18" x14ac:dyDescent="0.25">
      <c r="A2668">
        <v>8</v>
      </c>
      <c r="B2668">
        <v>16305</v>
      </c>
      <c r="C2668" t="s">
        <v>768</v>
      </c>
      <c r="D2668" t="s">
        <v>2084</v>
      </c>
      <c r="E2668">
        <v>5</v>
      </c>
      <c r="F2668" t="s">
        <v>13817</v>
      </c>
      <c r="G2668">
        <v>1</v>
      </c>
      <c r="H2668" t="s">
        <v>8278</v>
      </c>
      <c r="I2668">
        <v>2</v>
      </c>
      <c r="J2668" t="s">
        <v>13818</v>
      </c>
      <c r="K2668" t="s">
        <v>13820</v>
      </c>
      <c r="L2668">
        <v>270107</v>
      </c>
      <c r="M2668" t="s">
        <v>13588</v>
      </c>
      <c r="N2668">
        <v>270107007</v>
      </c>
      <c r="O2668" t="s">
        <v>13618</v>
      </c>
      <c r="P2668">
        <v>0</v>
      </c>
      <c r="Q2668">
        <v>25797.859439134278</v>
      </c>
      <c r="R2668">
        <v>0</v>
      </c>
    </row>
    <row r="2669" spans="1:18" x14ac:dyDescent="0.25">
      <c r="A2669">
        <v>8</v>
      </c>
      <c r="B2669">
        <v>16305</v>
      </c>
      <c r="C2669" t="s">
        <v>768</v>
      </c>
      <c r="D2669" t="s">
        <v>2084</v>
      </c>
      <c r="E2669">
        <v>6</v>
      </c>
      <c r="F2669" t="s">
        <v>13821</v>
      </c>
      <c r="G2669">
        <v>3</v>
      </c>
      <c r="H2669" t="s">
        <v>13770</v>
      </c>
      <c r="I2669">
        <v>2</v>
      </c>
      <c r="J2669" t="s">
        <v>13818</v>
      </c>
      <c r="K2669" t="s">
        <v>13822</v>
      </c>
      <c r="L2669">
        <v>270107</v>
      </c>
      <c r="M2669" t="s">
        <v>13588</v>
      </c>
      <c r="N2669">
        <v>270107007</v>
      </c>
      <c r="O2669" t="s">
        <v>13618</v>
      </c>
      <c r="P2669">
        <v>0</v>
      </c>
      <c r="Q2669">
        <v>24935.41720485664</v>
      </c>
      <c r="R2669">
        <v>0</v>
      </c>
    </row>
    <row r="2670" spans="1:18" x14ac:dyDescent="0.25">
      <c r="A2670">
        <v>8</v>
      </c>
      <c r="B2670">
        <v>16305</v>
      </c>
      <c r="C2670" t="s">
        <v>768</v>
      </c>
      <c r="D2670" t="s">
        <v>2084</v>
      </c>
      <c r="E2670">
        <v>6</v>
      </c>
      <c r="F2670" t="s">
        <v>13821</v>
      </c>
      <c r="G2670">
        <v>3</v>
      </c>
      <c r="H2670" t="s">
        <v>13770</v>
      </c>
      <c r="I2670">
        <v>2</v>
      </c>
      <c r="J2670" t="s">
        <v>13818</v>
      </c>
      <c r="K2670" t="s">
        <v>13823</v>
      </c>
      <c r="L2670">
        <v>270107</v>
      </c>
      <c r="M2670" t="s">
        <v>13588</v>
      </c>
      <c r="N2670">
        <v>270107007</v>
      </c>
      <c r="O2670" t="s">
        <v>13618</v>
      </c>
      <c r="P2670">
        <v>0</v>
      </c>
      <c r="Q2670">
        <v>25797.859439134278</v>
      </c>
      <c r="R2670">
        <v>0</v>
      </c>
    </row>
    <row r="2671" spans="1:18" x14ac:dyDescent="0.25">
      <c r="A2671">
        <v>9</v>
      </c>
      <c r="B2671">
        <v>9101</v>
      </c>
      <c r="C2671" t="s">
        <v>762</v>
      </c>
      <c r="D2671" t="s">
        <v>1577</v>
      </c>
      <c r="E2671">
        <v>5</v>
      </c>
      <c r="F2671" t="s">
        <v>13817</v>
      </c>
      <c r="G2671">
        <v>1</v>
      </c>
      <c r="H2671" t="s">
        <v>8278</v>
      </c>
      <c r="I2671">
        <v>2</v>
      </c>
      <c r="J2671" t="s">
        <v>13818</v>
      </c>
      <c r="K2671" t="s">
        <v>13819</v>
      </c>
      <c r="L2671">
        <v>270107</v>
      </c>
      <c r="M2671" t="s">
        <v>13588</v>
      </c>
      <c r="N2671">
        <v>270107007</v>
      </c>
      <c r="O2671" t="s">
        <v>13618</v>
      </c>
      <c r="P2671">
        <v>25105.72016576922</v>
      </c>
      <c r="Q2671">
        <v>25268.737574297713</v>
      </c>
      <c r="R2671">
        <v>30947.477635383144</v>
      </c>
    </row>
    <row r="2672" spans="1:18" x14ac:dyDescent="0.25">
      <c r="A2672">
        <v>9</v>
      </c>
      <c r="B2672">
        <v>9101</v>
      </c>
      <c r="C2672" t="s">
        <v>762</v>
      </c>
      <c r="D2672" t="s">
        <v>1577</v>
      </c>
      <c r="E2672">
        <v>5</v>
      </c>
      <c r="F2672" t="s">
        <v>13817</v>
      </c>
      <c r="G2672">
        <v>1</v>
      </c>
      <c r="H2672" t="s">
        <v>8278</v>
      </c>
      <c r="I2672">
        <v>2</v>
      </c>
      <c r="J2672" t="s">
        <v>13818</v>
      </c>
      <c r="K2672" t="s">
        <v>13820</v>
      </c>
      <c r="L2672">
        <v>270107</v>
      </c>
      <c r="M2672" t="s">
        <v>13588</v>
      </c>
      <c r="N2672">
        <v>270107007</v>
      </c>
      <c r="O2672" t="s">
        <v>13618</v>
      </c>
      <c r="P2672">
        <v>4487.1162357982575</v>
      </c>
      <c r="Q2672">
        <v>5748.7134978837366</v>
      </c>
      <c r="R2672">
        <v>7385.5922626542842</v>
      </c>
    </row>
    <row r="2673" spans="1:18" x14ac:dyDescent="0.25">
      <c r="A2673">
        <v>9</v>
      </c>
      <c r="B2673">
        <v>9101</v>
      </c>
      <c r="C2673" t="s">
        <v>762</v>
      </c>
      <c r="D2673" t="s">
        <v>1577</v>
      </c>
      <c r="E2673">
        <v>6</v>
      </c>
      <c r="F2673" t="s">
        <v>13821</v>
      </c>
      <c r="G2673">
        <v>3</v>
      </c>
      <c r="H2673" t="s">
        <v>13770</v>
      </c>
      <c r="I2673">
        <v>2</v>
      </c>
      <c r="J2673" t="s">
        <v>13818</v>
      </c>
      <c r="K2673" t="s">
        <v>13822</v>
      </c>
      <c r="L2673">
        <v>270107</v>
      </c>
      <c r="M2673" t="s">
        <v>13588</v>
      </c>
      <c r="N2673">
        <v>270107007</v>
      </c>
      <c r="O2673" t="s">
        <v>13618</v>
      </c>
      <c r="P2673">
        <v>18893.250824617295</v>
      </c>
      <c r="Q2673">
        <v>21695.164793588523</v>
      </c>
      <c r="R2673">
        <v>25458.886781068479</v>
      </c>
    </row>
    <row r="2674" spans="1:18" x14ac:dyDescent="0.25">
      <c r="A2674">
        <v>9</v>
      </c>
      <c r="B2674">
        <v>9101</v>
      </c>
      <c r="C2674" t="s">
        <v>762</v>
      </c>
      <c r="D2674" t="s">
        <v>1577</v>
      </c>
      <c r="E2674">
        <v>6</v>
      </c>
      <c r="F2674" t="s">
        <v>13821</v>
      </c>
      <c r="G2674">
        <v>3</v>
      </c>
      <c r="H2674" t="s">
        <v>13770</v>
      </c>
      <c r="I2674">
        <v>2</v>
      </c>
      <c r="J2674" t="s">
        <v>13818</v>
      </c>
      <c r="K2674" t="s">
        <v>13823</v>
      </c>
      <c r="L2674">
        <v>270107</v>
      </c>
      <c r="M2674" t="s">
        <v>13588</v>
      </c>
      <c r="N2674">
        <v>270107007</v>
      </c>
      <c r="O2674" t="s">
        <v>13618</v>
      </c>
      <c r="P2674">
        <v>10699.585576950185</v>
      </c>
      <c r="Q2674">
        <v>9322.2862785929065</v>
      </c>
      <c r="R2674">
        <v>12874.183116968905</v>
      </c>
    </row>
    <row r="2675" spans="1:18" x14ac:dyDescent="0.25">
      <c r="A2675">
        <v>9</v>
      </c>
      <c r="B2675">
        <v>9102</v>
      </c>
      <c r="C2675" t="s">
        <v>762</v>
      </c>
      <c r="D2675" t="s">
        <v>1580</v>
      </c>
      <c r="E2675">
        <v>5</v>
      </c>
      <c r="F2675" t="s">
        <v>13817</v>
      </c>
      <c r="G2675">
        <v>1</v>
      </c>
      <c r="H2675" t="s">
        <v>8278</v>
      </c>
      <c r="I2675">
        <v>2</v>
      </c>
      <c r="J2675" t="s">
        <v>13818</v>
      </c>
      <c r="K2675" t="s">
        <v>13819</v>
      </c>
      <c r="L2675">
        <v>270107</v>
      </c>
      <c r="M2675" t="s">
        <v>13588</v>
      </c>
      <c r="N2675">
        <v>270107007</v>
      </c>
      <c r="O2675" t="s">
        <v>13618</v>
      </c>
      <c r="P2675">
        <v>0</v>
      </c>
      <c r="Q2675">
        <v>32389.459923354701</v>
      </c>
      <c r="R2675">
        <v>0</v>
      </c>
    </row>
    <row r="2676" spans="1:18" x14ac:dyDescent="0.25">
      <c r="A2676">
        <v>9</v>
      </c>
      <c r="B2676">
        <v>9102</v>
      </c>
      <c r="C2676" t="s">
        <v>762</v>
      </c>
      <c r="D2676" t="s">
        <v>1580</v>
      </c>
      <c r="E2676">
        <v>5</v>
      </c>
      <c r="F2676" t="s">
        <v>13817</v>
      </c>
      <c r="G2676">
        <v>1</v>
      </c>
      <c r="H2676" t="s">
        <v>8278</v>
      </c>
      <c r="I2676">
        <v>2</v>
      </c>
      <c r="J2676" t="s">
        <v>13818</v>
      </c>
      <c r="K2676" t="s">
        <v>13820</v>
      </c>
      <c r="L2676">
        <v>270107</v>
      </c>
      <c r="M2676" t="s">
        <v>13588</v>
      </c>
      <c r="N2676">
        <v>270107007</v>
      </c>
      <c r="O2676" t="s">
        <v>13618</v>
      </c>
      <c r="P2676">
        <v>0</v>
      </c>
      <c r="Q2676">
        <v>14080.461237780921</v>
      </c>
      <c r="R2676">
        <v>0</v>
      </c>
    </row>
    <row r="2677" spans="1:18" x14ac:dyDescent="0.25">
      <c r="A2677">
        <v>9</v>
      </c>
      <c r="B2677">
        <v>9102</v>
      </c>
      <c r="C2677" t="s">
        <v>762</v>
      </c>
      <c r="D2677" t="s">
        <v>1580</v>
      </c>
      <c r="E2677">
        <v>6</v>
      </c>
      <c r="F2677" t="s">
        <v>13821</v>
      </c>
      <c r="G2677">
        <v>3</v>
      </c>
      <c r="H2677" t="s">
        <v>13770</v>
      </c>
      <c r="I2677">
        <v>2</v>
      </c>
      <c r="J2677" t="s">
        <v>13818</v>
      </c>
      <c r="K2677" t="s">
        <v>13822</v>
      </c>
      <c r="L2677">
        <v>270107</v>
      </c>
      <c r="M2677" t="s">
        <v>13588</v>
      </c>
      <c r="N2677">
        <v>270107007</v>
      </c>
      <c r="O2677" t="s">
        <v>13618</v>
      </c>
      <c r="P2677">
        <v>0</v>
      </c>
      <c r="Q2677">
        <v>30391.286299377931</v>
      </c>
      <c r="R2677">
        <v>0</v>
      </c>
    </row>
    <row r="2678" spans="1:18" x14ac:dyDescent="0.25">
      <c r="A2678">
        <v>9</v>
      </c>
      <c r="B2678">
        <v>9102</v>
      </c>
      <c r="C2678" t="s">
        <v>762</v>
      </c>
      <c r="D2678" t="s">
        <v>1580</v>
      </c>
      <c r="E2678">
        <v>6</v>
      </c>
      <c r="F2678" t="s">
        <v>13821</v>
      </c>
      <c r="G2678">
        <v>3</v>
      </c>
      <c r="H2678" t="s">
        <v>13770</v>
      </c>
      <c r="I2678">
        <v>2</v>
      </c>
      <c r="J2678" t="s">
        <v>13818</v>
      </c>
      <c r="K2678" t="s">
        <v>13823</v>
      </c>
      <c r="L2678">
        <v>270107</v>
      </c>
      <c r="M2678" t="s">
        <v>13588</v>
      </c>
      <c r="N2678">
        <v>270107007</v>
      </c>
      <c r="O2678" t="s">
        <v>13618</v>
      </c>
      <c r="P2678">
        <v>0</v>
      </c>
      <c r="Q2678">
        <v>16078.634861757691</v>
      </c>
      <c r="R2678">
        <v>0</v>
      </c>
    </row>
    <row r="2679" spans="1:18" x14ac:dyDescent="0.25">
      <c r="A2679">
        <v>9</v>
      </c>
      <c r="B2679">
        <v>9103</v>
      </c>
      <c r="C2679" t="s">
        <v>762</v>
      </c>
      <c r="D2679" t="s">
        <v>1583</v>
      </c>
      <c r="E2679">
        <v>5</v>
      </c>
      <c r="F2679" t="s">
        <v>13817</v>
      </c>
      <c r="G2679">
        <v>1</v>
      </c>
      <c r="H2679" t="s">
        <v>8278</v>
      </c>
      <c r="I2679">
        <v>2</v>
      </c>
      <c r="J2679" t="s">
        <v>13818</v>
      </c>
      <c r="K2679" t="s">
        <v>13819</v>
      </c>
      <c r="L2679">
        <v>270107</v>
      </c>
      <c r="M2679" t="s">
        <v>13588</v>
      </c>
      <c r="N2679">
        <v>270107007</v>
      </c>
      <c r="O2679" t="s">
        <v>13618</v>
      </c>
      <c r="P2679">
        <v>0</v>
      </c>
      <c r="Q2679">
        <v>12622.462343987921</v>
      </c>
      <c r="R2679">
        <v>0</v>
      </c>
    </row>
    <row r="2680" spans="1:18" x14ac:dyDescent="0.25">
      <c r="A2680">
        <v>9</v>
      </c>
      <c r="B2680">
        <v>9103</v>
      </c>
      <c r="C2680" t="s">
        <v>762</v>
      </c>
      <c r="D2680" t="s">
        <v>1583</v>
      </c>
      <c r="E2680">
        <v>6</v>
      </c>
      <c r="F2680" t="s">
        <v>13821</v>
      </c>
      <c r="G2680">
        <v>3</v>
      </c>
      <c r="H2680" t="s">
        <v>13770</v>
      </c>
      <c r="I2680">
        <v>2</v>
      </c>
      <c r="J2680" t="s">
        <v>13818</v>
      </c>
      <c r="K2680" t="s">
        <v>13822</v>
      </c>
      <c r="L2680">
        <v>270107</v>
      </c>
      <c r="M2680" t="s">
        <v>13588</v>
      </c>
      <c r="N2680">
        <v>270107007</v>
      </c>
      <c r="O2680" t="s">
        <v>13618</v>
      </c>
      <c r="P2680">
        <v>0</v>
      </c>
      <c r="Q2680">
        <v>11039.091957149327</v>
      </c>
      <c r="R2680">
        <v>0</v>
      </c>
    </row>
    <row r="2681" spans="1:18" x14ac:dyDescent="0.25">
      <c r="A2681">
        <v>9</v>
      </c>
      <c r="B2681">
        <v>9103</v>
      </c>
      <c r="C2681" t="s">
        <v>762</v>
      </c>
      <c r="D2681" t="s">
        <v>1583</v>
      </c>
      <c r="E2681">
        <v>6</v>
      </c>
      <c r="F2681" t="s">
        <v>13821</v>
      </c>
      <c r="G2681">
        <v>3</v>
      </c>
      <c r="H2681" t="s">
        <v>13770</v>
      </c>
      <c r="I2681">
        <v>2</v>
      </c>
      <c r="J2681" t="s">
        <v>13818</v>
      </c>
      <c r="K2681" t="s">
        <v>13823</v>
      </c>
      <c r="L2681">
        <v>270107</v>
      </c>
      <c r="M2681" t="s">
        <v>13588</v>
      </c>
      <c r="N2681">
        <v>270107007</v>
      </c>
      <c r="O2681" t="s">
        <v>13618</v>
      </c>
      <c r="P2681">
        <v>0</v>
      </c>
      <c r="Q2681">
        <v>1583.3703868385949</v>
      </c>
      <c r="R2681">
        <v>0</v>
      </c>
    </row>
    <row r="2682" spans="1:18" x14ac:dyDescent="0.25">
      <c r="A2682">
        <v>9</v>
      </c>
      <c r="B2682">
        <v>9105</v>
      </c>
      <c r="C2682" t="s">
        <v>762</v>
      </c>
      <c r="D2682" t="s">
        <v>1589</v>
      </c>
      <c r="E2682">
        <v>5</v>
      </c>
      <c r="F2682" t="s">
        <v>13817</v>
      </c>
      <c r="G2682">
        <v>1</v>
      </c>
      <c r="H2682" t="s">
        <v>8278</v>
      </c>
      <c r="I2682">
        <v>2</v>
      </c>
      <c r="J2682" t="s">
        <v>13818</v>
      </c>
      <c r="K2682" t="s">
        <v>13819</v>
      </c>
      <c r="L2682">
        <v>270107</v>
      </c>
      <c r="M2682" t="s">
        <v>13588</v>
      </c>
      <c r="N2682">
        <v>270107007</v>
      </c>
      <c r="O2682" t="s">
        <v>13618</v>
      </c>
      <c r="P2682">
        <v>0</v>
      </c>
      <c r="Q2682">
        <v>14912.665899466019</v>
      </c>
      <c r="R2682">
        <v>32693.781600067468</v>
      </c>
    </row>
    <row r="2683" spans="1:18" x14ac:dyDescent="0.25">
      <c r="A2683">
        <v>9</v>
      </c>
      <c r="B2683">
        <v>9105</v>
      </c>
      <c r="C2683" t="s">
        <v>762</v>
      </c>
      <c r="D2683" t="s">
        <v>1589</v>
      </c>
      <c r="E2683">
        <v>5</v>
      </c>
      <c r="F2683" t="s">
        <v>13817</v>
      </c>
      <c r="G2683">
        <v>1</v>
      </c>
      <c r="H2683" t="s">
        <v>8278</v>
      </c>
      <c r="I2683">
        <v>2</v>
      </c>
      <c r="J2683" t="s">
        <v>13818</v>
      </c>
      <c r="K2683" t="s">
        <v>13820</v>
      </c>
      <c r="L2683">
        <v>270107</v>
      </c>
      <c r="M2683" t="s">
        <v>13588</v>
      </c>
      <c r="N2683">
        <v>270107007</v>
      </c>
      <c r="O2683" t="s">
        <v>13618</v>
      </c>
      <c r="P2683">
        <v>0</v>
      </c>
      <c r="Q2683">
        <v>3543.3718980421595</v>
      </c>
      <c r="R2683">
        <v>10195.975276099112</v>
      </c>
    </row>
    <row r="2684" spans="1:18" x14ac:dyDescent="0.25">
      <c r="A2684">
        <v>9</v>
      </c>
      <c r="B2684">
        <v>9105</v>
      </c>
      <c r="C2684" t="s">
        <v>762</v>
      </c>
      <c r="D2684" t="s">
        <v>1589</v>
      </c>
      <c r="E2684">
        <v>6</v>
      </c>
      <c r="F2684" t="s">
        <v>13821</v>
      </c>
      <c r="G2684">
        <v>3</v>
      </c>
      <c r="H2684" t="s">
        <v>13770</v>
      </c>
      <c r="I2684">
        <v>2</v>
      </c>
      <c r="J2684" t="s">
        <v>13818</v>
      </c>
      <c r="K2684" t="s">
        <v>13822</v>
      </c>
      <c r="L2684">
        <v>270107</v>
      </c>
      <c r="M2684" t="s">
        <v>13588</v>
      </c>
      <c r="N2684">
        <v>270107007</v>
      </c>
      <c r="O2684" t="s">
        <v>13618</v>
      </c>
      <c r="P2684">
        <v>0</v>
      </c>
      <c r="Q2684">
        <v>14912.665899466019</v>
      </c>
      <c r="R2684">
        <v>27300.987402314302</v>
      </c>
    </row>
    <row r="2685" spans="1:18" x14ac:dyDescent="0.25">
      <c r="A2685">
        <v>9</v>
      </c>
      <c r="B2685">
        <v>9105</v>
      </c>
      <c r="C2685" t="s">
        <v>762</v>
      </c>
      <c r="D2685" t="s">
        <v>1589</v>
      </c>
      <c r="E2685">
        <v>6</v>
      </c>
      <c r="F2685" t="s">
        <v>13821</v>
      </c>
      <c r="G2685">
        <v>3</v>
      </c>
      <c r="H2685" t="s">
        <v>13770</v>
      </c>
      <c r="I2685">
        <v>2</v>
      </c>
      <c r="J2685" t="s">
        <v>13818</v>
      </c>
      <c r="K2685" t="s">
        <v>13823</v>
      </c>
      <c r="L2685">
        <v>270107</v>
      </c>
      <c r="M2685" t="s">
        <v>13588</v>
      </c>
      <c r="N2685">
        <v>270107007</v>
      </c>
      <c r="O2685" t="s">
        <v>13618</v>
      </c>
      <c r="P2685">
        <v>0</v>
      </c>
      <c r="Q2685">
        <v>3543.3718980421595</v>
      </c>
      <c r="R2685">
        <v>15588.769473852277</v>
      </c>
    </row>
    <row r="2686" spans="1:18" x14ac:dyDescent="0.25">
      <c r="A2686">
        <v>9</v>
      </c>
      <c r="B2686">
        <v>9107</v>
      </c>
      <c r="C2686" t="s">
        <v>762</v>
      </c>
      <c r="D2686" t="s">
        <v>1595</v>
      </c>
      <c r="E2686">
        <v>5</v>
      </c>
      <c r="F2686" t="s">
        <v>13817</v>
      </c>
      <c r="G2686">
        <v>1</v>
      </c>
      <c r="H2686" t="s">
        <v>8278</v>
      </c>
      <c r="I2686">
        <v>2</v>
      </c>
      <c r="J2686" t="s">
        <v>13818</v>
      </c>
      <c r="K2686" t="s">
        <v>13819</v>
      </c>
      <c r="L2686">
        <v>270107</v>
      </c>
      <c r="M2686" t="s">
        <v>13588</v>
      </c>
      <c r="N2686">
        <v>270107007</v>
      </c>
      <c r="O2686" t="s">
        <v>13618</v>
      </c>
      <c r="P2686">
        <v>0</v>
      </c>
      <c r="Q2686">
        <v>0</v>
      </c>
      <c r="R2686">
        <v>56214.317939209664</v>
      </c>
    </row>
    <row r="2687" spans="1:18" x14ac:dyDescent="0.25">
      <c r="A2687">
        <v>9</v>
      </c>
      <c r="B2687">
        <v>9107</v>
      </c>
      <c r="C2687" t="s">
        <v>762</v>
      </c>
      <c r="D2687" t="s">
        <v>1595</v>
      </c>
      <c r="E2687">
        <v>5</v>
      </c>
      <c r="F2687" t="s">
        <v>13817</v>
      </c>
      <c r="G2687">
        <v>1</v>
      </c>
      <c r="H2687" t="s">
        <v>8278</v>
      </c>
      <c r="I2687">
        <v>2</v>
      </c>
      <c r="J2687" t="s">
        <v>13818</v>
      </c>
      <c r="K2687" t="s">
        <v>13820</v>
      </c>
      <c r="L2687">
        <v>270107</v>
      </c>
      <c r="M2687" t="s">
        <v>13588</v>
      </c>
      <c r="N2687">
        <v>270107007</v>
      </c>
      <c r="O2687" t="s">
        <v>13618</v>
      </c>
      <c r="P2687">
        <v>0</v>
      </c>
      <c r="Q2687">
        <v>0</v>
      </c>
      <c r="R2687">
        <v>4966.8621711786427</v>
      </c>
    </row>
    <row r="2688" spans="1:18" x14ac:dyDescent="0.25">
      <c r="A2688">
        <v>9</v>
      </c>
      <c r="B2688">
        <v>9107</v>
      </c>
      <c r="C2688" t="s">
        <v>762</v>
      </c>
      <c r="D2688" t="s">
        <v>1595</v>
      </c>
      <c r="E2688">
        <v>6</v>
      </c>
      <c r="F2688" t="s">
        <v>13821</v>
      </c>
      <c r="G2688">
        <v>3</v>
      </c>
      <c r="H2688" t="s">
        <v>13770</v>
      </c>
      <c r="I2688">
        <v>2</v>
      </c>
      <c r="J2688" t="s">
        <v>13818</v>
      </c>
      <c r="K2688" t="s">
        <v>13822</v>
      </c>
      <c r="L2688">
        <v>270107</v>
      </c>
      <c r="M2688" t="s">
        <v>13588</v>
      </c>
      <c r="N2688">
        <v>270107007</v>
      </c>
      <c r="O2688" t="s">
        <v>13618</v>
      </c>
      <c r="P2688">
        <v>0</v>
      </c>
      <c r="Q2688">
        <v>0</v>
      </c>
      <c r="R2688">
        <v>49841.941350892492</v>
      </c>
    </row>
    <row r="2689" spans="1:18" x14ac:dyDescent="0.25">
      <c r="A2689">
        <v>9</v>
      </c>
      <c r="B2689">
        <v>9107</v>
      </c>
      <c r="C2689" t="s">
        <v>762</v>
      </c>
      <c r="D2689" t="s">
        <v>1595</v>
      </c>
      <c r="E2689">
        <v>6</v>
      </c>
      <c r="F2689" t="s">
        <v>13821</v>
      </c>
      <c r="G2689">
        <v>3</v>
      </c>
      <c r="H2689" t="s">
        <v>13770</v>
      </c>
      <c r="I2689">
        <v>2</v>
      </c>
      <c r="J2689" t="s">
        <v>13818</v>
      </c>
      <c r="K2689" t="s">
        <v>13823</v>
      </c>
      <c r="L2689">
        <v>270107</v>
      </c>
      <c r="M2689" t="s">
        <v>13588</v>
      </c>
      <c r="N2689">
        <v>270107007</v>
      </c>
      <c r="O2689" t="s">
        <v>13618</v>
      </c>
      <c r="P2689">
        <v>0</v>
      </c>
      <c r="Q2689">
        <v>0</v>
      </c>
      <c r="R2689">
        <v>11339.238759495816</v>
      </c>
    </row>
    <row r="2690" spans="1:18" x14ac:dyDescent="0.25">
      <c r="A2690">
        <v>9</v>
      </c>
      <c r="B2690">
        <v>9108</v>
      </c>
      <c r="C2690" t="s">
        <v>762</v>
      </c>
      <c r="D2690" t="s">
        <v>1598</v>
      </c>
      <c r="E2690">
        <v>5</v>
      </c>
      <c r="F2690" t="s">
        <v>13817</v>
      </c>
      <c r="G2690">
        <v>1</v>
      </c>
      <c r="H2690" t="s">
        <v>8278</v>
      </c>
      <c r="I2690">
        <v>2</v>
      </c>
      <c r="J2690" t="s">
        <v>13818</v>
      </c>
      <c r="K2690" t="s">
        <v>13819</v>
      </c>
      <c r="L2690">
        <v>270107</v>
      </c>
      <c r="M2690" t="s">
        <v>13588</v>
      </c>
      <c r="N2690">
        <v>270107007</v>
      </c>
      <c r="O2690" t="s">
        <v>13618</v>
      </c>
      <c r="P2690">
        <v>0</v>
      </c>
      <c r="Q2690">
        <v>21542.200238790076</v>
      </c>
      <c r="R2690">
        <v>25205.879031867556</v>
      </c>
    </row>
    <row r="2691" spans="1:18" x14ac:dyDescent="0.25">
      <c r="A2691">
        <v>9</v>
      </c>
      <c r="B2691">
        <v>9108</v>
      </c>
      <c r="C2691" t="s">
        <v>762</v>
      </c>
      <c r="D2691" t="s">
        <v>1598</v>
      </c>
      <c r="E2691">
        <v>5</v>
      </c>
      <c r="F2691" t="s">
        <v>13817</v>
      </c>
      <c r="G2691">
        <v>1</v>
      </c>
      <c r="H2691" t="s">
        <v>8278</v>
      </c>
      <c r="I2691">
        <v>2</v>
      </c>
      <c r="J2691" t="s">
        <v>13818</v>
      </c>
      <c r="K2691" t="s">
        <v>13820</v>
      </c>
      <c r="L2691">
        <v>270107</v>
      </c>
      <c r="M2691" t="s">
        <v>13588</v>
      </c>
      <c r="N2691">
        <v>270107007</v>
      </c>
      <c r="O2691" t="s">
        <v>13618</v>
      </c>
      <c r="P2691">
        <v>0</v>
      </c>
      <c r="Q2691">
        <v>6224.5664489484025</v>
      </c>
      <c r="R2691">
        <v>7328.1735767886057</v>
      </c>
    </row>
    <row r="2692" spans="1:18" x14ac:dyDescent="0.25">
      <c r="A2692">
        <v>9</v>
      </c>
      <c r="B2692">
        <v>9108</v>
      </c>
      <c r="C2692" t="s">
        <v>762</v>
      </c>
      <c r="D2692" t="s">
        <v>1598</v>
      </c>
      <c r="E2692">
        <v>6</v>
      </c>
      <c r="F2692" t="s">
        <v>13821</v>
      </c>
      <c r="G2692">
        <v>3</v>
      </c>
      <c r="H2692" t="s">
        <v>13770</v>
      </c>
      <c r="I2692">
        <v>2</v>
      </c>
      <c r="J2692" t="s">
        <v>13818</v>
      </c>
      <c r="K2692" t="s">
        <v>13822</v>
      </c>
      <c r="L2692">
        <v>270107</v>
      </c>
      <c r="M2692" t="s">
        <v>13588</v>
      </c>
      <c r="N2692">
        <v>270107007</v>
      </c>
      <c r="O2692" t="s">
        <v>13618</v>
      </c>
      <c r="P2692">
        <v>0</v>
      </c>
      <c r="Q2692">
        <v>19281.147206056452</v>
      </c>
      <c r="R2692">
        <v>15581.177500638139</v>
      </c>
    </row>
    <row r="2693" spans="1:18" x14ac:dyDescent="0.25">
      <c r="A2693">
        <v>9</v>
      </c>
      <c r="B2693">
        <v>9108</v>
      </c>
      <c r="C2693" t="s">
        <v>762</v>
      </c>
      <c r="D2693" t="s">
        <v>1598</v>
      </c>
      <c r="E2693">
        <v>6</v>
      </c>
      <c r="F2693" t="s">
        <v>13821</v>
      </c>
      <c r="G2693">
        <v>3</v>
      </c>
      <c r="H2693" t="s">
        <v>13770</v>
      </c>
      <c r="I2693">
        <v>2</v>
      </c>
      <c r="J2693" t="s">
        <v>13818</v>
      </c>
      <c r="K2693" t="s">
        <v>13823</v>
      </c>
      <c r="L2693">
        <v>270107</v>
      </c>
      <c r="M2693" t="s">
        <v>13588</v>
      </c>
      <c r="N2693">
        <v>270107007</v>
      </c>
      <c r="O2693" t="s">
        <v>13618</v>
      </c>
      <c r="P2693">
        <v>0</v>
      </c>
      <c r="Q2693">
        <v>8485.6194816820243</v>
      </c>
      <c r="R2693">
        <v>16952.875108018015</v>
      </c>
    </row>
    <row r="2694" spans="1:18" x14ac:dyDescent="0.25">
      <c r="A2694">
        <v>9</v>
      </c>
      <c r="B2694">
        <v>9109</v>
      </c>
      <c r="C2694" t="s">
        <v>762</v>
      </c>
      <c r="D2694" t="s">
        <v>1601</v>
      </c>
      <c r="E2694">
        <v>5</v>
      </c>
      <c r="F2694" t="s">
        <v>13817</v>
      </c>
      <c r="G2694">
        <v>1</v>
      </c>
      <c r="H2694" t="s">
        <v>8278</v>
      </c>
      <c r="I2694">
        <v>2</v>
      </c>
      <c r="J2694" t="s">
        <v>13818</v>
      </c>
      <c r="K2694" t="s">
        <v>13819</v>
      </c>
      <c r="L2694">
        <v>270107</v>
      </c>
      <c r="M2694" t="s">
        <v>13588</v>
      </c>
      <c r="N2694">
        <v>270107007</v>
      </c>
      <c r="O2694" t="s">
        <v>13618</v>
      </c>
      <c r="P2694">
        <v>0</v>
      </c>
      <c r="Q2694">
        <v>6444.9690013973141</v>
      </c>
      <c r="R2694">
        <v>49252.417127561435</v>
      </c>
    </row>
    <row r="2695" spans="1:18" x14ac:dyDescent="0.25">
      <c r="A2695">
        <v>9</v>
      </c>
      <c r="B2695">
        <v>9109</v>
      </c>
      <c r="C2695" t="s">
        <v>762</v>
      </c>
      <c r="D2695" t="s">
        <v>1601</v>
      </c>
      <c r="E2695">
        <v>5</v>
      </c>
      <c r="F2695" t="s">
        <v>13817</v>
      </c>
      <c r="G2695">
        <v>1</v>
      </c>
      <c r="H2695" t="s">
        <v>8278</v>
      </c>
      <c r="I2695">
        <v>2</v>
      </c>
      <c r="J2695" t="s">
        <v>13818</v>
      </c>
      <c r="K2695" t="s">
        <v>13820</v>
      </c>
      <c r="L2695">
        <v>270107</v>
      </c>
      <c r="M2695" t="s">
        <v>13588</v>
      </c>
      <c r="N2695">
        <v>270107007</v>
      </c>
      <c r="O2695" t="s">
        <v>13618</v>
      </c>
      <c r="P2695">
        <v>0</v>
      </c>
      <c r="Q2695">
        <v>6756.8266515127989</v>
      </c>
      <c r="R2695">
        <v>27527.896342318076</v>
      </c>
    </row>
    <row r="2696" spans="1:18" x14ac:dyDescent="0.25">
      <c r="A2696">
        <v>9</v>
      </c>
      <c r="B2696">
        <v>9109</v>
      </c>
      <c r="C2696" t="s">
        <v>762</v>
      </c>
      <c r="D2696" t="s">
        <v>1601</v>
      </c>
      <c r="E2696">
        <v>6</v>
      </c>
      <c r="F2696" t="s">
        <v>13821</v>
      </c>
      <c r="G2696">
        <v>3</v>
      </c>
      <c r="H2696" t="s">
        <v>13770</v>
      </c>
      <c r="I2696">
        <v>2</v>
      </c>
      <c r="J2696" t="s">
        <v>13818</v>
      </c>
      <c r="K2696" t="s">
        <v>13822</v>
      </c>
      <c r="L2696">
        <v>270107</v>
      </c>
      <c r="M2696" t="s">
        <v>13588</v>
      </c>
      <c r="N2696">
        <v>270107007</v>
      </c>
      <c r="O2696" t="s">
        <v>13618</v>
      </c>
      <c r="P2696">
        <v>0</v>
      </c>
      <c r="Q2696">
        <v>6444.9690013973141</v>
      </c>
      <c r="R2696">
        <v>41452.747195533724</v>
      </c>
    </row>
    <row r="2697" spans="1:18" x14ac:dyDescent="0.25">
      <c r="A2697">
        <v>9</v>
      </c>
      <c r="B2697">
        <v>9109</v>
      </c>
      <c r="C2697" t="s">
        <v>762</v>
      </c>
      <c r="D2697" t="s">
        <v>1601</v>
      </c>
      <c r="E2697">
        <v>6</v>
      </c>
      <c r="F2697" t="s">
        <v>13821</v>
      </c>
      <c r="G2697">
        <v>3</v>
      </c>
      <c r="H2697" t="s">
        <v>13770</v>
      </c>
      <c r="I2697">
        <v>2</v>
      </c>
      <c r="J2697" t="s">
        <v>13818</v>
      </c>
      <c r="K2697" t="s">
        <v>13823</v>
      </c>
      <c r="L2697">
        <v>270107</v>
      </c>
      <c r="M2697" t="s">
        <v>13588</v>
      </c>
      <c r="N2697">
        <v>270107007</v>
      </c>
      <c r="O2697" t="s">
        <v>13618</v>
      </c>
      <c r="P2697">
        <v>0</v>
      </c>
      <c r="Q2697">
        <v>6756.8266515127989</v>
      </c>
      <c r="R2697">
        <v>35327.566274345787</v>
      </c>
    </row>
    <row r="2698" spans="1:18" x14ac:dyDescent="0.25">
      <c r="A2698">
        <v>9</v>
      </c>
      <c r="B2698">
        <v>9111</v>
      </c>
      <c r="C2698" t="s">
        <v>762</v>
      </c>
      <c r="D2698" t="s">
        <v>1607</v>
      </c>
      <c r="E2698">
        <v>5</v>
      </c>
      <c r="F2698" t="s">
        <v>13817</v>
      </c>
      <c r="G2698">
        <v>1</v>
      </c>
      <c r="H2698" t="s">
        <v>8278</v>
      </c>
      <c r="I2698">
        <v>2</v>
      </c>
      <c r="J2698" t="s">
        <v>13818</v>
      </c>
      <c r="K2698" t="s">
        <v>13819</v>
      </c>
      <c r="L2698">
        <v>270107</v>
      </c>
      <c r="M2698" t="s">
        <v>13588</v>
      </c>
      <c r="N2698">
        <v>270107007</v>
      </c>
      <c r="O2698" t="s">
        <v>13618</v>
      </c>
      <c r="P2698">
        <v>12264.470965553397</v>
      </c>
      <c r="Q2698">
        <v>0</v>
      </c>
      <c r="R2698">
        <v>29728.985161652006</v>
      </c>
    </row>
    <row r="2699" spans="1:18" x14ac:dyDescent="0.25">
      <c r="A2699">
        <v>9</v>
      </c>
      <c r="B2699">
        <v>9111</v>
      </c>
      <c r="C2699" t="s">
        <v>762</v>
      </c>
      <c r="D2699" t="s">
        <v>1607</v>
      </c>
      <c r="E2699">
        <v>5</v>
      </c>
      <c r="F2699" t="s">
        <v>13817</v>
      </c>
      <c r="G2699">
        <v>1</v>
      </c>
      <c r="H2699" t="s">
        <v>8278</v>
      </c>
      <c r="I2699">
        <v>2</v>
      </c>
      <c r="J2699" t="s">
        <v>13818</v>
      </c>
      <c r="K2699" t="s">
        <v>13820</v>
      </c>
      <c r="L2699">
        <v>270107</v>
      </c>
      <c r="M2699" t="s">
        <v>13588</v>
      </c>
      <c r="N2699">
        <v>270107007</v>
      </c>
      <c r="O2699" t="s">
        <v>13618</v>
      </c>
      <c r="P2699">
        <v>6411.3238967527059</v>
      </c>
      <c r="Q2699">
        <v>0</v>
      </c>
      <c r="R2699">
        <v>0</v>
      </c>
    </row>
    <row r="2700" spans="1:18" x14ac:dyDescent="0.25">
      <c r="A2700">
        <v>9</v>
      </c>
      <c r="B2700">
        <v>9111</v>
      </c>
      <c r="C2700" t="s">
        <v>762</v>
      </c>
      <c r="D2700" t="s">
        <v>1607</v>
      </c>
      <c r="E2700">
        <v>6</v>
      </c>
      <c r="F2700" t="s">
        <v>13821</v>
      </c>
      <c r="G2700">
        <v>3</v>
      </c>
      <c r="H2700" t="s">
        <v>13770</v>
      </c>
      <c r="I2700">
        <v>2</v>
      </c>
      <c r="J2700" t="s">
        <v>13818</v>
      </c>
      <c r="K2700" t="s">
        <v>13822</v>
      </c>
      <c r="L2700">
        <v>270107</v>
      </c>
      <c r="M2700" t="s">
        <v>13588</v>
      </c>
      <c r="N2700">
        <v>270107007</v>
      </c>
      <c r="O2700" t="s">
        <v>13618</v>
      </c>
      <c r="P2700">
        <v>7684.9538964443209</v>
      </c>
      <c r="Q2700">
        <v>0</v>
      </c>
      <c r="R2700">
        <v>22808.482994027421</v>
      </c>
    </row>
    <row r="2701" spans="1:18" x14ac:dyDescent="0.25">
      <c r="A2701">
        <v>9</v>
      </c>
      <c r="B2701">
        <v>9111</v>
      </c>
      <c r="C2701" t="s">
        <v>762</v>
      </c>
      <c r="D2701" t="s">
        <v>1607</v>
      </c>
      <c r="E2701">
        <v>6</v>
      </c>
      <c r="F2701" t="s">
        <v>13821</v>
      </c>
      <c r="G2701">
        <v>3</v>
      </c>
      <c r="H2701" t="s">
        <v>13770</v>
      </c>
      <c r="I2701">
        <v>2</v>
      </c>
      <c r="J2701" t="s">
        <v>13818</v>
      </c>
      <c r="K2701" t="s">
        <v>13823</v>
      </c>
      <c r="L2701">
        <v>270107</v>
      </c>
      <c r="M2701" t="s">
        <v>13588</v>
      </c>
      <c r="N2701">
        <v>270107007</v>
      </c>
      <c r="O2701" t="s">
        <v>13618</v>
      </c>
      <c r="P2701">
        <v>10990.840965861782</v>
      </c>
      <c r="Q2701">
        <v>0</v>
      </c>
      <c r="R2701">
        <v>6920.5021676245842</v>
      </c>
    </row>
    <row r="2702" spans="1:18" x14ac:dyDescent="0.25">
      <c r="A2702">
        <v>9</v>
      </c>
      <c r="B2702">
        <v>9112</v>
      </c>
      <c r="C2702" t="s">
        <v>762</v>
      </c>
      <c r="D2702" t="s">
        <v>1610</v>
      </c>
      <c r="E2702">
        <v>5</v>
      </c>
      <c r="F2702" t="s">
        <v>13817</v>
      </c>
      <c r="G2702">
        <v>1</v>
      </c>
      <c r="H2702" t="s">
        <v>8278</v>
      </c>
      <c r="I2702">
        <v>2</v>
      </c>
      <c r="J2702" t="s">
        <v>13818</v>
      </c>
      <c r="K2702" t="s">
        <v>13819</v>
      </c>
      <c r="L2702">
        <v>270107</v>
      </c>
      <c r="M2702" t="s">
        <v>13588</v>
      </c>
      <c r="N2702">
        <v>270107007</v>
      </c>
      <c r="O2702" t="s">
        <v>13618</v>
      </c>
      <c r="P2702">
        <v>15215.650072630022</v>
      </c>
      <c r="Q2702">
        <v>5044.0956965978121</v>
      </c>
      <c r="R2702">
        <v>15826.75748018818</v>
      </c>
    </row>
    <row r="2703" spans="1:18" x14ac:dyDescent="0.25">
      <c r="A2703">
        <v>9</v>
      </c>
      <c r="B2703">
        <v>9112</v>
      </c>
      <c r="C2703" t="s">
        <v>762</v>
      </c>
      <c r="D2703" t="s">
        <v>1610</v>
      </c>
      <c r="E2703">
        <v>5</v>
      </c>
      <c r="F2703" t="s">
        <v>13817</v>
      </c>
      <c r="G2703">
        <v>1</v>
      </c>
      <c r="H2703" t="s">
        <v>8278</v>
      </c>
      <c r="I2703">
        <v>2</v>
      </c>
      <c r="J2703" t="s">
        <v>13818</v>
      </c>
      <c r="K2703" t="s">
        <v>13820</v>
      </c>
      <c r="L2703">
        <v>270107</v>
      </c>
      <c r="M2703" t="s">
        <v>13588</v>
      </c>
      <c r="N2703">
        <v>270107007</v>
      </c>
      <c r="O2703" t="s">
        <v>13618</v>
      </c>
      <c r="P2703">
        <v>905.49951806247543</v>
      </c>
      <c r="Q2703">
        <v>5829.0813365204758</v>
      </c>
      <c r="R2703">
        <v>10033.949782017387</v>
      </c>
    </row>
    <row r="2704" spans="1:18" x14ac:dyDescent="0.25">
      <c r="A2704">
        <v>9</v>
      </c>
      <c r="B2704">
        <v>9112</v>
      </c>
      <c r="C2704" t="s">
        <v>762</v>
      </c>
      <c r="D2704" t="s">
        <v>1610</v>
      </c>
      <c r="E2704">
        <v>6</v>
      </c>
      <c r="F2704" t="s">
        <v>13821</v>
      </c>
      <c r="G2704">
        <v>3</v>
      </c>
      <c r="H2704" t="s">
        <v>13770</v>
      </c>
      <c r="I2704">
        <v>2</v>
      </c>
      <c r="J2704" t="s">
        <v>13818</v>
      </c>
      <c r="K2704" t="s">
        <v>13822</v>
      </c>
      <c r="L2704">
        <v>270107</v>
      </c>
      <c r="M2704" t="s">
        <v>13588</v>
      </c>
      <c r="N2704">
        <v>270107007</v>
      </c>
      <c r="O2704" t="s">
        <v>13618</v>
      </c>
      <c r="P2704">
        <v>12831.756288945304</v>
      </c>
      <c r="Q2704">
        <v>5044.0956965978121</v>
      </c>
      <c r="R2704">
        <v>12981.156273944947</v>
      </c>
    </row>
    <row r="2705" spans="1:18" x14ac:dyDescent="0.25">
      <c r="A2705">
        <v>9</v>
      </c>
      <c r="B2705">
        <v>9112</v>
      </c>
      <c r="C2705" t="s">
        <v>762</v>
      </c>
      <c r="D2705" t="s">
        <v>1610</v>
      </c>
      <c r="E2705">
        <v>6</v>
      </c>
      <c r="F2705" t="s">
        <v>13821</v>
      </c>
      <c r="G2705">
        <v>3</v>
      </c>
      <c r="H2705" t="s">
        <v>13770</v>
      </c>
      <c r="I2705">
        <v>2</v>
      </c>
      <c r="J2705" t="s">
        <v>13818</v>
      </c>
      <c r="K2705" t="s">
        <v>13823</v>
      </c>
      <c r="L2705">
        <v>270107</v>
      </c>
      <c r="M2705" t="s">
        <v>13588</v>
      </c>
      <c r="N2705">
        <v>270107007</v>
      </c>
      <c r="O2705" t="s">
        <v>13618</v>
      </c>
      <c r="P2705">
        <v>3289.3933017471932</v>
      </c>
      <c r="Q2705">
        <v>5829.0813365204758</v>
      </c>
      <c r="R2705">
        <v>12879.550988260626</v>
      </c>
    </row>
    <row r="2706" spans="1:18" x14ac:dyDescent="0.25">
      <c r="A2706">
        <v>9</v>
      </c>
      <c r="B2706">
        <v>9113</v>
      </c>
      <c r="C2706" t="s">
        <v>762</v>
      </c>
      <c r="D2706" t="s">
        <v>1613</v>
      </c>
      <c r="E2706">
        <v>5</v>
      </c>
      <c r="F2706" t="s">
        <v>13817</v>
      </c>
      <c r="G2706">
        <v>1</v>
      </c>
      <c r="H2706" t="s">
        <v>8278</v>
      </c>
      <c r="I2706">
        <v>2</v>
      </c>
      <c r="J2706" t="s">
        <v>13818</v>
      </c>
      <c r="K2706" t="s">
        <v>13819</v>
      </c>
      <c r="L2706">
        <v>270107</v>
      </c>
      <c r="M2706" t="s">
        <v>13588</v>
      </c>
      <c r="N2706">
        <v>270107007</v>
      </c>
      <c r="O2706" t="s">
        <v>13618</v>
      </c>
      <c r="P2706">
        <v>0</v>
      </c>
      <c r="Q2706">
        <v>0</v>
      </c>
      <c r="R2706">
        <v>42778.877181900825</v>
      </c>
    </row>
    <row r="2707" spans="1:18" x14ac:dyDescent="0.25">
      <c r="A2707">
        <v>9</v>
      </c>
      <c r="B2707">
        <v>9113</v>
      </c>
      <c r="C2707" t="s">
        <v>762</v>
      </c>
      <c r="D2707" t="s">
        <v>1613</v>
      </c>
      <c r="E2707">
        <v>6</v>
      </c>
      <c r="F2707" t="s">
        <v>13821</v>
      </c>
      <c r="G2707">
        <v>3</v>
      </c>
      <c r="H2707" t="s">
        <v>13770</v>
      </c>
      <c r="I2707">
        <v>2</v>
      </c>
      <c r="J2707" t="s">
        <v>13818</v>
      </c>
      <c r="K2707" t="s">
        <v>13822</v>
      </c>
      <c r="L2707">
        <v>270107</v>
      </c>
      <c r="M2707" t="s">
        <v>13588</v>
      </c>
      <c r="N2707">
        <v>270107007</v>
      </c>
      <c r="O2707" t="s">
        <v>13618</v>
      </c>
      <c r="P2707">
        <v>0</v>
      </c>
      <c r="Q2707">
        <v>0</v>
      </c>
      <c r="R2707">
        <v>23780.532843533521</v>
      </c>
    </row>
    <row r="2708" spans="1:18" x14ac:dyDescent="0.25">
      <c r="A2708">
        <v>9</v>
      </c>
      <c r="B2708">
        <v>9113</v>
      </c>
      <c r="C2708" t="s">
        <v>762</v>
      </c>
      <c r="D2708" t="s">
        <v>1613</v>
      </c>
      <c r="E2708">
        <v>6</v>
      </c>
      <c r="F2708" t="s">
        <v>13821</v>
      </c>
      <c r="G2708">
        <v>3</v>
      </c>
      <c r="H2708" t="s">
        <v>13770</v>
      </c>
      <c r="I2708">
        <v>2</v>
      </c>
      <c r="J2708" t="s">
        <v>13818</v>
      </c>
      <c r="K2708" t="s">
        <v>13823</v>
      </c>
      <c r="L2708">
        <v>270107</v>
      </c>
      <c r="M2708" t="s">
        <v>13588</v>
      </c>
      <c r="N2708">
        <v>270107007</v>
      </c>
      <c r="O2708" t="s">
        <v>13618</v>
      </c>
      <c r="P2708">
        <v>0</v>
      </c>
      <c r="Q2708">
        <v>0</v>
      </c>
      <c r="R2708">
        <v>18998.344338367304</v>
      </c>
    </row>
    <row r="2709" spans="1:18" x14ac:dyDescent="0.25">
      <c r="A2709">
        <v>9</v>
      </c>
      <c r="B2709">
        <v>9115</v>
      </c>
      <c r="C2709" t="s">
        <v>762</v>
      </c>
      <c r="D2709" t="s">
        <v>1619</v>
      </c>
      <c r="E2709">
        <v>5</v>
      </c>
      <c r="F2709" t="s">
        <v>13817</v>
      </c>
      <c r="G2709">
        <v>1</v>
      </c>
      <c r="H2709" t="s">
        <v>8278</v>
      </c>
      <c r="I2709">
        <v>2</v>
      </c>
      <c r="J2709" t="s">
        <v>13818</v>
      </c>
      <c r="K2709" t="s">
        <v>13819</v>
      </c>
      <c r="L2709">
        <v>270107</v>
      </c>
      <c r="M2709" t="s">
        <v>13588</v>
      </c>
      <c r="N2709">
        <v>270107007</v>
      </c>
      <c r="O2709" t="s">
        <v>13618</v>
      </c>
      <c r="P2709">
        <v>0</v>
      </c>
      <c r="Q2709">
        <v>55077.418047314182</v>
      </c>
      <c r="R2709">
        <v>14061.23180534213</v>
      </c>
    </row>
    <row r="2710" spans="1:18" x14ac:dyDescent="0.25">
      <c r="A2710">
        <v>9</v>
      </c>
      <c r="B2710">
        <v>9115</v>
      </c>
      <c r="C2710" t="s">
        <v>762</v>
      </c>
      <c r="D2710" t="s">
        <v>1619</v>
      </c>
      <c r="E2710">
        <v>5</v>
      </c>
      <c r="F2710" t="s">
        <v>13817</v>
      </c>
      <c r="G2710">
        <v>1</v>
      </c>
      <c r="H2710" t="s">
        <v>8278</v>
      </c>
      <c r="I2710">
        <v>2</v>
      </c>
      <c r="J2710" t="s">
        <v>13818</v>
      </c>
      <c r="K2710" t="s">
        <v>13820</v>
      </c>
      <c r="L2710">
        <v>270107</v>
      </c>
      <c r="M2710" t="s">
        <v>13588</v>
      </c>
      <c r="N2710">
        <v>270107007</v>
      </c>
      <c r="O2710" t="s">
        <v>13618</v>
      </c>
      <c r="P2710">
        <v>0</v>
      </c>
      <c r="Q2710">
        <v>0</v>
      </c>
      <c r="R2710">
        <v>22814.944576099668</v>
      </c>
    </row>
    <row r="2711" spans="1:18" x14ac:dyDescent="0.25">
      <c r="A2711">
        <v>9</v>
      </c>
      <c r="B2711">
        <v>9115</v>
      </c>
      <c r="C2711" t="s">
        <v>762</v>
      </c>
      <c r="D2711" t="s">
        <v>1619</v>
      </c>
      <c r="E2711">
        <v>6</v>
      </c>
      <c r="F2711" t="s">
        <v>13821</v>
      </c>
      <c r="G2711">
        <v>3</v>
      </c>
      <c r="H2711" t="s">
        <v>13770</v>
      </c>
      <c r="I2711">
        <v>2</v>
      </c>
      <c r="J2711" t="s">
        <v>13818</v>
      </c>
      <c r="K2711" t="s">
        <v>13822</v>
      </c>
      <c r="L2711">
        <v>270107</v>
      </c>
      <c r="M2711" t="s">
        <v>13588</v>
      </c>
      <c r="N2711">
        <v>270107007</v>
      </c>
      <c r="O2711" t="s">
        <v>13618</v>
      </c>
      <c r="P2711">
        <v>0</v>
      </c>
      <c r="Q2711">
        <v>44851.378643748627</v>
      </c>
      <c r="R2711">
        <v>7133.9422914861698</v>
      </c>
    </row>
    <row r="2712" spans="1:18" x14ac:dyDescent="0.25">
      <c r="A2712">
        <v>9</v>
      </c>
      <c r="B2712">
        <v>9115</v>
      </c>
      <c r="C2712" t="s">
        <v>762</v>
      </c>
      <c r="D2712" t="s">
        <v>1619</v>
      </c>
      <c r="E2712">
        <v>6</v>
      </c>
      <c r="F2712" t="s">
        <v>13821</v>
      </c>
      <c r="G2712">
        <v>3</v>
      </c>
      <c r="H2712" t="s">
        <v>13770</v>
      </c>
      <c r="I2712">
        <v>2</v>
      </c>
      <c r="J2712" t="s">
        <v>13818</v>
      </c>
      <c r="K2712" t="s">
        <v>13823</v>
      </c>
      <c r="L2712">
        <v>270107</v>
      </c>
      <c r="M2712" t="s">
        <v>13588</v>
      </c>
      <c r="N2712">
        <v>270107007</v>
      </c>
      <c r="O2712" t="s">
        <v>13618</v>
      </c>
      <c r="P2712">
        <v>0</v>
      </c>
      <c r="Q2712">
        <v>10226.039403565554</v>
      </c>
      <c r="R2712">
        <v>29742.234089955629</v>
      </c>
    </row>
    <row r="2713" spans="1:18" x14ac:dyDescent="0.25">
      <c r="A2713">
        <v>9</v>
      </c>
      <c r="B2713">
        <v>9117</v>
      </c>
      <c r="C2713" t="s">
        <v>762</v>
      </c>
      <c r="D2713" t="s">
        <v>1625</v>
      </c>
      <c r="E2713">
        <v>5</v>
      </c>
      <c r="F2713" t="s">
        <v>13817</v>
      </c>
      <c r="G2713">
        <v>1</v>
      </c>
      <c r="H2713" t="s">
        <v>8278</v>
      </c>
      <c r="I2713">
        <v>2</v>
      </c>
      <c r="J2713" t="s">
        <v>13818</v>
      </c>
      <c r="K2713" t="s">
        <v>13819</v>
      </c>
      <c r="L2713">
        <v>270107</v>
      </c>
      <c r="M2713" t="s">
        <v>13588</v>
      </c>
      <c r="N2713">
        <v>270107007</v>
      </c>
      <c r="O2713" t="s">
        <v>13618</v>
      </c>
      <c r="P2713">
        <v>0</v>
      </c>
      <c r="Q2713">
        <v>48541.740382975651</v>
      </c>
      <c r="R2713">
        <v>0</v>
      </c>
    </row>
    <row r="2714" spans="1:18" x14ac:dyDescent="0.25">
      <c r="A2714">
        <v>9</v>
      </c>
      <c r="B2714">
        <v>9117</v>
      </c>
      <c r="C2714" t="s">
        <v>762</v>
      </c>
      <c r="D2714" t="s">
        <v>1625</v>
      </c>
      <c r="E2714">
        <v>6</v>
      </c>
      <c r="F2714" t="s">
        <v>13821</v>
      </c>
      <c r="G2714">
        <v>3</v>
      </c>
      <c r="H2714" t="s">
        <v>13770</v>
      </c>
      <c r="I2714">
        <v>2</v>
      </c>
      <c r="J2714" t="s">
        <v>13818</v>
      </c>
      <c r="K2714" t="s">
        <v>13822</v>
      </c>
      <c r="L2714">
        <v>270107</v>
      </c>
      <c r="M2714" t="s">
        <v>13588</v>
      </c>
      <c r="N2714">
        <v>270107007</v>
      </c>
      <c r="O2714" t="s">
        <v>13618</v>
      </c>
      <c r="P2714">
        <v>0</v>
      </c>
      <c r="Q2714">
        <v>37993.964801379647</v>
      </c>
      <c r="R2714">
        <v>0</v>
      </c>
    </row>
    <row r="2715" spans="1:18" x14ac:dyDescent="0.25">
      <c r="A2715">
        <v>9</v>
      </c>
      <c r="B2715">
        <v>9117</v>
      </c>
      <c r="C2715" t="s">
        <v>762</v>
      </c>
      <c r="D2715" t="s">
        <v>1625</v>
      </c>
      <c r="E2715">
        <v>6</v>
      </c>
      <c r="F2715" t="s">
        <v>13821</v>
      </c>
      <c r="G2715">
        <v>3</v>
      </c>
      <c r="H2715" t="s">
        <v>13770</v>
      </c>
      <c r="I2715">
        <v>2</v>
      </c>
      <c r="J2715" t="s">
        <v>13818</v>
      </c>
      <c r="K2715" t="s">
        <v>13823</v>
      </c>
      <c r="L2715">
        <v>270107</v>
      </c>
      <c r="M2715" t="s">
        <v>13588</v>
      </c>
      <c r="N2715">
        <v>270107007</v>
      </c>
      <c r="O2715" t="s">
        <v>13618</v>
      </c>
      <c r="P2715">
        <v>0</v>
      </c>
      <c r="Q2715">
        <v>10547.775581595997</v>
      </c>
      <c r="R2715">
        <v>0</v>
      </c>
    </row>
    <row r="2716" spans="1:18" x14ac:dyDescent="0.25">
      <c r="A2716">
        <v>9</v>
      </c>
      <c r="B2716">
        <v>9118</v>
      </c>
      <c r="C2716" t="s">
        <v>762</v>
      </c>
      <c r="D2716" t="s">
        <v>1628</v>
      </c>
      <c r="E2716">
        <v>5</v>
      </c>
      <c r="F2716" t="s">
        <v>13817</v>
      </c>
      <c r="G2716">
        <v>1</v>
      </c>
      <c r="H2716" t="s">
        <v>8278</v>
      </c>
      <c r="I2716">
        <v>2</v>
      </c>
      <c r="J2716" t="s">
        <v>13818</v>
      </c>
      <c r="K2716" t="s">
        <v>13819</v>
      </c>
      <c r="L2716">
        <v>270107</v>
      </c>
      <c r="M2716" t="s">
        <v>13588</v>
      </c>
      <c r="N2716">
        <v>270107007</v>
      </c>
      <c r="O2716" t="s">
        <v>13618</v>
      </c>
      <c r="P2716">
        <v>0</v>
      </c>
      <c r="Q2716">
        <v>28928.437175460174</v>
      </c>
      <c r="R2716">
        <v>0</v>
      </c>
    </row>
    <row r="2717" spans="1:18" x14ac:dyDescent="0.25">
      <c r="A2717">
        <v>9</v>
      </c>
      <c r="B2717">
        <v>9118</v>
      </c>
      <c r="C2717" t="s">
        <v>762</v>
      </c>
      <c r="D2717" t="s">
        <v>1628</v>
      </c>
      <c r="E2717">
        <v>5</v>
      </c>
      <c r="F2717" t="s">
        <v>13817</v>
      </c>
      <c r="G2717">
        <v>1</v>
      </c>
      <c r="H2717" t="s">
        <v>8278</v>
      </c>
      <c r="I2717">
        <v>2</v>
      </c>
      <c r="J2717" t="s">
        <v>13818</v>
      </c>
      <c r="K2717" t="s">
        <v>13820</v>
      </c>
      <c r="L2717">
        <v>270107</v>
      </c>
      <c r="M2717" t="s">
        <v>13588</v>
      </c>
      <c r="N2717">
        <v>270107007</v>
      </c>
      <c r="O2717" t="s">
        <v>13618</v>
      </c>
      <c r="P2717">
        <v>0</v>
      </c>
      <c r="Q2717">
        <v>10768.91049321756</v>
      </c>
      <c r="R2717">
        <v>0</v>
      </c>
    </row>
    <row r="2718" spans="1:18" x14ac:dyDescent="0.25">
      <c r="A2718">
        <v>9</v>
      </c>
      <c r="B2718">
        <v>9118</v>
      </c>
      <c r="C2718" t="s">
        <v>762</v>
      </c>
      <c r="D2718" t="s">
        <v>1628</v>
      </c>
      <c r="E2718">
        <v>6</v>
      </c>
      <c r="F2718" t="s">
        <v>13821</v>
      </c>
      <c r="G2718">
        <v>3</v>
      </c>
      <c r="H2718" t="s">
        <v>13770</v>
      </c>
      <c r="I2718">
        <v>2</v>
      </c>
      <c r="J2718" t="s">
        <v>13818</v>
      </c>
      <c r="K2718" t="s">
        <v>13822</v>
      </c>
      <c r="L2718">
        <v>270107</v>
      </c>
      <c r="M2718" t="s">
        <v>13588</v>
      </c>
      <c r="N2718">
        <v>270107007</v>
      </c>
      <c r="O2718" t="s">
        <v>13618</v>
      </c>
      <c r="P2718">
        <v>0</v>
      </c>
      <c r="Q2718">
        <v>28928.437175460174</v>
      </c>
      <c r="R2718">
        <v>0</v>
      </c>
    </row>
    <row r="2719" spans="1:18" x14ac:dyDescent="0.25">
      <c r="A2719">
        <v>9</v>
      </c>
      <c r="B2719">
        <v>9118</v>
      </c>
      <c r="C2719" t="s">
        <v>762</v>
      </c>
      <c r="D2719" t="s">
        <v>1628</v>
      </c>
      <c r="E2719">
        <v>6</v>
      </c>
      <c r="F2719" t="s">
        <v>13821</v>
      </c>
      <c r="G2719">
        <v>3</v>
      </c>
      <c r="H2719" t="s">
        <v>13770</v>
      </c>
      <c r="I2719">
        <v>2</v>
      </c>
      <c r="J2719" t="s">
        <v>13818</v>
      </c>
      <c r="K2719" t="s">
        <v>13823</v>
      </c>
      <c r="L2719">
        <v>270107</v>
      </c>
      <c r="M2719" t="s">
        <v>13588</v>
      </c>
      <c r="N2719">
        <v>270107007</v>
      </c>
      <c r="O2719" t="s">
        <v>13618</v>
      </c>
      <c r="P2719">
        <v>0</v>
      </c>
      <c r="Q2719">
        <v>10768.91049321756</v>
      </c>
      <c r="R2719">
        <v>0</v>
      </c>
    </row>
    <row r="2720" spans="1:18" x14ac:dyDescent="0.25">
      <c r="A2720">
        <v>9</v>
      </c>
      <c r="B2720">
        <v>9119</v>
      </c>
      <c r="C2720" t="s">
        <v>762</v>
      </c>
      <c r="D2720" t="s">
        <v>1631</v>
      </c>
      <c r="E2720">
        <v>5</v>
      </c>
      <c r="F2720" t="s">
        <v>13817</v>
      </c>
      <c r="G2720">
        <v>1</v>
      </c>
      <c r="H2720" t="s">
        <v>8278</v>
      </c>
      <c r="I2720">
        <v>2</v>
      </c>
      <c r="J2720" t="s">
        <v>13818</v>
      </c>
      <c r="K2720" t="s">
        <v>13819</v>
      </c>
      <c r="L2720">
        <v>270107</v>
      </c>
      <c r="M2720" t="s">
        <v>13588</v>
      </c>
      <c r="N2720">
        <v>270107007</v>
      </c>
      <c r="O2720" t="s">
        <v>13618</v>
      </c>
      <c r="P2720">
        <v>0</v>
      </c>
      <c r="Q2720">
        <v>7816.8521486591999</v>
      </c>
      <c r="R2720">
        <v>15135.338897030899</v>
      </c>
    </row>
    <row r="2721" spans="1:18" x14ac:dyDescent="0.25">
      <c r="A2721">
        <v>9</v>
      </c>
      <c r="B2721">
        <v>9119</v>
      </c>
      <c r="C2721" t="s">
        <v>762</v>
      </c>
      <c r="D2721" t="s">
        <v>1631</v>
      </c>
      <c r="E2721">
        <v>5</v>
      </c>
      <c r="F2721" t="s">
        <v>13817</v>
      </c>
      <c r="G2721">
        <v>1</v>
      </c>
      <c r="H2721" t="s">
        <v>8278</v>
      </c>
      <c r="I2721">
        <v>2</v>
      </c>
      <c r="J2721" t="s">
        <v>13818</v>
      </c>
      <c r="K2721" t="s">
        <v>13820</v>
      </c>
      <c r="L2721">
        <v>270107</v>
      </c>
      <c r="M2721" t="s">
        <v>13588</v>
      </c>
      <c r="N2721">
        <v>270107007</v>
      </c>
      <c r="O2721" t="s">
        <v>13618</v>
      </c>
      <c r="P2721">
        <v>0</v>
      </c>
      <c r="Q2721">
        <v>0</v>
      </c>
      <c r="R2721">
        <v>4842.0179857827916</v>
      </c>
    </row>
    <row r="2722" spans="1:18" x14ac:dyDescent="0.25">
      <c r="A2722">
        <v>9</v>
      </c>
      <c r="B2722">
        <v>9119</v>
      </c>
      <c r="C2722" t="s">
        <v>762</v>
      </c>
      <c r="D2722" t="s">
        <v>1631</v>
      </c>
      <c r="E2722">
        <v>6</v>
      </c>
      <c r="F2722" t="s">
        <v>13821</v>
      </c>
      <c r="G2722">
        <v>3</v>
      </c>
      <c r="H2722" t="s">
        <v>13770</v>
      </c>
      <c r="I2722">
        <v>2</v>
      </c>
      <c r="J2722" t="s">
        <v>13818</v>
      </c>
      <c r="K2722" t="s">
        <v>13822</v>
      </c>
      <c r="L2722">
        <v>270107</v>
      </c>
      <c r="M2722" t="s">
        <v>13588</v>
      </c>
      <c r="N2722">
        <v>270107007</v>
      </c>
      <c r="O2722" t="s">
        <v>13618</v>
      </c>
      <c r="P2722">
        <v>0</v>
      </c>
      <c r="Q2722">
        <v>973.44951307022041</v>
      </c>
      <c r="R2722">
        <v>13120.549422058104</v>
      </c>
    </row>
    <row r="2723" spans="1:18" x14ac:dyDescent="0.25">
      <c r="A2723">
        <v>9</v>
      </c>
      <c r="B2723">
        <v>9119</v>
      </c>
      <c r="C2723" t="s">
        <v>762</v>
      </c>
      <c r="D2723" t="s">
        <v>1631</v>
      </c>
      <c r="E2723">
        <v>6</v>
      </c>
      <c r="F2723" t="s">
        <v>13821</v>
      </c>
      <c r="G2723">
        <v>3</v>
      </c>
      <c r="H2723" t="s">
        <v>13770</v>
      </c>
      <c r="I2723">
        <v>2</v>
      </c>
      <c r="J2723" t="s">
        <v>13818</v>
      </c>
      <c r="K2723" t="s">
        <v>13823</v>
      </c>
      <c r="L2723">
        <v>270107</v>
      </c>
      <c r="M2723" t="s">
        <v>13588</v>
      </c>
      <c r="N2723">
        <v>270107007</v>
      </c>
      <c r="O2723" t="s">
        <v>13618</v>
      </c>
      <c r="P2723">
        <v>0</v>
      </c>
      <c r="Q2723">
        <v>6843.40263558898</v>
      </c>
      <c r="R2723">
        <v>6856.8074607555855</v>
      </c>
    </row>
    <row r="2724" spans="1:18" x14ac:dyDescent="0.25">
      <c r="A2724">
        <v>9</v>
      </c>
      <c r="B2724">
        <v>9120</v>
      </c>
      <c r="C2724" t="s">
        <v>762</v>
      </c>
      <c r="D2724" t="s">
        <v>1634</v>
      </c>
      <c r="E2724">
        <v>5</v>
      </c>
      <c r="F2724" t="s">
        <v>13817</v>
      </c>
      <c r="G2724">
        <v>1</v>
      </c>
      <c r="H2724" t="s">
        <v>8278</v>
      </c>
      <c r="I2724">
        <v>2</v>
      </c>
      <c r="J2724" t="s">
        <v>13818</v>
      </c>
      <c r="K2724" t="s">
        <v>13819</v>
      </c>
      <c r="L2724">
        <v>270107</v>
      </c>
      <c r="M2724" t="s">
        <v>13588</v>
      </c>
      <c r="N2724">
        <v>270107007</v>
      </c>
      <c r="O2724" t="s">
        <v>13618</v>
      </c>
      <c r="P2724">
        <v>11785.949989000514</v>
      </c>
      <c r="Q2724">
        <v>21042.952104851447</v>
      </c>
      <c r="R2724">
        <v>23278.984411073445</v>
      </c>
    </row>
    <row r="2725" spans="1:18" x14ac:dyDescent="0.25">
      <c r="A2725">
        <v>9</v>
      </c>
      <c r="B2725">
        <v>9120</v>
      </c>
      <c r="C2725" t="s">
        <v>762</v>
      </c>
      <c r="D2725" t="s">
        <v>1634</v>
      </c>
      <c r="E2725">
        <v>5</v>
      </c>
      <c r="F2725" t="s">
        <v>13817</v>
      </c>
      <c r="G2725">
        <v>1</v>
      </c>
      <c r="H2725" t="s">
        <v>8278</v>
      </c>
      <c r="I2725">
        <v>2</v>
      </c>
      <c r="J2725" t="s">
        <v>13818</v>
      </c>
      <c r="K2725" t="s">
        <v>13820</v>
      </c>
      <c r="L2725">
        <v>270107</v>
      </c>
      <c r="M2725" t="s">
        <v>13588</v>
      </c>
      <c r="N2725">
        <v>270107007</v>
      </c>
      <c r="O2725" t="s">
        <v>13618</v>
      </c>
      <c r="P2725">
        <v>7094.6689154506121</v>
      </c>
      <c r="Q2725">
        <v>4523.9830853298799</v>
      </c>
      <c r="R2725">
        <v>13544.856012268947</v>
      </c>
    </row>
    <row r="2726" spans="1:18" x14ac:dyDescent="0.25">
      <c r="A2726">
        <v>9</v>
      </c>
      <c r="B2726">
        <v>9120</v>
      </c>
      <c r="C2726" t="s">
        <v>762</v>
      </c>
      <c r="D2726" t="s">
        <v>1634</v>
      </c>
      <c r="E2726">
        <v>6</v>
      </c>
      <c r="F2726" t="s">
        <v>13821</v>
      </c>
      <c r="G2726">
        <v>3</v>
      </c>
      <c r="H2726" t="s">
        <v>13770</v>
      </c>
      <c r="I2726">
        <v>2</v>
      </c>
      <c r="J2726" t="s">
        <v>13818</v>
      </c>
      <c r="K2726" t="s">
        <v>13822</v>
      </c>
      <c r="L2726">
        <v>270107</v>
      </c>
      <c r="M2726" t="s">
        <v>13588</v>
      </c>
      <c r="N2726">
        <v>270107007</v>
      </c>
      <c r="O2726" t="s">
        <v>13618</v>
      </c>
      <c r="P2726">
        <v>10207.523648896386</v>
      </c>
      <c r="Q2726">
        <v>17008.427342383206</v>
      </c>
      <c r="R2726">
        <v>14431.140194867032</v>
      </c>
    </row>
    <row r="2727" spans="1:18" x14ac:dyDescent="0.25">
      <c r="A2727">
        <v>9</v>
      </c>
      <c r="B2727">
        <v>9120</v>
      </c>
      <c r="C2727" t="s">
        <v>762</v>
      </c>
      <c r="D2727" t="s">
        <v>1634</v>
      </c>
      <c r="E2727">
        <v>6</v>
      </c>
      <c r="F2727" t="s">
        <v>13821</v>
      </c>
      <c r="G2727">
        <v>3</v>
      </c>
      <c r="H2727" t="s">
        <v>13770</v>
      </c>
      <c r="I2727">
        <v>2</v>
      </c>
      <c r="J2727" t="s">
        <v>13818</v>
      </c>
      <c r="K2727" t="s">
        <v>13823</v>
      </c>
      <c r="L2727">
        <v>270107</v>
      </c>
      <c r="M2727" t="s">
        <v>13588</v>
      </c>
      <c r="N2727">
        <v>270107007</v>
      </c>
      <c r="O2727" t="s">
        <v>13618</v>
      </c>
      <c r="P2727">
        <v>8673.095255554741</v>
      </c>
      <c r="Q2727">
        <v>8558.5078477981242</v>
      </c>
      <c r="R2727">
        <v>22392.700228475362</v>
      </c>
    </row>
    <row r="2728" spans="1:18" x14ac:dyDescent="0.25">
      <c r="A2728">
        <v>9</v>
      </c>
      <c r="B2728">
        <v>9201</v>
      </c>
      <c r="C2728" t="s">
        <v>762</v>
      </c>
      <c r="D2728" t="s">
        <v>1640</v>
      </c>
      <c r="E2728">
        <v>5</v>
      </c>
      <c r="F2728" t="s">
        <v>13817</v>
      </c>
      <c r="G2728">
        <v>1</v>
      </c>
      <c r="H2728" t="s">
        <v>8278</v>
      </c>
      <c r="I2728">
        <v>2</v>
      </c>
      <c r="J2728" t="s">
        <v>13818</v>
      </c>
      <c r="K2728" t="s">
        <v>13819</v>
      </c>
      <c r="L2728">
        <v>270107</v>
      </c>
      <c r="M2728" t="s">
        <v>13588</v>
      </c>
      <c r="N2728">
        <v>270107007</v>
      </c>
      <c r="O2728" t="s">
        <v>13618</v>
      </c>
      <c r="P2728">
        <v>23929.917528081503</v>
      </c>
      <c r="Q2728">
        <v>19878.32732928326</v>
      </c>
      <c r="R2728">
        <v>0</v>
      </c>
    </row>
    <row r="2729" spans="1:18" x14ac:dyDescent="0.25">
      <c r="A2729">
        <v>9</v>
      </c>
      <c r="B2729">
        <v>9201</v>
      </c>
      <c r="C2729" t="s">
        <v>762</v>
      </c>
      <c r="D2729" t="s">
        <v>1640</v>
      </c>
      <c r="E2729">
        <v>5</v>
      </c>
      <c r="F2729" t="s">
        <v>13817</v>
      </c>
      <c r="G2729">
        <v>1</v>
      </c>
      <c r="H2729" t="s">
        <v>8278</v>
      </c>
      <c r="I2729">
        <v>2</v>
      </c>
      <c r="J2729" t="s">
        <v>13818</v>
      </c>
      <c r="K2729" t="s">
        <v>13820</v>
      </c>
      <c r="L2729">
        <v>270107</v>
      </c>
      <c r="M2729" t="s">
        <v>13588</v>
      </c>
      <c r="N2729">
        <v>270107007</v>
      </c>
      <c r="O2729" t="s">
        <v>13618</v>
      </c>
      <c r="P2729">
        <v>3916.4831884166138</v>
      </c>
      <c r="Q2729">
        <v>0</v>
      </c>
      <c r="R2729">
        <v>0</v>
      </c>
    </row>
    <row r="2730" spans="1:18" x14ac:dyDescent="0.25">
      <c r="A2730">
        <v>9</v>
      </c>
      <c r="B2730">
        <v>9201</v>
      </c>
      <c r="C2730" t="s">
        <v>762</v>
      </c>
      <c r="D2730" t="s">
        <v>1640</v>
      </c>
      <c r="E2730">
        <v>6</v>
      </c>
      <c r="F2730" t="s">
        <v>13821</v>
      </c>
      <c r="G2730">
        <v>3</v>
      </c>
      <c r="H2730" t="s">
        <v>13770</v>
      </c>
      <c r="I2730">
        <v>2</v>
      </c>
      <c r="J2730" t="s">
        <v>13818</v>
      </c>
      <c r="K2730" t="s">
        <v>13822</v>
      </c>
      <c r="L2730">
        <v>270107</v>
      </c>
      <c r="M2730" t="s">
        <v>13588</v>
      </c>
      <c r="N2730">
        <v>270107007</v>
      </c>
      <c r="O2730" t="s">
        <v>13618</v>
      </c>
      <c r="P2730">
        <v>14624.771429637645</v>
      </c>
      <c r="Q2730">
        <v>18253.928438483301</v>
      </c>
      <c r="R2730">
        <v>0</v>
      </c>
    </row>
    <row r="2731" spans="1:18" x14ac:dyDescent="0.25">
      <c r="A2731">
        <v>9</v>
      </c>
      <c r="B2731">
        <v>9201</v>
      </c>
      <c r="C2731" t="s">
        <v>762</v>
      </c>
      <c r="D2731" t="s">
        <v>1640</v>
      </c>
      <c r="E2731">
        <v>6</v>
      </c>
      <c r="F2731" t="s">
        <v>13821</v>
      </c>
      <c r="G2731">
        <v>3</v>
      </c>
      <c r="H2731" t="s">
        <v>13770</v>
      </c>
      <c r="I2731">
        <v>2</v>
      </c>
      <c r="J2731" t="s">
        <v>13818</v>
      </c>
      <c r="K2731" t="s">
        <v>13823</v>
      </c>
      <c r="L2731">
        <v>270107</v>
      </c>
      <c r="M2731" t="s">
        <v>13588</v>
      </c>
      <c r="N2731">
        <v>270107007</v>
      </c>
      <c r="O2731" t="s">
        <v>13618</v>
      </c>
      <c r="P2731">
        <v>13221.629286860469</v>
      </c>
      <c r="Q2731">
        <v>1624.3988907999585</v>
      </c>
      <c r="R2731">
        <v>0</v>
      </c>
    </row>
    <row r="2732" spans="1:18" x14ac:dyDescent="0.25">
      <c r="A2732">
        <v>9</v>
      </c>
      <c r="B2732">
        <v>9202</v>
      </c>
      <c r="C2732" t="s">
        <v>762</v>
      </c>
      <c r="D2732" t="s">
        <v>1643</v>
      </c>
      <c r="E2732">
        <v>5</v>
      </c>
      <c r="F2732" t="s">
        <v>13817</v>
      </c>
      <c r="G2732">
        <v>1</v>
      </c>
      <c r="H2732" t="s">
        <v>8278</v>
      </c>
      <c r="I2732">
        <v>2</v>
      </c>
      <c r="J2732" t="s">
        <v>13818</v>
      </c>
      <c r="K2732" t="s">
        <v>13819</v>
      </c>
      <c r="L2732">
        <v>270107</v>
      </c>
      <c r="M2732" t="s">
        <v>13588</v>
      </c>
      <c r="N2732">
        <v>270107007</v>
      </c>
      <c r="O2732" t="s">
        <v>13618</v>
      </c>
      <c r="P2732">
        <v>0</v>
      </c>
      <c r="Q2732">
        <v>52548.274990953207</v>
      </c>
      <c r="R2732">
        <v>0</v>
      </c>
    </row>
    <row r="2733" spans="1:18" x14ac:dyDescent="0.25">
      <c r="A2733">
        <v>9</v>
      </c>
      <c r="B2733">
        <v>9202</v>
      </c>
      <c r="C2733" t="s">
        <v>762</v>
      </c>
      <c r="D2733" t="s">
        <v>1643</v>
      </c>
      <c r="E2733">
        <v>5</v>
      </c>
      <c r="F2733" t="s">
        <v>13817</v>
      </c>
      <c r="G2733">
        <v>1</v>
      </c>
      <c r="H2733" t="s">
        <v>8278</v>
      </c>
      <c r="I2733">
        <v>2</v>
      </c>
      <c r="J2733" t="s">
        <v>13818</v>
      </c>
      <c r="K2733" t="s">
        <v>13820</v>
      </c>
      <c r="L2733">
        <v>270107</v>
      </c>
      <c r="M2733" t="s">
        <v>13588</v>
      </c>
      <c r="N2733">
        <v>270107007</v>
      </c>
      <c r="O2733" t="s">
        <v>13618</v>
      </c>
      <c r="P2733">
        <v>0</v>
      </c>
      <c r="Q2733">
        <v>3083.2002907467272</v>
      </c>
      <c r="R2733">
        <v>0</v>
      </c>
    </row>
    <row r="2734" spans="1:18" x14ac:dyDescent="0.25">
      <c r="A2734">
        <v>9</v>
      </c>
      <c r="B2734">
        <v>9202</v>
      </c>
      <c r="C2734" t="s">
        <v>762</v>
      </c>
      <c r="D2734" t="s">
        <v>1643</v>
      </c>
      <c r="E2734">
        <v>6</v>
      </c>
      <c r="F2734" t="s">
        <v>13821</v>
      </c>
      <c r="G2734">
        <v>3</v>
      </c>
      <c r="H2734" t="s">
        <v>13770</v>
      </c>
      <c r="I2734">
        <v>2</v>
      </c>
      <c r="J2734" t="s">
        <v>13818</v>
      </c>
      <c r="K2734" t="s">
        <v>13822</v>
      </c>
      <c r="L2734">
        <v>270107</v>
      </c>
      <c r="M2734" t="s">
        <v>13588</v>
      </c>
      <c r="N2734">
        <v>270107007</v>
      </c>
      <c r="O2734" t="s">
        <v>13618</v>
      </c>
      <c r="P2734">
        <v>0</v>
      </c>
      <c r="Q2734">
        <v>45218.900966538757</v>
      </c>
      <c r="R2734">
        <v>0</v>
      </c>
    </row>
    <row r="2735" spans="1:18" x14ac:dyDescent="0.25">
      <c r="A2735">
        <v>9</v>
      </c>
      <c r="B2735">
        <v>9202</v>
      </c>
      <c r="C2735" t="s">
        <v>762</v>
      </c>
      <c r="D2735" t="s">
        <v>1643</v>
      </c>
      <c r="E2735">
        <v>6</v>
      </c>
      <c r="F2735" t="s">
        <v>13821</v>
      </c>
      <c r="G2735">
        <v>3</v>
      </c>
      <c r="H2735" t="s">
        <v>13770</v>
      </c>
      <c r="I2735">
        <v>2</v>
      </c>
      <c r="J2735" t="s">
        <v>13818</v>
      </c>
      <c r="K2735" t="s">
        <v>13823</v>
      </c>
      <c r="L2735">
        <v>270107</v>
      </c>
      <c r="M2735" t="s">
        <v>13588</v>
      </c>
      <c r="N2735">
        <v>270107007</v>
      </c>
      <c r="O2735" t="s">
        <v>13618</v>
      </c>
      <c r="P2735">
        <v>0</v>
      </c>
      <c r="Q2735">
        <v>10412.574315161186</v>
      </c>
      <c r="R2735">
        <v>0</v>
      </c>
    </row>
    <row r="2736" spans="1:18" x14ac:dyDescent="0.25">
      <c r="A2736">
        <v>9</v>
      </c>
      <c r="B2736">
        <v>9203</v>
      </c>
      <c r="C2736" t="s">
        <v>762</v>
      </c>
      <c r="D2736" t="s">
        <v>1646</v>
      </c>
      <c r="E2736">
        <v>5</v>
      </c>
      <c r="F2736" t="s">
        <v>13817</v>
      </c>
      <c r="G2736">
        <v>1</v>
      </c>
      <c r="H2736" t="s">
        <v>8278</v>
      </c>
      <c r="I2736">
        <v>2</v>
      </c>
      <c r="J2736" t="s">
        <v>13818</v>
      </c>
      <c r="K2736" t="s">
        <v>13819</v>
      </c>
      <c r="L2736">
        <v>270107</v>
      </c>
      <c r="M2736" t="s">
        <v>13588</v>
      </c>
      <c r="N2736">
        <v>270107007</v>
      </c>
      <c r="O2736" t="s">
        <v>13618</v>
      </c>
      <c r="P2736">
        <v>0</v>
      </c>
      <c r="Q2736">
        <v>38420.021376893892</v>
      </c>
      <c r="R2736">
        <v>16263.578393203048</v>
      </c>
    </row>
    <row r="2737" spans="1:18" x14ac:dyDescent="0.25">
      <c r="A2737">
        <v>9</v>
      </c>
      <c r="B2737">
        <v>9203</v>
      </c>
      <c r="C2737" t="s">
        <v>762</v>
      </c>
      <c r="D2737" t="s">
        <v>1646</v>
      </c>
      <c r="E2737">
        <v>6</v>
      </c>
      <c r="F2737" t="s">
        <v>13821</v>
      </c>
      <c r="G2737">
        <v>3</v>
      </c>
      <c r="H2737" t="s">
        <v>13770</v>
      </c>
      <c r="I2737">
        <v>2</v>
      </c>
      <c r="J2737" t="s">
        <v>13818</v>
      </c>
      <c r="K2737" t="s">
        <v>13822</v>
      </c>
      <c r="L2737">
        <v>270107</v>
      </c>
      <c r="M2737" t="s">
        <v>13588</v>
      </c>
      <c r="N2737">
        <v>270107007</v>
      </c>
      <c r="O2737" t="s">
        <v>13618</v>
      </c>
      <c r="P2737">
        <v>0</v>
      </c>
      <c r="Q2737">
        <v>31226.5277835997</v>
      </c>
      <c r="R2737">
        <v>12853.576578536256</v>
      </c>
    </row>
    <row r="2738" spans="1:18" x14ac:dyDescent="0.25">
      <c r="A2738">
        <v>9</v>
      </c>
      <c r="B2738">
        <v>9203</v>
      </c>
      <c r="C2738" t="s">
        <v>762</v>
      </c>
      <c r="D2738" t="s">
        <v>1646</v>
      </c>
      <c r="E2738">
        <v>6</v>
      </c>
      <c r="F2738" t="s">
        <v>13821</v>
      </c>
      <c r="G2738">
        <v>3</v>
      </c>
      <c r="H2738" t="s">
        <v>13770</v>
      </c>
      <c r="I2738">
        <v>2</v>
      </c>
      <c r="J2738" t="s">
        <v>13818</v>
      </c>
      <c r="K2738" t="s">
        <v>13823</v>
      </c>
      <c r="L2738">
        <v>270107</v>
      </c>
      <c r="M2738" t="s">
        <v>13588</v>
      </c>
      <c r="N2738">
        <v>270107007</v>
      </c>
      <c r="O2738" t="s">
        <v>13618</v>
      </c>
      <c r="P2738">
        <v>0</v>
      </c>
      <c r="Q2738">
        <v>7193.4935932941953</v>
      </c>
      <c r="R2738">
        <v>3410.001814666794</v>
      </c>
    </row>
    <row r="2739" spans="1:18" x14ac:dyDescent="0.25">
      <c r="A2739">
        <v>9</v>
      </c>
      <c r="B2739">
        <v>9204</v>
      </c>
      <c r="C2739" t="s">
        <v>762</v>
      </c>
      <c r="D2739" t="s">
        <v>1649</v>
      </c>
      <c r="E2739">
        <v>5</v>
      </c>
      <c r="F2739" t="s">
        <v>13817</v>
      </c>
      <c r="G2739">
        <v>1</v>
      </c>
      <c r="H2739" t="s">
        <v>8278</v>
      </c>
      <c r="I2739">
        <v>2</v>
      </c>
      <c r="J2739" t="s">
        <v>13818</v>
      </c>
      <c r="K2739" t="s">
        <v>13819</v>
      </c>
      <c r="L2739">
        <v>270107</v>
      </c>
      <c r="M2739" t="s">
        <v>13588</v>
      </c>
      <c r="N2739">
        <v>270107007</v>
      </c>
      <c r="O2739" t="s">
        <v>13618</v>
      </c>
      <c r="P2739">
        <v>0</v>
      </c>
      <c r="Q2739">
        <v>10060.506180105946</v>
      </c>
      <c r="R2739">
        <v>0</v>
      </c>
    </row>
    <row r="2740" spans="1:18" x14ac:dyDescent="0.25">
      <c r="A2740">
        <v>9</v>
      </c>
      <c r="B2740">
        <v>9204</v>
      </c>
      <c r="C2740" t="s">
        <v>762</v>
      </c>
      <c r="D2740" t="s">
        <v>1649</v>
      </c>
      <c r="E2740">
        <v>5</v>
      </c>
      <c r="F2740" t="s">
        <v>13817</v>
      </c>
      <c r="G2740">
        <v>1</v>
      </c>
      <c r="H2740" t="s">
        <v>8278</v>
      </c>
      <c r="I2740">
        <v>2</v>
      </c>
      <c r="J2740" t="s">
        <v>13818</v>
      </c>
      <c r="K2740" t="s">
        <v>13820</v>
      </c>
      <c r="L2740">
        <v>270107</v>
      </c>
      <c r="M2740" t="s">
        <v>13588</v>
      </c>
      <c r="N2740">
        <v>270107007</v>
      </c>
      <c r="O2740" t="s">
        <v>13618</v>
      </c>
      <c r="P2740">
        <v>0</v>
      </c>
      <c r="Q2740">
        <v>10543.773377128866</v>
      </c>
      <c r="R2740">
        <v>0</v>
      </c>
    </row>
    <row r="2741" spans="1:18" x14ac:dyDescent="0.25">
      <c r="A2741">
        <v>9</v>
      </c>
      <c r="B2741">
        <v>9204</v>
      </c>
      <c r="C2741" t="s">
        <v>762</v>
      </c>
      <c r="D2741" t="s">
        <v>1649</v>
      </c>
      <c r="E2741">
        <v>6</v>
      </c>
      <c r="F2741" t="s">
        <v>13821</v>
      </c>
      <c r="G2741">
        <v>3</v>
      </c>
      <c r="H2741" t="s">
        <v>13770</v>
      </c>
      <c r="I2741">
        <v>2</v>
      </c>
      <c r="J2741" t="s">
        <v>13818</v>
      </c>
      <c r="K2741" t="s">
        <v>13822</v>
      </c>
      <c r="L2741">
        <v>270107</v>
      </c>
      <c r="M2741" t="s">
        <v>13588</v>
      </c>
      <c r="N2741">
        <v>270107007</v>
      </c>
      <c r="O2741" t="s">
        <v>13618</v>
      </c>
      <c r="P2741">
        <v>0</v>
      </c>
      <c r="Q2741">
        <v>10060.506180105946</v>
      </c>
      <c r="R2741">
        <v>0</v>
      </c>
    </row>
    <row r="2742" spans="1:18" x14ac:dyDescent="0.25">
      <c r="A2742">
        <v>9</v>
      </c>
      <c r="B2742">
        <v>9204</v>
      </c>
      <c r="C2742" t="s">
        <v>762</v>
      </c>
      <c r="D2742" t="s">
        <v>1649</v>
      </c>
      <c r="E2742">
        <v>6</v>
      </c>
      <c r="F2742" t="s">
        <v>13821</v>
      </c>
      <c r="G2742">
        <v>3</v>
      </c>
      <c r="H2742" t="s">
        <v>13770</v>
      </c>
      <c r="I2742">
        <v>2</v>
      </c>
      <c r="J2742" t="s">
        <v>13818</v>
      </c>
      <c r="K2742" t="s">
        <v>13823</v>
      </c>
      <c r="L2742">
        <v>270107</v>
      </c>
      <c r="M2742" t="s">
        <v>13588</v>
      </c>
      <c r="N2742">
        <v>270107007</v>
      </c>
      <c r="O2742" t="s">
        <v>13618</v>
      </c>
      <c r="P2742">
        <v>0</v>
      </c>
      <c r="Q2742">
        <v>10543.773377128866</v>
      </c>
      <c r="R2742">
        <v>0</v>
      </c>
    </row>
    <row r="2743" spans="1:18" x14ac:dyDescent="0.25">
      <c r="A2743">
        <v>9</v>
      </c>
      <c r="B2743">
        <v>9206</v>
      </c>
      <c r="C2743" t="s">
        <v>762</v>
      </c>
      <c r="D2743" t="s">
        <v>1655</v>
      </c>
      <c r="E2743">
        <v>5</v>
      </c>
      <c r="F2743" t="s">
        <v>13817</v>
      </c>
      <c r="G2743">
        <v>1</v>
      </c>
      <c r="H2743" t="s">
        <v>8278</v>
      </c>
      <c r="I2743">
        <v>2</v>
      </c>
      <c r="J2743" t="s">
        <v>13818</v>
      </c>
      <c r="K2743" t="s">
        <v>13819</v>
      </c>
      <c r="L2743">
        <v>270107</v>
      </c>
      <c r="M2743" t="s">
        <v>13588</v>
      </c>
      <c r="N2743">
        <v>270107007</v>
      </c>
      <c r="O2743" t="s">
        <v>13618</v>
      </c>
      <c r="P2743">
        <v>0</v>
      </c>
      <c r="Q2743">
        <v>38522.266476504679</v>
      </c>
      <c r="R2743">
        <v>0</v>
      </c>
    </row>
    <row r="2744" spans="1:18" x14ac:dyDescent="0.25">
      <c r="A2744">
        <v>9</v>
      </c>
      <c r="B2744">
        <v>9206</v>
      </c>
      <c r="C2744" t="s">
        <v>762</v>
      </c>
      <c r="D2744" t="s">
        <v>1655</v>
      </c>
      <c r="E2744">
        <v>6</v>
      </c>
      <c r="F2744" t="s">
        <v>13821</v>
      </c>
      <c r="G2744">
        <v>3</v>
      </c>
      <c r="H2744" t="s">
        <v>13770</v>
      </c>
      <c r="I2744">
        <v>2</v>
      </c>
      <c r="J2744" t="s">
        <v>13818</v>
      </c>
      <c r="K2744" t="s">
        <v>13822</v>
      </c>
      <c r="L2744">
        <v>270107</v>
      </c>
      <c r="M2744" t="s">
        <v>13588</v>
      </c>
      <c r="N2744">
        <v>270107007</v>
      </c>
      <c r="O2744" t="s">
        <v>13618</v>
      </c>
      <c r="P2744">
        <v>0</v>
      </c>
      <c r="Q2744">
        <v>38522.266476504679</v>
      </c>
      <c r="R2744">
        <v>0</v>
      </c>
    </row>
    <row r="2745" spans="1:18" x14ac:dyDescent="0.25">
      <c r="A2745">
        <v>9</v>
      </c>
      <c r="B2745">
        <v>9207</v>
      </c>
      <c r="C2745" t="s">
        <v>762</v>
      </c>
      <c r="D2745" t="s">
        <v>1658</v>
      </c>
      <c r="E2745">
        <v>5</v>
      </c>
      <c r="F2745" t="s">
        <v>13817</v>
      </c>
      <c r="G2745">
        <v>1</v>
      </c>
      <c r="H2745" t="s">
        <v>8278</v>
      </c>
      <c r="I2745">
        <v>2</v>
      </c>
      <c r="J2745" t="s">
        <v>13818</v>
      </c>
      <c r="K2745" t="s">
        <v>13819</v>
      </c>
      <c r="L2745">
        <v>270107</v>
      </c>
      <c r="M2745" t="s">
        <v>13588</v>
      </c>
      <c r="N2745">
        <v>270107007</v>
      </c>
      <c r="O2745" t="s">
        <v>13618</v>
      </c>
      <c r="P2745">
        <v>0</v>
      </c>
      <c r="Q2745">
        <v>13843.369670881997</v>
      </c>
      <c r="R2745">
        <v>0</v>
      </c>
    </row>
    <row r="2746" spans="1:18" x14ac:dyDescent="0.25">
      <c r="A2746">
        <v>9</v>
      </c>
      <c r="B2746">
        <v>9207</v>
      </c>
      <c r="C2746" t="s">
        <v>762</v>
      </c>
      <c r="D2746" t="s">
        <v>1658</v>
      </c>
      <c r="E2746">
        <v>5</v>
      </c>
      <c r="F2746" t="s">
        <v>13817</v>
      </c>
      <c r="G2746">
        <v>1</v>
      </c>
      <c r="H2746" t="s">
        <v>8278</v>
      </c>
      <c r="I2746">
        <v>2</v>
      </c>
      <c r="J2746" t="s">
        <v>13818</v>
      </c>
      <c r="K2746" t="s">
        <v>13820</v>
      </c>
      <c r="L2746">
        <v>270107</v>
      </c>
      <c r="M2746" t="s">
        <v>13588</v>
      </c>
      <c r="N2746">
        <v>270107007</v>
      </c>
      <c r="O2746" t="s">
        <v>13618</v>
      </c>
      <c r="P2746">
        <v>0</v>
      </c>
      <c r="Q2746">
        <v>7814.8111593630774</v>
      </c>
      <c r="R2746">
        <v>0</v>
      </c>
    </row>
    <row r="2747" spans="1:18" x14ac:dyDescent="0.25">
      <c r="A2747">
        <v>9</v>
      </c>
      <c r="B2747">
        <v>9207</v>
      </c>
      <c r="C2747" t="s">
        <v>762</v>
      </c>
      <c r="D2747" t="s">
        <v>1658</v>
      </c>
      <c r="E2747">
        <v>6</v>
      </c>
      <c r="F2747" t="s">
        <v>13821</v>
      </c>
      <c r="G2747">
        <v>3</v>
      </c>
      <c r="H2747" t="s">
        <v>13770</v>
      </c>
      <c r="I2747">
        <v>2</v>
      </c>
      <c r="J2747" t="s">
        <v>13818</v>
      </c>
      <c r="K2747" t="s">
        <v>13822</v>
      </c>
      <c r="L2747">
        <v>270107</v>
      </c>
      <c r="M2747" t="s">
        <v>13588</v>
      </c>
      <c r="N2747">
        <v>270107007</v>
      </c>
      <c r="O2747" t="s">
        <v>13618</v>
      </c>
      <c r="P2747">
        <v>0</v>
      </c>
      <c r="Q2747">
        <v>13843.369670881997</v>
      </c>
      <c r="R2747">
        <v>0</v>
      </c>
    </row>
    <row r="2748" spans="1:18" x14ac:dyDescent="0.25">
      <c r="A2748">
        <v>9</v>
      </c>
      <c r="B2748">
        <v>9207</v>
      </c>
      <c r="C2748" t="s">
        <v>762</v>
      </c>
      <c r="D2748" t="s">
        <v>1658</v>
      </c>
      <c r="E2748">
        <v>6</v>
      </c>
      <c r="F2748" t="s">
        <v>13821</v>
      </c>
      <c r="G2748">
        <v>3</v>
      </c>
      <c r="H2748" t="s">
        <v>13770</v>
      </c>
      <c r="I2748">
        <v>2</v>
      </c>
      <c r="J2748" t="s">
        <v>13818</v>
      </c>
      <c r="K2748" t="s">
        <v>13823</v>
      </c>
      <c r="L2748">
        <v>270107</v>
      </c>
      <c r="M2748" t="s">
        <v>13588</v>
      </c>
      <c r="N2748">
        <v>270107007</v>
      </c>
      <c r="O2748" t="s">
        <v>13618</v>
      </c>
      <c r="P2748">
        <v>0</v>
      </c>
      <c r="Q2748">
        <v>7814.8111593630774</v>
      </c>
      <c r="R2748">
        <v>0</v>
      </c>
    </row>
    <row r="2749" spans="1:18" x14ac:dyDescent="0.25">
      <c r="A2749">
        <v>9</v>
      </c>
      <c r="B2749">
        <v>9208</v>
      </c>
      <c r="C2749" t="s">
        <v>762</v>
      </c>
      <c r="D2749" t="s">
        <v>1661</v>
      </c>
      <c r="E2749">
        <v>5</v>
      </c>
      <c r="F2749" t="s">
        <v>13817</v>
      </c>
      <c r="G2749">
        <v>1</v>
      </c>
      <c r="H2749" t="s">
        <v>8278</v>
      </c>
      <c r="I2749">
        <v>2</v>
      </c>
      <c r="J2749" t="s">
        <v>13818</v>
      </c>
      <c r="K2749" t="s">
        <v>13819</v>
      </c>
      <c r="L2749">
        <v>270107</v>
      </c>
      <c r="M2749" t="s">
        <v>13588</v>
      </c>
      <c r="N2749">
        <v>270107007</v>
      </c>
      <c r="O2749" t="s">
        <v>13618</v>
      </c>
      <c r="P2749">
        <v>0</v>
      </c>
      <c r="Q2749">
        <v>41307.236492900935</v>
      </c>
      <c r="R2749">
        <v>0</v>
      </c>
    </row>
    <row r="2750" spans="1:18" x14ac:dyDescent="0.25">
      <c r="A2750">
        <v>9</v>
      </c>
      <c r="B2750">
        <v>9208</v>
      </c>
      <c r="C2750" t="s">
        <v>762</v>
      </c>
      <c r="D2750" t="s">
        <v>1661</v>
      </c>
      <c r="E2750">
        <v>5</v>
      </c>
      <c r="F2750" t="s">
        <v>13817</v>
      </c>
      <c r="G2750">
        <v>1</v>
      </c>
      <c r="H2750" t="s">
        <v>8278</v>
      </c>
      <c r="I2750">
        <v>2</v>
      </c>
      <c r="J2750" t="s">
        <v>13818</v>
      </c>
      <c r="K2750" t="s">
        <v>13820</v>
      </c>
      <c r="L2750">
        <v>270107</v>
      </c>
      <c r="M2750" t="s">
        <v>13588</v>
      </c>
      <c r="N2750">
        <v>270107007</v>
      </c>
      <c r="O2750" t="s">
        <v>13618</v>
      </c>
      <c r="P2750">
        <v>0</v>
      </c>
      <c r="Q2750">
        <v>19565.562161707807</v>
      </c>
      <c r="R2750">
        <v>0</v>
      </c>
    </row>
    <row r="2751" spans="1:18" x14ac:dyDescent="0.25">
      <c r="A2751">
        <v>9</v>
      </c>
      <c r="B2751">
        <v>9208</v>
      </c>
      <c r="C2751" t="s">
        <v>762</v>
      </c>
      <c r="D2751" t="s">
        <v>1661</v>
      </c>
      <c r="E2751">
        <v>6</v>
      </c>
      <c r="F2751" t="s">
        <v>13821</v>
      </c>
      <c r="G2751">
        <v>3</v>
      </c>
      <c r="H2751" t="s">
        <v>13770</v>
      </c>
      <c r="I2751">
        <v>2</v>
      </c>
      <c r="J2751" t="s">
        <v>13818</v>
      </c>
      <c r="K2751" t="s">
        <v>13822</v>
      </c>
      <c r="L2751">
        <v>270107</v>
      </c>
      <c r="M2751" t="s">
        <v>13588</v>
      </c>
      <c r="N2751">
        <v>270107007</v>
      </c>
      <c r="O2751" t="s">
        <v>13618</v>
      </c>
      <c r="P2751">
        <v>0</v>
      </c>
      <c r="Q2751">
        <v>26874.472373915087</v>
      </c>
      <c r="R2751">
        <v>0</v>
      </c>
    </row>
    <row r="2752" spans="1:18" x14ac:dyDescent="0.25">
      <c r="A2752">
        <v>9</v>
      </c>
      <c r="B2752">
        <v>9208</v>
      </c>
      <c r="C2752" t="s">
        <v>762</v>
      </c>
      <c r="D2752" t="s">
        <v>1661</v>
      </c>
      <c r="E2752">
        <v>6</v>
      </c>
      <c r="F2752" t="s">
        <v>13821</v>
      </c>
      <c r="G2752">
        <v>3</v>
      </c>
      <c r="H2752" t="s">
        <v>13770</v>
      </c>
      <c r="I2752">
        <v>2</v>
      </c>
      <c r="J2752" t="s">
        <v>13818</v>
      </c>
      <c r="K2752" t="s">
        <v>13823</v>
      </c>
      <c r="L2752">
        <v>270107</v>
      </c>
      <c r="M2752" t="s">
        <v>13588</v>
      </c>
      <c r="N2752">
        <v>270107007</v>
      </c>
      <c r="O2752" t="s">
        <v>13618</v>
      </c>
      <c r="P2752">
        <v>0</v>
      </c>
      <c r="Q2752">
        <v>33998.326280693655</v>
      </c>
      <c r="R2752">
        <v>0</v>
      </c>
    </row>
    <row r="2753" spans="1:18" x14ac:dyDescent="0.25">
      <c r="A2753">
        <v>9</v>
      </c>
      <c r="B2753">
        <v>9209</v>
      </c>
      <c r="C2753" t="s">
        <v>762</v>
      </c>
      <c r="D2753" t="s">
        <v>1664</v>
      </c>
      <c r="E2753">
        <v>5</v>
      </c>
      <c r="F2753" t="s">
        <v>13817</v>
      </c>
      <c r="G2753">
        <v>1</v>
      </c>
      <c r="H2753" t="s">
        <v>8278</v>
      </c>
      <c r="I2753">
        <v>2</v>
      </c>
      <c r="J2753" t="s">
        <v>13818</v>
      </c>
      <c r="K2753" t="s">
        <v>13819</v>
      </c>
      <c r="L2753">
        <v>270107</v>
      </c>
      <c r="M2753" t="s">
        <v>13588</v>
      </c>
      <c r="N2753">
        <v>270107007</v>
      </c>
      <c r="O2753" t="s">
        <v>13618</v>
      </c>
      <c r="P2753">
        <v>0</v>
      </c>
      <c r="Q2753">
        <v>58172.533707486531</v>
      </c>
      <c r="R2753">
        <v>0</v>
      </c>
    </row>
    <row r="2754" spans="1:18" x14ac:dyDescent="0.25">
      <c r="A2754">
        <v>9</v>
      </c>
      <c r="B2754">
        <v>9209</v>
      </c>
      <c r="C2754" t="s">
        <v>762</v>
      </c>
      <c r="D2754" t="s">
        <v>1664</v>
      </c>
      <c r="E2754">
        <v>5</v>
      </c>
      <c r="F2754" t="s">
        <v>13817</v>
      </c>
      <c r="G2754">
        <v>1</v>
      </c>
      <c r="H2754" t="s">
        <v>8278</v>
      </c>
      <c r="I2754">
        <v>2</v>
      </c>
      <c r="J2754" t="s">
        <v>13818</v>
      </c>
      <c r="K2754" t="s">
        <v>13820</v>
      </c>
      <c r="L2754">
        <v>270107</v>
      </c>
      <c r="M2754" t="s">
        <v>13588</v>
      </c>
      <c r="N2754">
        <v>270107007</v>
      </c>
      <c r="O2754" t="s">
        <v>13618</v>
      </c>
      <c r="P2754">
        <v>0</v>
      </c>
      <c r="Q2754">
        <v>4766.9425114412925</v>
      </c>
      <c r="R2754">
        <v>0</v>
      </c>
    </row>
    <row r="2755" spans="1:18" x14ac:dyDescent="0.25">
      <c r="A2755">
        <v>9</v>
      </c>
      <c r="B2755">
        <v>9209</v>
      </c>
      <c r="C2755" t="s">
        <v>762</v>
      </c>
      <c r="D2755" t="s">
        <v>1664</v>
      </c>
      <c r="E2755">
        <v>6</v>
      </c>
      <c r="F2755" t="s">
        <v>13821</v>
      </c>
      <c r="G2755">
        <v>3</v>
      </c>
      <c r="H2755" t="s">
        <v>13770</v>
      </c>
      <c r="I2755">
        <v>2</v>
      </c>
      <c r="J2755" t="s">
        <v>13818</v>
      </c>
      <c r="K2755" t="s">
        <v>13822</v>
      </c>
      <c r="L2755">
        <v>270107</v>
      </c>
      <c r="M2755" t="s">
        <v>13588</v>
      </c>
      <c r="N2755">
        <v>270107007</v>
      </c>
      <c r="O2755" t="s">
        <v>13618</v>
      </c>
      <c r="P2755">
        <v>0</v>
      </c>
      <c r="Q2755">
        <v>42303.714683095306</v>
      </c>
      <c r="R2755">
        <v>0</v>
      </c>
    </row>
    <row r="2756" spans="1:18" x14ac:dyDescent="0.25">
      <c r="A2756">
        <v>9</v>
      </c>
      <c r="B2756">
        <v>9209</v>
      </c>
      <c r="C2756" t="s">
        <v>762</v>
      </c>
      <c r="D2756" t="s">
        <v>1664</v>
      </c>
      <c r="E2756">
        <v>6</v>
      </c>
      <c r="F2756" t="s">
        <v>13821</v>
      </c>
      <c r="G2756">
        <v>3</v>
      </c>
      <c r="H2756" t="s">
        <v>13770</v>
      </c>
      <c r="I2756">
        <v>2</v>
      </c>
      <c r="J2756" t="s">
        <v>13818</v>
      </c>
      <c r="K2756" t="s">
        <v>13823</v>
      </c>
      <c r="L2756">
        <v>270107</v>
      </c>
      <c r="M2756" t="s">
        <v>13588</v>
      </c>
      <c r="N2756">
        <v>270107007</v>
      </c>
      <c r="O2756" t="s">
        <v>13618</v>
      </c>
      <c r="P2756">
        <v>0</v>
      </c>
      <c r="Q2756">
        <v>20635.761535832527</v>
      </c>
      <c r="R2756">
        <v>0</v>
      </c>
    </row>
    <row r="2757" spans="1:18" x14ac:dyDescent="0.25">
      <c r="A2757">
        <v>9</v>
      </c>
      <c r="B2757">
        <v>9210</v>
      </c>
      <c r="C2757" t="s">
        <v>762</v>
      </c>
      <c r="D2757" t="s">
        <v>13773</v>
      </c>
      <c r="E2757">
        <v>5</v>
      </c>
      <c r="F2757" t="s">
        <v>13817</v>
      </c>
      <c r="G2757">
        <v>1</v>
      </c>
      <c r="H2757" t="s">
        <v>8278</v>
      </c>
      <c r="I2757">
        <v>2</v>
      </c>
      <c r="J2757" t="s">
        <v>13818</v>
      </c>
      <c r="K2757" t="s">
        <v>13819</v>
      </c>
      <c r="L2757">
        <v>270107</v>
      </c>
      <c r="M2757" t="s">
        <v>13588</v>
      </c>
      <c r="N2757">
        <v>270107007</v>
      </c>
      <c r="O2757" t="s">
        <v>13618</v>
      </c>
      <c r="P2757">
        <v>0</v>
      </c>
      <c r="Q2757">
        <v>7532.8997133752837</v>
      </c>
      <c r="R2757">
        <v>0</v>
      </c>
    </row>
    <row r="2758" spans="1:18" x14ac:dyDescent="0.25">
      <c r="A2758">
        <v>9</v>
      </c>
      <c r="B2758">
        <v>9210</v>
      </c>
      <c r="C2758" t="s">
        <v>762</v>
      </c>
      <c r="D2758" t="s">
        <v>13773</v>
      </c>
      <c r="E2758">
        <v>5</v>
      </c>
      <c r="F2758" t="s">
        <v>13817</v>
      </c>
      <c r="G2758">
        <v>1</v>
      </c>
      <c r="H2758" t="s">
        <v>8278</v>
      </c>
      <c r="I2758">
        <v>2</v>
      </c>
      <c r="J2758" t="s">
        <v>13818</v>
      </c>
      <c r="K2758" t="s">
        <v>13820</v>
      </c>
      <c r="L2758">
        <v>270107</v>
      </c>
      <c r="M2758" t="s">
        <v>13588</v>
      </c>
      <c r="N2758">
        <v>270107007</v>
      </c>
      <c r="O2758" t="s">
        <v>13618</v>
      </c>
      <c r="P2758">
        <v>0</v>
      </c>
      <c r="Q2758">
        <v>3027.4615298393928</v>
      </c>
      <c r="R2758">
        <v>0</v>
      </c>
    </row>
    <row r="2759" spans="1:18" x14ac:dyDescent="0.25">
      <c r="A2759">
        <v>9</v>
      </c>
      <c r="B2759">
        <v>9210</v>
      </c>
      <c r="C2759" t="s">
        <v>762</v>
      </c>
      <c r="D2759" t="s">
        <v>13773</v>
      </c>
      <c r="E2759">
        <v>6</v>
      </c>
      <c r="F2759" t="s">
        <v>13821</v>
      </c>
      <c r="G2759">
        <v>3</v>
      </c>
      <c r="H2759" t="s">
        <v>13770</v>
      </c>
      <c r="I2759">
        <v>2</v>
      </c>
      <c r="J2759" t="s">
        <v>13818</v>
      </c>
      <c r="K2759" t="s">
        <v>13822</v>
      </c>
      <c r="L2759">
        <v>270107</v>
      </c>
      <c r="M2759" t="s">
        <v>13588</v>
      </c>
      <c r="N2759">
        <v>270107007</v>
      </c>
      <c r="O2759" t="s">
        <v>13618</v>
      </c>
      <c r="P2759">
        <v>0</v>
      </c>
      <c r="Q2759">
        <v>7532.8997133752837</v>
      </c>
      <c r="R2759">
        <v>0</v>
      </c>
    </row>
    <row r="2760" spans="1:18" x14ac:dyDescent="0.25">
      <c r="A2760">
        <v>9</v>
      </c>
      <c r="B2760">
        <v>9210</v>
      </c>
      <c r="C2760" t="s">
        <v>762</v>
      </c>
      <c r="D2760" t="s">
        <v>13773</v>
      </c>
      <c r="E2760">
        <v>6</v>
      </c>
      <c r="F2760" t="s">
        <v>13821</v>
      </c>
      <c r="G2760">
        <v>3</v>
      </c>
      <c r="H2760" t="s">
        <v>13770</v>
      </c>
      <c r="I2760">
        <v>2</v>
      </c>
      <c r="J2760" t="s">
        <v>13818</v>
      </c>
      <c r="K2760" t="s">
        <v>13823</v>
      </c>
      <c r="L2760">
        <v>270107</v>
      </c>
      <c r="M2760" t="s">
        <v>13588</v>
      </c>
      <c r="N2760">
        <v>270107007</v>
      </c>
      <c r="O2760" t="s">
        <v>13618</v>
      </c>
      <c r="P2760">
        <v>0</v>
      </c>
      <c r="Q2760">
        <v>3027.4615298393928</v>
      </c>
      <c r="R2760">
        <v>0</v>
      </c>
    </row>
    <row r="2761" spans="1:18" x14ac:dyDescent="0.25">
      <c r="A2761">
        <v>9</v>
      </c>
      <c r="B2761">
        <v>9211</v>
      </c>
      <c r="C2761" t="s">
        <v>762</v>
      </c>
      <c r="D2761" t="s">
        <v>1670</v>
      </c>
      <c r="E2761">
        <v>5</v>
      </c>
      <c r="F2761" t="s">
        <v>13817</v>
      </c>
      <c r="G2761">
        <v>1</v>
      </c>
      <c r="H2761" t="s">
        <v>8278</v>
      </c>
      <c r="I2761">
        <v>2</v>
      </c>
      <c r="J2761" t="s">
        <v>13818</v>
      </c>
      <c r="K2761" t="s">
        <v>13819</v>
      </c>
      <c r="L2761">
        <v>270107</v>
      </c>
      <c r="M2761" t="s">
        <v>13588</v>
      </c>
      <c r="N2761">
        <v>270107007</v>
      </c>
      <c r="O2761" t="s">
        <v>13618</v>
      </c>
      <c r="P2761">
        <v>21775.486827033219</v>
      </c>
      <c r="Q2761">
        <v>33830.15124232704</v>
      </c>
      <c r="R2761">
        <v>0</v>
      </c>
    </row>
    <row r="2762" spans="1:18" x14ac:dyDescent="0.25">
      <c r="A2762">
        <v>9</v>
      </c>
      <c r="B2762">
        <v>9211</v>
      </c>
      <c r="C2762" t="s">
        <v>762</v>
      </c>
      <c r="D2762" t="s">
        <v>1670</v>
      </c>
      <c r="E2762">
        <v>5</v>
      </c>
      <c r="F2762" t="s">
        <v>13817</v>
      </c>
      <c r="G2762">
        <v>1</v>
      </c>
      <c r="H2762" t="s">
        <v>8278</v>
      </c>
      <c r="I2762">
        <v>2</v>
      </c>
      <c r="J2762" t="s">
        <v>13818</v>
      </c>
      <c r="K2762" t="s">
        <v>13820</v>
      </c>
      <c r="L2762">
        <v>270107</v>
      </c>
      <c r="M2762" t="s">
        <v>13588</v>
      </c>
      <c r="N2762">
        <v>270107007</v>
      </c>
      <c r="O2762" t="s">
        <v>13618</v>
      </c>
      <c r="P2762">
        <v>1494.8453608247423</v>
      </c>
      <c r="Q2762">
        <v>2248.2088266749965</v>
      </c>
      <c r="R2762">
        <v>0</v>
      </c>
    </row>
    <row r="2763" spans="1:18" x14ac:dyDescent="0.25">
      <c r="A2763">
        <v>9</v>
      </c>
      <c r="B2763">
        <v>9211</v>
      </c>
      <c r="C2763" t="s">
        <v>762</v>
      </c>
      <c r="D2763" t="s">
        <v>1670</v>
      </c>
      <c r="E2763">
        <v>6</v>
      </c>
      <c r="F2763" t="s">
        <v>13821</v>
      </c>
      <c r="G2763">
        <v>3</v>
      </c>
      <c r="H2763" t="s">
        <v>13770</v>
      </c>
      <c r="I2763">
        <v>2</v>
      </c>
      <c r="J2763" t="s">
        <v>13818</v>
      </c>
      <c r="K2763" t="s">
        <v>13822</v>
      </c>
      <c r="L2763">
        <v>270107</v>
      </c>
      <c r="M2763" t="s">
        <v>13588</v>
      </c>
      <c r="N2763">
        <v>270107007</v>
      </c>
      <c r="O2763" t="s">
        <v>13618</v>
      </c>
      <c r="P2763">
        <v>18656.930126002291</v>
      </c>
      <c r="Q2763">
        <v>27381.832366350132</v>
      </c>
      <c r="R2763">
        <v>0</v>
      </c>
    </row>
    <row r="2764" spans="1:18" x14ac:dyDescent="0.25">
      <c r="A2764">
        <v>9</v>
      </c>
      <c r="B2764">
        <v>9211</v>
      </c>
      <c r="C2764" t="s">
        <v>762</v>
      </c>
      <c r="D2764" t="s">
        <v>1670</v>
      </c>
      <c r="E2764">
        <v>6</v>
      </c>
      <c r="F2764" t="s">
        <v>13821</v>
      </c>
      <c r="G2764">
        <v>3</v>
      </c>
      <c r="H2764" t="s">
        <v>13770</v>
      </c>
      <c r="I2764">
        <v>2</v>
      </c>
      <c r="J2764" t="s">
        <v>13818</v>
      </c>
      <c r="K2764" t="s">
        <v>13823</v>
      </c>
      <c r="L2764">
        <v>270107</v>
      </c>
      <c r="M2764" t="s">
        <v>13588</v>
      </c>
      <c r="N2764">
        <v>270107007</v>
      </c>
      <c r="O2764" t="s">
        <v>13618</v>
      </c>
      <c r="P2764">
        <v>4613.4020618556697</v>
      </c>
      <c r="Q2764">
        <v>8696.5277026519034</v>
      </c>
      <c r="R2764">
        <v>0</v>
      </c>
    </row>
    <row r="2765" spans="1:18" x14ac:dyDescent="0.25">
      <c r="A2765">
        <v>10</v>
      </c>
      <c r="B2765">
        <v>10101</v>
      </c>
      <c r="C2765" t="s">
        <v>777</v>
      </c>
      <c r="D2765" t="s">
        <v>1673</v>
      </c>
      <c r="E2765">
        <v>5</v>
      </c>
      <c r="F2765" t="s">
        <v>13817</v>
      </c>
      <c r="G2765">
        <v>1</v>
      </c>
      <c r="H2765" t="s">
        <v>8278</v>
      </c>
      <c r="I2765">
        <v>2</v>
      </c>
      <c r="J2765" t="s">
        <v>13818</v>
      </c>
      <c r="K2765" t="s">
        <v>13819</v>
      </c>
      <c r="L2765">
        <v>270107</v>
      </c>
      <c r="M2765" t="s">
        <v>13588</v>
      </c>
      <c r="N2765">
        <v>270107007</v>
      </c>
      <c r="O2765" t="s">
        <v>13618</v>
      </c>
      <c r="P2765">
        <v>17909.237222623527</v>
      </c>
      <c r="Q2765">
        <v>19957.761321593534</v>
      </c>
      <c r="R2765">
        <v>29322.443082055819</v>
      </c>
    </row>
    <row r="2766" spans="1:18" x14ac:dyDescent="0.25">
      <c r="A2766">
        <v>10</v>
      </c>
      <c r="B2766">
        <v>10101</v>
      </c>
      <c r="C2766" t="s">
        <v>777</v>
      </c>
      <c r="D2766" t="s">
        <v>1673</v>
      </c>
      <c r="E2766">
        <v>5</v>
      </c>
      <c r="F2766" t="s">
        <v>13817</v>
      </c>
      <c r="G2766">
        <v>1</v>
      </c>
      <c r="H2766" t="s">
        <v>8278</v>
      </c>
      <c r="I2766">
        <v>2</v>
      </c>
      <c r="J2766" t="s">
        <v>13818</v>
      </c>
      <c r="K2766" t="s">
        <v>13820</v>
      </c>
      <c r="L2766">
        <v>270107</v>
      </c>
      <c r="M2766" t="s">
        <v>13588</v>
      </c>
      <c r="N2766">
        <v>270107007</v>
      </c>
      <c r="O2766" t="s">
        <v>13618</v>
      </c>
      <c r="P2766">
        <v>4601.0805696012703</v>
      </c>
      <c r="Q2766">
        <v>3896.116023815292</v>
      </c>
      <c r="R2766">
        <v>1846.7970195375899</v>
      </c>
    </row>
    <row r="2767" spans="1:18" x14ac:dyDescent="0.25">
      <c r="A2767">
        <v>10</v>
      </c>
      <c r="B2767">
        <v>10101</v>
      </c>
      <c r="C2767" t="s">
        <v>777</v>
      </c>
      <c r="D2767" t="s">
        <v>1673</v>
      </c>
      <c r="E2767">
        <v>6</v>
      </c>
      <c r="F2767" t="s">
        <v>13821</v>
      </c>
      <c r="G2767">
        <v>3</v>
      </c>
      <c r="H2767" t="s">
        <v>13770</v>
      </c>
      <c r="I2767">
        <v>2</v>
      </c>
      <c r="J2767" t="s">
        <v>13818</v>
      </c>
      <c r="K2767" t="s">
        <v>13822</v>
      </c>
      <c r="L2767">
        <v>270107</v>
      </c>
      <c r="M2767" t="s">
        <v>13588</v>
      </c>
      <c r="N2767">
        <v>270107007</v>
      </c>
      <c r="O2767" t="s">
        <v>13618</v>
      </c>
      <c r="P2767">
        <v>13454.739003155533</v>
      </c>
      <c r="Q2767">
        <v>18033.698931124334</v>
      </c>
      <c r="R2767">
        <v>26251.926519994886</v>
      </c>
    </row>
    <row r="2768" spans="1:18" x14ac:dyDescent="0.25">
      <c r="A2768">
        <v>10</v>
      </c>
      <c r="B2768">
        <v>10101</v>
      </c>
      <c r="C2768" t="s">
        <v>777</v>
      </c>
      <c r="D2768" t="s">
        <v>1673</v>
      </c>
      <c r="E2768">
        <v>6</v>
      </c>
      <c r="F2768" t="s">
        <v>13821</v>
      </c>
      <c r="G2768">
        <v>3</v>
      </c>
      <c r="H2768" t="s">
        <v>13770</v>
      </c>
      <c r="I2768">
        <v>2</v>
      </c>
      <c r="J2768" t="s">
        <v>13818</v>
      </c>
      <c r="K2768" t="s">
        <v>13823</v>
      </c>
      <c r="L2768">
        <v>270107</v>
      </c>
      <c r="M2768" t="s">
        <v>13588</v>
      </c>
      <c r="N2768">
        <v>270107007</v>
      </c>
      <c r="O2768" t="s">
        <v>13618</v>
      </c>
      <c r="P2768">
        <v>9055.5787890692663</v>
      </c>
      <c r="Q2768">
        <v>5820.1784142844881</v>
      </c>
      <c r="R2768">
        <v>4917.313581598527</v>
      </c>
    </row>
    <row r="2769" spans="1:18" x14ac:dyDescent="0.25">
      <c r="A2769">
        <v>10</v>
      </c>
      <c r="B2769">
        <v>10102</v>
      </c>
      <c r="C2769" t="s">
        <v>777</v>
      </c>
      <c r="D2769" t="s">
        <v>1676</v>
      </c>
      <c r="E2769">
        <v>5</v>
      </c>
      <c r="F2769" t="s">
        <v>13817</v>
      </c>
      <c r="G2769">
        <v>1</v>
      </c>
      <c r="H2769" t="s">
        <v>8278</v>
      </c>
      <c r="I2769">
        <v>2</v>
      </c>
      <c r="J2769" t="s">
        <v>13818</v>
      </c>
      <c r="K2769" t="s">
        <v>13819</v>
      </c>
      <c r="L2769">
        <v>270107</v>
      </c>
      <c r="M2769" t="s">
        <v>13588</v>
      </c>
      <c r="N2769">
        <v>270107007</v>
      </c>
      <c r="O2769" t="s">
        <v>13618</v>
      </c>
      <c r="P2769">
        <v>0</v>
      </c>
      <c r="Q2769">
        <v>11702.121086846952</v>
      </c>
      <c r="R2769">
        <v>0</v>
      </c>
    </row>
    <row r="2770" spans="1:18" x14ac:dyDescent="0.25">
      <c r="A2770">
        <v>10</v>
      </c>
      <c r="B2770">
        <v>10102</v>
      </c>
      <c r="C2770" t="s">
        <v>777</v>
      </c>
      <c r="D2770" t="s">
        <v>1676</v>
      </c>
      <c r="E2770">
        <v>5</v>
      </c>
      <c r="F2770" t="s">
        <v>13817</v>
      </c>
      <c r="G2770">
        <v>1</v>
      </c>
      <c r="H2770" t="s">
        <v>8278</v>
      </c>
      <c r="I2770">
        <v>2</v>
      </c>
      <c r="J2770" t="s">
        <v>13818</v>
      </c>
      <c r="K2770" t="s">
        <v>13820</v>
      </c>
      <c r="L2770">
        <v>270107</v>
      </c>
      <c r="M2770" t="s">
        <v>13588</v>
      </c>
      <c r="N2770">
        <v>270107007</v>
      </c>
      <c r="O2770" t="s">
        <v>13618</v>
      </c>
      <c r="P2770">
        <v>0</v>
      </c>
      <c r="Q2770">
        <v>3852.3499657165662</v>
      </c>
      <c r="R2770">
        <v>0</v>
      </c>
    </row>
    <row r="2771" spans="1:18" x14ac:dyDescent="0.25">
      <c r="A2771">
        <v>10</v>
      </c>
      <c r="B2771">
        <v>10102</v>
      </c>
      <c r="C2771" t="s">
        <v>777</v>
      </c>
      <c r="D2771" t="s">
        <v>1676</v>
      </c>
      <c r="E2771">
        <v>6</v>
      </c>
      <c r="F2771" t="s">
        <v>13821</v>
      </c>
      <c r="G2771">
        <v>3</v>
      </c>
      <c r="H2771" t="s">
        <v>13770</v>
      </c>
      <c r="I2771">
        <v>2</v>
      </c>
      <c r="J2771" t="s">
        <v>13818</v>
      </c>
      <c r="K2771" t="s">
        <v>13822</v>
      </c>
      <c r="L2771">
        <v>270107</v>
      </c>
      <c r="M2771" t="s">
        <v>13588</v>
      </c>
      <c r="N2771">
        <v>270107007</v>
      </c>
      <c r="O2771" t="s">
        <v>13618</v>
      </c>
      <c r="P2771">
        <v>0</v>
      </c>
      <c r="Q2771">
        <v>9425.5625359215319</v>
      </c>
      <c r="R2771">
        <v>0</v>
      </c>
    </row>
    <row r="2772" spans="1:18" x14ac:dyDescent="0.25">
      <c r="A2772">
        <v>10</v>
      </c>
      <c r="B2772">
        <v>10102</v>
      </c>
      <c r="C2772" t="s">
        <v>777</v>
      </c>
      <c r="D2772" t="s">
        <v>1676</v>
      </c>
      <c r="E2772">
        <v>6</v>
      </c>
      <c r="F2772" t="s">
        <v>13821</v>
      </c>
      <c r="G2772">
        <v>3</v>
      </c>
      <c r="H2772" t="s">
        <v>13770</v>
      </c>
      <c r="I2772">
        <v>2</v>
      </c>
      <c r="J2772" t="s">
        <v>13818</v>
      </c>
      <c r="K2772" t="s">
        <v>13823</v>
      </c>
      <c r="L2772">
        <v>270107</v>
      </c>
      <c r="M2772" t="s">
        <v>13588</v>
      </c>
      <c r="N2772">
        <v>270107007</v>
      </c>
      <c r="O2772" t="s">
        <v>13618</v>
      </c>
      <c r="P2772">
        <v>0</v>
      </c>
      <c r="Q2772">
        <v>6128.9085166419882</v>
      </c>
      <c r="R2772">
        <v>0</v>
      </c>
    </row>
    <row r="2773" spans="1:18" x14ac:dyDescent="0.25">
      <c r="A2773">
        <v>10</v>
      </c>
      <c r="B2773">
        <v>10104</v>
      </c>
      <c r="C2773" t="s">
        <v>777</v>
      </c>
      <c r="D2773" t="s">
        <v>1682</v>
      </c>
      <c r="E2773">
        <v>5</v>
      </c>
      <c r="F2773" t="s">
        <v>13817</v>
      </c>
      <c r="G2773">
        <v>1</v>
      </c>
      <c r="H2773" t="s">
        <v>8278</v>
      </c>
      <c r="I2773">
        <v>2</v>
      </c>
      <c r="J2773" t="s">
        <v>13818</v>
      </c>
      <c r="K2773" t="s">
        <v>13819</v>
      </c>
      <c r="L2773">
        <v>270107</v>
      </c>
      <c r="M2773" t="s">
        <v>13588</v>
      </c>
      <c r="N2773">
        <v>270107007</v>
      </c>
      <c r="O2773" t="s">
        <v>13618</v>
      </c>
      <c r="P2773">
        <v>0</v>
      </c>
      <c r="Q2773">
        <v>12965.00756564501</v>
      </c>
      <c r="R2773">
        <v>0</v>
      </c>
    </row>
    <row r="2774" spans="1:18" x14ac:dyDescent="0.25">
      <c r="A2774">
        <v>10</v>
      </c>
      <c r="B2774">
        <v>10104</v>
      </c>
      <c r="C2774" t="s">
        <v>777</v>
      </c>
      <c r="D2774" t="s">
        <v>1682</v>
      </c>
      <c r="E2774">
        <v>6</v>
      </c>
      <c r="F2774" t="s">
        <v>13821</v>
      </c>
      <c r="G2774">
        <v>3</v>
      </c>
      <c r="H2774" t="s">
        <v>13770</v>
      </c>
      <c r="I2774">
        <v>2</v>
      </c>
      <c r="J2774" t="s">
        <v>13818</v>
      </c>
      <c r="K2774" t="s">
        <v>13822</v>
      </c>
      <c r="L2774">
        <v>270107</v>
      </c>
      <c r="M2774" t="s">
        <v>13588</v>
      </c>
      <c r="N2774">
        <v>270107007</v>
      </c>
      <c r="O2774" t="s">
        <v>13618</v>
      </c>
      <c r="P2774">
        <v>0</v>
      </c>
      <c r="Q2774">
        <v>12965.00756564501</v>
      </c>
      <c r="R2774">
        <v>0</v>
      </c>
    </row>
    <row r="2775" spans="1:18" x14ac:dyDescent="0.25">
      <c r="A2775">
        <v>10</v>
      </c>
      <c r="B2775">
        <v>10105</v>
      </c>
      <c r="C2775" t="s">
        <v>777</v>
      </c>
      <c r="D2775" t="s">
        <v>1685</v>
      </c>
      <c r="E2775">
        <v>5</v>
      </c>
      <c r="F2775" t="s">
        <v>13817</v>
      </c>
      <c r="G2775">
        <v>1</v>
      </c>
      <c r="H2775" t="s">
        <v>8278</v>
      </c>
      <c r="I2775">
        <v>2</v>
      </c>
      <c r="J2775" t="s">
        <v>13818</v>
      </c>
      <c r="K2775" t="s">
        <v>13819</v>
      </c>
      <c r="L2775">
        <v>270107</v>
      </c>
      <c r="M2775" t="s">
        <v>13588</v>
      </c>
      <c r="N2775">
        <v>270107007</v>
      </c>
      <c r="O2775" t="s">
        <v>13618</v>
      </c>
      <c r="P2775">
        <v>0</v>
      </c>
      <c r="Q2775">
        <v>9546.9225102109831</v>
      </c>
      <c r="R2775">
        <v>21449.403727052584</v>
      </c>
    </row>
    <row r="2776" spans="1:18" x14ac:dyDescent="0.25">
      <c r="A2776">
        <v>10</v>
      </c>
      <c r="B2776">
        <v>10105</v>
      </c>
      <c r="C2776" t="s">
        <v>777</v>
      </c>
      <c r="D2776" t="s">
        <v>1685</v>
      </c>
      <c r="E2776">
        <v>5</v>
      </c>
      <c r="F2776" t="s">
        <v>13817</v>
      </c>
      <c r="G2776">
        <v>1</v>
      </c>
      <c r="H2776" t="s">
        <v>8278</v>
      </c>
      <c r="I2776">
        <v>2</v>
      </c>
      <c r="J2776" t="s">
        <v>13818</v>
      </c>
      <c r="K2776" t="s">
        <v>13820</v>
      </c>
      <c r="L2776">
        <v>270107</v>
      </c>
      <c r="M2776" t="s">
        <v>13588</v>
      </c>
      <c r="N2776">
        <v>270107007</v>
      </c>
      <c r="O2776" t="s">
        <v>13618</v>
      </c>
      <c r="P2776">
        <v>0</v>
      </c>
      <c r="Q2776">
        <v>0</v>
      </c>
      <c r="R2776">
        <v>9422.878289425842</v>
      </c>
    </row>
    <row r="2777" spans="1:18" x14ac:dyDescent="0.25">
      <c r="A2777">
        <v>10</v>
      </c>
      <c r="B2777">
        <v>10105</v>
      </c>
      <c r="C2777" t="s">
        <v>777</v>
      </c>
      <c r="D2777" t="s">
        <v>1685</v>
      </c>
      <c r="E2777">
        <v>6</v>
      </c>
      <c r="F2777" t="s">
        <v>13821</v>
      </c>
      <c r="G2777">
        <v>3</v>
      </c>
      <c r="H2777" t="s">
        <v>13770</v>
      </c>
      <c r="I2777">
        <v>2</v>
      </c>
      <c r="J2777" t="s">
        <v>13818</v>
      </c>
      <c r="K2777" t="s">
        <v>13822</v>
      </c>
      <c r="L2777">
        <v>270107</v>
      </c>
      <c r="M2777" t="s">
        <v>13588</v>
      </c>
      <c r="N2777">
        <v>270107007</v>
      </c>
      <c r="O2777" t="s">
        <v>13618</v>
      </c>
      <c r="P2777">
        <v>0</v>
      </c>
      <c r="Q2777">
        <v>9546.9225102109831</v>
      </c>
      <c r="R2777">
        <v>14292.147188478099</v>
      </c>
    </row>
    <row r="2778" spans="1:18" x14ac:dyDescent="0.25">
      <c r="A2778">
        <v>10</v>
      </c>
      <c r="B2778">
        <v>10105</v>
      </c>
      <c r="C2778" t="s">
        <v>777</v>
      </c>
      <c r="D2778" t="s">
        <v>1685</v>
      </c>
      <c r="E2778">
        <v>6</v>
      </c>
      <c r="F2778" t="s">
        <v>13821</v>
      </c>
      <c r="G2778">
        <v>3</v>
      </c>
      <c r="H2778" t="s">
        <v>13770</v>
      </c>
      <c r="I2778">
        <v>2</v>
      </c>
      <c r="J2778" t="s">
        <v>13818</v>
      </c>
      <c r="K2778" t="s">
        <v>13823</v>
      </c>
      <c r="L2778">
        <v>270107</v>
      </c>
      <c r="M2778" t="s">
        <v>13588</v>
      </c>
      <c r="N2778">
        <v>270107007</v>
      </c>
      <c r="O2778" t="s">
        <v>13618</v>
      </c>
      <c r="P2778">
        <v>0</v>
      </c>
      <c r="Q2778">
        <v>0</v>
      </c>
      <c r="R2778">
        <v>16580.134828000329</v>
      </c>
    </row>
    <row r="2779" spans="1:18" x14ac:dyDescent="0.25">
      <c r="A2779">
        <v>10</v>
      </c>
      <c r="B2779">
        <v>10107</v>
      </c>
      <c r="C2779" t="s">
        <v>777</v>
      </c>
      <c r="D2779" t="s">
        <v>1691</v>
      </c>
      <c r="E2779">
        <v>5</v>
      </c>
      <c r="F2779" t="s">
        <v>13817</v>
      </c>
      <c r="G2779">
        <v>1</v>
      </c>
      <c r="H2779" t="s">
        <v>8278</v>
      </c>
      <c r="I2779">
        <v>2</v>
      </c>
      <c r="J2779" t="s">
        <v>13818</v>
      </c>
      <c r="K2779" t="s">
        <v>13819</v>
      </c>
      <c r="L2779">
        <v>270107</v>
      </c>
      <c r="M2779" t="s">
        <v>13588</v>
      </c>
      <c r="N2779">
        <v>270107007</v>
      </c>
      <c r="O2779" t="s">
        <v>13618</v>
      </c>
      <c r="P2779">
        <v>0</v>
      </c>
      <c r="Q2779">
        <v>34676.621850663229</v>
      </c>
      <c r="R2779">
        <v>32066.273984666805</v>
      </c>
    </row>
    <row r="2780" spans="1:18" x14ac:dyDescent="0.25">
      <c r="A2780">
        <v>10</v>
      </c>
      <c r="B2780">
        <v>10107</v>
      </c>
      <c r="C2780" t="s">
        <v>777</v>
      </c>
      <c r="D2780" t="s">
        <v>1691</v>
      </c>
      <c r="E2780">
        <v>5</v>
      </c>
      <c r="F2780" t="s">
        <v>13817</v>
      </c>
      <c r="G2780">
        <v>1</v>
      </c>
      <c r="H2780" t="s">
        <v>8278</v>
      </c>
      <c r="I2780">
        <v>2</v>
      </c>
      <c r="J2780" t="s">
        <v>13818</v>
      </c>
      <c r="K2780" t="s">
        <v>13820</v>
      </c>
      <c r="L2780">
        <v>270107</v>
      </c>
      <c r="M2780" t="s">
        <v>13588</v>
      </c>
      <c r="N2780">
        <v>270107007</v>
      </c>
      <c r="O2780" t="s">
        <v>13618</v>
      </c>
      <c r="P2780">
        <v>0</v>
      </c>
      <c r="Q2780">
        <v>7387.5974252346296</v>
      </c>
      <c r="R2780">
        <v>6528.5671542662494</v>
      </c>
    </row>
    <row r="2781" spans="1:18" x14ac:dyDescent="0.25">
      <c r="A2781">
        <v>10</v>
      </c>
      <c r="B2781">
        <v>10107</v>
      </c>
      <c r="C2781" t="s">
        <v>777</v>
      </c>
      <c r="D2781" t="s">
        <v>1691</v>
      </c>
      <c r="E2781">
        <v>6</v>
      </c>
      <c r="F2781" t="s">
        <v>13821</v>
      </c>
      <c r="G2781">
        <v>3</v>
      </c>
      <c r="H2781" t="s">
        <v>13770</v>
      </c>
      <c r="I2781">
        <v>2</v>
      </c>
      <c r="J2781" t="s">
        <v>13818</v>
      </c>
      <c r="K2781" t="s">
        <v>13822</v>
      </c>
      <c r="L2781">
        <v>270107</v>
      </c>
      <c r="M2781" t="s">
        <v>13588</v>
      </c>
      <c r="N2781">
        <v>270107007</v>
      </c>
      <c r="O2781" t="s">
        <v>13618</v>
      </c>
      <c r="P2781">
        <v>0</v>
      </c>
      <c r="Q2781">
        <v>30837.915284017206</v>
      </c>
      <c r="R2781">
        <v>16559.812619413147</v>
      </c>
    </row>
    <row r="2782" spans="1:18" x14ac:dyDescent="0.25">
      <c r="A2782">
        <v>10</v>
      </c>
      <c r="B2782">
        <v>10107</v>
      </c>
      <c r="C2782" t="s">
        <v>777</v>
      </c>
      <c r="D2782" t="s">
        <v>1691</v>
      </c>
      <c r="E2782">
        <v>6</v>
      </c>
      <c r="F2782" t="s">
        <v>13821</v>
      </c>
      <c r="G2782">
        <v>3</v>
      </c>
      <c r="H2782" t="s">
        <v>13770</v>
      </c>
      <c r="I2782">
        <v>2</v>
      </c>
      <c r="J2782" t="s">
        <v>13818</v>
      </c>
      <c r="K2782" t="s">
        <v>13823</v>
      </c>
      <c r="L2782">
        <v>270107</v>
      </c>
      <c r="M2782" t="s">
        <v>13588</v>
      </c>
      <c r="N2782">
        <v>270107007</v>
      </c>
      <c r="O2782" t="s">
        <v>13618</v>
      </c>
      <c r="P2782">
        <v>0</v>
      </c>
      <c r="Q2782">
        <v>11226.303991880657</v>
      </c>
      <c r="R2782">
        <v>22035.028519519918</v>
      </c>
    </row>
    <row r="2783" spans="1:18" x14ac:dyDescent="0.25">
      <c r="A2783">
        <v>10</v>
      </c>
      <c r="B2783">
        <v>10108</v>
      </c>
      <c r="C2783" t="s">
        <v>777</v>
      </c>
      <c r="D2783" t="s">
        <v>1694</v>
      </c>
      <c r="E2783">
        <v>5</v>
      </c>
      <c r="F2783" t="s">
        <v>13817</v>
      </c>
      <c r="G2783">
        <v>1</v>
      </c>
      <c r="H2783" t="s">
        <v>8278</v>
      </c>
      <c r="I2783">
        <v>2</v>
      </c>
      <c r="J2783" t="s">
        <v>13818</v>
      </c>
      <c r="K2783" t="s">
        <v>13819</v>
      </c>
      <c r="L2783">
        <v>270107</v>
      </c>
      <c r="M2783" t="s">
        <v>13588</v>
      </c>
      <c r="N2783">
        <v>270107007</v>
      </c>
      <c r="O2783" t="s">
        <v>13618</v>
      </c>
      <c r="P2783">
        <v>0</v>
      </c>
      <c r="Q2783">
        <v>8588.0811295473995</v>
      </c>
      <c r="R2783">
        <v>0</v>
      </c>
    </row>
    <row r="2784" spans="1:18" x14ac:dyDescent="0.25">
      <c r="A2784">
        <v>10</v>
      </c>
      <c r="B2784">
        <v>10108</v>
      </c>
      <c r="C2784" t="s">
        <v>777</v>
      </c>
      <c r="D2784" t="s">
        <v>1694</v>
      </c>
      <c r="E2784">
        <v>5</v>
      </c>
      <c r="F2784" t="s">
        <v>13817</v>
      </c>
      <c r="G2784">
        <v>1</v>
      </c>
      <c r="H2784" t="s">
        <v>8278</v>
      </c>
      <c r="I2784">
        <v>2</v>
      </c>
      <c r="J2784" t="s">
        <v>13818</v>
      </c>
      <c r="K2784" t="s">
        <v>13820</v>
      </c>
      <c r="L2784">
        <v>270107</v>
      </c>
      <c r="M2784" t="s">
        <v>13588</v>
      </c>
      <c r="N2784">
        <v>270107007</v>
      </c>
      <c r="O2784" t="s">
        <v>13618</v>
      </c>
      <c r="P2784">
        <v>0</v>
      </c>
      <c r="Q2784">
        <v>3099.6218725620984</v>
      </c>
      <c r="R2784">
        <v>0</v>
      </c>
    </row>
    <row r="2785" spans="1:18" x14ac:dyDescent="0.25">
      <c r="A2785">
        <v>10</v>
      </c>
      <c r="B2785">
        <v>10108</v>
      </c>
      <c r="C2785" t="s">
        <v>777</v>
      </c>
      <c r="D2785" t="s">
        <v>1694</v>
      </c>
      <c r="E2785">
        <v>6</v>
      </c>
      <c r="F2785" t="s">
        <v>13821</v>
      </c>
      <c r="G2785">
        <v>3</v>
      </c>
      <c r="H2785" t="s">
        <v>13770</v>
      </c>
      <c r="I2785">
        <v>2</v>
      </c>
      <c r="J2785" t="s">
        <v>13818</v>
      </c>
      <c r="K2785" t="s">
        <v>13822</v>
      </c>
      <c r="L2785">
        <v>270107</v>
      </c>
      <c r="M2785" t="s">
        <v>13588</v>
      </c>
      <c r="N2785">
        <v>270107007</v>
      </c>
      <c r="O2785" t="s">
        <v>13618</v>
      </c>
      <c r="P2785">
        <v>0</v>
      </c>
      <c r="Q2785">
        <v>5445.1607149063047</v>
      </c>
      <c r="R2785">
        <v>0</v>
      </c>
    </row>
    <row r="2786" spans="1:18" x14ac:dyDescent="0.25">
      <c r="A2786">
        <v>10</v>
      </c>
      <c r="B2786">
        <v>10108</v>
      </c>
      <c r="C2786" t="s">
        <v>777</v>
      </c>
      <c r="D2786" t="s">
        <v>1694</v>
      </c>
      <c r="E2786">
        <v>6</v>
      </c>
      <c r="F2786" t="s">
        <v>13821</v>
      </c>
      <c r="G2786">
        <v>3</v>
      </c>
      <c r="H2786" t="s">
        <v>13770</v>
      </c>
      <c r="I2786">
        <v>2</v>
      </c>
      <c r="J2786" t="s">
        <v>13818</v>
      </c>
      <c r="K2786" t="s">
        <v>13823</v>
      </c>
      <c r="L2786">
        <v>270107</v>
      </c>
      <c r="M2786" t="s">
        <v>13588</v>
      </c>
      <c r="N2786">
        <v>270107007</v>
      </c>
      <c r="O2786" t="s">
        <v>13618</v>
      </c>
      <c r="P2786">
        <v>0</v>
      </c>
      <c r="Q2786">
        <v>6242.5422872031922</v>
      </c>
      <c r="R2786">
        <v>0</v>
      </c>
    </row>
    <row r="2787" spans="1:18" x14ac:dyDescent="0.25">
      <c r="A2787">
        <v>10</v>
      </c>
      <c r="B2787">
        <v>10109</v>
      </c>
      <c r="C2787" t="s">
        <v>777</v>
      </c>
      <c r="D2787" t="s">
        <v>1697</v>
      </c>
      <c r="E2787">
        <v>5</v>
      </c>
      <c r="F2787" t="s">
        <v>13817</v>
      </c>
      <c r="G2787">
        <v>1</v>
      </c>
      <c r="H2787" t="s">
        <v>8278</v>
      </c>
      <c r="I2787">
        <v>2</v>
      </c>
      <c r="J2787" t="s">
        <v>13818</v>
      </c>
      <c r="K2787" t="s">
        <v>13819</v>
      </c>
      <c r="L2787">
        <v>270107</v>
      </c>
      <c r="M2787" t="s">
        <v>13588</v>
      </c>
      <c r="N2787">
        <v>270107007</v>
      </c>
      <c r="O2787" t="s">
        <v>13618</v>
      </c>
      <c r="P2787">
        <v>13298.725814063237</v>
      </c>
      <c r="Q2787">
        <v>13961.018665556125</v>
      </c>
      <c r="R2787">
        <v>42349.02183872772</v>
      </c>
    </row>
    <row r="2788" spans="1:18" x14ac:dyDescent="0.25">
      <c r="A2788">
        <v>10</v>
      </c>
      <c r="B2788">
        <v>10109</v>
      </c>
      <c r="C2788" t="s">
        <v>777</v>
      </c>
      <c r="D2788" t="s">
        <v>1697</v>
      </c>
      <c r="E2788">
        <v>5</v>
      </c>
      <c r="F2788" t="s">
        <v>13817</v>
      </c>
      <c r="G2788">
        <v>1</v>
      </c>
      <c r="H2788" t="s">
        <v>8278</v>
      </c>
      <c r="I2788">
        <v>2</v>
      </c>
      <c r="J2788" t="s">
        <v>13818</v>
      </c>
      <c r="K2788" t="s">
        <v>13820</v>
      </c>
      <c r="L2788">
        <v>270107</v>
      </c>
      <c r="M2788" t="s">
        <v>13588</v>
      </c>
      <c r="N2788">
        <v>270107007</v>
      </c>
      <c r="O2788" t="s">
        <v>13618</v>
      </c>
      <c r="P2788">
        <v>6012.2699386503064</v>
      </c>
      <c r="Q2788">
        <v>2966.8755320886421</v>
      </c>
      <c r="R2788">
        <v>7373.3256301286456</v>
      </c>
    </row>
    <row r="2789" spans="1:18" x14ac:dyDescent="0.25">
      <c r="A2789">
        <v>10</v>
      </c>
      <c r="B2789">
        <v>10109</v>
      </c>
      <c r="C2789" t="s">
        <v>777</v>
      </c>
      <c r="D2789" t="s">
        <v>1697</v>
      </c>
      <c r="E2789">
        <v>6</v>
      </c>
      <c r="F2789" t="s">
        <v>13821</v>
      </c>
      <c r="G2789">
        <v>3</v>
      </c>
      <c r="H2789" t="s">
        <v>13770</v>
      </c>
      <c r="I2789">
        <v>2</v>
      </c>
      <c r="J2789" t="s">
        <v>13818</v>
      </c>
      <c r="K2789" t="s">
        <v>13822</v>
      </c>
      <c r="L2789">
        <v>270107</v>
      </c>
      <c r="M2789" t="s">
        <v>13588</v>
      </c>
      <c r="N2789">
        <v>270107007</v>
      </c>
      <c r="O2789" t="s">
        <v>13618</v>
      </c>
      <c r="P2789">
        <v>12661.632845681925</v>
      </c>
      <c r="Q2789">
        <v>11941.495608142097</v>
      </c>
      <c r="R2789">
        <v>33034.432840735368</v>
      </c>
    </row>
    <row r="2790" spans="1:18" x14ac:dyDescent="0.25">
      <c r="A2790">
        <v>10</v>
      </c>
      <c r="B2790">
        <v>10109</v>
      </c>
      <c r="C2790" t="s">
        <v>777</v>
      </c>
      <c r="D2790" t="s">
        <v>1697</v>
      </c>
      <c r="E2790">
        <v>6</v>
      </c>
      <c r="F2790" t="s">
        <v>13821</v>
      </c>
      <c r="G2790">
        <v>3</v>
      </c>
      <c r="H2790" t="s">
        <v>13770</v>
      </c>
      <c r="I2790">
        <v>2</v>
      </c>
      <c r="J2790" t="s">
        <v>13818</v>
      </c>
      <c r="K2790" t="s">
        <v>13823</v>
      </c>
      <c r="L2790">
        <v>270107</v>
      </c>
      <c r="M2790" t="s">
        <v>13588</v>
      </c>
      <c r="N2790">
        <v>270107007</v>
      </c>
      <c r="O2790" t="s">
        <v>13618</v>
      </c>
      <c r="P2790">
        <v>6649.3629070316183</v>
      </c>
      <c r="Q2790">
        <v>4986.398589502669</v>
      </c>
      <c r="R2790">
        <v>16687.914628121001</v>
      </c>
    </row>
    <row r="2791" spans="1:18" x14ac:dyDescent="0.25">
      <c r="A2791">
        <v>10</v>
      </c>
      <c r="B2791">
        <v>10201</v>
      </c>
      <c r="C2791" t="s">
        <v>777</v>
      </c>
      <c r="D2791" t="s">
        <v>1700</v>
      </c>
      <c r="E2791">
        <v>5</v>
      </c>
      <c r="F2791" t="s">
        <v>13817</v>
      </c>
      <c r="G2791">
        <v>1</v>
      </c>
      <c r="H2791" t="s">
        <v>8278</v>
      </c>
      <c r="I2791">
        <v>2</v>
      </c>
      <c r="J2791" t="s">
        <v>13818</v>
      </c>
      <c r="K2791" t="s">
        <v>13819</v>
      </c>
      <c r="L2791">
        <v>270107</v>
      </c>
      <c r="M2791" t="s">
        <v>13588</v>
      </c>
      <c r="N2791">
        <v>270107007</v>
      </c>
      <c r="O2791" t="s">
        <v>13618</v>
      </c>
      <c r="P2791">
        <v>16933.998890737661</v>
      </c>
      <c r="Q2791">
        <v>31556.354711614316</v>
      </c>
      <c r="R2791">
        <v>32624.701930540792</v>
      </c>
    </row>
    <row r="2792" spans="1:18" x14ac:dyDescent="0.25">
      <c r="A2792">
        <v>10</v>
      </c>
      <c r="B2792">
        <v>10201</v>
      </c>
      <c r="C2792" t="s">
        <v>777</v>
      </c>
      <c r="D2792" t="s">
        <v>1700</v>
      </c>
      <c r="E2792">
        <v>5</v>
      </c>
      <c r="F2792" t="s">
        <v>13817</v>
      </c>
      <c r="G2792">
        <v>1</v>
      </c>
      <c r="H2792" t="s">
        <v>8278</v>
      </c>
      <c r="I2792">
        <v>2</v>
      </c>
      <c r="J2792" t="s">
        <v>13818</v>
      </c>
      <c r="K2792" t="s">
        <v>13820</v>
      </c>
      <c r="L2792">
        <v>270107</v>
      </c>
      <c r="M2792" t="s">
        <v>13588</v>
      </c>
      <c r="N2792">
        <v>270107007</v>
      </c>
      <c r="O2792" t="s">
        <v>13618</v>
      </c>
      <c r="P2792">
        <v>5202.4403771491961</v>
      </c>
      <c r="Q2792">
        <v>4029.7299274107954</v>
      </c>
      <c r="R2792">
        <v>9793.6806884690832</v>
      </c>
    </row>
    <row r="2793" spans="1:18" x14ac:dyDescent="0.25">
      <c r="A2793">
        <v>10</v>
      </c>
      <c r="B2793">
        <v>10201</v>
      </c>
      <c r="C2793" t="s">
        <v>777</v>
      </c>
      <c r="D2793" t="s">
        <v>1700</v>
      </c>
      <c r="E2793">
        <v>6</v>
      </c>
      <c r="F2793" t="s">
        <v>13821</v>
      </c>
      <c r="G2793">
        <v>3</v>
      </c>
      <c r="H2793" t="s">
        <v>13770</v>
      </c>
      <c r="I2793">
        <v>2</v>
      </c>
      <c r="J2793" t="s">
        <v>13818</v>
      </c>
      <c r="K2793" t="s">
        <v>13822</v>
      </c>
      <c r="L2793">
        <v>270107</v>
      </c>
      <c r="M2793" t="s">
        <v>13588</v>
      </c>
      <c r="N2793">
        <v>270107007</v>
      </c>
      <c r="O2793" t="s">
        <v>13618</v>
      </c>
      <c r="P2793">
        <v>15358.846367165836</v>
      </c>
      <c r="Q2793">
        <v>31556.354711614316</v>
      </c>
      <c r="R2793">
        <v>22900.648407697943</v>
      </c>
    </row>
    <row r="2794" spans="1:18" x14ac:dyDescent="0.25">
      <c r="A2794">
        <v>10</v>
      </c>
      <c r="B2794">
        <v>10201</v>
      </c>
      <c r="C2794" t="s">
        <v>777</v>
      </c>
      <c r="D2794" t="s">
        <v>1700</v>
      </c>
      <c r="E2794">
        <v>6</v>
      </c>
      <c r="F2794" t="s">
        <v>13821</v>
      </c>
      <c r="G2794">
        <v>3</v>
      </c>
      <c r="H2794" t="s">
        <v>13770</v>
      </c>
      <c r="I2794">
        <v>2</v>
      </c>
      <c r="J2794" t="s">
        <v>13818</v>
      </c>
      <c r="K2794" t="s">
        <v>13823</v>
      </c>
      <c r="L2794">
        <v>270107</v>
      </c>
      <c r="M2794" t="s">
        <v>13588</v>
      </c>
      <c r="N2794">
        <v>270107007</v>
      </c>
      <c r="O2794" t="s">
        <v>13618</v>
      </c>
      <c r="P2794">
        <v>6777.5929007210207</v>
      </c>
      <c r="Q2794">
        <v>4029.7299274107954</v>
      </c>
      <c r="R2794">
        <v>19517.734211311945</v>
      </c>
    </row>
    <row r="2795" spans="1:18" x14ac:dyDescent="0.25">
      <c r="A2795">
        <v>10</v>
      </c>
      <c r="B2795">
        <v>10202</v>
      </c>
      <c r="C2795" t="s">
        <v>777</v>
      </c>
      <c r="D2795" t="s">
        <v>1703</v>
      </c>
      <c r="E2795">
        <v>5</v>
      </c>
      <c r="F2795" t="s">
        <v>13817</v>
      </c>
      <c r="G2795">
        <v>1</v>
      </c>
      <c r="H2795" t="s">
        <v>8278</v>
      </c>
      <c r="I2795">
        <v>2</v>
      </c>
      <c r="J2795" t="s">
        <v>13818</v>
      </c>
      <c r="K2795" t="s">
        <v>13819</v>
      </c>
      <c r="L2795">
        <v>270107</v>
      </c>
      <c r="M2795" t="s">
        <v>13588</v>
      </c>
      <c r="N2795">
        <v>270107007</v>
      </c>
      <c r="O2795" t="s">
        <v>13618</v>
      </c>
      <c r="P2795">
        <v>18411.406264876703</v>
      </c>
      <c r="Q2795">
        <v>20925.489308418877</v>
      </c>
      <c r="R2795">
        <v>39772.599102500484</v>
      </c>
    </row>
    <row r="2796" spans="1:18" x14ac:dyDescent="0.25">
      <c r="A2796">
        <v>10</v>
      </c>
      <c r="B2796">
        <v>10202</v>
      </c>
      <c r="C2796" t="s">
        <v>777</v>
      </c>
      <c r="D2796" t="s">
        <v>1703</v>
      </c>
      <c r="E2796">
        <v>5</v>
      </c>
      <c r="F2796" t="s">
        <v>13817</v>
      </c>
      <c r="G2796">
        <v>1</v>
      </c>
      <c r="H2796" t="s">
        <v>8278</v>
      </c>
      <c r="I2796">
        <v>2</v>
      </c>
      <c r="J2796" t="s">
        <v>13818</v>
      </c>
      <c r="K2796" t="s">
        <v>13820</v>
      </c>
      <c r="L2796">
        <v>270107</v>
      </c>
      <c r="M2796" t="s">
        <v>13588</v>
      </c>
      <c r="N2796">
        <v>270107007</v>
      </c>
      <c r="O2796" t="s">
        <v>13618</v>
      </c>
      <c r="P2796">
        <v>3794.1540512234601</v>
      </c>
      <c r="Q2796">
        <v>1053.6009958540883</v>
      </c>
      <c r="R2796">
        <v>7358.9728858187436</v>
      </c>
    </row>
    <row r="2797" spans="1:18" x14ac:dyDescent="0.25">
      <c r="A2797">
        <v>10</v>
      </c>
      <c r="B2797">
        <v>10202</v>
      </c>
      <c r="C2797" t="s">
        <v>777</v>
      </c>
      <c r="D2797" t="s">
        <v>1703</v>
      </c>
      <c r="E2797">
        <v>6</v>
      </c>
      <c r="F2797" t="s">
        <v>13821</v>
      </c>
      <c r="G2797">
        <v>3</v>
      </c>
      <c r="H2797" t="s">
        <v>13770</v>
      </c>
      <c r="I2797">
        <v>2</v>
      </c>
      <c r="J2797" t="s">
        <v>13818</v>
      </c>
      <c r="K2797" t="s">
        <v>13822</v>
      </c>
      <c r="L2797">
        <v>270107</v>
      </c>
      <c r="M2797" t="s">
        <v>13588</v>
      </c>
      <c r="N2797">
        <v>270107007</v>
      </c>
      <c r="O2797" t="s">
        <v>13618</v>
      </c>
      <c r="P2797">
        <v>17297.43882700181</v>
      </c>
      <c r="Q2797">
        <v>20925.489308418877</v>
      </c>
      <c r="R2797">
        <v>32029.418918424941</v>
      </c>
    </row>
    <row r="2798" spans="1:18" x14ac:dyDescent="0.25">
      <c r="A2798">
        <v>10</v>
      </c>
      <c r="B2798">
        <v>10202</v>
      </c>
      <c r="C2798" t="s">
        <v>777</v>
      </c>
      <c r="D2798" t="s">
        <v>1703</v>
      </c>
      <c r="E2798">
        <v>6</v>
      </c>
      <c r="F2798" t="s">
        <v>13821</v>
      </c>
      <c r="G2798">
        <v>3</v>
      </c>
      <c r="H2798" t="s">
        <v>13770</v>
      </c>
      <c r="I2798">
        <v>2</v>
      </c>
      <c r="J2798" t="s">
        <v>13818</v>
      </c>
      <c r="K2798" t="s">
        <v>13823</v>
      </c>
      <c r="L2798">
        <v>270107</v>
      </c>
      <c r="M2798" t="s">
        <v>13588</v>
      </c>
      <c r="N2798">
        <v>270107007</v>
      </c>
      <c r="O2798" t="s">
        <v>13618</v>
      </c>
      <c r="P2798">
        <v>4908.1214890983529</v>
      </c>
      <c r="Q2798">
        <v>1053.6009958540883</v>
      </c>
      <c r="R2798">
        <v>15102.153069894301</v>
      </c>
    </row>
    <row r="2799" spans="1:18" x14ac:dyDescent="0.25">
      <c r="A2799">
        <v>10</v>
      </c>
      <c r="B2799">
        <v>10203</v>
      </c>
      <c r="C2799" t="s">
        <v>777</v>
      </c>
      <c r="D2799" t="s">
        <v>1706</v>
      </c>
      <c r="E2799">
        <v>5</v>
      </c>
      <c r="F2799" t="s">
        <v>13817</v>
      </c>
      <c r="G2799">
        <v>1</v>
      </c>
      <c r="H2799" t="s">
        <v>8278</v>
      </c>
      <c r="I2799">
        <v>2</v>
      </c>
      <c r="J2799" t="s">
        <v>13818</v>
      </c>
      <c r="K2799" t="s">
        <v>13819</v>
      </c>
      <c r="L2799">
        <v>270107</v>
      </c>
      <c r="M2799" t="s">
        <v>13588</v>
      </c>
      <c r="N2799">
        <v>270107007</v>
      </c>
      <c r="O2799" t="s">
        <v>13618</v>
      </c>
      <c r="P2799">
        <v>0</v>
      </c>
      <c r="Q2799">
        <v>33964.85331385849</v>
      </c>
      <c r="R2799">
        <v>0</v>
      </c>
    </row>
    <row r="2800" spans="1:18" x14ac:dyDescent="0.25">
      <c r="A2800">
        <v>10</v>
      </c>
      <c r="B2800">
        <v>10203</v>
      </c>
      <c r="C2800" t="s">
        <v>777</v>
      </c>
      <c r="D2800" t="s">
        <v>1706</v>
      </c>
      <c r="E2800">
        <v>5</v>
      </c>
      <c r="F2800" t="s">
        <v>13817</v>
      </c>
      <c r="G2800">
        <v>1</v>
      </c>
      <c r="H2800" t="s">
        <v>8278</v>
      </c>
      <c r="I2800">
        <v>2</v>
      </c>
      <c r="J2800" t="s">
        <v>13818</v>
      </c>
      <c r="K2800" t="s">
        <v>13820</v>
      </c>
      <c r="L2800">
        <v>270107</v>
      </c>
      <c r="M2800" t="s">
        <v>13588</v>
      </c>
      <c r="N2800">
        <v>270107007</v>
      </c>
      <c r="O2800" t="s">
        <v>13618</v>
      </c>
      <c r="P2800">
        <v>0</v>
      </c>
      <c r="Q2800">
        <v>2959.2959445177771</v>
      </c>
      <c r="R2800">
        <v>0</v>
      </c>
    </row>
    <row r="2801" spans="1:18" x14ac:dyDescent="0.25">
      <c r="A2801">
        <v>10</v>
      </c>
      <c r="B2801">
        <v>10203</v>
      </c>
      <c r="C2801" t="s">
        <v>777</v>
      </c>
      <c r="D2801" t="s">
        <v>1706</v>
      </c>
      <c r="E2801">
        <v>6</v>
      </c>
      <c r="F2801" t="s">
        <v>13821</v>
      </c>
      <c r="G2801">
        <v>3</v>
      </c>
      <c r="H2801" t="s">
        <v>13770</v>
      </c>
      <c r="I2801">
        <v>2</v>
      </c>
      <c r="J2801" t="s">
        <v>13818</v>
      </c>
      <c r="K2801" t="s">
        <v>13822</v>
      </c>
      <c r="L2801">
        <v>270107</v>
      </c>
      <c r="M2801" t="s">
        <v>13588</v>
      </c>
      <c r="N2801">
        <v>270107007</v>
      </c>
      <c r="O2801" t="s">
        <v>13618</v>
      </c>
      <c r="P2801">
        <v>0</v>
      </c>
      <c r="Q2801">
        <v>33964.85331385849</v>
      </c>
      <c r="R2801">
        <v>0</v>
      </c>
    </row>
    <row r="2802" spans="1:18" x14ac:dyDescent="0.25">
      <c r="A2802">
        <v>10</v>
      </c>
      <c r="B2802">
        <v>10203</v>
      </c>
      <c r="C2802" t="s">
        <v>777</v>
      </c>
      <c r="D2802" t="s">
        <v>1706</v>
      </c>
      <c r="E2802">
        <v>6</v>
      </c>
      <c r="F2802" t="s">
        <v>13821</v>
      </c>
      <c r="G2802">
        <v>3</v>
      </c>
      <c r="H2802" t="s">
        <v>13770</v>
      </c>
      <c r="I2802">
        <v>2</v>
      </c>
      <c r="J2802" t="s">
        <v>13818</v>
      </c>
      <c r="K2802" t="s">
        <v>13823</v>
      </c>
      <c r="L2802">
        <v>270107</v>
      </c>
      <c r="M2802" t="s">
        <v>13588</v>
      </c>
      <c r="N2802">
        <v>270107007</v>
      </c>
      <c r="O2802" t="s">
        <v>13618</v>
      </c>
      <c r="P2802">
        <v>0</v>
      </c>
      <c r="Q2802">
        <v>2959.2959445177771</v>
      </c>
      <c r="R2802">
        <v>0</v>
      </c>
    </row>
    <row r="2803" spans="1:18" x14ac:dyDescent="0.25">
      <c r="A2803">
        <v>10</v>
      </c>
      <c r="B2803">
        <v>10205</v>
      </c>
      <c r="C2803" t="s">
        <v>777</v>
      </c>
      <c r="D2803" t="s">
        <v>1712</v>
      </c>
      <c r="E2803">
        <v>5</v>
      </c>
      <c r="F2803" t="s">
        <v>13817</v>
      </c>
      <c r="G2803">
        <v>1</v>
      </c>
      <c r="H2803" t="s">
        <v>8278</v>
      </c>
      <c r="I2803">
        <v>2</v>
      </c>
      <c r="J2803" t="s">
        <v>13818</v>
      </c>
      <c r="K2803" t="s">
        <v>13819</v>
      </c>
      <c r="L2803">
        <v>270107</v>
      </c>
      <c r="M2803" t="s">
        <v>13588</v>
      </c>
      <c r="N2803">
        <v>270107007</v>
      </c>
      <c r="O2803" t="s">
        <v>13618</v>
      </c>
      <c r="P2803">
        <v>0</v>
      </c>
      <c r="Q2803">
        <v>26782.62421253576</v>
      </c>
      <c r="R2803">
        <v>0</v>
      </c>
    </row>
    <row r="2804" spans="1:18" x14ac:dyDescent="0.25">
      <c r="A2804">
        <v>10</v>
      </c>
      <c r="B2804">
        <v>10205</v>
      </c>
      <c r="C2804" t="s">
        <v>777</v>
      </c>
      <c r="D2804" t="s">
        <v>1712</v>
      </c>
      <c r="E2804">
        <v>6</v>
      </c>
      <c r="F2804" t="s">
        <v>13821</v>
      </c>
      <c r="G2804">
        <v>3</v>
      </c>
      <c r="H2804" t="s">
        <v>13770</v>
      </c>
      <c r="I2804">
        <v>2</v>
      </c>
      <c r="J2804" t="s">
        <v>13818</v>
      </c>
      <c r="K2804" t="s">
        <v>13822</v>
      </c>
      <c r="L2804">
        <v>270107</v>
      </c>
      <c r="M2804" t="s">
        <v>13588</v>
      </c>
      <c r="N2804">
        <v>270107007</v>
      </c>
      <c r="O2804" t="s">
        <v>13618</v>
      </c>
      <c r="P2804">
        <v>0</v>
      </c>
      <c r="Q2804">
        <v>26782.62421253576</v>
      </c>
      <c r="R2804">
        <v>0</v>
      </c>
    </row>
    <row r="2805" spans="1:18" x14ac:dyDescent="0.25">
      <c r="A2805">
        <v>10</v>
      </c>
      <c r="B2805">
        <v>10208</v>
      </c>
      <c r="C2805" t="s">
        <v>777</v>
      </c>
      <c r="D2805" t="s">
        <v>10709</v>
      </c>
      <c r="E2805">
        <v>5</v>
      </c>
      <c r="F2805" t="s">
        <v>13817</v>
      </c>
      <c r="G2805">
        <v>1</v>
      </c>
      <c r="H2805" t="s">
        <v>8278</v>
      </c>
      <c r="I2805">
        <v>2</v>
      </c>
      <c r="J2805" t="s">
        <v>13818</v>
      </c>
      <c r="K2805" t="s">
        <v>13819</v>
      </c>
      <c r="L2805">
        <v>270107</v>
      </c>
      <c r="M2805" t="s">
        <v>13588</v>
      </c>
      <c r="N2805">
        <v>270107007</v>
      </c>
      <c r="O2805" t="s">
        <v>13618</v>
      </c>
      <c r="P2805">
        <v>0</v>
      </c>
      <c r="Q2805">
        <v>28431.966463606375</v>
      </c>
      <c r="R2805">
        <v>0</v>
      </c>
    </row>
    <row r="2806" spans="1:18" x14ac:dyDescent="0.25">
      <c r="A2806">
        <v>10</v>
      </c>
      <c r="B2806">
        <v>10208</v>
      </c>
      <c r="C2806" t="s">
        <v>777</v>
      </c>
      <c r="D2806" t="s">
        <v>10709</v>
      </c>
      <c r="E2806">
        <v>5</v>
      </c>
      <c r="F2806" t="s">
        <v>13817</v>
      </c>
      <c r="G2806">
        <v>1</v>
      </c>
      <c r="H2806" t="s">
        <v>8278</v>
      </c>
      <c r="I2806">
        <v>2</v>
      </c>
      <c r="J2806" t="s">
        <v>13818</v>
      </c>
      <c r="K2806" t="s">
        <v>13820</v>
      </c>
      <c r="L2806">
        <v>270107</v>
      </c>
      <c r="M2806" t="s">
        <v>13588</v>
      </c>
      <c r="N2806">
        <v>270107007</v>
      </c>
      <c r="O2806" t="s">
        <v>13618</v>
      </c>
      <c r="P2806">
        <v>0</v>
      </c>
      <c r="Q2806">
        <v>6115.6531808133623</v>
      </c>
      <c r="R2806">
        <v>0</v>
      </c>
    </row>
    <row r="2807" spans="1:18" x14ac:dyDescent="0.25">
      <c r="A2807">
        <v>10</v>
      </c>
      <c r="B2807">
        <v>10208</v>
      </c>
      <c r="C2807" t="s">
        <v>777</v>
      </c>
      <c r="D2807" t="s">
        <v>10709</v>
      </c>
      <c r="E2807">
        <v>6</v>
      </c>
      <c r="F2807" t="s">
        <v>13821</v>
      </c>
      <c r="G2807">
        <v>3</v>
      </c>
      <c r="H2807" t="s">
        <v>13770</v>
      </c>
      <c r="I2807">
        <v>2</v>
      </c>
      <c r="J2807" t="s">
        <v>13818</v>
      </c>
      <c r="K2807" t="s">
        <v>13822</v>
      </c>
      <c r="L2807">
        <v>270107</v>
      </c>
      <c r="M2807" t="s">
        <v>13588</v>
      </c>
      <c r="N2807">
        <v>270107007</v>
      </c>
      <c r="O2807" t="s">
        <v>13618</v>
      </c>
      <c r="P2807">
        <v>0</v>
      </c>
      <c r="Q2807">
        <v>28431.966463606375</v>
      </c>
      <c r="R2807">
        <v>0</v>
      </c>
    </row>
    <row r="2808" spans="1:18" x14ac:dyDescent="0.25">
      <c r="A2808">
        <v>10</v>
      </c>
      <c r="B2808">
        <v>10208</v>
      </c>
      <c r="C2808" t="s">
        <v>777</v>
      </c>
      <c r="D2808" t="s">
        <v>10709</v>
      </c>
      <c r="E2808">
        <v>6</v>
      </c>
      <c r="F2808" t="s">
        <v>13821</v>
      </c>
      <c r="G2808">
        <v>3</v>
      </c>
      <c r="H2808" t="s">
        <v>13770</v>
      </c>
      <c r="I2808">
        <v>2</v>
      </c>
      <c r="J2808" t="s">
        <v>13818</v>
      </c>
      <c r="K2808" t="s">
        <v>13823</v>
      </c>
      <c r="L2808">
        <v>270107</v>
      </c>
      <c r="M2808" t="s">
        <v>13588</v>
      </c>
      <c r="N2808">
        <v>270107007</v>
      </c>
      <c r="O2808" t="s">
        <v>13618</v>
      </c>
      <c r="P2808">
        <v>0</v>
      </c>
      <c r="Q2808">
        <v>6115.6531808133623</v>
      </c>
      <c r="R2808">
        <v>0</v>
      </c>
    </row>
    <row r="2809" spans="1:18" x14ac:dyDescent="0.25">
      <c r="A2809">
        <v>10</v>
      </c>
      <c r="B2809">
        <v>10209</v>
      </c>
      <c r="C2809" t="s">
        <v>777</v>
      </c>
      <c r="D2809" t="s">
        <v>1724</v>
      </c>
      <c r="E2809">
        <v>5</v>
      </c>
      <c r="F2809" t="s">
        <v>13817</v>
      </c>
      <c r="G2809">
        <v>1</v>
      </c>
      <c r="H2809" t="s">
        <v>8278</v>
      </c>
      <c r="I2809">
        <v>2</v>
      </c>
      <c r="J2809" t="s">
        <v>13818</v>
      </c>
      <c r="K2809" t="s">
        <v>13819</v>
      </c>
      <c r="L2809">
        <v>270107</v>
      </c>
      <c r="M2809" t="s">
        <v>13588</v>
      </c>
      <c r="N2809">
        <v>270107007</v>
      </c>
      <c r="O2809" t="s">
        <v>13618</v>
      </c>
      <c r="P2809">
        <v>0</v>
      </c>
      <c r="Q2809">
        <v>5069.4569506567168</v>
      </c>
      <c r="R2809">
        <v>0</v>
      </c>
    </row>
    <row r="2810" spans="1:18" x14ac:dyDescent="0.25">
      <c r="A2810">
        <v>10</v>
      </c>
      <c r="B2810">
        <v>10209</v>
      </c>
      <c r="C2810" t="s">
        <v>777</v>
      </c>
      <c r="D2810" t="s">
        <v>1724</v>
      </c>
      <c r="E2810">
        <v>5</v>
      </c>
      <c r="F2810" t="s">
        <v>13817</v>
      </c>
      <c r="G2810">
        <v>1</v>
      </c>
      <c r="H2810" t="s">
        <v>8278</v>
      </c>
      <c r="I2810">
        <v>2</v>
      </c>
      <c r="J2810" t="s">
        <v>13818</v>
      </c>
      <c r="K2810" t="s">
        <v>13820</v>
      </c>
      <c r="L2810">
        <v>270107</v>
      </c>
      <c r="M2810" t="s">
        <v>13588</v>
      </c>
      <c r="N2810">
        <v>270107007</v>
      </c>
      <c r="O2810" t="s">
        <v>13618</v>
      </c>
      <c r="P2810">
        <v>0</v>
      </c>
      <c r="Q2810">
        <v>27860.260473150232</v>
      </c>
      <c r="R2810">
        <v>0</v>
      </c>
    </row>
    <row r="2811" spans="1:18" x14ac:dyDescent="0.25">
      <c r="A2811">
        <v>10</v>
      </c>
      <c r="B2811">
        <v>10209</v>
      </c>
      <c r="C2811" t="s">
        <v>777</v>
      </c>
      <c r="D2811" t="s">
        <v>1724</v>
      </c>
      <c r="E2811">
        <v>6</v>
      </c>
      <c r="F2811" t="s">
        <v>13821</v>
      </c>
      <c r="G2811">
        <v>3</v>
      </c>
      <c r="H2811" t="s">
        <v>13770</v>
      </c>
      <c r="I2811">
        <v>2</v>
      </c>
      <c r="J2811" t="s">
        <v>13818</v>
      </c>
      <c r="K2811" t="s">
        <v>13822</v>
      </c>
      <c r="L2811">
        <v>270107</v>
      </c>
      <c r="M2811" t="s">
        <v>13588</v>
      </c>
      <c r="N2811">
        <v>270107007</v>
      </c>
      <c r="O2811" t="s">
        <v>13618</v>
      </c>
      <c r="P2811">
        <v>0</v>
      </c>
      <c r="Q2811">
        <v>5069.4569506567168</v>
      </c>
      <c r="R2811">
        <v>0</v>
      </c>
    </row>
    <row r="2812" spans="1:18" x14ac:dyDescent="0.25">
      <c r="A2812">
        <v>10</v>
      </c>
      <c r="B2812">
        <v>10209</v>
      </c>
      <c r="C2812" t="s">
        <v>777</v>
      </c>
      <c r="D2812" t="s">
        <v>1724</v>
      </c>
      <c r="E2812">
        <v>6</v>
      </c>
      <c r="F2812" t="s">
        <v>13821</v>
      </c>
      <c r="G2812">
        <v>3</v>
      </c>
      <c r="H2812" t="s">
        <v>13770</v>
      </c>
      <c r="I2812">
        <v>2</v>
      </c>
      <c r="J2812" t="s">
        <v>13818</v>
      </c>
      <c r="K2812" t="s">
        <v>13823</v>
      </c>
      <c r="L2812">
        <v>270107</v>
      </c>
      <c r="M2812" t="s">
        <v>13588</v>
      </c>
      <c r="N2812">
        <v>270107007</v>
      </c>
      <c r="O2812" t="s">
        <v>13618</v>
      </c>
      <c r="P2812">
        <v>0</v>
      </c>
      <c r="Q2812">
        <v>27860.260473150232</v>
      </c>
      <c r="R2812">
        <v>0</v>
      </c>
    </row>
    <row r="2813" spans="1:18" x14ac:dyDescent="0.25">
      <c r="A2813">
        <v>10</v>
      </c>
      <c r="B2813">
        <v>10210</v>
      </c>
      <c r="C2813" t="s">
        <v>777</v>
      </c>
      <c r="D2813" t="s">
        <v>1727</v>
      </c>
      <c r="E2813">
        <v>5</v>
      </c>
      <c r="F2813" t="s">
        <v>13817</v>
      </c>
      <c r="G2813">
        <v>1</v>
      </c>
      <c r="H2813" t="s">
        <v>8278</v>
      </c>
      <c r="I2813">
        <v>2</v>
      </c>
      <c r="J2813" t="s">
        <v>13818</v>
      </c>
      <c r="K2813" t="s">
        <v>13819</v>
      </c>
      <c r="L2813">
        <v>270107</v>
      </c>
      <c r="M2813" t="s">
        <v>13588</v>
      </c>
      <c r="N2813">
        <v>270107007</v>
      </c>
      <c r="O2813" t="s">
        <v>13618</v>
      </c>
      <c r="P2813">
        <v>0</v>
      </c>
      <c r="Q2813">
        <v>19332.426478333695</v>
      </c>
      <c r="R2813">
        <v>0</v>
      </c>
    </row>
    <row r="2814" spans="1:18" x14ac:dyDescent="0.25">
      <c r="A2814">
        <v>10</v>
      </c>
      <c r="B2814">
        <v>10210</v>
      </c>
      <c r="C2814" t="s">
        <v>777</v>
      </c>
      <c r="D2814" t="s">
        <v>1727</v>
      </c>
      <c r="E2814">
        <v>6</v>
      </c>
      <c r="F2814" t="s">
        <v>13821</v>
      </c>
      <c r="G2814">
        <v>3</v>
      </c>
      <c r="H2814" t="s">
        <v>13770</v>
      </c>
      <c r="I2814">
        <v>2</v>
      </c>
      <c r="J2814" t="s">
        <v>13818</v>
      </c>
      <c r="K2814" t="s">
        <v>13822</v>
      </c>
      <c r="L2814">
        <v>270107</v>
      </c>
      <c r="M2814" t="s">
        <v>13588</v>
      </c>
      <c r="N2814">
        <v>270107007</v>
      </c>
      <c r="O2814" t="s">
        <v>13618</v>
      </c>
      <c r="P2814">
        <v>0</v>
      </c>
      <c r="Q2814">
        <v>19332.426478333695</v>
      </c>
      <c r="R2814">
        <v>0</v>
      </c>
    </row>
    <row r="2815" spans="1:18" x14ac:dyDescent="0.25">
      <c r="A2815">
        <v>10</v>
      </c>
      <c r="B2815">
        <v>10301</v>
      </c>
      <c r="C2815" t="s">
        <v>777</v>
      </c>
      <c r="D2815" t="s">
        <v>1730</v>
      </c>
      <c r="E2815">
        <v>5</v>
      </c>
      <c r="F2815" t="s">
        <v>13817</v>
      </c>
      <c r="G2815">
        <v>1</v>
      </c>
      <c r="H2815" t="s">
        <v>8278</v>
      </c>
      <c r="I2815">
        <v>2</v>
      </c>
      <c r="J2815" t="s">
        <v>13818</v>
      </c>
      <c r="K2815" t="s">
        <v>13819</v>
      </c>
      <c r="L2815">
        <v>270107</v>
      </c>
      <c r="M2815" t="s">
        <v>13588</v>
      </c>
      <c r="N2815">
        <v>270107007</v>
      </c>
      <c r="O2815" t="s">
        <v>13618</v>
      </c>
      <c r="P2815">
        <v>22553.642223769028</v>
      </c>
      <c r="Q2815">
        <v>29543.909277299848</v>
      </c>
      <c r="R2815">
        <v>22796.872760022248</v>
      </c>
    </row>
    <row r="2816" spans="1:18" x14ac:dyDescent="0.25">
      <c r="A2816">
        <v>10</v>
      </c>
      <c r="B2816">
        <v>10301</v>
      </c>
      <c r="C2816" t="s">
        <v>777</v>
      </c>
      <c r="D2816" t="s">
        <v>1730</v>
      </c>
      <c r="E2816">
        <v>5</v>
      </c>
      <c r="F2816" t="s">
        <v>13817</v>
      </c>
      <c r="G2816">
        <v>1</v>
      </c>
      <c r="H2816" t="s">
        <v>8278</v>
      </c>
      <c r="I2816">
        <v>2</v>
      </c>
      <c r="J2816" t="s">
        <v>13818</v>
      </c>
      <c r="K2816" t="s">
        <v>13820</v>
      </c>
      <c r="L2816">
        <v>270107</v>
      </c>
      <c r="M2816" t="s">
        <v>13588</v>
      </c>
      <c r="N2816">
        <v>270107007</v>
      </c>
      <c r="O2816" t="s">
        <v>13618</v>
      </c>
      <c r="P2816">
        <v>5275.5500408558546</v>
      </c>
      <c r="Q2816">
        <v>2318.7967821893094</v>
      </c>
      <c r="R2816">
        <v>8063.9790016308298</v>
      </c>
    </row>
    <row r="2817" spans="1:18" x14ac:dyDescent="0.25">
      <c r="A2817">
        <v>10</v>
      </c>
      <c r="B2817">
        <v>10301</v>
      </c>
      <c r="C2817" t="s">
        <v>777</v>
      </c>
      <c r="D2817" t="s">
        <v>1730</v>
      </c>
      <c r="E2817">
        <v>6</v>
      </c>
      <c r="F2817" t="s">
        <v>13821</v>
      </c>
      <c r="G2817">
        <v>3</v>
      </c>
      <c r="H2817" t="s">
        <v>13770</v>
      </c>
      <c r="I2817">
        <v>2</v>
      </c>
      <c r="J2817" t="s">
        <v>13818</v>
      </c>
      <c r="K2817" t="s">
        <v>13822</v>
      </c>
      <c r="L2817">
        <v>270107</v>
      </c>
      <c r="M2817" t="s">
        <v>13588</v>
      </c>
      <c r="N2817">
        <v>270107007</v>
      </c>
      <c r="O2817" t="s">
        <v>13618</v>
      </c>
      <c r="P2817">
        <v>18118.209605665346</v>
      </c>
      <c r="Q2817">
        <v>28607.979756261884</v>
      </c>
      <c r="R2817">
        <v>19103.869359032204</v>
      </c>
    </row>
    <row r="2818" spans="1:18" x14ac:dyDescent="0.25">
      <c r="A2818">
        <v>10</v>
      </c>
      <c r="B2818">
        <v>10301</v>
      </c>
      <c r="C2818" t="s">
        <v>777</v>
      </c>
      <c r="D2818" t="s">
        <v>1730</v>
      </c>
      <c r="E2818">
        <v>6</v>
      </c>
      <c r="F2818" t="s">
        <v>13821</v>
      </c>
      <c r="G2818">
        <v>3</v>
      </c>
      <c r="H2818" t="s">
        <v>13770</v>
      </c>
      <c r="I2818">
        <v>2</v>
      </c>
      <c r="J2818" t="s">
        <v>13818</v>
      </c>
      <c r="K2818" t="s">
        <v>13823</v>
      </c>
      <c r="L2818">
        <v>270107</v>
      </c>
      <c r="M2818" t="s">
        <v>13588</v>
      </c>
      <c r="N2818">
        <v>270107007</v>
      </c>
      <c r="O2818" t="s">
        <v>13618</v>
      </c>
      <c r="P2818">
        <v>9710.9826589595377</v>
      </c>
      <c r="Q2818">
        <v>3254.7263032272722</v>
      </c>
      <c r="R2818">
        <v>11756.982402620875</v>
      </c>
    </row>
    <row r="2819" spans="1:18" x14ac:dyDescent="0.25">
      <c r="A2819">
        <v>10</v>
      </c>
      <c r="B2819">
        <v>10302</v>
      </c>
      <c r="C2819" t="s">
        <v>777</v>
      </c>
      <c r="D2819" t="s">
        <v>1733</v>
      </c>
      <c r="E2819">
        <v>5</v>
      </c>
      <c r="F2819" t="s">
        <v>13817</v>
      </c>
      <c r="G2819">
        <v>1</v>
      </c>
      <c r="H2819" t="s">
        <v>8278</v>
      </c>
      <c r="I2819">
        <v>2</v>
      </c>
      <c r="J2819" t="s">
        <v>13818</v>
      </c>
      <c r="K2819" t="s">
        <v>13819</v>
      </c>
      <c r="L2819">
        <v>270107</v>
      </c>
      <c r="M2819" t="s">
        <v>13588</v>
      </c>
      <c r="N2819">
        <v>270107007</v>
      </c>
      <c r="O2819" t="s">
        <v>13618</v>
      </c>
      <c r="P2819">
        <v>0</v>
      </c>
      <c r="Q2819">
        <v>17724.296442325223</v>
      </c>
      <c r="R2819">
        <v>0</v>
      </c>
    </row>
    <row r="2820" spans="1:18" x14ac:dyDescent="0.25">
      <c r="A2820">
        <v>10</v>
      </c>
      <c r="B2820">
        <v>10302</v>
      </c>
      <c r="C2820" t="s">
        <v>777</v>
      </c>
      <c r="D2820" t="s">
        <v>1733</v>
      </c>
      <c r="E2820">
        <v>6</v>
      </c>
      <c r="F2820" t="s">
        <v>13821</v>
      </c>
      <c r="G2820">
        <v>3</v>
      </c>
      <c r="H2820" t="s">
        <v>13770</v>
      </c>
      <c r="I2820">
        <v>2</v>
      </c>
      <c r="J2820" t="s">
        <v>13818</v>
      </c>
      <c r="K2820" t="s">
        <v>13822</v>
      </c>
      <c r="L2820">
        <v>270107</v>
      </c>
      <c r="M2820" t="s">
        <v>13588</v>
      </c>
      <c r="N2820">
        <v>270107007</v>
      </c>
      <c r="O2820" t="s">
        <v>13618</v>
      </c>
      <c r="P2820">
        <v>0</v>
      </c>
      <c r="Q2820">
        <v>17724.296442325223</v>
      </c>
      <c r="R2820">
        <v>0</v>
      </c>
    </row>
    <row r="2821" spans="1:18" x14ac:dyDescent="0.25">
      <c r="A2821">
        <v>10</v>
      </c>
      <c r="B2821">
        <v>10303</v>
      </c>
      <c r="C2821" t="s">
        <v>777</v>
      </c>
      <c r="D2821" t="s">
        <v>1736</v>
      </c>
      <c r="E2821">
        <v>5</v>
      </c>
      <c r="F2821" t="s">
        <v>13817</v>
      </c>
      <c r="G2821">
        <v>1</v>
      </c>
      <c r="H2821" t="s">
        <v>8278</v>
      </c>
      <c r="I2821">
        <v>2</v>
      </c>
      <c r="J2821" t="s">
        <v>13818</v>
      </c>
      <c r="K2821" t="s">
        <v>13819</v>
      </c>
      <c r="L2821">
        <v>270107</v>
      </c>
      <c r="M2821" t="s">
        <v>13588</v>
      </c>
      <c r="N2821">
        <v>270107007</v>
      </c>
      <c r="O2821" t="s">
        <v>13618</v>
      </c>
      <c r="P2821">
        <v>0</v>
      </c>
      <c r="Q2821">
        <v>4995.2237464090367</v>
      </c>
      <c r="R2821">
        <v>0</v>
      </c>
    </row>
    <row r="2822" spans="1:18" x14ac:dyDescent="0.25">
      <c r="A2822">
        <v>10</v>
      </c>
      <c r="B2822">
        <v>10303</v>
      </c>
      <c r="C2822" t="s">
        <v>777</v>
      </c>
      <c r="D2822" t="s">
        <v>1736</v>
      </c>
      <c r="E2822">
        <v>5</v>
      </c>
      <c r="F2822" t="s">
        <v>13817</v>
      </c>
      <c r="G2822">
        <v>1</v>
      </c>
      <c r="H2822" t="s">
        <v>8278</v>
      </c>
      <c r="I2822">
        <v>2</v>
      </c>
      <c r="J2822" t="s">
        <v>13818</v>
      </c>
      <c r="K2822" t="s">
        <v>13820</v>
      </c>
      <c r="L2822">
        <v>270107</v>
      </c>
      <c r="M2822" t="s">
        <v>13588</v>
      </c>
      <c r="N2822">
        <v>270107007</v>
      </c>
      <c r="O2822" t="s">
        <v>13618</v>
      </c>
      <c r="P2822">
        <v>0</v>
      </c>
      <c r="Q2822">
        <v>2231.1277910307749</v>
      </c>
      <c r="R2822">
        <v>0</v>
      </c>
    </row>
    <row r="2823" spans="1:18" x14ac:dyDescent="0.25">
      <c r="A2823">
        <v>10</v>
      </c>
      <c r="B2823">
        <v>10303</v>
      </c>
      <c r="C2823" t="s">
        <v>777</v>
      </c>
      <c r="D2823" t="s">
        <v>1736</v>
      </c>
      <c r="E2823">
        <v>6</v>
      </c>
      <c r="F2823" t="s">
        <v>13821</v>
      </c>
      <c r="G2823">
        <v>3</v>
      </c>
      <c r="H2823" t="s">
        <v>13770</v>
      </c>
      <c r="I2823">
        <v>2</v>
      </c>
      <c r="J2823" t="s">
        <v>13818</v>
      </c>
      <c r="K2823" t="s">
        <v>13822</v>
      </c>
      <c r="L2823">
        <v>270107</v>
      </c>
      <c r="M2823" t="s">
        <v>13588</v>
      </c>
      <c r="N2823">
        <v>270107007</v>
      </c>
      <c r="O2823" t="s">
        <v>13618</v>
      </c>
      <c r="P2823">
        <v>0</v>
      </c>
      <c r="Q2823">
        <v>4995.2237464090367</v>
      </c>
      <c r="R2823">
        <v>0</v>
      </c>
    </row>
    <row r="2824" spans="1:18" x14ac:dyDescent="0.25">
      <c r="A2824">
        <v>10</v>
      </c>
      <c r="B2824">
        <v>10303</v>
      </c>
      <c r="C2824" t="s">
        <v>777</v>
      </c>
      <c r="D2824" t="s">
        <v>1736</v>
      </c>
      <c r="E2824">
        <v>6</v>
      </c>
      <c r="F2824" t="s">
        <v>13821</v>
      </c>
      <c r="G2824">
        <v>3</v>
      </c>
      <c r="H2824" t="s">
        <v>13770</v>
      </c>
      <c r="I2824">
        <v>2</v>
      </c>
      <c r="J2824" t="s">
        <v>13818</v>
      </c>
      <c r="K2824" t="s">
        <v>13823</v>
      </c>
      <c r="L2824">
        <v>270107</v>
      </c>
      <c r="M2824" t="s">
        <v>13588</v>
      </c>
      <c r="N2824">
        <v>270107007</v>
      </c>
      <c r="O2824" t="s">
        <v>13618</v>
      </c>
      <c r="P2824">
        <v>0</v>
      </c>
      <c r="Q2824">
        <v>2231.1277910307749</v>
      </c>
      <c r="R2824">
        <v>0</v>
      </c>
    </row>
    <row r="2825" spans="1:18" x14ac:dyDescent="0.25">
      <c r="A2825">
        <v>10</v>
      </c>
      <c r="B2825">
        <v>10305</v>
      </c>
      <c r="C2825" t="s">
        <v>777</v>
      </c>
      <c r="D2825" t="s">
        <v>13774</v>
      </c>
      <c r="E2825">
        <v>5</v>
      </c>
      <c r="F2825" t="s">
        <v>13817</v>
      </c>
      <c r="G2825">
        <v>1</v>
      </c>
      <c r="H2825" t="s">
        <v>8278</v>
      </c>
      <c r="I2825">
        <v>2</v>
      </c>
      <c r="J2825" t="s">
        <v>13818</v>
      </c>
      <c r="K2825" t="s">
        <v>13819</v>
      </c>
      <c r="L2825">
        <v>270107</v>
      </c>
      <c r="M2825" t="s">
        <v>13588</v>
      </c>
      <c r="N2825">
        <v>270107007</v>
      </c>
      <c r="O2825" t="s">
        <v>13618</v>
      </c>
      <c r="P2825">
        <v>0</v>
      </c>
      <c r="Q2825">
        <v>11908.992400102199</v>
      </c>
      <c r="R2825">
        <v>0</v>
      </c>
    </row>
    <row r="2826" spans="1:18" x14ac:dyDescent="0.25">
      <c r="A2826">
        <v>10</v>
      </c>
      <c r="B2826">
        <v>10305</v>
      </c>
      <c r="C2826" t="s">
        <v>777</v>
      </c>
      <c r="D2826" t="s">
        <v>13774</v>
      </c>
      <c r="E2826">
        <v>6</v>
      </c>
      <c r="F2826" t="s">
        <v>13821</v>
      </c>
      <c r="G2826">
        <v>3</v>
      </c>
      <c r="H2826" t="s">
        <v>13770</v>
      </c>
      <c r="I2826">
        <v>2</v>
      </c>
      <c r="J2826" t="s">
        <v>13818</v>
      </c>
      <c r="K2826" t="s">
        <v>13822</v>
      </c>
      <c r="L2826">
        <v>270107</v>
      </c>
      <c r="M2826" t="s">
        <v>13588</v>
      </c>
      <c r="N2826">
        <v>270107007</v>
      </c>
      <c r="O2826" t="s">
        <v>13618</v>
      </c>
      <c r="P2826">
        <v>0</v>
      </c>
      <c r="Q2826">
        <v>11908.992400102199</v>
      </c>
      <c r="R2826">
        <v>0</v>
      </c>
    </row>
    <row r="2827" spans="1:18" x14ac:dyDescent="0.25">
      <c r="A2827">
        <v>10</v>
      </c>
      <c r="B2827">
        <v>10306</v>
      </c>
      <c r="C2827" t="s">
        <v>777</v>
      </c>
      <c r="D2827" t="s">
        <v>13775</v>
      </c>
      <c r="E2827">
        <v>5</v>
      </c>
      <c r="F2827" t="s">
        <v>13817</v>
      </c>
      <c r="G2827">
        <v>1</v>
      </c>
      <c r="H2827" t="s">
        <v>8278</v>
      </c>
      <c r="I2827">
        <v>2</v>
      </c>
      <c r="J2827" t="s">
        <v>13818</v>
      </c>
      <c r="K2827" t="s">
        <v>13819</v>
      </c>
      <c r="L2827">
        <v>270107</v>
      </c>
      <c r="M2827" t="s">
        <v>13588</v>
      </c>
      <c r="N2827">
        <v>270107007</v>
      </c>
      <c r="O2827" t="s">
        <v>13618</v>
      </c>
      <c r="P2827">
        <v>0</v>
      </c>
      <c r="Q2827">
        <v>38614.745202816899</v>
      </c>
      <c r="R2827">
        <v>0</v>
      </c>
    </row>
    <row r="2828" spans="1:18" x14ac:dyDescent="0.25">
      <c r="A2828">
        <v>10</v>
      </c>
      <c r="B2828">
        <v>10306</v>
      </c>
      <c r="C2828" t="s">
        <v>777</v>
      </c>
      <c r="D2828" t="s">
        <v>13775</v>
      </c>
      <c r="E2828">
        <v>6</v>
      </c>
      <c r="F2828" t="s">
        <v>13821</v>
      </c>
      <c r="G2828">
        <v>3</v>
      </c>
      <c r="H2828" t="s">
        <v>13770</v>
      </c>
      <c r="I2828">
        <v>2</v>
      </c>
      <c r="J2828" t="s">
        <v>13818</v>
      </c>
      <c r="K2828" t="s">
        <v>13822</v>
      </c>
      <c r="L2828">
        <v>270107</v>
      </c>
      <c r="M2828" t="s">
        <v>13588</v>
      </c>
      <c r="N2828">
        <v>270107007</v>
      </c>
      <c r="O2828" t="s">
        <v>13618</v>
      </c>
      <c r="P2828">
        <v>0</v>
      </c>
      <c r="Q2828">
        <v>38614.745202816899</v>
      </c>
      <c r="R2828">
        <v>0</v>
      </c>
    </row>
    <row r="2829" spans="1:18" x14ac:dyDescent="0.25">
      <c r="A2829">
        <v>10</v>
      </c>
      <c r="B2829">
        <v>10307</v>
      </c>
      <c r="C2829" t="s">
        <v>777</v>
      </c>
      <c r="D2829" t="s">
        <v>1748</v>
      </c>
      <c r="E2829">
        <v>5</v>
      </c>
      <c r="F2829" t="s">
        <v>13817</v>
      </c>
      <c r="G2829">
        <v>1</v>
      </c>
      <c r="H2829" t="s">
        <v>8278</v>
      </c>
      <c r="I2829">
        <v>2</v>
      </c>
      <c r="J2829" t="s">
        <v>13818</v>
      </c>
      <c r="K2829" t="s">
        <v>13819</v>
      </c>
      <c r="L2829">
        <v>270107</v>
      </c>
      <c r="M2829" t="s">
        <v>13588</v>
      </c>
      <c r="N2829">
        <v>270107007</v>
      </c>
      <c r="O2829" t="s">
        <v>13618</v>
      </c>
      <c r="P2829">
        <v>0</v>
      </c>
      <c r="Q2829">
        <v>36327.291746319781</v>
      </c>
      <c r="R2829">
        <v>14288.666378877693</v>
      </c>
    </row>
    <row r="2830" spans="1:18" x14ac:dyDescent="0.25">
      <c r="A2830">
        <v>10</v>
      </c>
      <c r="B2830">
        <v>10307</v>
      </c>
      <c r="C2830" t="s">
        <v>777</v>
      </c>
      <c r="D2830" t="s">
        <v>1748</v>
      </c>
      <c r="E2830">
        <v>5</v>
      </c>
      <c r="F2830" t="s">
        <v>13817</v>
      </c>
      <c r="G2830">
        <v>1</v>
      </c>
      <c r="H2830" t="s">
        <v>8278</v>
      </c>
      <c r="I2830">
        <v>2</v>
      </c>
      <c r="J2830" t="s">
        <v>13818</v>
      </c>
      <c r="K2830" t="s">
        <v>13820</v>
      </c>
      <c r="L2830">
        <v>270107</v>
      </c>
      <c r="M2830" t="s">
        <v>13588</v>
      </c>
      <c r="N2830">
        <v>270107007</v>
      </c>
      <c r="O2830" t="s">
        <v>13618</v>
      </c>
      <c r="P2830">
        <v>0</v>
      </c>
      <c r="Q2830">
        <v>0</v>
      </c>
      <c r="R2830">
        <v>11548.469629489246</v>
      </c>
    </row>
    <row r="2831" spans="1:18" x14ac:dyDescent="0.25">
      <c r="A2831">
        <v>10</v>
      </c>
      <c r="B2831">
        <v>10307</v>
      </c>
      <c r="C2831" t="s">
        <v>777</v>
      </c>
      <c r="D2831" t="s">
        <v>1748</v>
      </c>
      <c r="E2831">
        <v>6</v>
      </c>
      <c r="F2831" t="s">
        <v>13821</v>
      </c>
      <c r="G2831">
        <v>3</v>
      </c>
      <c r="H2831" t="s">
        <v>13770</v>
      </c>
      <c r="I2831">
        <v>2</v>
      </c>
      <c r="J2831" t="s">
        <v>13818</v>
      </c>
      <c r="K2831" t="s">
        <v>13822</v>
      </c>
      <c r="L2831">
        <v>270107</v>
      </c>
      <c r="M2831" t="s">
        <v>13588</v>
      </c>
      <c r="N2831">
        <v>270107007</v>
      </c>
      <c r="O2831" t="s">
        <v>13618</v>
      </c>
      <c r="P2831">
        <v>0</v>
      </c>
      <c r="Q2831">
        <v>36327.291746319781</v>
      </c>
      <c r="R2831">
        <v>8708.0731826301817</v>
      </c>
    </row>
    <row r="2832" spans="1:18" x14ac:dyDescent="0.25">
      <c r="A2832">
        <v>10</v>
      </c>
      <c r="B2832">
        <v>10307</v>
      </c>
      <c r="C2832" t="s">
        <v>777</v>
      </c>
      <c r="D2832" t="s">
        <v>1748</v>
      </c>
      <c r="E2832">
        <v>6</v>
      </c>
      <c r="F2832" t="s">
        <v>13821</v>
      </c>
      <c r="G2832">
        <v>3</v>
      </c>
      <c r="H2832" t="s">
        <v>13770</v>
      </c>
      <c r="I2832">
        <v>2</v>
      </c>
      <c r="J2832" t="s">
        <v>13818</v>
      </c>
      <c r="K2832" t="s">
        <v>13823</v>
      </c>
      <c r="L2832">
        <v>270107</v>
      </c>
      <c r="M2832" t="s">
        <v>13588</v>
      </c>
      <c r="N2832">
        <v>270107007</v>
      </c>
      <c r="O2832" t="s">
        <v>13618</v>
      </c>
      <c r="P2832">
        <v>0</v>
      </c>
      <c r="Q2832">
        <v>0</v>
      </c>
      <c r="R2832">
        <v>17129.062825736757</v>
      </c>
    </row>
    <row r="2833" spans="1:18" x14ac:dyDescent="0.25">
      <c r="A2833">
        <v>10</v>
      </c>
      <c r="B2833">
        <v>10403</v>
      </c>
      <c r="C2833" t="s">
        <v>777</v>
      </c>
      <c r="D2833" t="s">
        <v>1757</v>
      </c>
      <c r="E2833">
        <v>5</v>
      </c>
      <c r="F2833" t="s">
        <v>13817</v>
      </c>
      <c r="G2833">
        <v>1</v>
      </c>
      <c r="H2833" t="s">
        <v>8278</v>
      </c>
      <c r="I2833">
        <v>2</v>
      </c>
      <c r="J2833" t="s">
        <v>13818</v>
      </c>
      <c r="K2833" t="s">
        <v>13819</v>
      </c>
      <c r="L2833">
        <v>270107</v>
      </c>
      <c r="M2833" t="s">
        <v>13588</v>
      </c>
      <c r="N2833">
        <v>270107007</v>
      </c>
      <c r="O2833" t="s">
        <v>13618</v>
      </c>
      <c r="P2833">
        <v>0</v>
      </c>
      <c r="Q2833">
        <v>21079.71124010341</v>
      </c>
      <c r="R2833">
        <v>0</v>
      </c>
    </row>
    <row r="2834" spans="1:18" x14ac:dyDescent="0.25">
      <c r="A2834">
        <v>10</v>
      </c>
      <c r="B2834">
        <v>10403</v>
      </c>
      <c r="C2834" t="s">
        <v>777</v>
      </c>
      <c r="D2834" t="s">
        <v>1757</v>
      </c>
      <c r="E2834">
        <v>6</v>
      </c>
      <c r="F2834" t="s">
        <v>13821</v>
      </c>
      <c r="G2834">
        <v>3</v>
      </c>
      <c r="H2834" t="s">
        <v>13770</v>
      </c>
      <c r="I2834">
        <v>2</v>
      </c>
      <c r="J2834" t="s">
        <v>13818</v>
      </c>
      <c r="K2834" t="s">
        <v>13822</v>
      </c>
      <c r="L2834">
        <v>270107</v>
      </c>
      <c r="M2834" t="s">
        <v>13588</v>
      </c>
      <c r="N2834">
        <v>270107007</v>
      </c>
      <c r="O2834" t="s">
        <v>13618</v>
      </c>
      <c r="P2834">
        <v>0</v>
      </c>
      <c r="Q2834">
        <v>21079.71124010341</v>
      </c>
      <c r="R2834">
        <v>0</v>
      </c>
    </row>
    <row r="2835" spans="1:18" x14ac:dyDescent="0.25">
      <c r="A2835">
        <v>11</v>
      </c>
      <c r="B2835">
        <v>11101</v>
      </c>
      <c r="C2835" t="s">
        <v>10708</v>
      </c>
      <c r="D2835" t="s">
        <v>1763</v>
      </c>
      <c r="E2835">
        <v>5</v>
      </c>
      <c r="F2835" t="s">
        <v>13817</v>
      </c>
      <c r="G2835">
        <v>1</v>
      </c>
      <c r="H2835" t="s">
        <v>8278</v>
      </c>
      <c r="I2835">
        <v>2</v>
      </c>
      <c r="J2835" t="s">
        <v>13818</v>
      </c>
      <c r="K2835" t="s">
        <v>13819</v>
      </c>
      <c r="L2835">
        <v>270107</v>
      </c>
      <c r="M2835" t="s">
        <v>13588</v>
      </c>
      <c r="N2835">
        <v>270107007</v>
      </c>
      <c r="O2835" t="s">
        <v>13618</v>
      </c>
      <c r="P2835">
        <v>23800.635974008019</v>
      </c>
      <c r="Q2835">
        <v>23705.365344202666</v>
      </c>
      <c r="R2835">
        <v>24678.005065771638</v>
      </c>
    </row>
    <row r="2836" spans="1:18" x14ac:dyDescent="0.25">
      <c r="A2836">
        <v>11</v>
      </c>
      <c r="B2836">
        <v>11101</v>
      </c>
      <c r="C2836" t="s">
        <v>10708</v>
      </c>
      <c r="D2836" t="s">
        <v>1763</v>
      </c>
      <c r="E2836">
        <v>5</v>
      </c>
      <c r="F2836" t="s">
        <v>13817</v>
      </c>
      <c r="G2836">
        <v>1</v>
      </c>
      <c r="H2836" t="s">
        <v>8278</v>
      </c>
      <c r="I2836">
        <v>2</v>
      </c>
      <c r="J2836" t="s">
        <v>13818</v>
      </c>
      <c r="K2836" t="s">
        <v>13820</v>
      </c>
      <c r="L2836">
        <v>270107</v>
      </c>
      <c r="M2836" t="s">
        <v>13588</v>
      </c>
      <c r="N2836">
        <v>270107007</v>
      </c>
      <c r="O2836" t="s">
        <v>13618</v>
      </c>
      <c r="P2836">
        <v>1771.3949951610673</v>
      </c>
      <c r="Q2836">
        <v>3585.9293536674236</v>
      </c>
      <c r="R2836">
        <v>4866.9551584580759</v>
      </c>
    </row>
    <row r="2837" spans="1:18" x14ac:dyDescent="0.25">
      <c r="A2837">
        <v>11</v>
      </c>
      <c r="B2837">
        <v>11101</v>
      </c>
      <c r="C2837" t="s">
        <v>10708</v>
      </c>
      <c r="D2837" t="s">
        <v>1763</v>
      </c>
      <c r="E2837">
        <v>6</v>
      </c>
      <c r="F2837" t="s">
        <v>13821</v>
      </c>
      <c r="G2837">
        <v>3</v>
      </c>
      <c r="H2837" t="s">
        <v>13770</v>
      </c>
      <c r="I2837">
        <v>2</v>
      </c>
      <c r="J2837" t="s">
        <v>13818</v>
      </c>
      <c r="K2837" t="s">
        <v>13822</v>
      </c>
      <c r="L2837">
        <v>270107</v>
      </c>
      <c r="M2837" t="s">
        <v>13588</v>
      </c>
      <c r="N2837">
        <v>270107007</v>
      </c>
      <c r="O2837" t="s">
        <v>13618</v>
      </c>
      <c r="P2837">
        <v>22084.543066500759</v>
      </c>
      <c r="Q2837">
        <v>22052.039389895555</v>
      </c>
      <c r="R2837">
        <v>17672.327386885932</v>
      </c>
    </row>
    <row r="2838" spans="1:18" x14ac:dyDescent="0.25">
      <c r="A2838">
        <v>11</v>
      </c>
      <c r="B2838">
        <v>11101</v>
      </c>
      <c r="C2838" t="s">
        <v>10708</v>
      </c>
      <c r="D2838" t="s">
        <v>1763</v>
      </c>
      <c r="E2838">
        <v>6</v>
      </c>
      <c r="F2838" t="s">
        <v>13821</v>
      </c>
      <c r="G2838">
        <v>3</v>
      </c>
      <c r="H2838" t="s">
        <v>13770</v>
      </c>
      <c r="I2838">
        <v>2</v>
      </c>
      <c r="J2838" t="s">
        <v>13818</v>
      </c>
      <c r="K2838" t="s">
        <v>13823</v>
      </c>
      <c r="L2838">
        <v>270107</v>
      </c>
      <c r="M2838" t="s">
        <v>13588</v>
      </c>
      <c r="N2838">
        <v>270107007</v>
      </c>
      <c r="O2838" t="s">
        <v>13618</v>
      </c>
      <c r="P2838">
        <v>3487.4879026683257</v>
      </c>
      <c r="Q2838">
        <v>5239.2553079745176</v>
      </c>
      <c r="R2838">
        <v>11872.632837343788</v>
      </c>
    </row>
    <row r="2839" spans="1:18" x14ac:dyDescent="0.25">
      <c r="A2839">
        <v>11</v>
      </c>
      <c r="B2839">
        <v>11201</v>
      </c>
      <c r="C2839" t="s">
        <v>10708</v>
      </c>
      <c r="D2839" t="s">
        <v>1769</v>
      </c>
      <c r="E2839">
        <v>5</v>
      </c>
      <c r="F2839" t="s">
        <v>13817</v>
      </c>
      <c r="G2839">
        <v>1</v>
      </c>
      <c r="H2839" t="s">
        <v>8278</v>
      </c>
      <c r="I2839">
        <v>2</v>
      </c>
      <c r="J2839" t="s">
        <v>13818</v>
      </c>
      <c r="K2839" t="s">
        <v>13819</v>
      </c>
      <c r="L2839">
        <v>270107</v>
      </c>
      <c r="M2839" t="s">
        <v>13588</v>
      </c>
      <c r="N2839">
        <v>270107007</v>
      </c>
      <c r="O2839" t="s">
        <v>13618</v>
      </c>
      <c r="P2839">
        <v>0</v>
      </c>
      <c r="Q2839">
        <v>33765.252064280539</v>
      </c>
      <c r="R2839">
        <v>30144.833739889131</v>
      </c>
    </row>
    <row r="2840" spans="1:18" x14ac:dyDescent="0.25">
      <c r="A2840">
        <v>11</v>
      </c>
      <c r="B2840">
        <v>11201</v>
      </c>
      <c r="C2840" t="s">
        <v>10708</v>
      </c>
      <c r="D2840" t="s">
        <v>1769</v>
      </c>
      <c r="E2840">
        <v>5</v>
      </c>
      <c r="F2840" t="s">
        <v>13817</v>
      </c>
      <c r="G2840">
        <v>1</v>
      </c>
      <c r="H2840" t="s">
        <v>8278</v>
      </c>
      <c r="I2840">
        <v>2</v>
      </c>
      <c r="J2840" t="s">
        <v>13818</v>
      </c>
      <c r="K2840" t="s">
        <v>13820</v>
      </c>
      <c r="L2840">
        <v>270107</v>
      </c>
      <c r="M2840" t="s">
        <v>13588</v>
      </c>
      <c r="N2840">
        <v>270107007</v>
      </c>
      <c r="O2840" t="s">
        <v>13618</v>
      </c>
      <c r="P2840">
        <v>0</v>
      </c>
      <c r="Q2840">
        <v>5945.0086331012235</v>
      </c>
      <c r="R2840">
        <v>10114.064935212864</v>
      </c>
    </row>
    <row r="2841" spans="1:18" x14ac:dyDescent="0.25">
      <c r="A2841">
        <v>11</v>
      </c>
      <c r="B2841">
        <v>11201</v>
      </c>
      <c r="C2841" t="s">
        <v>10708</v>
      </c>
      <c r="D2841" t="s">
        <v>1769</v>
      </c>
      <c r="E2841">
        <v>6</v>
      </c>
      <c r="F2841" t="s">
        <v>13821</v>
      </c>
      <c r="G2841">
        <v>3</v>
      </c>
      <c r="H2841" t="s">
        <v>13770</v>
      </c>
      <c r="I2841">
        <v>2</v>
      </c>
      <c r="J2841" t="s">
        <v>13818</v>
      </c>
      <c r="K2841" t="s">
        <v>13822</v>
      </c>
      <c r="L2841">
        <v>270107</v>
      </c>
      <c r="M2841" t="s">
        <v>13588</v>
      </c>
      <c r="N2841">
        <v>270107007</v>
      </c>
      <c r="O2841" t="s">
        <v>13618</v>
      </c>
      <c r="P2841">
        <v>0</v>
      </c>
      <c r="Q2841">
        <v>26894.408866211856</v>
      </c>
      <c r="R2841">
        <v>23506.698798520552</v>
      </c>
    </row>
    <row r="2842" spans="1:18" x14ac:dyDescent="0.25">
      <c r="A2842">
        <v>11</v>
      </c>
      <c r="B2842">
        <v>11201</v>
      </c>
      <c r="C2842" t="s">
        <v>10708</v>
      </c>
      <c r="D2842" t="s">
        <v>1769</v>
      </c>
      <c r="E2842">
        <v>6</v>
      </c>
      <c r="F2842" t="s">
        <v>13821</v>
      </c>
      <c r="G2842">
        <v>3</v>
      </c>
      <c r="H2842" t="s">
        <v>13770</v>
      </c>
      <c r="I2842">
        <v>2</v>
      </c>
      <c r="J2842" t="s">
        <v>13818</v>
      </c>
      <c r="K2842" t="s">
        <v>13823</v>
      </c>
      <c r="L2842">
        <v>270107</v>
      </c>
      <c r="M2842" t="s">
        <v>13588</v>
      </c>
      <c r="N2842">
        <v>270107007</v>
      </c>
      <c r="O2842" t="s">
        <v>13618</v>
      </c>
      <c r="P2842">
        <v>0</v>
      </c>
      <c r="Q2842">
        <v>12815.851831169917</v>
      </c>
      <c r="R2842">
        <v>16752.199876581417</v>
      </c>
    </row>
    <row r="2843" spans="1:18" x14ac:dyDescent="0.25">
      <c r="A2843">
        <v>11</v>
      </c>
      <c r="B2843">
        <v>11202</v>
      </c>
      <c r="C2843" t="s">
        <v>10708</v>
      </c>
      <c r="D2843" t="s">
        <v>1772</v>
      </c>
      <c r="E2843">
        <v>5</v>
      </c>
      <c r="F2843" t="s">
        <v>13817</v>
      </c>
      <c r="G2843">
        <v>1</v>
      </c>
      <c r="H2843" t="s">
        <v>8278</v>
      </c>
      <c r="I2843">
        <v>2</v>
      </c>
      <c r="J2843" t="s">
        <v>13818</v>
      </c>
      <c r="K2843" t="s">
        <v>13819</v>
      </c>
      <c r="L2843">
        <v>270107</v>
      </c>
      <c r="M2843" t="s">
        <v>13588</v>
      </c>
      <c r="N2843">
        <v>270107007</v>
      </c>
      <c r="O2843" t="s">
        <v>13618</v>
      </c>
      <c r="P2843">
        <v>0</v>
      </c>
      <c r="Q2843">
        <v>28369.983070486298</v>
      </c>
      <c r="R2843">
        <v>0</v>
      </c>
    </row>
    <row r="2844" spans="1:18" x14ac:dyDescent="0.25">
      <c r="A2844">
        <v>11</v>
      </c>
      <c r="B2844">
        <v>11202</v>
      </c>
      <c r="C2844" t="s">
        <v>10708</v>
      </c>
      <c r="D2844" t="s">
        <v>1772</v>
      </c>
      <c r="E2844">
        <v>5</v>
      </c>
      <c r="F2844" t="s">
        <v>13817</v>
      </c>
      <c r="G2844">
        <v>1</v>
      </c>
      <c r="H2844" t="s">
        <v>8278</v>
      </c>
      <c r="I2844">
        <v>2</v>
      </c>
      <c r="J2844" t="s">
        <v>13818</v>
      </c>
      <c r="K2844" t="s">
        <v>13820</v>
      </c>
      <c r="L2844">
        <v>270107</v>
      </c>
      <c r="M2844" t="s">
        <v>13588</v>
      </c>
      <c r="N2844">
        <v>270107007</v>
      </c>
      <c r="O2844" t="s">
        <v>13618</v>
      </c>
      <c r="P2844">
        <v>0</v>
      </c>
      <c r="Q2844">
        <v>8053.581535576538</v>
      </c>
      <c r="R2844">
        <v>0</v>
      </c>
    </row>
    <row r="2845" spans="1:18" x14ac:dyDescent="0.25">
      <c r="A2845">
        <v>11</v>
      </c>
      <c r="B2845">
        <v>11202</v>
      </c>
      <c r="C2845" t="s">
        <v>10708</v>
      </c>
      <c r="D2845" t="s">
        <v>1772</v>
      </c>
      <c r="E2845">
        <v>6</v>
      </c>
      <c r="F2845" t="s">
        <v>13821</v>
      </c>
      <c r="G2845">
        <v>3</v>
      </c>
      <c r="H2845" t="s">
        <v>13770</v>
      </c>
      <c r="I2845">
        <v>2</v>
      </c>
      <c r="J2845" t="s">
        <v>13818</v>
      </c>
      <c r="K2845" t="s">
        <v>13822</v>
      </c>
      <c r="L2845">
        <v>270107</v>
      </c>
      <c r="M2845" t="s">
        <v>13588</v>
      </c>
      <c r="N2845">
        <v>270107007</v>
      </c>
      <c r="O2845" t="s">
        <v>13618</v>
      </c>
      <c r="P2845">
        <v>0</v>
      </c>
      <c r="Q2845">
        <v>25182.82831302195</v>
      </c>
      <c r="R2845">
        <v>0</v>
      </c>
    </row>
    <row r="2846" spans="1:18" x14ac:dyDescent="0.25">
      <c r="A2846">
        <v>11</v>
      </c>
      <c r="B2846">
        <v>11202</v>
      </c>
      <c r="C2846" t="s">
        <v>10708</v>
      </c>
      <c r="D2846" t="s">
        <v>1772</v>
      </c>
      <c r="E2846">
        <v>6</v>
      </c>
      <c r="F2846" t="s">
        <v>13821</v>
      </c>
      <c r="G2846">
        <v>3</v>
      </c>
      <c r="H2846" t="s">
        <v>13770</v>
      </c>
      <c r="I2846">
        <v>2</v>
      </c>
      <c r="J2846" t="s">
        <v>13818</v>
      </c>
      <c r="K2846" t="s">
        <v>13823</v>
      </c>
      <c r="L2846">
        <v>270107</v>
      </c>
      <c r="M2846" t="s">
        <v>13588</v>
      </c>
      <c r="N2846">
        <v>270107007</v>
      </c>
      <c r="O2846" t="s">
        <v>13618</v>
      </c>
      <c r="P2846">
        <v>0</v>
      </c>
      <c r="Q2846">
        <v>11240.736293040882</v>
      </c>
      <c r="R2846">
        <v>0</v>
      </c>
    </row>
    <row r="2847" spans="1:18" x14ac:dyDescent="0.25">
      <c r="A2847">
        <v>11</v>
      </c>
      <c r="B2847">
        <v>11203</v>
      </c>
      <c r="C2847" t="s">
        <v>10708</v>
      </c>
      <c r="D2847" t="s">
        <v>1775</v>
      </c>
      <c r="E2847">
        <v>5</v>
      </c>
      <c r="F2847" t="s">
        <v>13817</v>
      </c>
      <c r="G2847">
        <v>1</v>
      </c>
      <c r="H2847" t="s">
        <v>8278</v>
      </c>
      <c r="I2847">
        <v>2</v>
      </c>
      <c r="J2847" t="s">
        <v>13818</v>
      </c>
      <c r="K2847" t="s">
        <v>13819</v>
      </c>
      <c r="L2847">
        <v>270107</v>
      </c>
      <c r="M2847" t="s">
        <v>13588</v>
      </c>
      <c r="N2847">
        <v>270107007</v>
      </c>
      <c r="O2847" t="s">
        <v>13618</v>
      </c>
      <c r="P2847">
        <v>0</v>
      </c>
      <c r="Q2847">
        <v>42740.316160290393</v>
      </c>
      <c r="R2847">
        <v>0</v>
      </c>
    </row>
    <row r="2848" spans="1:18" x14ac:dyDescent="0.25">
      <c r="A2848">
        <v>11</v>
      </c>
      <c r="B2848">
        <v>11203</v>
      </c>
      <c r="C2848" t="s">
        <v>10708</v>
      </c>
      <c r="D2848" t="s">
        <v>1775</v>
      </c>
      <c r="E2848">
        <v>5</v>
      </c>
      <c r="F2848" t="s">
        <v>13817</v>
      </c>
      <c r="G2848">
        <v>1</v>
      </c>
      <c r="H2848" t="s">
        <v>8278</v>
      </c>
      <c r="I2848">
        <v>2</v>
      </c>
      <c r="J2848" t="s">
        <v>13818</v>
      </c>
      <c r="K2848" t="s">
        <v>13820</v>
      </c>
      <c r="L2848">
        <v>270107</v>
      </c>
      <c r="M2848" t="s">
        <v>13588</v>
      </c>
      <c r="N2848">
        <v>270107007</v>
      </c>
      <c r="O2848" t="s">
        <v>13618</v>
      </c>
      <c r="P2848">
        <v>0</v>
      </c>
      <c r="Q2848">
        <v>4974.0259740259744</v>
      </c>
      <c r="R2848">
        <v>0</v>
      </c>
    </row>
    <row r="2849" spans="1:18" x14ac:dyDescent="0.25">
      <c r="A2849">
        <v>11</v>
      </c>
      <c r="B2849">
        <v>11203</v>
      </c>
      <c r="C2849" t="s">
        <v>10708</v>
      </c>
      <c r="D2849" t="s">
        <v>1775</v>
      </c>
      <c r="E2849">
        <v>6</v>
      </c>
      <c r="F2849" t="s">
        <v>13821</v>
      </c>
      <c r="G2849">
        <v>3</v>
      </c>
      <c r="H2849" t="s">
        <v>13770</v>
      </c>
      <c r="I2849">
        <v>2</v>
      </c>
      <c r="J2849" t="s">
        <v>13818</v>
      </c>
      <c r="K2849" t="s">
        <v>13822</v>
      </c>
      <c r="L2849">
        <v>270107</v>
      </c>
      <c r="M2849" t="s">
        <v>13588</v>
      </c>
      <c r="N2849">
        <v>270107007</v>
      </c>
      <c r="O2849" t="s">
        <v>13618</v>
      </c>
      <c r="P2849">
        <v>0</v>
      </c>
      <c r="Q2849">
        <v>37766.290186264421</v>
      </c>
      <c r="R2849">
        <v>0</v>
      </c>
    </row>
    <row r="2850" spans="1:18" x14ac:dyDescent="0.25">
      <c r="A2850">
        <v>11</v>
      </c>
      <c r="B2850">
        <v>11203</v>
      </c>
      <c r="C2850" t="s">
        <v>10708</v>
      </c>
      <c r="D2850" t="s">
        <v>1775</v>
      </c>
      <c r="E2850">
        <v>6</v>
      </c>
      <c r="F2850" t="s">
        <v>13821</v>
      </c>
      <c r="G2850">
        <v>3</v>
      </c>
      <c r="H2850" t="s">
        <v>13770</v>
      </c>
      <c r="I2850">
        <v>2</v>
      </c>
      <c r="J2850" t="s">
        <v>13818</v>
      </c>
      <c r="K2850" t="s">
        <v>13823</v>
      </c>
      <c r="L2850">
        <v>270107</v>
      </c>
      <c r="M2850" t="s">
        <v>13588</v>
      </c>
      <c r="N2850">
        <v>270107007</v>
      </c>
      <c r="O2850" t="s">
        <v>13618</v>
      </c>
      <c r="P2850">
        <v>0</v>
      </c>
      <c r="Q2850">
        <v>9948.0519480519488</v>
      </c>
      <c r="R2850">
        <v>0</v>
      </c>
    </row>
    <row r="2851" spans="1:18" x14ac:dyDescent="0.25">
      <c r="A2851">
        <v>11</v>
      </c>
      <c r="B2851">
        <v>11301</v>
      </c>
      <c r="C2851" t="s">
        <v>10708</v>
      </c>
      <c r="D2851" t="s">
        <v>1778</v>
      </c>
      <c r="E2851">
        <v>5</v>
      </c>
      <c r="F2851" t="s">
        <v>13817</v>
      </c>
      <c r="G2851">
        <v>1</v>
      </c>
      <c r="H2851" t="s">
        <v>8278</v>
      </c>
      <c r="I2851">
        <v>2</v>
      </c>
      <c r="J2851" t="s">
        <v>13818</v>
      </c>
      <c r="K2851" t="s">
        <v>13819</v>
      </c>
      <c r="L2851">
        <v>270107</v>
      </c>
      <c r="M2851" t="s">
        <v>13588</v>
      </c>
      <c r="N2851">
        <v>270107007</v>
      </c>
      <c r="O2851" t="s">
        <v>13618</v>
      </c>
      <c r="P2851">
        <v>0</v>
      </c>
      <c r="Q2851">
        <v>14435.615412147377</v>
      </c>
      <c r="R2851">
        <v>0</v>
      </c>
    </row>
    <row r="2852" spans="1:18" x14ac:dyDescent="0.25">
      <c r="A2852">
        <v>11</v>
      </c>
      <c r="B2852">
        <v>11301</v>
      </c>
      <c r="C2852" t="s">
        <v>10708</v>
      </c>
      <c r="D2852" t="s">
        <v>1778</v>
      </c>
      <c r="E2852">
        <v>5</v>
      </c>
      <c r="F2852" t="s">
        <v>13817</v>
      </c>
      <c r="G2852">
        <v>1</v>
      </c>
      <c r="H2852" t="s">
        <v>8278</v>
      </c>
      <c r="I2852">
        <v>2</v>
      </c>
      <c r="J2852" t="s">
        <v>13818</v>
      </c>
      <c r="K2852" t="s">
        <v>13820</v>
      </c>
      <c r="L2852">
        <v>270107</v>
      </c>
      <c r="M2852" t="s">
        <v>13588</v>
      </c>
      <c r="N2852">
        <v>270107007</v>
      </c>
      <c r="O2852" t="s">
        <v>13618</v>
      </c>
      <c r="P2852">
        <v>0</v>
      </c>
      <c r="Q2852">
        <v>8955.7831462386766</v>
      </c>
      <c r="R2852">
        <v>0</v>
      </c>
    </row>
    <row r="2853" spans="1:18" x14ac:dyDescent="0.25">
      <c r="A2853">
        <v>11</v>
      </c>
      <c r="B2853">
        <v>11301</v>
      </c>
      <c r="C2853" t="s">
        <v>10708</v>
      </c>
      <c r="D2853" t="s">
        <v>1778</v>
      </c>
      <c r="E2853">
        <v>6</v>
      </c>
      <c r="F2853" t="s">
        <v>13821</v>
      </c>
      <c r="G2853">
        <v>3</v>
      </c>
      <c r="H2853" t="s">
        <v>13770</v>
      </c>
      <c r="I2853">
        <v>2</v>
      </c>
      <c r="J2853" t="s">
        <v>13818</v>
      </c>
      <c r="K2853" t="s">
        <v>13822</v>
      </c>
      <c r="L2853">
        <v>270107</v>
      </c>
      <c r="M2853" t="s">
        <v>13588</v>
      </c>
      <c r="N2853">
        <v>270107007</v>
      </c>
      <c r="O2853" t="s">
        <v>13618</v>
      </c>
      <c r="P2853">
        <v>0</v>
      </c>
      <c r="Q2853">
        <v>14435.615412147377</v>
      </c>
      <c r="R2853">
        <v>0</v>
      </c>
    </row>
    <row r="2854" spans="1:18" x14ac:dyDescent="0.25">
      <c r="A2854">
        <v>11</v>
      </c>
      <c r="B2854">
        <v>11301</v>
      </c>
      <c r="C2854" t="s">
        <v>10708</v>
      </c>
      <c r="D2854" t="s">
        <v>1778</v>
      </c>
      <c r="E2854">
        <v>6</v>
      </c>
      <c r="F2854" t="s">
        <v>13821</v>
      </c>
      <c r="G2854">
        <v>3</v>
      </c>
      <c r="H2854" t="s">
        <v>13770</v>
      </c>
      <c r="I2854">
        <v>2</v>
      </c>
      <c r="J2854" t="s">
        <v>13818</v>
      </c>
      <c r="K2854" t="s">
        <v>13823</v>
      </c>
      <c r="L2854">
        <v>270107</v>
      </c>
      <c r="M2854" t="s">
        <v>13588</v>
      </c>
      <c r="N2854">
        <v>270107007</v>
      </c>
      <c r="O2854" t="s">
        <v>13618</v>
      </c>
      <c r="P2854">
        <v>0</v>
      </c>
      <c r="Q2854">
        <v>8955.7831462386766</v>
      </c>
      <c r="R2854">
        <v>0</v>
      </c>
    </row>
    <row r="2855" spans="1:18" x14ac:dyDescent="0.25">
      <c r="A2855">
        <v>11</v>
      </c>
      <c r="B2855">
        <v>11401</v>
      </c>
      <c r="C2855" t="s">
        <v>10708</v>
      </c>
      <c r="D2855" t="s">
        <v>1787</v>
      </c>
      <c r="E2855">
        <v>5</v>
      </c>
      <c r="F2855" t="s">
        <v>13817</v>
      </c>
      <c r="G2855">
        <v>1</v>
      </c>
      <c r="H2855" t="s">
        <v>8278</v>
      </c>
      <c r="I2855">
        <v>2</v>
      </c>
      <c r="J2855" t="s">
        <v>13818</v>
      </c>
      <c r="K2855" t="s">
        <v>13819</v>
      </c>
      <c r="L2855">
        <v>270107</v>
      </c>
      <c r="M2855" t="s">
        <v>13588</v>
      </c>
      <c r="N2855">
        <v>270107007</v>
      </c>
      <c r="O2855" t="s">
        <v>13618</v>
      </c>
      <c r="P2855">
        <v>0</v>
      </c>
      <c r="Q2855">
        <v>19764.762752203991</v>
      </c>
      <c r="R2855">
        <v>0</v>
      </c>
    </row>
    <row r="2856" spans="1:18" x14ac:dyDescent="0.25">
      <c r="A2856">
        <v>11</v>
      </c>
      <c r="B2856">
        <v>11401</v>
      </c>
      <c r="C2856" t="s">
        <v>10708</v>
      </c>
      <c r="D2856" t="s">
        <v>1787</v>
      </c>
      <c r="E2856">
        <v>5</v>
      </c>
      <c r="F2856" t="s">
        <v>13817</v>
      </c>
      <c r="G2856">
        <v>1</v>
      </c>
      <c r="H2856" t="s">
        <v>8278</v>
      </c>
      <c r="I2856">
        <v>2</v>
      </c>
      <c r="J2856" t="s">
        <v>13818</v>
      </c>
      <c r="K2856" t="s">
        <v>13820</v>
      </c>
      <c r="L2856">
        <v>270107</v>
      </c>
      <c r="M2856" t="s">
        <v>13588</v>
      </c>
      <c r="N2856">
        <v>270107007</v>
      </c>
      <c r="O2856" t="s">
        <v>13618</v>
      </c>
      <c r="P2856">
        <v>0</v>
      </c>
      <c r="Q2856">
        <v>1561.2855876245903</v>
      </c>
      <c r="R2856">
        <v>0</v>
      </c>
    </row>
    <row r="2857" spans="1:18" x14ac:dyDescent="0.25">
      <c r="A2857">
        <v>11</v>
      </c>
      <c r="B2857">
        <v>11401</v>
      </c>
      <c r="C2857" t="s">
        <v>10708</v>
      </c>
      <c r="D2857" t="s">
        <v>1787</v>
      </c>
      <c r="E2857">
        <v>6</v>
      </c>
      <c r="F2857" t="s">
        <v>13821</v>
      </c>
      <c r="G2857">
        <v>3</v>
      </c>
      <c r="H2857" t="s">
        <v>13770</v>
      </c>
      <c r="I2857">
        <v>2</v>
      </c>
      <c r="J2857" t="s">
        <v>13818</v>
      </c>
      <c r="K2857" t="s">
        <v>13822</v>
      </c>
      <c r="L2857">
        <v>270107</v>
      </c>
      <c r="M2857" t="s">
        <v>13588</v>
      </c>
      <c r="N2857">
        <v>270107007</v>
      </c>
      <c r="O2857" t="s">
        <v>13618</v>
      </c>
      <c r="P2857">
        <v>0</v>
      </c>
      <c r="Q2857">
        <v>15266.129284820554</v>
      </c>
      <c r="R2857">
        <v>0</v>
      </c>
    </row>
    <row r="2858" spans="1:18" x14ac:dyDescent="0.25">
      <c r="A2858">
        <v>11</v>
      </c>
      <c r="B2858">
        <v>11401</v>
      </c>
      <c r="C2858" t="s">
        <v>10708</v>
      </c>
      <c r="D2858" t="s">
        <v>1787</v>
      </c>
      <c r="E2858">
        <v>6</v>
      </c>
      <c r="F2858" t="s">
        <v>13821</v>
      </c>
      <c r="G2858">
        <v>3</v>
      </c>
      <c r="H2858" t="s">
        <v>13770</v>
      </c>
      <c r="I2858">
        <v>2</v>
      </c>
      <c r="J2858" t="s">
        <v>13818</v>
      </c>
      <c r="K2858" t="s">
        <v>13823</v>
      </c>
      <c r="L2858">
        <v>270107</v>
      </c>
      <c r="M2858" t="s">
        <v>13588</v>
      </c>
      <c r="N2858">
        <v>270107007</v>
      </c>
      <c r="O2858" t="s">
        <v>13618</v>
      </c>
      <c r="P2858">
        <v>0</v>
      </c>
      <c r="Q2858">
        <v>6059.9190550080293</v>
      </c>
      <c r="R2858">
        <v>0</v>
      </c>
    </row>
    <row r="2859" spans="1:18" x14ac:dyDescent="0.25">
      <c r="A2859">
        <v>12</v>
      </c>
      <c r="B2859">
        <v>12101</v>
      </c>
      <c r="C2859" t="s">
        <v>13776</v>
      </c>
      <c r="D2859" t="s">
        <v>1793</v>
      </c>
      <c r="E2859">
        <v>5</v>
      </c>
      <c r="F2859" t="s">
        <v>13817</v>
      </c>
      <c r="G2859">
        <v>1</v>
      </c>
      <c r="H2859" t="s">
        <v>8278</v>
      </c>
      <c r="I2859">
        <v>2</v>
      </c>
      <c r="J2859" t="s">
        <v>13818</v>
      </c>
      <c r="K2859" t="s">
        <v>13819</v>
      </c>
      <c r="L2859">
        <v>270107</v>
      </c>
      <c r="M2859" t="s">
        <v>13588</v>
      </c>
      <c r="N2859">
        <v>270107007</v>
      </c>
      <c r="O2859" t="s">
        <v>13618</v>
      </c>
      <c r="P2859">
        <v>27914.286369789159</v>
      </c>
      <c r="Q2859">
        <v>28683.873247551048</v>
      </c>
      <c r="R2859">
        <v>26359.310074016648</v>
      </c>
    </row>
    <row r="2860" spans="1:18" x14ac:dyDescent="0.25">
      <c r="A2860">
        <v>12</v>
      </c>
      <c r="B2860">
        <v>12101</v>
      </c>
      <c r="C2860" t="s">
        <v>13776</v>
      </c>
      <c r="D2860" t="s">
        <v>1793</v>
      </c>
      <c r="E2860">
        <v>5</v>
      </c>
      <c r="F2860" t="s">
        <v>13817</v>
      </c>
      <c r="G2860">
        <v>1</v>
      </c>
      <c r="H2860" t="s">
        <v>8278</v>
      </c>
      <c r="I2860">
        <v>2</v>
      </c>
      <c r="J2860" t="s">
        <v>13818</v>
      </c>
      <c r="K2860" t="s">
        <v>13820</v>
      </c>
      <c r="L2860">
        <v>270107</v>
      </c>
      <c r="M2860" t="s">
        <v>13588</v>
      </c>
      <c r="N2860">
        <v>270107007</v>
      </c>
      <c r="O2860" t="s">
        <v>13618</v>
      </c>
      <c r="P2860">
        <v>1997.537492065677</v>
      </c>
      <c r="Q2860">
        <v>4724.8964915896177</v>
      </c>
      <c r="R2860">
        <v>3532.6952933564362</v>
      </c>
    </row>
    <row r="2861" spans="1:18" x14ac:dyDescent="0.25">
      <c r="A2861">
        <v>12</v>
      </c>
      <c r="B2861">
        <v>12101</v>
      </c>
      <c r="C2861" t="s">
        <v>13776</v>
      </c>
      <c r="D2861" t="s">
        <v>1793</v>
      </c>
      <c r="E2861">
        <v>5</v>
      </c>
      <c r="F2861" t="s">
        <v>13817</v>
      </c>
      <c r="G2861">
        <v>2</v>
      </c>
      <c r="H2861" t="s">
        <v>13771</v>
      </c>
      <c r="I2861">
        <v>2</v>
      </c>
      <c r="J2861" t="s">
        <v>13818</v>
      </c>
      <c r="K2861" t="s">
        <v>13771</v>
      </c>
      <c r="L2861">
        <v>270107</v>
      </c>
      <c r="M2861" t="s">
        <v>13588</v>
      </c>
      <c r="N2861">
        <v>270107007</v>
      </c>
      <c r="O2861" t="s">
        <v>13618</v>
      </c>
      <c r="P2861">
        <v>52.76802716406268</v>
      </c>
      <c r="Q2861">
        <v>0</v>
      </c>
      <c r="R2861">
        <v>0</v>
      </c>
    </row>
    <row r="2862" spans="1:18" x14ac:dyDescent="0.25">
      <c r="A2862">
        <v>12</v>
      </c>
      <c r="B2862">
        <v>12101</v>
      </c>
      <c r="C2862" t="s">
        <v>13776</v>
      </c>
      <c r="D2862" t="s">
        <v>1793</v>
      </c>
      <c r="E2862">
        <v>6</v>
      </c>
      <c r="F2862" t="s">
        <v>13821</v>
      </c>
      <c r="G2862">
        <v>3</v>
      </c>
      <c r="H2862" t="s">
        <v>13770</v>
      </c>
      <c r="I2862">
        <v>2</v>
      </c>
      <c r="J2862" t="s">
        <v>13818</v>
      </c>
      <c r="K2862" t="s">
        <v>13822</v>
      </c>
      <c r="L2862">
        <v>270107</v>
      </c>
      <c r="M2862" t="s">
        <v>13588</v>
      </c>
      <c r="N2862">
        <v>270107007</v>
      </c>
      <c r="O2862" t="s">
        <v>13618</v>
      </c>
      <c r="P2862">
        <v>23957.449086501329</v>
      </c>
      <c r="Q2862">
        <v>26105.752379302725</v>
      </c>
      <c r="R2862">
        <v>20678.048257508282</v>
      </c>
    </row>
    <row r="2863" spans="1:18" x14ac:dyDescent="0.25">
      <c r="A2863">
        <v>12</v>
      </c>
      <c r="B2863">
        <v>12101</v>
      </c>
      <c r="C2863" t="s">
        <v>13776</v>
      </c>
      <c r="D2863" t="s">
        <v>1793</v>
      </c>
      <c r="E2863">
        <v>6</v>
      </c>
      <c r="F2863" t="s">
        <v>13821</v>
      </c>
      <c r="G2863">
        <v>3</v>
      </c>
      <c r="H2863" t="s">
        <v>13770</v>
      </c>
      <c r="I2863">
        <v>2</v>
      </c>
      <c r="J2863" t="s">
        <v>13818</v>
      </c>
      <c r="K2863" t="s">
        <v>13823</v>
      </c>
      <c r="L2863">
        <v>270107</v>
      </c>
      <c r="M2863" t="s">
        <v>13588</v>
      </c>
      <c r="N2863">
        <v>270107007</v>
      </c>
      <c r="O2863" t="s">
        <v>13618</v>
      </c>
      <c r="P2863">
        <v>6007.1428025175701</v>
      </c>
      <c r="Q2863">
        <v>7303.0173598379706</v>
      </c>
      <c r="R2863">
        <v>9213.9571098648667</v>
      </c>
    </row>
    <row r="2864" spans="1:18" x14ac:dyDescent="0.25">
      <c r="A2864">
        <v>12</v>
      </c>
      <c r="B2864">
        <v>12301</v>
      </c>
      <c r="C2864" t="s">
        <v>13776</v>
      </c>
      <c r="D2864" t="s">
        <v>1810</v>
      </c>
      <c r="E2864">
        <v>5</v>
      </c>
      <c r="F2864" t="s">
        <v>13817</v>
      </c>
      <c r="G2864">
        <v>1</v>
      </c>
      <c r="H2864" t="s">
        <v>8278</v>
      </c>
      <c r="I2864">
        <v>2</v>
      </c>
      <c r="J2864" t="s">
        <v>13818</v>
      </c>
      <c r="K2864" t="s">
        <v>13819</v>
      </c>
      <c r="L2864">
        <v>270107</v>
      </c>
      <c r="M2864" t="s">
        <v>13588</v>
      </c>
      <c r="N2864">
        <v>270107007</v>
      </c>
      <c r="O2864" t="s">
        <v>13618</v>
      </c>
      <c r="P2864">
        <v>0</v>
      </c>
      <c r="Q2864">
        <v>25163.419254916029</v>
      </c>
      <c r="R2864">
        <v>0</v>
      </c>
    </row>
    <row r="2865" spans="1:18" x14ac:dyDescent="0.25">
      <c r="A2865">
        <v>12</v>
      </c>
      <c r="B2865">
        <v>12301</v>
      </c>
      <c r="C2865" t="s">
        <v>13776</v>
      </c>
      <c r="D2865" t="s">
        <v>1810</v>
      </c>
      <c r="E2865">
        <v>5</v>
      </c>
      <c r="F2865" t="s">
        <v>13817</v>
      </c>
      <c r="G2865">
        <v>1</v>
      </c>
      <c r="H2865" t="s">
        <v>8278</v>
      </c>
      <c r="I2865">
        <v>2</v>
      </c>
      <c r="J2865" t="s">
        <v>13818</v>
      </c>
      <c r="K2865" t="s">
        <v>13820</v>
      </c>
      <c r="L2865">
        <v>270107</v>
      </c>
      <c r="M2865" t="s">
        <v>13588</v>
      </c>
      <c r="N2865">
        <v>270107007</v>
      </c>
      <c r="O2865" t="s">
        <v>13618</v>
      </c>
      <c r="P2865">
        <v>0</v>
      </c>
      <c r="Q2865">
        <v>1768.2606410930059</v>
      </c>
      <c r="R2865">
        <v>0</v>
      </c>
    </row>
    <row r="2866" spans="1:18" x14ac:dyDescent="0.25">
      <c r="A2866">
        <v>12</v>
      </c>
      <c r="B2866">
        <v>12301</v>
      </c>
      <c r="C2866" t="s">
        <v>13776</v>
      </c>
      <c r="D2866" t="s">
        <v>1810</v>
      </c>
      <c r="E2866">
        <v>6</v>
      </c>
      <c r="F2866" t="s">
        <v>13821</v>
      </c>
      <c r="G2866">
        <v>3</v>
      </c>
      <c r="H2866" t="s">
        <v>13770</v>
      </c>
      <c r="I2866">
        <v>2</v>
      </c>
      <c r="J2866" t="s">
        <v>13818</v>
      </c>
      <c r="K2866" t="s">
        <v>13822</v>
      </c>
      <c r="L2866">
        <v>270107</v>
      </c>
      <c r="M2866" t="s">
        <v>13588</v>
      </c>
      <c r="N2866">
        <v>270107007</v>
      </c>
      <c r="O2866" t="s">
        <v>13618</v>
      </c>
      <c r="P2866">
        <v>0</v>
      </c>
      <c r="Q2866">
        <v>23395.158613823023</v>
      </c>
      <c r="R2866">
        <v>0</v>
      </c>
    </row>
    <row r="2867" spans="1:18" x14ac:dyDescent="0.25">
      <c r="A2867">
        <v>12</v>
      </c>
      <c r="B2867">
        <v>12301</v>
      </c>
      <c r="C2867" t="s">
        <v>13776</v>
      </c>
      <c r="D2867" t="s">
        <v>1810</v>
      </c>
      <c r="E2867">
        <v>6</v>
      </c>
      <c r="F2867" t="s">
        <v>13821</v>
      </c>
      <c r="G2867">
        <v>3</v>
      </c>
      <c r="H2867" t="s">
        <v>13770</v>
      </c>
      <c r="I2867">
        <v>2</v>
      </c>
      <c r="J2867" t="s">
        <v>13818</v>
      </c>
      <c r="K2867" t="s">
        <v>13823</v>
      </c>
      <c r="L2867">
        <v>270107</v>
      </c>
      <c r="M2867" t="s">
        <v>13588</v>
      </c>
      <c r="N2867">
        <v>270107007</v>
      </c>
      <c r="O2867" t="s">
        <v>13618</v>
      </c>
      <c r="P2867">
        <v>0</v>
      </c>
      <c r="Q2867">
        <v>3536.5212821860118</v>
      </c>
      <c r="R2867">
        <v>0</v>
      </c>
    </row>
    <row r="2868" spans="1:18" x14ac:dyDescent="0.25">
      <c r="A2868">
        <v>12</v>
      </c>
      <c r="B2868">
        <v>12401</v>
      </c>
      <c r="C2868" t="s">
        <v>13776</v>
      </c>
      <c r="D2868" t="s">
        <v>1819</v>
      </c>
      <c r="E2868">
        <v>5</v>
      </c>
      <c r="F2868" t="s">
        <v>13817</v>
      </c>
      <c r="G2868">
        <v>1</v>
      </c>
      <c r="H2868" t="s">
        <v>8278</v>
      </c>
      <c r="I2868">
        <v>2</v>
      </c>
      <c r="J2868" t="s">
        <v>13818</v>
      </c>
      <c r="K2868" t="s">
        <v>13819</v>
      </c>
      <c r="L2868">
        <v>270107</v>
      </c>
      <c r="M2868" t="s">
        <v>13588</v>
      </c>
      <c r="N2868">
        <v>270107007</v>
      </c>
      <c r="O2868" t="s">
        <v>13618</v>
      </c>
      <c r="P2868">
        <v>0</v>
      </c>
      <c r="Q2868">
        <v>21224.607165741021</v>
      </c>
      <c r="R2868">
        <v>33123.147310661647</v>
      </c>
    </row>
    <row r="2869" spans="1:18" x14ac:dyDescent="0.25">
      <c r="A2869">
        <v>12</v>
      </c>
      <c r="B2869">
        <v>12401</v>
      </c>
      <c r="C2869" t="s">
        <v>13776</v>
      </c>
      <c r="D2869" t="s">
        <v>1819</v>
      </c>
      <c r="E2869">
        <v>5</v>
      </c>
      <c r="F2869" t="s">
        <v>13817</v>
      </c>
      <c r="G2869">
        <v>1</v>
      </c>
      <c r="H2869" t="s">
        <v>8278</v>
      </c>
      <c r="I2869">
        <v>2</v>
      </c>
      <c r="J2869" t="s">
        <v>13818</v>
      </c>
      <c r="K2869" t="s">
        <v>13820</v>
      </c>
      <c r="L2869">
        <v>270107</v>
      </c>
      <c r="M2869" t="s">
        <v>13588</v>
      </c>
      <c r="N2869">
        <v>270107007</v>
      </c>
      <c r="O2869" t="s">
        <v>13618</v>
      </c>
      <c r="P2869">
        <v>0</v>
      </c>
      <c r="Q2869">
        <v>3505.9542466123762</v>
      </c>
      <c r="R2869">
        <v>11381.667672051894</v>
      </c>
    </row>
    <row r="2870" spans="1:18" x14ac:dyDescent="0.25">
      <c r="A2870">
        <v>12</v>
      </c>
      <c r="B2870">
        <v>12401</v>
      </c>
      <c r="C2870" t="s">
        <v>13776</v>
      </c>
      <c r="D2870" t="s">
        <v>1819</v>
      </c>
      <c r="E2870">
        <v>6</v>
      </c>
      <c r="F2870" t="s">
        <v>13821</v>
      </c>
      <c r="G2870">
        <v>3</v>
      </c>
      <c r="H2870" t="s">
        <v>13770</v>
      </c>
      <c r="I2870">
        <v>2</v>
      </c>
      <c r="J2870" t="s">
        <v>13818</v>
      </c>
      <c r="K2870" t="s">
        <v>13822</v>
      </c>
      <c r="L2870">
        <v>270107</v>
      </c>
      <c r="M2870" t="s">
        <v>13588</v>
      </c>
      <c r="N2870">
        <v>270107007</v>
      </c>
      <c r="O2870" t="s">
        <v>13618</v>
      </c>
      <c r="P2870">
        <v>0</v>
      </c>
      <c r="Q2870">
        <v>17084.873404100781</v>
      </c>
      <c r="R2870">
        <v>20490.167935714016</v>
      </c>
    </row>
    <row r="2871" spans="1:18" x14ac:dyDescent="0.25">
      <c r="A2871">
        <v>12</v>
      </c>
      <c r="B2871">
        <v>12401</v>
      </c>
      <c r="C2871" t="s">
        <v>13776</v>
      </c>
      <c r="D2871" t="s">
        <v>1819</v>
      </c>
      <c r="E2871">
        <v>6</v>
      </c>
      <c r="F2871" t="s">
        <v>13821</v>
      </c>
      <c r="G2871">
        <v>3</v>
      </c>
      <c r="H2871" t="s">
        <v>13770</v>
      </c>
      <c r="I2871">
        <v>2</v>
      </c>
      <c r="J2871" t="s">
        <v>13818</v>
      </c>
      <c r="K2871" t="s">
        <v>13823</v>
      </c>
      <c r="L2871">
        <v>270107</v>
      </c>
      <c r="M2871" t="s">
        <v>13588</v>
      </c>
      <c r="N2871">
        <v>270107007</v>
      </c>
      <c r="O2871" t="s">
        <v>13618</v>
      </c>
      <c r="P2871">
        <v>0</v>
      </c>
      <c r="Q2871">
        <v>7645.6880082526141</v>
      </c>
      <c r="R2871">
        <v>24014.647046999507</v>
      </c>
    </row>
    <row r="2872" spans="1:18" x14ac:dyDescent="0.25">
      <c r="A2872">
        <v>13</v>
      </c>
      <c r="B2872">
        <v>13101</v>
      </c>
      <c r="C2872" t="s">
        <v>10678</v>
      </c>
      <c r="D2872" t="s">
        <v>892</v>
      </c>
      <c r="E2872">
        <v>5</v>
      </c>
      <c r="F2872" t="s">
        <v>13817</v>
      </c>
      <c r="G2872">
        <v>1</v>
      </c>
      <c r="H2872" t="s">
        <v>8278</v>
      </c>
      <c r="I2872">
        <v>2</v>
      </c>
      <c r="J2872" t="s">
        <v>13818</v>
      </c>
      <c r="K2872" t="s">
        <v>13819</v>
      </c>
      <c r="L2872">
        <v>270107</v>
      </c>
      <c r="M2872" t="s">
        <v>13588</v>
      </c>
      <c r="N2872">
        <v>270107007</v>
      </c>
      <c r="O2872" t="s">
        <v>13618</v>
      </c>
      <c r="P2872">
        <v>19813.643097456628</v>
      </c>
      <c r="Q2872">
        <v>25828.966051884778</v>
      </c>
      <c r="R2872">
        <v>34535.276399756913</v>
      </c>
    </row>
    <row r="2873" spans="1:18" x14ac:dyDescent="0.25">
      <c r="A2873">
        <v>13</v>
      </c>
      <c r="B2873">
        <v>13101</v>
      </c>
      <c r="C2873" t="s">
        <v>10678</v>
      </c>
      <c r="D2873" t="s">
        <v>892</v>
      </c>
      <c r="E2873">
        <v>5</v>
      </c>
      <c r="F2873" t="s">
        <v>13817</v>
      </c>
      <c r="G2873">
        <v>1</v>
      </c>
      <c r="H2873" t="s">
        <v>8278</v>
      </c>
      <c r="I2873">
        <v>2</v>
      </c>
      <c r="J2873" t="s">
        <v>13818</v>
      </c>
      <c r="K2873" t="s">
        <v>13820</v>
      </c>
      <c r="L2873">
        <v>270107</v>
      </c>
      <c r="M2873" t="s">
        <v>13588</v>
      </c>
      <c r="N2873">
        <v>270107007</v>
      </c>
      <c r="O2873" t="s">
        <v>13618</v>
      </c>
      <c r="P2873">
        <v>0</v>
      </c>
      <c r="Q2873">
        <v>9220.8583690229862</v>
      </c>
      <c r="R2873">
        <v>3952.6220288829836</v>
      </c>
    </row>
    <row r="2874" spans="1:18" x14ac:dyDescent="0.25">
      <c r="A2874">
        <v>13</v>
      </c>
      <c r="B2874">
        <v>13101</v>
      </c>
      <c r="C2874" t="s">
        <v>10678</v>
      </c>
      <c r="D2874" t="s">
        <v>892</v>
      </c>
      <c r="E2874">
        <v>6</v>
      </c>
      <c r="F2874" t="s">
        <v>13821</v>
      </c>
      <c r="G2874">
        <v>3</v>
      </c>
      <c r="H2874" t="s">
        <v>13770</v>
      </c>
      <c r="I2874">
        <v>2</v>
      </c>
      <c r="J2874" t="s">
        <v>13818</v>
      </c>
      <c r="K2874" t="s">
        <v>13822</v>
      </c>
      <c r="L2874">
        <v>270107</v>
      </c>
      <c r="M2874" t="s">
        <v>13588</v>
      </c>
      <c r="N2874">
        <v>270107007</v>
      </c>
      <c r="O2874" t="s">
        <v>13618</v>
      </c>
      <c r="P2874">
        <v>15637.3655281266</v>
      </c>
      <c r="Q2874">
        <v>13052.236514462709</v>
      </c>
      <c r="R2874">
        <v>26770.815087435112</v>
      </c>
    </row>
    <row r="2875" spans="1:18" x14ac:dyDescent="0.25">
      <c r="A2875">
        <v>13</v>
      </c>
      <c r="B2875">
        <v>13101</v>
      </c>
      <c r="C2875" t="s">
        <v>10678</v>
      </c>
      <c r="D2875" t="s">
        <v>892</v>
      </c>
      <c r="E2875">
        <v>6</v>
      </c>
      <c r="F2875" t="s">
        <v>13821</v>
      </c>
      <c r="G2875">
        <v>3</v>
      </c>
      <c r="H2875" t="s">
        <v>13770</v>
      </c>
      <c r="I2875">
        <v>2</v>
      </c>
      <c r="J2875" t="s">
        <v>13818</v>
      </c>
      <c r="K2875" t="s">
        <v>13823</v>
      </c>
      <c r="L2875">
        <v>270107</v>
      </c>
      <c r="M2875" t="s">
        <v>13588</v>
      </c>
      <c r="N2875">
        <v>270107007</v>
      </c>
      <c r="O2875" t="s">
        <v>13618</v>
      </c>
      <c r="P2875">
        <v>4176.2775693300291</v>
      </c>
      <c r="Q2875">
        <v>21997.587906445049</v>
      </c>
      <c r="R2875">
        <v>11717.083341204749</v>
      </c>
    </row>
    <row r="2876" spans="1:18" x14ac:dyDescent="0.25">
      <c r="A2876">
        <v>13</v>
      </c>
      <c r="B2876">
        <v>13102</v>
      </c>
      <c r="C2876" t="s">
        <v>10678</v>
      </c>
      <c r="D2876" t="s">
        <v>1827</v>
      </c>
      <c r="E2876">
        <v>5</v>
      </c>
      <c r="F2876" t="s">
        <v>13817</v>
      </c>
      <c r="G2876">
        <v>1</v>
      </c>
      <c r="H2876" t="s">
        <v>8278</v>
      </c>
      <c r="I2876">
        <v>2</v>
      </c>
      <c r="J2876" t="s">
        <v>13818</v>
      </c>
      <c r="K2876" t="s">
        <v>13819</v>
      </c>
      <c r="L2876">
        <v>270107</v>
      </c>
      <c r="M2876" t="s">
        <v>13588</v>
      </c>
      <c r="N2876">
        <v>270107007</v>
      </c>
      <c r="O2876" t="s">
        <v>13618</v>
      </c>
      <c r="P2876">
        <v>21792.584264170313</v>
      </c>
      <c r="Q2876">
        <v>90621.902005566109</v>
      </c>
      <c r="R2876">
        <v>50211.842750580276</v>
      </c>
    </row>
    <row r="2877" spans="1:18" x14ac:dyDescent="0.25">
      <c r="A2877">
        <v>13</v>
      </c>
      <c r="B2877">
        <v>13102</v>
      </c>
      <c r="C2877" t="s">
        <v>10678</v>
      </c>
      <c r="D2877" t="s">
        <v>1827</v>
      </c>
      <c r="E2877">
        <v>5</v>
      </c>
      <c r="F2877" t="s">
        <v>13817</v>
      </c>
      <c r="G2877">
        <v>1</v>
      </c>
      <c r="H2877" t="s">
        <v>8278</v>
      </c>
      <c r="I2877">
        <v>2</v>
      </c>
      <c r="J2877" t="s">
        <v>13818</v>
      </c>
      <c r="K2877" t="s">
        <v>13820</v>
      </c>
      <c r="L2877">
        <v>270107</v>
      </c>
      <c r="M2877" t="s">
        <v>13588</v>
      </c>
      <c r="N2877">
        <v>270107007</v>
      </c>
      <c r="O2877" t="s">
        <v>13618</v>
      </c>
      <c r="P2877">
        <v>8762.4960281573094</v>
      </c>
      <c r="Q2877">
        <v>7899.5030149672457</v>
      </c>
      <c r="R2877">
        <v>22281.077088746053</v>
      </c>
    </row>
    <row r="2878" spans="1:18" x14ac:dyDescent="0.25">
      <c r="A2878">
        <v>13</v>
      </c>
      <c r="B2878">
        <v>13102</v>
      </c>
      <c r="C2878" t="s">
        <v>10678</v>
      </c>
      <c r="D2878" t="s">
        <v>1827</v>
      </c>
      <c r="E2878">
        <v>6</v>
      </c>
      <c r="F2878" t="s">
        <v>13821</v>
      </c>
      <c r="G2878">
        <v>3</v>
      </c>
      <c r="H2878" t="s">
        <v>13770</v>
      </c>
      <c r="I2878">
        <v>2</v>
      </c>
      <c r="J2878" t="s">
        <v>13818</v>
      </c>
      <c r="K2878" t="s">
        <v>13822</v>
      </c>
      <c r="L2878">
        <v>270107</v>
      </c>
      <c r="M2878" t="s">
        <v>13588</v>
      </c>
      <c r="N2878">
        <v>270107007</v>
      </c>
      <c r="O2878" t="s">
        <v>13618</v>
      </c>
      <c r="P2878">
        <v>19321.487057903356</v>
      </c>
      <c r="Q2878">
        <v>49975.453687638401</v>
      </c>
      <c r="R2878">
        <v>36384.944663677918</v>
      </c>
    </row>
    <row r="2879" spans="1:18" x14ac:dyDescent="0.25">
      <c r="A2879">
        <v>13</v>
      </c>
      <c r="B2879">
        <v>13102</v>
      </c>
      <c r="C2879" t="s">
        <v>10678</v>
      </c>
      <c r="D2879" t="s">
        <v>1827</v>
      </c>
      <c r="E2879">
        <v>6</v>
      </c>
      <c r="F2879" t="s">
        <v>13821</v>
      </c>
      <c r="G2879">
        <v>3</v>
      </c>
      <c r="H2879" t="s">
        <v>13770</v>
      </c>
      <c r="I2879">
        <v>2</v>
      </c>
      <c r="J2879" t="s">
        <v>13818</v>
      </c>
      <c r="K2879" t="s">
        <v>13823</v>
      </c>
      <c r="L2879">
        <v>270107</v>
      </c>
      <c r="M2879" t="s">
        <v>13588</v>
      </c>
      <c r="N2879">
        <v>270107007</v>
      </c>
      <c r="O2879" t="s">
        <v>13618</v>
      </c>
      <c r="P2879">
        <v>11233.593234424266</v>
      </c>
      <c r="Q2879">
        <v>48545.951332894925</v>
      </c>
      <c r="R2879">
        <v>36107.975175648418</v>
      </c>
    </row>
    <row r="2880" spans="1:18" x14ac:dyDescent="0.25">
      <c r="A2880">
        <v>13</v>
      </c>
      <c r="B2880">
        <v>13103</v>
      </c>
      <c r="C2880" t="s">
        <v>10678</v>
      </c>
      <c r="D2880" t="s">
        <v>1830</v>
      </c>
      <c r="E2880">
        <v>5</v>
      </c>
      <c r="F2880" t="s">
        <v>13817</v>
      </c>
      <c r="G2880">
        <v>1</v>
      </c>
      <c r="H2880" t="s">
        <v>8278</v>
      </c>
      <c r="I2880">
        <v>2</v>
      </c>
      <c r="J2880" t="s">
        <v>13818</v>
      </c>
      <c r="K2880" t="s">
        <v>13819</v>
      </c>
      <c r="L2880">
        <v>270107</v>
      </c>
      <c r="M2880" t="s">
        <v>13588</v>
      </c>
      <c r="N2880">
        <v>270107007</v>
      </c>
      <c r="O2880" t="s">
        <v>13618</v>
      </c>
      <c r="P2880">
        <v>29664.284469234794</v>
      </c>
      <c r="Q2880">
        <v>23396.842989447257</v>
      </c>
      <c r="R2880">
        <v>56595.698375364183</v>
      </c>
    </row>
    <row r="2881" spans="1:18" x14ac:dyDescent="0.25">
      <c r="A2881">
        <v>13</v>
      </c>
      <c r="B2881">
        <v>13103</v>
      </c>
      <c r="C2881" t="s">
        <v>10678</v>
      </c>
      <c r="D2881" t="s">
        <v>1830</v>
      </c>
      <c r="E2881">
        <v>5</v>
      </c>
      <c r="F2881" t="s">
        <v>13817</v>
      </c>
      <c r="G2881">
        <v>1</v>
      </c>
      <c r="H2881" t="s">
        <v>8278</v>
      </c>
      <c r="I2881">
        <v>2</v>
      </c>
      <c r="J2881" t="s">
        <v>13818</v>
      </c>
      <c r="K2881" t="s">
        <v>13820</v>
      </c>
      <c r="L2881">
        <v>270107</v>
      </c>
      <c r="M2881" t="s">
        <v>13588</v>
      </c>
      <c r="N2881">
        <v>270107007</v>
      </c>
      <c r="O2881" t="s">
        <v>13618</v>
      </c>
      <c r="P2881">
        <v>5539.4805647550984</v>
      </c>
      <c r="Q2881">
        <v>22214.662247185443</v>
      </c>
      <c r="R2881">
        <v>25609.602799693464</v>
      </c>
    </row>
    <row r="2882" spans="1:18" x14ac:dyDescent="0.25">
      <c r="A2882">
        <v>13</v>
      </c>
      <c r="B2882">
        <v>13103</v>
      </c>
      <c r="C2882" t="s">
        <v>10678</v>
      </c>
      <c r="D2882" t="s">
        <v>1830</v>
      </c>
      <c r="E2882">
        <v>6</v>
      </c>
      <c r="F2882" t="s">
        <v>13821</v>
      </c>
      <c r="G2882">
        <v>3</v>
      </c>
      <c r="H2882" t="s">
        <v>13770</v>
      </c>
      <c r="I2882">
        <v>2</v>
      </c>
      <c r="J2882" t="s">
        <v>13818</v>
      </c>
      <c r="K2882" t="s">
        <v>13822</v>
      </c>
      <c r="L2882">
        <v>270107</v>
      </c>
      <c r="M2882" t="s">
        <v>13588</v>
      </c>
      <c r="N2882">
        <v>270107007</v>
      </c>
      <c r="O2882" t="s">
        <v>13618</v>
      </c>
      <c r="P2882">
        <v>12942.65295450584</v>
      </c>
      <c r="Q2882">
        <v>13489.09785700441</v>
      </c>
      <c r="R2882">
        <v>26936.705979058876</v>
      </c>
    </row>
    <row r="2883" spans="1:18" x14ac:dyDescent="0.25">
      <c r="A2883">
        <v>13</v>
      </c>
      <c r="B2883">
        <v>13103</v>
      </c>
      <c r="C2883" t="s">
        <v>10678</v>
      </c>
      <c r="D2883" t="s">
        <v>1830</v>
      </c>
      <c r="E2883">
        <v>6</v>
      </c>
      <c r="F2883" t="s">
        <v>13821</v>
      </c>
      <c r="G2883">
        <v>3</v>
      </c>
      <c r="H2883" t="s">
        <v>13770</v>
      </c>
      <c r="I2883">
        <v>2</v>
      </c>
      <c r="J2883" t="s">
        <v>13818</v>
      </c>
      <c r="K2883" t="s">
        <v>13823</v>
      </c>
      <c r="L2883">
        <v>270107</v>
      </c>
      <c r="M2883" t="s">
        <v>13588</v>
      </c>
      <c r="N2883">
        <v>270107007</v>
      </c>
      <c r="O2883" t="s">
        <v>13618</v>
      </c>
      <c r="P2883">
        <v>22261.11207948405</v>
      </c>
      <c r="Q2883">
        <v>32122.407379628294</v>
      </c>
      <c r="R2883">
        <v>55268.59519599878</v>
      </c>
    </row>
    <row r="2884" spans="1:18" x14ac:dyDescent="0.25">
      <c r="A2884">
        <v>13</v>
      </c>
      <c r="B2884">
        <v>13104</v>
      </c>
      <c r="C2884" t="s">
        <v>10678</v>
      </c>
      <c r="D2884" t="s">
        <v>1833</v>
      </c>
      <c r="E2884">
        <v>5</v>
      </c>
      <c r="F2884" t="s">
        <v>13817</v>
      </c>
      <c r="G2884">
        <v>1</v>
      </c>
      <c r="H2884" t="s">
        <v>8278</v>
      </c>
      <c r="I2884">
        <v>2</v>
      </c>
      <c r="J2884" t="s">
        <v>13818</v>
      </c>
      <c r="K2884" t="s">
        <v>13819</v>
      </c>
      <c r="L2884">
        <v>270107</v>
      </c>
      <c r="M2884" t="s">
        <v>13588</v>
      </c>
      <c r="N2884">
        <v>270107007</v>
      </c>
      <c r="O2884" t="s">
        <v>13618</v>
      </c>
      <c r="P2884">
        <v>24389.061145317482</v>
      </c>
      <c r="Q2884">
        <v>38933.256142541606</v>
      </c>
      <c r="R2884">
        <v>21239.466638657297</v>
      </c>
    </row>
    <row r="2885" spans="1:18" x14ac:dyDescent="0.25">
      <c r="A2885">
        <v>13</v>
      </c>
      <c r="B2885">
        <v>13104</v>
      </c>
      <c r="C2885" t="s">
        <v>10678</v>
      </c>
      <c r="D2885" t="s">
        <v>1833</v>
      </c>
      <c r="E2885">
        <v>5</v>
      </c>
      <c r="F2885" t="s">
        <v>13817</v>
      </c>
      <c r="G2885">
        <v>1</v>
      </c>
      <c r="H2885" t="s">
        <v>8278</v>
      </c>
      <c r="I2885">
        <v>2</v>
      </c>
      <c r="J2885" t="s">
        <v>13818</v>
      </c>
      <c r="K2885" t="s">
        <v>13820</v>
      </c>
      <c r="L2885">
        <v>270107</v>
      </c>
      <c r="M2885" t="s">
        <v>13588</v>
      </c>
      <c r="N2885">
        <v>270107007</v>
      </c>
      <c r="O2885" t="s">
        <v>13618</v>
      </c>
      <c r="P2885">
        <v>9015.2973505165246</v>
      </c>
      <c r="Q2885">
        <v>14474.582872038734</v>
      </c>
      <c r="R2885">
        <v>4689.8487674157204</v>
      </c>
    </row>
    <row r="2886" spans="1:18" x14ac:dyDescent="0.25">
      <c r="A2886">
        <v>13</v>
      </c>
      <c r="B2886">
        <v>13104</v>
      </c>
      <c r="C2886" t="s">
        <v>10678</v>
      </c>
      <c r="D2886" t="s">
        <v>1833</v>
      </c>
      <c r="E2886">
        <v>6</v>
      </c>
      <c r="F2886" t="s">
        <v>13821</v>
      </c>
      <c r="G2886">
        <v>3</v>
      </c>
      <c r="H2886" t="s">
        <v>13770</v>
      </c>
      <c r="I2886">
        <v>2</v>
      </c>
      <c r="J2886" t="s">
        <v>13818</v>
      </c>
      <c r="K2886" t="s">
        <v>13822</v>
      </c>
      <c r="L2886">
        <v>270107</v>
      </c>
      <c r="M2886" t="s">
        <v>13588</v>
      </c>
      <c r="N2886">
        <v>270107007</v>
      </c>
      <c r="O2886" t="s">
        <v>13618</v>
      </c>
      <c r="P2886">
        <v>17562.563371588956</v>
      </c>
      <c r="Q2886">
        <v>27042.627225201519</v>
      </c>
      <c r="R2886">
        <v>19211.900570741571</v>
      </c>
    </row>
    <row r="2887" spans="1:18" x14ac:dyDescent="0.25">
      <c r="A2887">
        <v>13</v>
      </c>
      <c r="B2887">
        <v>13104</v>
      </c>
      <c r="C2887" t="s">
        <v>10678</v>
      </c>
      <c r="D2887" t="s">
        <v>1833</v>
      </c>
      <c r="E2887">
        <v>6</v>
      </c>
      <c r="F2887" t="s">
        <v>13821</v>
      </c>
      <c r="G2887">
        <v>3</v>
      </c>
      <c r="H2887" t="s">
        <v>13770</v>
      </c>
      <c r="I2887">
        <v>2</v>
      </c>
      <c r="J2887" t="s">
        <v>13818</v>
      </c>
      <c r="K2887" t="s">
        <v>13823</v>
      </c>
      <c r="L2887">
        <v>270107</v>
      </c>
      <c r="M2887" t="s">
        <v>13588</v>
      </c>
      <c r="N2887">
        <v>270107007</v>
      </c>
      <c r="O2887" t="s">
        <v>13618</v>
      </c>
      <c r="P2887">
        <v>15841.795124245051</v>
      </c>
      <c r="Q2887">
        <v>26365.211789378805</v>
      </c>
      <c r="R2887">
        <v>6717.4148353314467</v>
      </c>
    </row>
    <row r="2888" spans="1:18" x14ac:dyDescent="0.25">
      <c r="A2888">
        <v>13</v>
      </c>
      <c r="B2888">
        <v>13105</v>
      </c>
      <c r="C2888" t="s">
        <v>10678</v>
      </c>
      <c r="D2888" t="s">
        <v>1836</v>
      </c>
      <c r="E2888">
        <v>5</v>
      </c>
      <c r="F2888" t="s">
        <v>13817</v>
      </c>
      <c r="G2888">
        <v>1</v>
      </c>
      <c r="H2888" t="s">
        <v>8278</v>
      </c>
      <c r="I2888">
        <v>2</v>
      </c>
      <c r="J2888" t="s">
        <v>13818</v>
      </c>
      <c r="K2888" t="s">
        <v>13819</v>
      </c>
      <c r="L2888">
        <v>270107</v>
      </c>
      <c r="M2888" t="s">
        <v>13588</v>
      </c>
      <c r="N2888">
        <v>270107007</v>
      </c>
      <c r="O2888" t="s">
        <v>13618</v>
      </c>
      <c r="P2888">
        <v>34446.32752132824</v>
      </c>
      <c r="Q2888">
        <v>7423.5175942876385</v>
      </c>
      <c r="R2888">
        <v>16822.338077296641</v>
      </c>
    </row>
    <row r="2889" spans="1:18" x14ac:dyDescent="0.25">
      <c r="A2889">
        <v>13</v>
      </c>
      <c r="B2889">
        <v>13105</v>
      </c>
      <c r="C2889" t="s">
        <v>10678</v>
      </c>
      <c r="D2889" t="s">
        <v>1836</v>
      </c>
      <c r="E2889">
        <v>5</v>
      </c>
      <c r="F2889" t="s">
        <v>13817</v>
      </c>
      <c r="G2889">
        <v>1</v>
      </c>
      <c r="H2889" t="s">
        <v>8278</v>
      </c>
      <c r="I2889">
        <v>2</v>
      </c>
      <c r="J2889" t="s">
        <v>13818</v>
      </c>
      <c r="K2889" t="s">
        <v>13820</v>
      </c>
      <c r="L2889">
        <v>270107</v>
      </c>
      <c r="M2889" t="s">
        <v>13588</v>
      </c>
      <c r="N2889">
        <v>270107007</v>
      </c>
      <c r="O2889" t="s">
        <v>13618</v>
      </c>
      <c r="P2889">
        <v>0</v>
      </c>
      <c r="Q2889">
        <v>14763.469845373864</v>
      </c>
      <c r="R2889">
        <v>3679.5331800734839</v>
      </c>
    </row>
    <row r="2890" spans="1:18" x14ac:dyDescent="0.25">
      <c r="A2890">
        <v>13</v>
      </c>
      <c r="B2890">
        <v>13105</v>
      </c>
      <c r="C2890" t="s">
        <v>10678</v>
      </c>
      <c r="D2890" t="s">
        <v>1836</v>
      </c>
      <c r="E2890">
        <v>6</v>
      </c>
      <c r="F2890" t="s">
        <v>13821</v>
      </c>
      <c r="G2890">
        <v>3</v>
      </c>
      <c r="H2890" t="s">
        <v>13770</v>
      </c>
      <c r="I2890">
        <v>2</v>
      </c>
      <c r="J2890" t="s">
        <v>13818</v>
      </c>
      <c r="K2890" t="s">
        <v>13822</v>
      </c>
      <c r="L2890">
        <v>270107</v>
      </c>
      <c r="M2890" t="s">
        <v>13588</v>
      </c>
      <c r="N2890">
        <v>270107007</v>
      </c>
      <c r="O2890" t="s">
        <v>13618</v>
      </c>
      <c r="P2890">
        <v>25021.112802688651</v>
      </c>
      <c r="Q2890">
        <v>3491.086617006446</v>
      </c>
      <c r="R2890">
        <v>11023.246599690801</v>
      </c>
    </row>
    <row r="2891" spans="1:18" x14ac:dyDescent="0.25">
      <c r="A2891">
        <v>13</v>
      </c>
      <c r="B2891">
        <v>13105</v>
      </c>
      <c r="C2891" t="s">
        <v>10678</v>
      </c>
      <c r="D2891" t="s">
        <v>1836</v>
      </c>
      <c r="E2891">
        <v>6</v>
      </c>
      <c r="F2891" t="s">
        <v>13821</v>
      </c>
      <c r="G2891">
        <v>3</v>
      </c>
      <c r="H2891" t="s">
        <v>13770</v>
      </c>
      <c r="I2891">
        <v>2</v>
      </c>
      <c r="J2891" t="s">
        <v>13818</v>
      </c>
      <c r="K2891" t="s">
        <v>13823</v>
      </c>
      <c r="L2891">
        <v>270107</v>
      </c>
      <c r="M2891" t="s">
        <v>13588</v>
      </c>
      <c r="N2891">
        <v>270107007</v>
      </c>
      <c r="O2891" t="s">
        <v>13618</v>
      </c>
      <c r="P2891">
        <v>9425.2147186395887</v>
      </c>
      <c r="Q2891">
        <v>18695.900822655058</v>
      </c>
      <c r="R2891">
        <v>9478.6246576793255</v>
      </c>
    </row>
    <row r="2892" spans="1:18" x14ac:dyDescent="0.25">
      <c r="A2892">
        <v>13</v>
      </c>
      <c r="B2892">
        <v>13106</v>
      </c>
      <c r="C2892" t="s">
        <v>10678</v>
      </c>
      <c r="D2892" t="s">
        <v>1839</v>
      </c>
      <c r="E2892">
        <v>5</v>
      </c>
      <c r="F2892" t="s">
        <v>13817</v>
      </c>
      <c r="G2892">
        <v>1</v>
      </c>
      <c r="H2892" t="s">
        <v>8278</v>
      </c>
      <c r="I2892">
        <v>2</v>
      </c>
      <c r="J2892" t="s">
        <v>13818</v>
      </c>
      <c r="K2892" t="s">
        <v>13819</v>
      </c>
      <c r="L2892">
        <v>270107</v>
      </c>
      <c r="M2892" t="s">
        <v>13588</v>
      </c>
      <c r="N2892">
        <v>270107007</v>
      </c>
      <c r="O2892" t="s">
        <v>13618</v>
      </c>
      <c r="P2892">
        <v>31378.754358993589</v>
      </c>
      <c r="Q2892">
        <v>20093.397599199096</v>
      </c>
      <c r="R2892">
        <v>22493.151324305018</v>
      </c>
    </row>
    <row r="2893" spans="1:18" x14ac:dyDescent="0.25">
      <c r="A2893">
        <v>13</v>
      </c>
      <c r="B2893">
        <v>13106</v>
      </c>
      <c r="C2893" t="s">
        <v>10678</v>
      </c>
      <c r="D2893" t="s">
        <v>1839</v>
      </c>
      <c r="E2893">
        <v>5</v>
      </c>
      <c r="F2893" t="s">
        <v>13817</v>
      </c>
      <c r="G2893">
        <v>1</v>
      </c>
      <c r="H2893" t="s">
        <v>8278</v>
      </c>
      <c r="I2893">
        <v>2</v>
      </c>
      <c r="J2893" t="s">
        <v>13818</v>
      </c>
      <c r="K2893" t="s">
        <v>13820</v>
      </c>
      <c r="L2893">
        <v>270107</v>
      </c>
      <c r="M2893" t="s">
        <v>13588</v>
      </c>
      <c r="N2893">
        <v>270107007</v>
      </c>
      <c r="O2893" t="s">
        <v>13618</v>
      </c>
      <c r="P2893">
        <v>2363.7931680977913</v>
      </c>
      <c r="Q2893">
        <v>0</v>
      </c>
      <c r="R2893">
        <v>0</v>
      </c>
    </row>
    <row r="2894" spans="1:18" x14ac:dyDescent="0.25">
      <c r="A2894">
        <v>13</v>
      </c>
      <c r="B2894">
        <v>13106</v>
      </c>
      <c r="C2894" t="s">
        <v>10678</v>
      </c>
      <c r="D2894" t="s">
        <v>1839</v>
      </c>
      <c r="E2894">
        <v>6</v>
      </c>
      <c r="F2894" t="s">
        <v>13821</v>
      </c>
      <c r="G2894">
        <v>3</v>
      </c>
      <c r="H2894" t="s">
        <v>13770</v>
      </c>
      <c r="I2894">
        <v>2</v>
      </c>
      <c r="J2894" t="s">
        <v>13818</v>
      </c>
      <c r="K2894" t="s">
        <v>13822</v>
      </c>
      <c r="L2894">
        <v>270107</v>
      </c>
      <c r="M2894" t="s">
        <v>13588</v>
      </c>
      <c r="N2894">
        <v>270107007</v>
      </c>
      <c r="O2894" t="s">
        <v>13618</v>
      </c>
      <c r="P2894">
        <v>27295.361655855111</v>
      </c>
      <c r="Q2894">
        <v>13810.173637187841</v>
      </c>
      <c r="R2894">
        <v>17230.877097898745</v>
      </c>
    </row>
    <row r="2895" spans="1:18" x14ac:dyDescent="0.25">
      <c r="A2895">
        <v>13</v>
      </c>
      <c r="B2895">
        <v>13106</v>
      </c>
      <c r="C2895" t="s">
        <v>10678</v>
      </c>
      <c r="D2895" t="s">
        <v>1839</v>
      </c>
      <c r="E2895">
        <v>6</v>
      </c>
      <c r="F2895" t="s">
        <v>13821</v>
      </c>
      <c r="G2895">
        <v>3</v>
      </c>
      <c r="H2895" t="s">
        <v>13770</v>
      </c>
      <c r="I2895">
        <v>2</v>
      </c>
      <c r="J2895" t="s">
        <v>13818</v>
      </c>
      <c r="K2895" t="s">
        <v>13823</v>
      </c>
      <c r="L2895">
        <v>270107</v>
      </c>
      <c r="M2895" t="s">
        <v>13588</v>
      </c>
      <c r="N2895">
        <v>270107007</v>
      </c>
      <c r="O2895" t="s">
        <v>13618</v>
      </c>
      <c r="P2895">
        <v>6447.1858712362664</v>
      </c>
      <c r="Q2895">
        <v>6283.223962011255</v>
      </c>
      <c r="R2895">
        <v>5262.2742264062827</v>
      </c>
    </row>
    <row r="2896" spans="1:18" x14ac:dyDescent="0.25">
      <c r="A2896">
        <v>13</v>
      </c>
      <c r="B2896">
        <v>13107</v>
      </c>
      <c r="C2896" t="s">
        <v>10678</v>
      </c>
      <c r="D2896" t="s">
        <v>1842</v>
      </c>
      <c r="E2896">
        <v>5</v>
      </c>
      <c r="F2896" t="s">
        <v>13817</v>
      </c>
      <c r="G2896">
        <v>1</v>
      </c>
      <c r="H2896" t="s">
        <v>8278</v>
      </c>
      <c r="I2896">
        <v>2</v>
      </c>
      <c r="J2896" t="s">
        <v>13818</v>
      </c>
      <c r="K2896" t="s">
        <v>13819</v>
      </c>
      <c r="L2896">
        <v>270107</v>
      </c>
      <c r="M2896" t="s">
        <v>13588</v>
      </c>
      <c r="N2896">
        <v>270107007</v>
      </c>
      <c r="O2896" t="s">
        <v>13618</v>
      </c>
      <c r="P2896">
        <v>24578.343601423188</v>
      </c>
      <c r="Q2896">
        <v>34779.415729670458</v>
      </c>
      <c r="R2896">
        <v>7269.7335371051804</v>
      </c>
    </row>
    <row r="2897" spans="1:18" x14ac:dyDescent="0.25">
      <c r="A2897">
        <v>13</v>
      </c>
      <c r="B2897">
        <v>13107</v>
      </c>
      <c r="C2897" t="s">
        <v>10678</v>
      </c>
      <c r="D2897" t="s">
        <v>1842</v>
      </c>
      <c r="E2897">
        <v>5</v>
      </c>
      <c r="F2897" t="s">
        <v>13817</v>
      </c>
      <c r="G2897">
        <v>1</v>
      </c>
      <c r="H2897" t="s">
        <v>8278</v>
      </c>
      <c r="I2897">
        <v>2</v>
      </c>
      <c r="J2897" t="s">
        <v>13818</v>
      </c>
      <c r="K2897" t="s">
        <v>13820</v>
      </c>
      <c r="L2897">
        <v>270107</v>
      </c>
      <c r="M2897" t="s">
        <v>13588</v>
      </c>
      <c r="N2897">
        <v>270107007</v>
      </c>
      <c r="O2897" t="s">
        <v>13618</v>
      </c>
      <c r="P2897">
        <v>1979.4498262996044</v>
      </c>
      <c r="Q2897">
        <v>15965.584737477182</v>
      </c>
      <c r="R2897">
        <v>2023.1253770366889</v>
      </c>
    </row>
    <row r="2898" spans="1:18" x14ac:dyDescent="0.25">
      <c r="A2898">
        <v>13</v>
      </c>
      <c r="B2898">
        <v>13107</v>
      </c>
      <c r="C2898" t="s">
        <v>10678</v>
      </c>
      <c r="D2898" t="s">
        <v>1842</v>
      </c>
      <c r="E2898">
        <v>6</v>
      </c>
      <c r="F2898" t="s">
        <v>13821</v>
      </c>
      <c r="G2898">
        <v>3</v>
      </c>
      <c r="H2898" t="s">
        <v>13770</v>
      </c>
      <c r="I2898">
        <v>2</v>
      </c>
      <c r="J2898" t="s">
        <v>13818</v>
      </c>
      <c r="K2898" t="s">
        <v>13822</v>
      </c>
      <c r="L2898">
        <v>270107</v>
      </c>
      <c r="M2898" t="s">
        <v>13588</v>
      </c>
      <c r="N2898">
        <v>270107007</v>
      </c>
      <c r="O2898" t="s">
        <v>13618</v>
      </c>
      <c r="P2898">
        <v>19079.755245122222</v>
      </c>
      <c r="Q2898">
        <v>25168.458648829033</v>
      </c>
      <c r="R2898">
        <v>4046.2507540733777</v>
      </c>
    </row>
    <row r="2899" spans="1:18" x14ac:dyDescent="0.25">
      <c r="A2899">
        <v>13</v>
      </c>
      <c r="B2899">
        <v>13107</v>
      </c>
      <c r="C2899" t="s">
        <v>10678</v>
      </c>
      <c r="D2899" t="s">
        <v>1842</v>
      </c>
      <c r="E2899">
        <v>6</v>
      </c>
      <c r="F2899" t="s">
        <v>13821</v>
      </c>
      <c r="G2899">
        <v>3</v>
      </c>
      <c r="H2899" t="s">
        <v>13770</v>
      </c>
      <c r="I2899">
        <v>2</v>
      </c>
      <c r="J2899" t="s">
        <v>13818</v>
      </c>
      <c r="K2899" t="s">
        <v>13823</v>
      </c>
      <c r="L2899">
        <v>270107</v>
      </c>
      <c r="M2899" t="s">
        <v>13588</v>
      </c>
      <c r="N2899">
        <v>270107007</v>
      </c>
      <c r="O2899" t="s">
        <v>13618</v>
      </c>
      <c r="P2899">
        <v>7478.0381826005732</v>
      </c>
      <c r="Q2899">
        <v>25576.541818318605</v>
      </c>
      <c r="R2899">
        <v>5246.608160068492</v>
      </c>
    </row>
    <row r="2900" spans="1:18" x14ac:dyDescent="0.25">
      <c r="A2900">
        <v>13</v>
      </c>
      <c r="B2900">
        <v>13108</v>
      </c>
      <c r="C2900" t="s">
        <v>10678</v>
      </c>
      <c r="D2900" t="s">
        <v>847</v>
      </c>
      <c r="E2900">
        <v>5</v>
      </c>
      <c r="F2900" t="s">
        <v>13817</v>
      </c>
      <c r="G2900">
        <v>1</v>
      </c>
      <c r="H2900" t="s">
        <v>8278</v>
      </c>
      <c r="I2900">
        <v>2</v>
      </c>
      <c r="J2900" t="s">
        <v>13818</v>
      </c>
      <c r="K2900" t="s">
        <v>13819</v>
      </c>
      <c r="L2900">
        <v>270107</v>
      </c>
      <c r="M2900" t="s">
        <v>13588</v>
      </c>
      <c r="N2900">
        <v>270107007</v>
      </c>
      <c r="O2900" t="s">
        <v>13618</v>
      </c>
      <c r="P2900">
        <v>13706.928347099125</v>
      </c>
      <c r="Q2900">
        <v>18720.185984513784</v>
      </c>
      <c r="R2900">
        <v>25507.970648337912</v>
      </c>
    </row>
    <row r="2901" spans="1:18" x14ac:dyDescent="0.25">
      <c r="A2901">
        <v>13</v>
      </c>
      <c r="B2901">
        <v>13108</v>
      </c>
      <c r="C2901" t="s">
        <v>10678</v>
      </c>
      <c r="D2901" t="s">
        <v>847</v>
      </c>
      <c r="E2901">
        <v>5</v>
      </c>
      <c r="F2901" t="s">
        <v>13817</v>
      </c>
      <c r="G2901">
        <v>1</v>
      </c>
      <c r="H2901" t="s">
        <v>8278</v>
      </c>
      <c r="I2901">
        <v>2</v>
      </c>
      <c r="J2901" t="s">
        <v>13818</v>
      </c>
      <c r="K2901" t="s">
        <v>13820</v>
      </c>
      <c r="L2901">
        <v>270107</v>
      </c>
      <c r="M2901" t="s">
        <v>13588</v>
      </c>
      <c r="N2901">
        <v>270107007</v>
      </c>
      <c r="O2901" t="s">
        <v>13618</v>
      </c>
      <c r="P2901">
        <v>11748.795726084963</v>
      </c>
      <c r="Q2901">
        <v>0</v>
      </c>
      <c r="R2901">
        <v>11211.189362809208</v>
      </c>
    </row>
    <row r="2902" spans="1:18" x14ac:dyDescent="0.25">
      <c r="A2902">
        <v>13</v>
      </c>
      <c r="B2902">
        <v>13108</v>
      </c>
      <c r="C2902" t="s">
        <v>10678</v>
      </c>
      <c r="D2902" t="s">
        <v>847</v>
      </c>
      <c r="E2902">
        <v>6</v>
      </c>
      <c r="F2902" t="s">
        <v>13821</v>
      </c>
      <c r="G2902">
        <v>3</v>
      </c>
      <c r="H2902" t="s">
        <v>13770</v>
      </c>
      <c r="I2902">
        <v>2</v>
      </c>
      <c r="J2902" t="s">
        <v>13818</v>
      </c>
      <c r="K2902" t="s">
        <v>13822</v>
      </c>
      <c r="L2902">
        <v>270107</v>
      </c>
      <c r="M2902" t="s">
        <v>13588</v>
      </c>
      <c r="N2902">
        <v>270107007</v>
      </c>
      <c r="O2902" t="s">
        <v>13618</v>
      </c>
      <c r="P2902">
        <v>3753.0875236104748</v>
      </c>
      <c r="Q2902">
        <v>16515.320343375941</v>
      </c>
      <c r="R2902">
        <v>13295.340529546495</v>
      </c>
    </row>
    <row r="2903" spans="1:18" x14ac:dyDescent="0.25">
      <c r="A2903">
        <v>13</v>
      </c>
      <c r="B2903">
        <v>13108</v>
      </c>
      <c r="C2903" t="s">
        <v>10678</v>
      </c>
      <c r="D2903" t="s">
        <v>847</v>
      </c>
      <c r="E2903">
        <v>6</v>
      </c>
      <c r="F2903" t="s">
        <v>13821</v>
      </c>
      <c r="G2903">
        <v>3</v>
      </c>
      <c r="H2903" t="s">
        <v>13770</v>
      </c>
      <c r="I2903">
        <v>2</v>
      </c>
      <c r="J2903" t="s">
        <v>13818</v>
      </c>
      <c r="K2903" t="s">
        <v>13823</v>
      </c>
      <c r="L2903">
        <v>270107</v>
      </c>
      <c r="M2903" t="s">
        <v>13588</v>
      </c>
      <c r="N2903">
        <v>270107007</v>
      </c>
      <c r="O2903" t="s">
        <v>13618</v>
      </c>
      <c r="P2903">
        <v>21702.636549573614</v>
      </c>
      <c r="Q2903">
        <v>2204.8656411378456</v>
      </c>
      <c r="R2903">
        <v>23423.819481600625</v>
      </c>
    </row>
    <row r="2904" spans="1:18" x14ac:dyDescent="0.25">
      <c r="A2904">
        <v>13</v>
      </c>
      <c r="B2904">
        <v>13109</v>
      </c>
      <c r="C2904" t="s">
        <v>10678</v>
      </c>
      <c r="D2904" t="s">
        <v>1847</v>
      </c>
      <c r="E2904">
        <v>5</v>
      </c>
      <c r="F2904" t="s">
        <v>13817</v>
      </c>
      <c r="G2904">
        <v>1</v>
      </c>
      <c r="H2904" t="s">
        <v>8278</v>
      </c>
      <c r="I2904">
        <v>2</v>
      </c>
      <c r="J2904" t="s">
        <v>13818</v>
      </c>
      <c r="K2904" t="s">
        <v>13819</v>
      </c>
      <c r="L2904">
        <v>270107</v>
      </c>
      <c r="M2904" t="s">
        <v>13588</v>
      </c>
      <c r="N2904">
        <v>270107007</v>
      </c>
      <c r="O2904" t="s">
        <v>13618</v>
      </c>
      <c r="P2904">
        <v>16270.570634751015</v>
      </c>
      <c r="Q2904">
        <v>0</v>
      </c>
      <c r="R2904">
        <v>22823.401962048378</v>
      </c>
    </row>
    <row r="2905" spans="1:18" x14ac:dyDescent="0.25">
      <c r="A2905">
        <v>13</v>
      </c>
      <c r="B2905">
        <v>13109</v>
      </c>
      <c r="C2905" t="s">
        <v>10678</v>
      </c>
      <c r="D2905" t="s">
        <v>1847</v>
      </c>
      <c r="E2905">
        <v>5</v>
      </c>
      <c r="F2905" t="s">
        <v>13817</v>
      </c>
      <c r="G2905">
        <v>1</v>
      </c>
      <c r="H2905" t="s">
        <v>8278</v>
      </c>
      <c r="I2905">
        <v>2</v>
      </c>
      <c r="J2905" t="s">
        <v>13818</v>
      </c>
      <c r="K2905" t="s">
        <v>13820</v>
      </c>
      <c r="L2905">
        <v>270107</v>
      </c>
      <c r="M2905" t="s">
        <v>13588</v>
      </c>
      <c r="N2905">
        <v>270107007</v>
      </c>
      <c r="O2905" t="s">
        <v>13618</v>
      </c>
      <c r="P2905">
        <v>15786.492840350502</v>
      </c>
      <c r="Q2905">
        <v>0</v>
      </c>
      <c r="R2905">
        <v>2888.1795863097018</v>
      </c>
    </row>
    <row r="2906" spans="1:18" x14ac:dyDescent="0.25">
      <c r="A2906">
        <v>13</v>
      </c>
      <c r="B2906">
        <v>13109</v>
      </c>
      <c r="C2906" t="s">
        <v>10678</v>
      </c>
      <c r="D2906" t="s">
        <v>1847</v>
      </c>
      <c r="E2906">
        <v>6</v>
      </c>
      <c r="F2906" t="s">
        <v>13821</v>
      </c>
      <c r="G2906">
        <v>3</v>
      </c>
      <c r="H2906" t="s">
        <v>13770</v>
      </c>
      <c r="I2906">
        <v>2</v>
      </c>
      <c r="J2906" t="s">
        <v>13818</v>
      </c>
      <c r="K2906" t="s">
        <v>13822</v>
      </c>
      <c r="L2906">
        <v>270107</v>
      </c>
      <c r="M2906" t="s">
        <v>13588</v>
      </c>
      <c r="N2906">
        <v>270107007</v>
      </c>
      <c r="O2906" t="s">
        <v>13618</v>
      </c>
      <c r="P2906">
        <v>16270.570634751015</v>
      </c>
      <c r="Q2906">
        <v>0</v>
      </c>
      <c r="R2906">
        <v>18668.425788587723</v>
      </c>
    </row>
    <row r="2907" spans="1:18" x14ac:dyDescent="0.25">
      <c r="A2907">
        <v>13</v>
      </c>
      <c r="B2907">
        <v>13109</v>
      </c>
      <c r="C2907" t="s">
        <v>10678</v>
      </c>
      <c r="D2907" t="s">
        <v>1847</v>
      </c>
      <c r="E2907">
        <v>6</v>
      </c>
      <c r="F2907" t="s">
        <v>13821</v>
      </c>
      <c r="G2907">
        <v>3</v>
      </c>
      <c r="H2907" t="s">
        <v>13770</v>
      </c>
      <c r="I2907">
        <v>2</v>
      </c>
      <c r="J2907" t="s">
        <v>13818</v>
      </c>
      <c r="K2907" t="s">
        <v>13823</v>
      </c>
      <c r="L2907">
        <v>270107</v>
      </c>
      <c r="M2907" t="s">
        <v>13588</v>
      </c>
      <c r="N2907">
        <v>270107007</v>
      </c>
      <c r="O2907" t="s">
        <v>13618</v>
      </c>
      <c r="P2907">
        <v>15786.492840350502</v>
      </c>
      <c r="Q2907">
        <v>0</v>
      </c>
      <c r="R2907">
        <v>7043.1557597703577</v>
      </c>
    </row>
    <row r="2908" spans="1:18" x14ac:dyDescent="0.25">
      <c r="A2908">
        <v>13</v>
      </c>
      <c r="B2908">
        <v>13110</v>
      </c>
      <c r="C2908" t="s">
        <v>10678</v>
      </c>
      <c r="D2908" t="s">
        <v>1850</v>
      </c>
      <c r="E2908">
        <v>5</v>
      </c>
      <c r="F2908" t="s">
        <v>13817</v>
      </c>
      <c r="G2908">
        <v>1</v>
      </c>
      <c r="H2908" t="s">
        <v>8278</v>
      </c>
      <c r="I2908">
        <v>2</v>
      </c>
      <c r="J2908" t="s">
        <v>13818</v>
      </c>
      <c r="K2908" t="s">
        <v>13819</v>
      </c>
      <c r="L2908">
        <v>270107</v>
      </c>
      <c r="M2908" t="s">
        <v>13588</v>
      </c>
      <c r="N2908">
        <v>270107007</v>
      </c>
      <c r="O2908" t="s">
        <v>13618</v>
      </c>
      <c r="P2908">
        <v>29565.813971148535</v>
      </c>
      <c r="Q2908">
        <v>19663.522521521671</v>
      </c>
      <c r="R2908">
        <v>24601.564822665703</v>
      </c>
    </row>
    <row r="2909" spans="1:18" x14ac:dyDescent="0.25">
      <c r="A2909">
        <v>13</v>
      </c>
      <c r="B2909">
        <v>13110</v>
      </c>
      <c r="C2909" t="s">
        <v>10678</v>
      </c>
      <c r="D2909" t="s">
        <v>1850</v>
      </c>
      <c r="E2909">
        <v>5</v>
      </c>
      <c r="F2909" t="s">
        <v>13817</v>
      </c>
      <c r="G2909">
        <v>1</v>
      </c>
      <c r="H2909" t="s">
        <v>8278</v>
      </c>
      <c r="I2909">
        <v>2</v>
      </c>
      <c r="J2909" t="s">
        <v>13818</v>
      </c>
      <c r="K2909" t="s">
        <v>13820</v>
      </c>
      <c r="L2909">
        <v>270107</v>
      </c>
      <c r="M2909" t="s">
        <v>13588</v>
      </c>
      <c r="N2909">
        <v>270107007</v>
      </c>
      <c r="O2909" t="s">
        <v>13618</v>
      </c>
      <c r="P2909">
        <v>5469.9426793789789</v>
      </c>
      <c r="Q2909">
        <v>5766.7723224985284</v>
      </c>
      <c r="R2909">
        <v>6306.6290307325207</v>
      </c>
    </row>
    <row r="2910" spans="1:18" x14ac:dyDescent="0.25">
      <c r="A2910">
        <v>13</v>
      </c>
      <c r="B2910">
        <v>13110</v>
      </c>
      <c r="C2910" t="s">
        <v>10678</v>
      </c>
      <c r="D2910" t="s">
        <v>1850</v>
      </c>
      <c r="E2910">
        <v>6</v>
      </c>
      <c r="F2910" t="s">
        <v>13821</v>
      </c>
      <c r="G2910">
        <v>3</v>
      </c>
      <c r="H2910" t="s">
        <v>13770</v>
      </c>
      <c r="I2910">
        <v>2</v>
      </c>
      <c r="J2910" t="s">
        <v>13818</v>
      </c>
      <c r="K2910" t="s">
        <v>13822</v>
      </c>
      <c r="L2910">
        <v>270107</v>
      </c>
      <c r="M2910" t="s">
        <v>13588</v>
      </c>
      <c r="N2910">
        <v>270107007</v>
      </c>
      <c r="O2910" t="s">
        <v>13618</v>
      </c>
      <c r="P2910">
        <v>24661.745490158082</v>
      </c>
      <c r="Q2910">
        <v>12926.233493708238</v>
      </c>
      <c r="R2910">
        <v>19352.391443703567</v>
      </c>
    </row>
    <row r="2911" spans="1:18" x14ac:dyDescent="0.25">
      <c r="A2911">
        <v>13</v>
      </c>
      <c r="B2911">
        <v>13110</v>
      </c>
      <c r="C2911" t="s">
        <v>10678</v>
      </c>
      <c r="D2911" t="s">
        <v>1850</v>
      </c>
      <c r="E2911">
        <v>6</v>
      </c>
      <c r="F2911" t="s">
        <v>13821</v>
      </c>
      <c r="G2911">
        <v>3</v>
      </c>
      <c r="H2911" t="s">
        <v>13770</v>
      </c>
      <c r="I2911">
        <v>2</v>
      </c>
      <c r="J2911" t="s">
        <v>13818</v>
      </c>
      <c r="K2911" t="s">
        <v>13823</v>
      </c>
      <c r="L2911">
        <v>270107</v>
      </c>
      <c r="M2911" t="s">
        <v>13588</v>
      </c>
      <c r="N2911">
        <v>270107007</v>
      </c>
      <c r="O2911" t="s">
        <v>13618</v>
      </c>
      <c r="P2911">
        <v>10374.011160369429</v>
      </c>
      <c r="Q2911">
        <v>12504.061350311964</v>
      </c>
      <c r="R2911">
        <v>11555.802409694652</v>
      </c>
    </row>
    <row r="2912" spans="1:18" x14ac:dyDescent="0.25">
      <c r="A2912">
        <v>13</v>
      </c>
      <c r="B2912">
        <v>13111</v>
      </c>
      <c r="C2912" t="s">
        <v>10678</v>
      </c>
      <c r="D2912" t="s">
        <v>1853</v>
      </c>
      <c r="E2912">
        <v>5</v>
      </c>
      <c r="F2912" t="s">
        <v>13817</v>
      </c>
      <c r="G2912">
        <v>1</v>
      </c>
      <c r="H2912" t="s">
        <v>8278</v>
      </c>
      <c r="I2912">
        <v>2</v>
      </c>
      <c r="J2912" t="s">
        <v>13818</v>
      </c>
      <c r="K2912" t="s">
        <v>13819</v>
      </c>
      <c r="L2912">
        <v>270107</v>
      </c>
      <c r="M2912" t="s">
        <v>13588</v>
      </c>
      <c r="N2912">
        <v>270107007</v>
      </c>
      <c r="O2912" t="s">
        <v>13618</v>
      </c>
      <c r="P2912">
        <v>24998.42712888106</v>
      </c>
      <c r="Q2912">
        <v>9364.0035374847612</v>
      </c>
      <c r="R2912">
        <v>12842.381682871677</v>
      </c>
    </row>
    <row r="2913" spans="1:18" x14ac:dyDescent="0.25">
      <c r="A2913">
        <v>13</v>
      </c>
      <c r="B2913">
        <v>13111</v>
      </c>
      <c r="C2913" t="s">
        <v>10678</v>
      </c>
      <c r="D2913" t="s">
        <v>1853</v>
      </c>
      <c r="E2913">
        <v>5</v>
      </c>
      <c r="F2913" t="s">
        <v>13817</v>
      </c>
      <c r="G2913">
        <v>1</v>
      </c>
      <c r="H2913" t="s">
        <v>8278</v>
      </c>
      <c r="I2913">
        <v>2</v>
      </c>
      <c r="J2913" t="s">
        <v>13818</v>
      </c>
      <c r="K2913" t="s">
        <v>13820</v>
      </c>
      <c r="L2913">
        <v>270107</v>
      </c>
      <c r="M2913" t="s">
        <v>13588</v>
      </c>
      <c r="N2913">
        <v>270107007</v>
      </c>
      <c r="O2913" t="s">
        <v>13618</v>
      </c>
      <c r="P2913">
        <v>10632.608764037876</v>
      </c>
      <c r="Q2913">
        <v>4866.8855618873795</v>
      </c>
      <c r="R2913">
        <v>5474.1583799491555</v>
      </c>
    </row>
    <row r="2914" spans="1:18" x14ac:dyDescent="0.25">
      <c r="A2914">
        <v>13</v>
      </c>
      <c r="B2914">
        <v>13111</v>
      </c>
      <c r="C2914" t="s">
        <v>10678</v>
      </c>
      <c r="D2914" t="s">
        <v>1853</v>
      </c>
      <c r="E2914">
        <v>6</v>
      </c>
      <c r="F2914" t="s">
        <v>13821</v>
      </c>
      <c r="G2914">
        <v>3</v>
      </c>
      <c r="H2914" t="s">
        <v>13770</v>
      </c>
      <c r="I2914">
        <v>2</v>
      </c>
      <c r="J2914" t="s">
        <v>13818</v>
      </c>
      <c r="K2914" t="s">
        <v>13822</v>
      </c>
      <c r="L2914">
        <v>270107</v>
      </c>
      <c r="M2914" t="s">
        <v>13588</v>
      </c>
      <c r="N2914">
        <v>270107007</v>
      </c>
      <c r="O2914" t="s">
        <v>13618</v>
      </c>
      <c r="P2914">
        <v>11362.420963226274</v>
      </c>
      <c r="Q2914">
        <v>3198.4679137406747</v>
      </c>
      <c r="R2914">
        <v>12842.381682871677</v>
      </c>
    </row>
    <row r="2915" spans="1:18" x14ac:dyDescent="0.25">
      <c r="A2915">
        <v>13</v>
      </c>
      <c r="B2915">
        <v>13111</v>
      </c>
      <c r="C2915" t="s">
        <v>10678</v>
      </c>
      <c r="D2915" t="s">
        <v>1853</v>
      </c>
      <c r="E2915">
        <v>6</v>
      </c>
      <c r="F2915" t="s">
        <v>13821</v>
      </c>
      <c r="G2915">
        <v>3</v>
      </c>
      <c r="H2915" t="s">
        <v>13770</v>
      </c>
      <c r="I2915">
        <v>2</v>
      </c>
      <c r="J2915" t="s">
        <v>13818</v>
      </c>
      <c r="K2915" t="s">
        <v>13823</v>
      </c>
      <c r="L2915">
        <v>270107</v>
      </c>
      <c r="M2915" t="s">
        <v>13588</v>
      </c>
      <c r="N2915">
        <v>270107007</v>
      </c>
      <c r="O2915" t="s">
        <v>13618</v>
      </c>
      <c r="P2915">
        <v>24268.61492969266</v>
      </c>
      <c r="Q2915">
        <v>11032.421185631465</v>
      </c>
      <c r="R2915">
        <v>5474.1583799491555</v>
      </c>
    </row>
    <row r="2916" spans="1:18" x14ac:dyDescent="0.25">
      <c r="A2916">
        <v>13</v>
      </c>
      <c r="B2916">
        <v>13112</v>
      </c>
      <c r="C2916" t="s">
        <v>10678</v>
      </c>
      <c r="D2916" t="s">
        <v>1856</v>
      </c>
      <c r="E2916">
        <v>5</v>
      </c>
      <c r="F2916" t="s">
        <v>13817</v>
      </c>
      <c r="G2916">
        <v>1</v>
      </c>
      <c r="H2916" t="s">
        <v>8278</v>
      </c>
      <c r="I2916">
        <v>2</v>
      </c>
      <c r="J2916" t="s">
        <v>13818</v>
      </c>
      <c r="K2916" t="s">
        <v>13819</v>
      </c>
      <c r="L2916">
        <v>270107</v>
      </c>
      <c r="M2916" t="s">
        <v>13588</v>
      </c>
      <c r="N2916">
        <v>270107007</v>
      </c>
      <c r="O2916" t="s">
        <v>13618</v>
      </c>
      <c r="P2916">
        <v>33801.99303334194</v>
      </c>
      <c r="Q2916">
        <v>41850.137215811294</v>
      </c>
      <c r="R2916">
        <v>12589.09205532279</v>
      </c>
    </row>
    <row r="2917" spans="1:18" x14ac:dyDescent="0.25">
      <c r="A2917">
        <v>13</v>
      </c>
      <c r="B2917">
        <v>13112</v>
      </c>
      <c r="C2917" t="s">
        <v>10678</v>
      </c>
      <c r="D2917" t="s">
        <v>1856</v>
      </c>
      <c r="E2917">
        <v>5</v>
      </c>
      <c r="F2917" t="s">
        <v>13817</v>
      </c>
      <c r="G2917">
        <v>1</v>
      </c>
      <c r="H2917" t="s">
        <v>8278</v>
      </c>
      <c r="I2917">
        <v>2</v>
      </c>
      <c r="J2917" t="s">
        <v>13818</v>
      </c>
      <c r="K2917" t="s">
        <v>13820</v>
      </c>
      <c r="L2917">
        <v>270107</v>
      </c>
      <c r="M2917" t="s">
        <v>13588</v>
      </c>
      <c r="N2917">
        <v>270107007</v>
      </c>
      <c r="O2917" t="s">
        <v>13618</v>
      </c>
      <c r="P2917">
        <v>0</v>
      </c>
      <c r="Q2917">
        <v>10897.193371108469</v>
      </c>
      <c r="R2917">
        <v>11738.694487144976</v>
      </c>
    </row>
    <row r="2918" spans="1:18" x14ac:dyDescent="0.25">
      <c r="A2918">
        <v>13</v>
      </c>
      <c r="B2918">
        <v>13112</v>
      </c>
      <c r="C2918" t="s">
        <v>10678</v>
      </c>
      <c r="D2918" t="s">
        <v>1856</v>
      </c>
      <c r="E2918">
        <v>6</v>
      </c>
      <c r="F2918" t="s">
        <v>13821</v>
      </c>
      <c r="G2918">
        <v>3</v>
      </c>
      <c r="H2918" t="s">
        <v>13770</v>
      </c>
      <c r="I2918">
        <v>2</v>
      </c>
      <c r="J2918" t="s">
        <v>13818</v>
      </c>
      <c r="K2918" t="s">
        <v>13822</v>
      </c>
      <c r="L2918">
        <v>270107</v>
      </c>
      <c r="M2918" t="s">
        <v>13588</v>
      </c>
      <c r="N2918">
        <v>270107007</v>
      </c>
      <c r="O2918" t="s">
        <v>13618</v>
      </c>
      <c r="P2918">
        <v>23389.948408787895</v>
      </c>
      <c r="Q2918">
        <v>21944.482702610196</v>
      </c>
      <c r="R2918">
        <v>7225.3950643309845</v>
      </c>
    </row>
    <row r="2919" spans="1:18" x14ac:dyDescent="0.25">
      <c r="A2919">
        <v>13</v>
      </c>
      <c r="B2919">
        <v>13112</v>
      </c>
      <c r="C2919" t="s">
        <v>10678</v>
      </c>
      <c r="D2919" t="s">
        <v>1856</v>
      </c>
      <c r="E2919">
        <v>6</v>
      </c>
      <c r="F2919" t="s">
        <v>13821</v>
      </c>
      <c r="G2919">
        <v>3</v>
      </c>
      <c r="H2919" t="s">
        <v>13770</v>
      </c>
      <c r="I2919">
        <v>2</v>
      </c>
      <c r="J2919" t="s">
        <v>13818</v>
      </c>
      <c r="K2919" t="s">
        <v>13823</v>
      </c>
      <c r="L2919">
        <v>270107</v>
      </c>
      <c r="M2919" t="s">
        <v>13588</v>
      </c>
      <c r="N2919">
        <v>270107007</v>
      </c>
      <c r="O2919" t="s">
        <v>13618</v>
      </c>
      <c r="P2919">
        <v>10412.044624554044</v>
      </c>
      <c r="Q2919">
        <v>30802.847884309587</v>
      </c>
      <c r="R2919">
        <v>17102.391478136782</v>
      </c>
    </row>
    <row r="2920" spans="1:18" x14ac:dyDescent="0.25">
      <c r="A2920">
        <v>13</v>
      </c>
      <c r="B2920">
        <v>13113</v>
      </c>
      <c r="C2920" t="s">
        <v>10678</v>
      </c>
      <c r="D2920" t="s">
        <v>1859</v>
      </c>
      <c r="E2920">
        <v>5</v>
      </c>
      <c r="F2920" t="s">
        <v>13817</v>
      </c>
      <c r="G2920">
        <v>1</v>
      </c>
      <c r="H2920" t="s">
        <v>8278</v>
      </c>
      <c r="I2920">
        <v>2</v>
      </c>
      <c r="J2920" t="s">
        <v>13818</v>
      </c>
      <c r="K2920" t="s">
        <v>13819</v>
      </c>
      <c r="L2920">
        <v>270107</v>
      </c>
      <c r="M2920" t="s">
        <v>13588</v>
      </c>
      <c r="N2920">
        <v>270107007</v>
      </c>
      <c r="O2920" t="s">
        <v>13618</v>
      </c>
      <c r="P2920">
        <v>33106.490104177326</v>
      </c>
      <c r="Q2920">
        <v>12312.518624925866</v>
      </c>
      <c r="R2920">
        <v>24446.918566032429</v>
      </c>
    </row>
    <row r="2921" spans="1:18" x14ac:dyDescent="0.25">
      <c r="A2921">
        <v>13</v>
      </c>
      <c r="B2921">
        <v>13113</v>
      </c>
      <c r="C2921" t="s">
        <v>10678</v>
      </c>
      <c r="D2921" t="s">
        <v>1859</v>
      </c>
      <c r="E2921">
        <v>5</v>
      </c>
      <c r="F2921" t="s">
        <v>13817</v>
      </c>
      <c r="G2921">
        <v>1</v>
      </c>
      <c r="H2921" t="s">
        <v>8278</v>
      </c>
      <c r="I2921">
        <v>2</v>
      </c>
      <c r="J2921" t="s">
        <v>13818</v>
      </c>
      <c r="K2921" t="s">
        <v>13820</v>
      </c>
      <c r="L2921">
        <v>270107</v>
      </c>
      <c r="M2921" t="s">
        <v>13588</v>
      </c>
      <c r="N2921">
        <v>270107007</v>
      </c>
      <c r="O2921" t="s">
        <v>13618</v>
      </c>
      <c r="P2921">
        <v>4078.0613602406925</v>
      </c>
      <c r="Q2921">
        <v>5581.296498213932</v>
      </c>
      <c r="R2921">
        <v>0</v>
      </c>
    </row>
    <row r="2922" spans="1:18" x14ac:dyDescent="0.25">
      <c r="A2922">
        <v>13</v>
      </c>
      <c r="B2922">
        <v>13113</v>
      </c>
      <c r="C2922" t="s">
        <v>10678</v>
      </c>
      <c r="D2922" t="s">
        <v>1859</v>
      </c>
      <c r="E2922">
        <v>6</v>
      </c>
      <c r="F2922" t="s">
        <v>13821</v>
      </c>
      <c r="G2922">
        <v>3</v>
      </c>
      <c r="H2922" t="s">
        <v>13770</v>
      </c>
      <c r="I2922">
        <v>2</v>
      </c>
      <c r="J2922" t="s">
        <v>13818</v>
      </c>
      <c r="K2922" t="s">
        <v>13822</v>
      </c>
      <c r="L2922">
        <v>270107</v>
      </c>
      <c r="M2922" t="s">
        <v>13588</v>
      </c>
      <c r="N2922">
        <v>270107007</v>
      </c>
      <c r="O2922" t="s">
        <v>13618</v>
      </c>
      <c r="P2922">
        <v>26698.254159929595</v>
      </c>
      <c r="Q2922">
        <v>7802.7196656359083</v>
      </c>
      <c r="R2922">
        <v>20206.152828159404</v>
      </c>
    </row>
    <row r="2923" spans="1:18" x14ac:dyDescent="0.25">
      <c r="A2923">
        <v>13</v>
      </c>
      <c r="B2923">
        <v>13113</v>
      </c>
      <c r="C2923" t="s">
        <v>10678</v>
      </c>
      <c r="D2923" t="s">
        <v>1859</v>
      </c>
      <c r="E2923">
        <v>6</v>
      </c>
      <c r="F2923" t="s">
        <v>13821</v>
      </c>
      <c r="G2923">
        <v>3</v>
      </c>
      <c r="H2923" t="s">
        <v>13770</v>
      </c>
      <c r="I2923">
        <v>2</v>
      </c>
      <c r="J2923" t="s">
        <v>13818</v>
      </c>
      <c r="K2923" t="s">
        <v>13823</v>
      </c>
      <c r="L2923">
        <v>270107</v>
      </c>
      <c r="M2923" t="s">
        <v>13588</v>
      </c>
      <c r="N2923">
        <v>270107007</v>
      </c>
      <c r="O2923" t="s">
        <v>13618</v>
      </c>
      <c r="P2923">
        <v>10486.297304488426</v>
      </c>
      <c r="Q2923">
        <v>10091.095457503889</v>
      </c>
      <c r="R2923">
        <v>4240.7657378730282</v>
      </c>
    </row>
    <row r="2924" spans="1:18" x14ac:dyDescent="0.25">
      <c r="A2924">
        <v>13</v>
      </c>
      <c r="B2924">
        <v>13114</v>
      </c>
      <c r="C2924" t="s">
        <v>10678</v>
      </c>
      <c r="D2924" t="s">
        <v>1862</v>
      </c>
      <c r="E2924">
        <v>5</v>
      </c>
      <c r="F2924" t="s">
        <v>13817</v>
      </c>
      <c r="G2924">
        <v>1</v>
      </c>
      <c r="H2924" t="s">
        <v>8278</v>
      </c>
      <c r="I2924">
        <v>2</v>
      </c>
      <c r="J2924" t="s">
        <v>13818</v>
      </c>
      <c r="K2924" t="s">
        <v>13819</v>
      </c>
      <c r="L2924">
        <v>270107</v>
      </c>
      <c r="M2924" t="s">
        <v>13588</v>
      </c>
      <c r="N2924">
        <v>270107007</v>
      </c>
      <c r="O2924" t="s">
        <v>13618</v>
      </c>
      <c r="P2924">
        <v>34103.819372654289</v>
      </c>
      <c r="Q2924">
        <v>22703.434322527133</v>
      </c>
      <c r="R2924">
        <v>41856.733458057017</v>
      </c>
    </row>
    <row r="2925" spans="1:18" x14ac:dyDescent="0.25">
      <c r="A2925">
        <v>13</v>
      </c>
      <c r="B2925">
        <v>13114</v>
      </c>
      <c r="C2925" t="s">
        <v>10678</v>
      </c>
      <c r="D2925" t="s">
        <v>1862</v>
      </c>
      <c r="E2925">
        <v>5</v>
      </c>
      <c r="F2925" t="s">
        <v>13817</v>
      </c>
      <c r="G2925">
        <v>1</v>
      </c>
      <c r="H2925" t="s">
        <v>8278</v>
      </c>
      <c r="I2925">
        <v>2</v>
      </c>
      <c r="J2925" t="s">
        <v>13818</v>
      </c>
      <c r="K2925" t="s">
        <v>13820</v>
      </c>
      <c r="L2925">
        <v>270107</v>
      </c>
      <c r="M2925" t="s">
        <v>13588</v>
      </c>
      <c r="N2925">
        <v>270107007</v>
      </c>
      <c r="O2925" t="s">
        <v>13618</v>
      </c>
      <c r="P2925">
        <v>572.60802982888345</v>
      </c>
      <c r="Q2925">
        <v>4883.5966564152986</v>
      </c>
      <c r="R2925">
        <v>2889.1212548800095</v>
      </c>
    </row>
    <row r="2926" spans="1:18" x14ac:dyDescent="0.25">
      <c r="A2926">
        <v>13</v>
      </c>
      <c r="B2926">
        <v>13114</v>
      </c>
      <c r="C2926" t="s">
        <v>10678</v>
      </c>
      <c r="D2926" t="s">
        <v>1862</v>
      </c>
      <c r="E2926">
        <v>6</v>
      </c>
      <c r="F2926" t="s">
        <v>13821</v>
      </c>
      <c r="G2926">
        <v>3</v>
      </c>
      <c r="H2926" t="s">
        <v>13770</v>
      </c>
      <c r="I2926">
        <v>2</v>
      </c>
      <c r="J2926" t="s">
        <v>13818</v>
      </c>
      <c r="K2926" t="s">
        <v>13822</v>
      </c>
      <c r="L2926">
        <v>270107</v>
      </c>
      <c r="M2926" t="s">
        <v>13588</v>
      </c>
      <c r="N2926">
        <v>270107007</v>
      </c>
      <c r="O2926" t="s">
        <v>13618</v>
      </c>
      <c r="P2926">
        <v>29951.184639807121</v>
      </c>
      <c r="Q2926">
        <v>17910.465679662717</v>
      </c>
      <c r="R2926">
        <v>39904.836045246979</v>
      </c>
    </row>
    <row r="2927" spans="1:18" x14ac:dyDescent="0.25">
      <c r="A2927">
        <v>13</v>
      </c>
      <c r="B2927">
        <v>13114</v>
      </c>
      <c r="C2927" t="s">
        <v>10678</v>
      </c>
      <c r="D2927" t="s">
        <v>1862</v>
      </c>
      <c r="E2927">
        <v>6</v>
      </c>
      <c r="F2927" t="s">
        <v>13821</v>
      </c>
      <c r="G2927">
        <v>3</v>
      </c>
      <c r="H2927" t="s">
        <v>13770</v>
      </c>
      <c r="I2927">
        <v>2</v>
      </c>
      <c r="J2927" t="s">
        <v>13818</v>
      </c>
      <c r="K2927" t="s">
        <v>13823</v>
      </c>
      <c r="L2927">
        <v>270107</v>
      </c>
      <c r="M2927" t="s">
        <v>13588</v>
      </c>
      <c r="N2927">
        <v>270107007</v>
      </c>
      <c r="O2927" t="s">
        <v>13618</v>
      </c>
      <c r="P2927">
        <v>4725.2427626760491</v>
      </c>
      <c r="Q2927">
        <v>9676.5652992797113</v>
      </c>
      <c r="R2927">
        <v>4841.0186676900512</v>
      </c>
    </row>
    <row r="2928" spans="1:18" x14ac:dyDescent="0.25">
      <c r="A2928">
        <v>13</v>
      </c>
      <c r="B2928">
        <v>13115</v>
      </c>
      <c r="C2928" t="s">
        <v>10678</v>
      </c>
      <c r="D2928" t="s">
        <v>1865</v>
      </c>
      <c r="E2928">
        <v>5</v>
      </c>
      <c r="F2928" t="s">
        <v>13817</v>
      </c>
      <c r="G2928">
        <v>1</v>
      </c>
      <c r="H2928" t="s">
        <v>8278</v>
      </c>
      <c r="I2928">
        <v>2</v>
      </c>
      <c r="J2928" t="s">
        <v>13818</v>
      </c>
      <c r="K2928" t="s">
        <v>13819</v>
      </c>
      <c r="L2928">
        <v>270107</v>
      </c>
      <c r="M2928" t="s">
        <v>13588</v>
      </c>
      <c r="N2928">
        <v>270107007</v>
      </c>
      <c r="O2928" t="s">
        <v>13618</v>
      </c>
      <c r="P2928">
        <v>27917.258162644495</v>
      </c>
      <c r="Q2928">
        <v>18737.604939602777</v>
      </c>
      <c r="R2928">
        <v>11689.264183703077</v>
      </c>
    </row>
    <row r="2929" spans="1:18" x14ac:dyDescent="0.25">
      <c r="A2929">
        <v>13</v>
      </c>
      <c r="B2929">
        <v>13115</v>
      </c>
      <c r="C2929" t="s">
        <v>10678</v>
      </c>
      <c r="D2929" t="s">
        <v>1865</v>
      </c>
      <c r="E2929">
        <v>5</v>
      </c>
      <c r="F2929" t="s">
        <v>13817</v>
      </c>
      <c r="G2929">
        <v>1</v>
      </c>
      <c r="H2929" t="s">
        <v>8278</v>
      </c>
      <c r="I2929">
        <v>2</v>
      </c>
      <c r="J2929" t="s">
        <v>13818</v>
      </c>
      <c r="K2929" t="s">
        <v>13820</v>
      </c>
      <c r="L2929">
        <v>270107</v>
      </c>
      <c r="M2929" t="s">
        <v>13588</v>
      </c>
      <c r="N2929">
        <v>270107007</v>
      </c>
      <c r="O2929" t="s">
        <v>13618</v>
      </c>
      <c r="P2929">
        <v>0</v>
      </c>
      <c r="Q2929">
        <v>6118.3765722695352</v>
      </c>
      <c r="R2929">
        <v>0</v>
      </c>
    </row>
    <row r="2930" spans="1:18" x14ac:dyDescent="0.25">
      <c r="A2930">
        <v>13</v>
      </c>
      <c r="B2930">
        <v>13115</v>
      </c>
      <c r="C2930" t="s">
        <v>10678</v>
      </c>
      <c r="D2930" t="s">
        <v>1865</v>
      </c>
      <c r="E2930">
        <v>6</v>
      </c>
      <c r="F2930" t="s">
        <v>13821</v>
      </c>
      <c r="G2930">
        <v>3</v>
      </c>
      <c r="H2930" t="s">
        <v>13770</v>
      </c>
      <c r="I2930">
        <v>2</v>
      </c>
      <c r="J2930" t="s">
        <v>13818</v>
      </c>
      <c r="K2930" t="s">
        <v>13822</v>
      </c>
      <c r="L2930">
        <v>270107</v>
      </c>
      <c r="M2930" t="s">
        <v>13588</v>
      </c>
      <c r="N2930">
        <v>270107007</v>
      </c>
      <c r="O2930" t="s">
        <v>13618</v>
      </c>
      <c r="P2930">
        <v>12244.980734131008</v>
      </c>
      <c r="Q2930">
        <v>10708.973342263838</v>
      </c>
      <c r="R2930">
        <v>11689.264183703077</v>
      </c>
    </row>
    <row r="2931" spans="1:18" x14ac:dyDescent="0.25">
      <c r="A2931">
        <v>13</v>
      </c>
      <c r="B2931">
        <v>13115</v>
      </c>
      <c r="C2931" t="s">
        <v>10678</v>
      </c>
      <c r="D2931" t="s">
        <v>1865</v>
      </c>
      <c r="E2931">
        <v>6</v>
      </c>
      <c r="F2931" t="s">
        <v>13821</v>
      </c>
      <c r="G2931">
        <v>3</v>
      </c>
      <c r="H2931" t="s">
        <v>13770</v>
      </c>
      <c r="I2931">
        <v>2</v>
      </c>
      <c r="J2931" t="s">
        <v>13818</v>
      </c>
      <c r="K2931" t="s">
        <v>13823</v>
      </c>
      <c r="L2931">
        <v>270107</v>
      </c>
      <c r="M2931" t="s">
        <v>13588</v>
      </c>
      <c r="N2931">
        <v>270107007</v>
      </c>
      <c r="O2931" t="s">
        <v>13618</v>
      </c>
      <c r="P2931">
        <v>15672.277428513486</v>
      </c>
      <c r="Q2931">
        <v>14147.008169608473</v>
      </c>
      <c r="R2931">
        <v>0</v>
      </c>
    </row>
    <row r="2932" spans="1:18" x14ac:dyDescent="0.25">
      <c r="A2932">
        <v>13</v>
      </c>
      <c r="B2932">
        <v>13116</v>
      </c>
      <c r="C2932" t="s">
        <v>10678</v>
      </c>
      <c r="D2932" t="s">
        <v>1868</v>
      </c>
      <c r="E2932">
        <v>5</v>
      </c>
      <c r="F2932" t="s">
        <v>13817</v>
      </c>
      <c r="G2932">
        <v>1</v>
      </c>
      <c r="H2932" t="s">
        <v>8278</v>
      </c>
      <c r="I2932">
        <v>2</v>
      </c>
      <c r="J2932" t="s">
        <v>13818</v>
      </c>
      <c r="K2932" t="s">
        <v>13819</v>
      </c>
      <c r="L2932">
        <v>270107</v>
      </c>
      <c r="M2932" t="s">
        <v>13588</v>
      </c>
      <c r="N2932">
        <v>270107007</v>
      </c>
      <c r="O2932" t="s">
        <v>13618</v>
      </c>
      <c r="P2932">
        <v>34147.560557956996</v>
      </c>
      <c r="Q2932">
        <v>39527.403939967277</v>
      </c>
      <c r="R2932">
        <v>7684.2620421253323</v>
      </c>
    </row>
    <row r="2933" spans="1:18" x14ac:dyDescent="0.25">
      <c r="A2933">
        <v>13</v>
      </c>
      <c r="B2933">
        <v>13116</v>
      </c>
      <c r="C2933" t="s">
        <v>10678</v>
      </c>
      <c r="D2933" t="s">
        <v>1868</v>
      </c>
      <c r="E2933">
        <v>5</v>
      </c>
      <c r="F2933" t="s">
        <v>13817</v>
      </c>
      <c r="G2933">
        <v>1</v>
      </c>
      <c r="H2933" t="s">
        <v>8278</v>
      </c>
      <c r="I2933">
        <v>2</v>
      </c>
      <c r="J2933" t="s">
        <v>13818</v>
      </c>
      <c r="K2933" t="s">
        <v>13820</v>
      </c>
      <c r="L2933">
        <v>270107</v>
      </c>
      <c r="M2933" t="s">
        <v>13588</v>
      </c>
      <c r="N2933">
        <v>270107007</v>
      </c>
      <c r="O2933" t="s">
        <v>13618</v>
      </c>
      <c r="P2933">
        <v>0</v>
      </c>
      <c r="Q2933">
        <v>5222.9096534555356</v>
      </c>
      <c r="R2933">
        <v>5858.4051646578209</v>
      </c>
    </row>
    <row r="2934" spans="1:18" x14ac:dyDescent="0.25">
      <c r="A2934">
        <v>13</v>
      </c>
      <c r="B2934">
        <v>13116</v>
      </c>
      <c r="C2934" t="s">
        <v>10678</v>
      </c>
      <c r="D2934" t="s">
        <v>1868</v>
      </c>
      <c r="E2934">
        <v>6</v>
      </c>
      <c r="F2934" t="s">
        <v>13821</v>
      </c>
      <c r="G2934">
        <v>3</v>
      </c>
      <c r="H2934" t="s">
        <v>13770</v>
      </c>
      <c r="I2934">
        <v>2</v>
      </c>
      <c r="J2934" t="s">
        <v>13818</v>
      </c>
      <c r="K2934" t="s">
        <v>13822</v>
      </c>
      <c r="L2934">
        <v>270107</v>
      </c>
      <c r="M2934" t="s">
        <v>13588</v>
      </c>
      <c r="N2934">
        <v>270107007</v>
      </c>
      <c r="O2934" t="s">
        <v>13618</v>
      </c>
      <c r="P2934">
        <v>34147.560557956996</v>
      </c>
      <c r="Q2934">
        <v>39527.403939967277</v>
      </c>
      <c r="R2934">
        <v>7684.2620421253323</v>
      </c>
    </row>
    <row r="2935" spans="1:18" x14ac:dyDescent="0.25">
      <c r="A2935">
        <v>13</v>
      </c>
      <c r="B2935">
        <v>13116</v>
      </c>
      <c r="C2935" t="s">
        <v>10678</v>
      </c>
      <c r="D2935" t="s">
        <v>1868</v>
      </c>
      <c r="E2935">
        <v>6</v>
      </c>
      <c r="F2935" t="s">
        <v>13821</v>
      </c>
      <c r="G2935">
        <v>3</v>
      </c>
      <c r="H2935" t="s">
        <v>13770</v>
      </c>
      <c r="I2935">
        <v>2</v>
      </c>
      <c r="J2935" t="s">
        <v>13818</v>
      </c>
      <c r="K2935" t="s">
        <v>13823</v>
      </c>
      <c r="L2935">
        <v>270107</v>
      </c>
      <c r="M2935" t="s">
        <v>13588</v>
      </c>
      <c r="N2935">
        <v>270107007</v>
      </c>
      <c r="O2935" t="s">
        <v>13618</v>
      </c>
      <c r="P2935">
        <v>0</v>
      </c>
      <c r="Q2935">
        <v>5222.9096534555356</v>
      </c>
      <c r="R2935">
        <v>5858.4051646578209</v>
      </c>
    </row>
    <row r="2936" spans="1:18" x14ac:dyDescent="0.25">
      <c r="A2936">
        <v>13</v>
      </c>
      <c r="B2936">
        <v>13117</v>
      </c>
      <c r="C2936" t="s">
        <v>10678</v>
      </c>
      <c r="D2936" t="s">
        <v>1871</v>
      </c>
      <c r="E2936">
        <v>5</v>
      </c>
      <c r="F2936" t="s">
        <v>13817</v>
      </c>
      <c r="G2936">
        <v>1</v>
      </c>
      <c r="H2936" t="s">
        <v>8278</v>
      </c>
      <c r="I2936">
        <v>2</v>
      </c>
      <c r="J2936" t="s">
        <v>13818</v>
      </c>
      <c r="K2936" t="s">
        <v>13819</v>
      </c>
      <c r="L2936">
        <v>270107</v>
      </c>
      <c r="M2936" t="s">
        <v>13588</v>
      </c>
      <c r="N2936">
        <v>270107007</v>
      </c>
      <c r="O2936" t="s">
        <v>13618</v>
      </c>
      <c r="P2936">
        <v>31870.82168322675</v>
      </c>
      <c r="Q2936">
        <v>19523.306627790451</v>
      </c>
      <c r="R2936">
        <v>17678.261809648178</v>
      </c>
    </row>
    <row r="2937" spans="1:18" x14ac:dyDescent="0.25">
      <c r="A2937">
        <v>13</v>
      </c>
      <c r="B2937">
        <v>13117</v>
      </c>
      <c r="C2937" t="s">
        <v>10678</v>
      </c>
      <c r="D2937" t="s">
        <v>1871</v>
      </c>
      <c r="E2937">
        <v>5</v>
      </c>
      <c r="F2937" t="s">
        <v>13817</v>
      </c>
      <c r="G2937">
        <v>1</v>
      </c>
      <c r="H2937" t="s">
        <v>8278</v>
      </c>
      <c r="I2937">
        <v>2</v>
      </c>
      <c r="J2937" t="s">
        <v>13818</v>
      </c>
      <c r="K2937" t="s">
        <v>13820</v>
      </c>
      <c r="L2937">
        <v>270107</v>
      </c>
      <c r="M2937" t="s">
        <v>13588</v>
      </c>
      <c r="N2937">
        <v>270107007</v>
      </c>
      <c r="O2937" t="s">
        <v>13618</v>
      </c>
      <c r="P2937">
        <v>3913.468329447277</v>
      </c>
      <c r="Q2937">
        <v>0</v>
      </c>
      <c r="R2937">
        <v>6299.5034512756274</v>
      </c>
    </row>
    <row r="2938" spans="1:18" x14ac:dyDescent="0.25">
      <c r="A2938">
        <v>13</v>
      </c>
      <c r="B2938">
        <v>13117</v>
      </c>
      <c r="C2938" t="s">
        <v>10678</v>
      </c>
      <c r="D2938" t="s">
        <v>1871</v>
      </c>
      <c r="E2938">
        <v>6</v>
      </c>
      <c r="F2938" t="s">
        <v>13821</v>
      </c>
      <c r="G2938">
        <v>3</v>
      </c>
      <c r="H2938" t="s">
        <v>13770</v>
      </c>
      <c r="I2938">
        <v>2</v>
      </c>
      <c r="J2938" t="s">
        <v>13818</v>
      </c>
      <c r="K2938" t="s">
        <v>13822</v>
      </c>
      <c r="L2938">
        <v>270107</v>
      </c>
      <c r="M2938" t="s">
        <v>13588</v>
      </c>
      <c r="N2938">
        <v>270107007</v>
      </c>
      <c r="O2938" t="s">
        <v>13618</v>
      </c>
      <c r="P2938">
        <v>29913.603777053242</v>
      </c>
      <c r="Q2938">
        <v>12883.771784904395</v>
      </c>
      <c r="R2938">
        <v>14203.916526380432</v>
      </c>
    </row>
    <row r="2939" spans="1:18" x14ac:dyDescent="0.25">
      <c r="A2939">
        <v>13</v>
      </c>
      <c r="B2939">
        <v>13117</v>
      </c>
      <c r="C2939" t="s">
        <v>10678</v>
      </c>
      <c r="D2939" t="s">
        <v>1871</v>
      </c>
      <c r="E2939">
        <v>6</v>
      </c>
      <c r="F2939" t="s">
        <v>13821</v>
      </c>
      <c r="G2939">
        <v>3</v>
      </c>
      <c r="H2939" t="s">
        <v>13770</v>
      </c>
      <c r="I2939">
        <v>2</v>
      </c>
      <c r="J2939" t="s">
        <v>13818</v>
      </c>
      <c r="K2939" t="s">
        <v>13823</v>
      </c>
      <c r="L2939">
        <v>270107</v>
      </c>
      <c r="M2939" t="s">
        <v>13588</v>
      </c>
      <c r="N2939">
        <v>270107007</v>
      </c>
      <c r="O2939" t="s">
        <v>13618</v>
      </c>
      <c r="P2939">
        <v>5870.6862356207857</v>
      </c>
      <c r="Q2939">
        <v>6639.534842886058</v>
      </c>
      <c r="R2939">
        <v>9773.8487345433787</v>
      </c>
    </row>
    <row r="2940" spans="1:18" x14ac:dyDescent="0.25">
      <c r="A2940">
        <v>13</v>
      </c>
      <c r="B2940">
        <v>13118</v>
      </c>
      <c r="C2940" t="s">
        <v>10678</v>
      </c>
      <c r="D2940" t="s">
        <v>1874</v>
      </c>
      <c r="E2940">
        <v>5</v>
      </c>
      <c r="F2940" t="s">
        <v>13817</v>
      </c>
      <c r="G2940">
        <v>1</v>
      </c>
      <c r="H2940" t="s">
        <v>8278</v>
      </c>
      <c r="I2940">
        <v>2</v>
      </c>
      <c r="J2940" t="s">
        <v>13818</v>
      </c>
      <c r="K2940" t="s">
        <v>13819</v>
      </c>
      <c r="L2940">
        <v>270107</v>
      </c>
      <c r="M2940" t="s">
        <v>13588</v>
      </c>
      <c r="N2940">
        <v>270107007</v>
      </c>
      <c r="O2940" t="s">
        <v>13618</v>
      </c>
      <c r="P2940">
        <v>33868.974042027192</v>
      </c>
      <c r="Q2940">
        <v>17443.810208793031</v>
      </c>
      <c r="R2940">
        <v>37202.209710823859</v>
      </c>
    </row>
    <row r="2941" spans="1:18" x14ac:dyDescent="0.25">
      <c r="A2941">
        <v>13</v>
      </c>
      <c r="B2941">
        <v>13118</v>
      </c>
      <c r="C2941" t="s">
        <v>10678</v>
      </c>
      <c r="D2941" t="s">
        <v>1874</v>
      </c>
      <c r="E2941">
        <v>5</v>
      </c>
      <c r="F2941" t="s">
        <v>13817</v>
      </c>
      <c r="G2941">
        <v>1</v>
      </c>
      <c r="H2941" t="s">
        <v>8278</v>
      </c>
      <c r="I2941">
        <v>2</v>
      </c>
      <c r="J2941" t="s">
        <v>13818</v>
      </c>
      <c r="K2941" t="s">
        <v>13820</v>
      </c>
      <c r="L2941">
        <v>270107</v>
      </c>
      <c r="M2941" t="s">
        <v>13588</v>
      </c>
      <c r="N2941">
        <v>270107007</v>
      </c>
      <c r="O2941" t="s">
        <v>13618</v>
      </c>
      <c r="P2941">
        <v>0</v>
      </c>
      <c r="Q2941">
        <v>18690.08492563089</v>
      </c>
      <c r="R2941">
        <v>8672.1310957347141</v>
      </c>
    </row>
    <row r="2942" spans="1:18" x14ac:dyDescent="0.25">
      <c r="A2942">
        <v>13</v>
      </c>
      <c r="B2942">
        <v>13118</v>
      </c>
      <c r="C2942" t="s">
        <v>10678</v>
      </c>
      <c r="D2942" t="s">
        <v>1874</v>
      </c>
      <c r="E2942">
        <v>6</v>
      </c>
      <c r="F2942" t="s">
        <v>13821</v>
      </c>
      <c r="G2942">
        <v>3</v>
      </c>
      <c r="H2942" t="s">
        <v>13770</v>
      </c>
      <c r="I2942">
        <v>2</v>
      </c>
      <c r="J2942" t="s">
        <v>13818</v>
      </c>
      <c r="K2942" t="s">
        <v>13822</v>
      </c>
      <c r="L2942">
        <v>270107</v>
      </c>
      <c r="M2942" t="s">
        <v>13588</v>
      </c>
      <c r="N2942">
        <v>270107007</v>
      </c>
      <c r="O2942" t="s">
        <v>13618</v>
      </c>
      <c r="P2942">
        <v>24907.713394381237</v>
      </c>
      <c r="Q2942">
        <v>2494.3807866143088</v>
      </c>
      <c r="R2942">
        <v>29195.757109838403</v>
      </c>
    </row>
    <row r="2943" spans="1:18" x14ac:dyDescent="0.25">
      <c r="A2943">
        <v>13</v>
      </c>
      <c r="B2943">
        <v>13118</v>
      </c>
      <c r="C2943" t="s">
        <v>10678</v>
      </c>
      <c r="D2943" t="s">
        <v>1874</v>
      </c>
      <c r="E2943">
        <v>6</v>
      </c>
      <c r="F2943" t="s">
        <v>13821</v>
      </c>
      <c r="G2943">
        <v>3</v>
      </c>
      <c r="H2943" t="s">
        <v>13770</v>
      </c>
      <c r="I2943">
        <v>2</v>
      </c>
      <c r="J2943" t="s">
        <v>13818</v>
      </c>
      <c r="K2943" t="s">
        <v>13823</v>
      </c>
      <c r="L2943">
        <v>270107</v>
      </c>
      <c r="M2943" t="s">
        <v>13588</v>
      </c>
      <c r="N2943">
        <v>270107007</v>
      </c>
      <c r="O2943" t="s">
        <v>13618</v>
      </c>
      <c r="P2943">
        <v>8961.260647645955</v>
      </c>
      <c r="Q2943">
        <v>33639.514347809614</v>
      </c>
      <c r="R2943">
        <v>16678.583696720179</v>
      </c>
    </row>
    <row r="2944" spans="1:18" x14ac:dyDescent="0.25">
      <c r="A2944">
        <v>13</v>
      </c>
      <c r="B2944">
        <v>13119</v>
      </c>
      <c r="C2944" t="s">
        <v>10678</v>
      </c>
      <c r="D2944" t="s">
        <v>1877</v>
      </c>
      <c r="E2944">
        <v>5</v>
      </c>
      <c r="F2944" t="s">
        <v>13817</v>
      </c>
      <c r="G2944">
        <v>1</v>
      </c>
      <c r="H2944" t="s">
        <v>8278</v>
      </c>
      <c r="I2944">
        <v>2</v>
      </c>
      <c r="J2944" t="s">
        <v>13818</v>
      </c>
      <c r="K2944" t="s">
        <v>13819</v>
      </c>
      <c r="L2944">
        <v>270107</v>
      </c>
      <c r="M2944" t="s">
        <v>13588</v>
      </c>
      <c r="N2944">
        <v>270107007</v>
      </c>
      <c r="O2944" t="s">
        <v>13618</v>
      </c>
      <c r="P2944">
        <v>27039.466395257346</v>
      </c>
      <c r="Q2944">
        <v>25479.705871623803</v>
      </c>
      <c r="R2944">
        <v>33373.002204634933</v>
      </c>
    </row>
    <row r="2945" spans="1:18" x14ac:dyDescent="0.25">
      <c r="A2945">
        <v>13</v>
      </c>
      <c r="B2945">
        <v>13119</v>
      </c>
      <c r="C2945" t="s">
        <v>10678</v>
      </c>
      <c r="D2945" t="s">
        <v>1877</v>
      </c>
      <c r="E2945">
        <v>5</v>
      </c>
      <c r="F2945" t="s">
        <v>13817</v>
      </c>
      <c r="G2945">
        <v>1</v>
      </c>
      <c r="H2945" t="s">
        <v>8278</v>
      </c>
      <c r="I2945">
        <v>2</v>
      </c>
      <c r="J2945" t="s">
        <v>13818</v>
      </c>
      <c r="K2945" t="s">
        <v>13820</v>
      </c>
      <c r="L2945">
        <v>270107</v>
      </c>
      <c r="M2945" t="s">
        <v>13588</v>
      </c>
      <c r="N2945">
        <v>270107007</v>
      </c>
      <c r="O2945" t="s">
        <v>13618</v>
      </c>
      <c r="P2945">
        <v>4028.1374347688106</v>
      </c>
      <c r="Q2945">
        <v>11439.936427044604</v>
      </c>
      <c r="R2945">
        <v>5721.7254964983922</v>
      </c>
    </row>
    <row r="2946" spans="1:18" x14ac:dyDescent="0.25">
      <c r="A2946">
        <v>13</v>
      </c>
      <c r="B2946">
        <v>13119</v>
      </c>
      <c r="C2946" t="s">
        <v>10678</v>
      </c>
      <c r="D2946" t="s">
        <v>1877</v>
      </c>
      <c r="E2946">
        <v>6</v>
      </c>
      <c r="F2946" t="s">
        <v>13821</v>
      </c>
      <c r="G2946">
        <v>3</v>
      </c>
      <c r="H2946" t="s">
        <v>13770</v>
      </c>
      <c r="I2946">
        <v>2</v>
      </c>
      <c r="J2946" t="s">
        <v>13818</v>
      </c>
      <c r="K2946" t="s">
        <v>13822</v>
      </c>
      <c r="L2946">
        <v>270107</v>
      </c>
      <c r="M2946" t="s">
        <v>13588</v>
      </c>
      <c r="N2946">
        <v>270107007</v>
      </c>
      <c r="O2946" t="s">
        <v>13618</v>
      </c>
      <c r="P2946">
        <v>24371.442681994784</v>
      </c>
      <c r="Q2946">
        <v>19054.466094508498</v>
      </c>
      <c r="R2946">
        <v>26654.644304759266</v>
      </c>
    </row>
    <row r="2947" spans="1:18" x14ac:dyDescent="0.25">
      <c r="A2947">
        <v>13</v>
      </c>
      <c r="B2947">
        <v>13119</v>
      </c>
      <c r="C2947" t="s">
        <v>10678</v>
      </c>
      <c r="D2947" t="s">
        <v>1877</v>
      </c>
      <c r="E2947">
        <v>6</v>
      </c>
      <c r="F2947" t="s">
        <v>13821</v>
      </c>
      <c r="G2947">
        <v>3</v>
      </c>
      <c r="H2947" t="s">
        <v>13770</v>
      </c>
      <c r="I2947">
        <v>2</v>
      </c>
      <c r="J2947" t="s">
        <v>13818</v>
      </c>
      <c r="K2947" t="s">
        <v>13823</v>
      </c>
      <c r="L2947">
        <v>270107</v>
      </c>
      <c r="M2947" t="s">
        <v>13588</v>
      </c>
      <c r="N2947">
        <v>270107007</v>
      </c>
      <c r="O2947" t="s">
        <v>13618</v>
      </c>
      <c r="P2947">
        <v>6696.161148031375</v>
      </c>
      <c r="Q2947">
        <v>17865.176204159896</v>
      </c>
      <c r="R2947">
        <v>12440.083396374048</v>
      </c>
    </row>
    <row r="2948" spans="1:18" x14ac:dyDescent="0.25">
      <c r="A2948">
        <v>13</v>
      </c>
      <c r="B2948">
        <v>13120</v>
      </c>
      <c r="C2948" t="s">
        <v>10678</v>
      </c>
      <c r="D2948" t="s">
        <v>1880</v>
      </c>
      <c r="E2948">
        <v>5</v>
      </c>
      <c r="F2948" t="s">
        <v>13817</v>
      </c>
      <c r="G2948">
        <v>1</v>
      </c>
      <c r="H2948" t="s">
        <v>8278</v>
      </c>
      <c r="I2948">
        <v>2</v>
      </c>
      <c r="J2948" t="s">
        <v>13818</v>
      </c>
      <c r="K2948" t="s">
        <v>13819</v>
      </c>
      <c r="L2948">
        <v>270107</v>
      </c>
      <c r="M2948" t="s">
        <v>13588</v>
      </c>
      <c r="N2948">
        <v>270107007</v>
      </c>
      <c r="O2948" t="s">
        <v>13618</v>
      </c>
      <c r="P2948">
        <v>32135.911279587079</v>
      </c>
      <c r="Q2948">
        <v>16714.604403179412</v>
      </c>
      <c r="R2948">
        <v>21465.751252491827</v>
      </c>
    </row>
    <row r="2949" spans="1:18" x14ac:dyDescent="0.25">
      <c r="A2949">
        <v>13</v>
      </c>
      <c r="B2949">
        <v>13120</v>
      </c>
      <c r="C2949" t="s">
        <v>10678</v>
      </c>
      <c r="D2949" t="s">
        <v>1880</v>
      </c>
      <c r="E2949">
        <v>5</v>
      </c>
      <c r="F2949" t="s">
        <v>13817</v>
      </c>
      <c r="G2949">
        <v>1</v>
      </c>
      <c r="H2949" t="s">
        <v>8278</v>
      </c>
      <c r="I2949">
        <v>2</v>
      </c>
      <c r="J2949" t="s">
        <v>13818</v>
      </c>
      <c r="K2949" t="s">
        <v>13820</v>
      </c>
      <c r="L2949">
        <v>270107</v>
      </c>
      <c r="M2949" t="s">
        <v>13588</v>
      </c>
      <c r="N2949">
        <v>270107007</v>
      </c>
      <c r="O2949" t="s">
        <v>13618</v>
      </c>
      <c r="P2949">
        <v>0</v>
      </c>
      <c r="Q2949">
        <v>717.8197890208686</v>
      </c>
      <c r="R2949">
        <v>10519.433805166127</v>
      </c>
    </row>
    <row r="2950" spans="1:18" x14ac:dyDescent="0.25">
      <c r="A2950">
        <v>13</v>
      </c>
      <c r="B2950">
        <v>13120</v>
      </c>
      <c r="C2950" t="s">
        <v>10678</v>
      </c>
      <c r="D2950" t="s">
        <v>1880</v>
      </c>
      <c r="E2950">
        <v>6</v>
      </c>
      <c r="F2950" t="s">
        <v>13821</v>
      </c>
      <c r="G2950">
        <v>3</v>
      </c>
      <c r="H2950" t="s">
        <v>13770</v>
      </c>
      <c r="I2950">
        <v>2</v>
      </c>
      <c r="J2950" t="s">
        <v>13818</v>
      </c>
      <c r="K2950" t="s">
        <v>13822</v>
      </c>
      <c r="L2950">
        <v>270107</v>
      </c>
      <c r="M2950" t="s">
        <v>13588</v>
      </c>
      <c r="N2950">
        <v>270107007</v>
      </c>
      <c r="O2950" t="s">
        <v>13618</v>
      </c>
      <c r="P2950">
        <v>28485.250379813235</v>
      </c>
      <c r="Q2950">
        <v>12064.442203063816</v>
      </c>
      <c r="R2950">
        <v>8849.8689337442484</v>
      </c>
    </row>
    <row r="2951" spans="1:18" x14ac:dyDescent="0.25">
      <c r="A2951">
        <v>13</v>
      </c>
      <c r="B2951">
        <v>13120</v>
      </c>
      <c r="C2951" t="s">
        <v>10678</v>
      </c>
      <c r="D2951" t="s">
        <v>1880</v>
      </c>
      <c r="E2951">
        <v>6</v>
      </c>
      <c r="F2951" t="s">
        <v>13821</v>
      </c>
      <c r="G2951">
        <v>3</v>
      </c>
      <c r="H2951" t="s">
        <v>13770</v>
      </c>
      <c r="I2951">
        <v>2</v>
      </c>
      <c r="J2951" t="s">
        <v>13818</v>
      </c>
      <c r="K2951" t="s">
        <v>13823</v>
      </c>
      <c r="L2951">
        <v>270107</v>
      </c>
      <c r="M2951" t="s">
        <v>13588</v>
      </c>
      <c r="N2951">
        <v>270107007</v>
      </c>
      <c r="O2951" t="s">
        <v>13618</v>
      </c>
      <c r="P2951">
        <v>3650.660899773844</v>
      </c>
      <c r="Q2951">
        <v>5367.9819891364659</v>
      </c>
      <c r="R2951">
        <v>23135.316123913708</v>
      </c>
    </row>
    <row r="2952" spans="1:18" x14ac:dyDescent="0.25">
      <c r="A2952">
        <v>13</v>
      </c>
      <c r="B2952">
        <v>13121</v>
      </c>
      <c r="C2952" t="s">
        <v>10678</v>
      </c>
      <c r="D2952" t="s">
        <v>1883</v>
      </c>
      <c r="E2952">
        <v>5</v>
      </c>
      <c r="F2952" t="s">
        <v>13817</v>
      </c>
      <c r="G2952">
        <v>1</v>
      </c>
      <c r="H2952" t="s">
        <v>8278</v>
      </c>
      <c r="I2952">
        <v>2</v>
      </c>
      <c r="J2952" t="s">
        <v>13818</v>
      </c>
      <c r="K2952" t="s">
        <v>13819</v>
      </c>
      <c r="L2952">
        <v>270107</v>
      </c>
      <c r="M2952" t="s">
        <v>13588</v>
      </c>
      <c r="N2952">
        <v>270107007</v>
      </c>
      <c r="O2952" t="s">
        <v>13618</v>
      </c>
      <c r="P2952">
        <v>32572.340886130754</v>
      </c>
      <c r="Q2952">
        <v>23867.271969273956</v>
      </c>
      <c r="R2952">
        <v>47820.776271324641</v>
      </c>
    </row>
    <row r="2953" spans="1:18" x14ac:dyDescent="0.25">
      <c r="A2953">
        <v>13</v>
      </c>
      <c r="B2953">
        <v>13121</v>
      </c>
      <c r="C2953" t="s">
        <v>10678</v>
      </c>
      <c r="D2953" t="s">
        <v>1883</v>
      </c>
      <c r="E2953">
        <v>5</v>
      </c>
      <c r="F2953" t="s">
        <v>13817</v>
      </c>
      <c r="G2953">
        <v>1</v>
      </c>
      <c r="H2953" t="s">
        <v>8278</v>
      </c>
      <c r="I2953">
        <v>2</v>
      </c>
      <c r="J2953" t="s">
        <v>13818</v>
      </c>
      <c r="K2953" t="s">
        <v>13820</v>
      </c>
      <c r="L2953">
        <v>270107</v>
      </c>
      <c r="M2953" t="s">
        <v>13588</v>
      </c>
      <c r="N2953">
        <v>270107007</v>
      </c>
      <c r="O2953" t="s">
        <v>13618</v>
      </c>
      <c r="P2953">
        <v>2292.8994082840236</v>
      </c>
      <c r="Q2953">
        <v>6321.1190166351862</v>
      </c>
      <c r="R2953">
        <v>14735.049712118367</v>
      </c>
    </row>
    <row r="2954" spans="1:18" x14ac:dyDescent="0.25">
      <c r="A2954">
        <v>13</v>
      </c>
      <c r="B2954">
        <v>13121</v>
      </c>
      <c r="C2954" t="s">
        <v>10678</v>
      </c>
      <c r="D2954" t="s">
        <v>1883</v>
      </c>
      <c r="E2954">
        <v>6</v>
      </c>
      <c r="F2954" t="s">
        <v>13821</v>
      </c>
      <c r="G2954">
        <v>3</v>
      </c>
      <c r="H2954" t="s">
        <v>13770</v>
      </c>
      <c r="I2954">
        <v>2</v>
      </c>
      <c r="J2954" t="s">
        <v>13818</v>
      </c>
      <c r="K2954" t="s">
        <v>13822</v>
      </c>
      <c r="L2954">
        <v>270107</v>
      </c>
      <c r="M2954" t="s">
        <v>13588</v>
      </c>
      <c r="N2954">
        <v>270107007</v>
      </c>
      <c r="O2954" t="s">
        <v>13618</v>
      </c>
      <c r="P2954">
        <v>15665.139269735893</v>
      </c>
      <c r="Q2954">
        <v>8063.6450216454632</v>
      </c>
      <c r="R2954">
        <v>43203.03939210216</v>
      </c>
    </row>
    <row r="2955" spans="1:18" x14ac:dyDescent="0.25">
      <c r="A2955">
        <v>13</v>
      </c>
      <c r="B2955">
        <v>13121</v>
      </c>
      <c r="C2955" t="s">
        <v>10678</v>
      </c>
      <c r="D2955" t="s">
        <v>1883</v>
      </c>
      <c r="E2955">
        <v>6</v>
      </c>
      <c r="F2955" t="s">
        <v>13821</v>
      </c>
      <c r="G2955">
        <v>3</v>
      </c>
      <c r="H2955" t="s">
        <v>13770</v>
      </c>
      <c r="I2955">
        <v>2</v>
      </c>
      <c r="J2955" t="s">
        <v>13818</v>
      </c>
      <c r="K2955" t="s">
        <v>13823</v>
      </c>
      <c r="L2955">
        <v>270107</v>
      </c>
      <c r="M2955" t="s">
        <v>13588</v>
      </c>
      <c r="N2955">
        <v>270107007</v>
      </c>
      <c r="O2955" t="s">
        <v>13618</v>
      </c>
      <c r="P2955">
        <v>19200.101024678886</v>
      </c>
      <c r="Q2955">
        <v>22124.745964263679</v>
      </c>
      <c r="R2955">
        <v>19352.786591340846</v>
      </c>
    </row>
    <row r="2956" spans="1:18" x14ac:dyDescent="0.25">
      <c r="A2956">
        <v>13</v>
      </c>
      <c r="B2956">
        <v>13122</v>
      </c>
      <c r="C2956" t="s">
        <v>10678</v>
      </c>
      <c r="D2956" t="s">
        <v>1886</v>
      </c>
      <c r="E2956">
        <v>5</v>
      </c>
      <c r="F2956" t="s">
        <v>13817</v>
      </c>
      <c r="G2956">
        <v>1</v>
      </c>
      <c r="H2956" t="s">
        <v>8278</v>
      </c>
      <c r="I2956">
        <v>2</v>
      </c>
      <c r="J2956" t="s">
        <v>13818</v>
      </c>
      <c r="K2956" t="s">
        <v>13819</v>
      </c>
      <c r="L2956">
        <v>270107</v>
      </c>
      <c r="M2956" t="s">
        <v>13588</v>
      </c>
      <c r="N2956">
        <v>270107007</v>
      </c>
      <c r="O2956" t="s">
        <v>13618</v>
      </c>
      <c r="P2956">
        <v>25279.093473286037</v>
      </c>
      <c r="Q2956">
        <v>28116.14054370434</v>
      </c>
      <c r="R2956">
        <v>18846.039260658599</v>
      </c>
    </row>
    <row r="2957" spans="1:18" x14ac:dyDescent="0.25">
      <c r="A2957">
        <v>13</v>
      </c>
      <c r="B2957">
        <v>13122</v>
      </c>
      <c r="C2957" t="s">
        <v>10678</v>
      </c>
      <c r="D2957" t="s">
        <v>1886</v>
      </c>
      <c r="E2957">
        <v>5</v>
      </c>
      <c r="F2957" t="s">
        <v>13817</v>
      </c>
      <c r="G2957">
        <v>1</v>
      </c>
      <c r="H2957" t="s">
        <v>8278</v>
      </c>
      <c r="I2957">
        <v>2</v>
      </c>
      <c r="J2957" t="s">
        <v>13818</v>
      </c>
      <c r="K2957" t="s">
        <v>13820</v>
      </c>
      <c r="L2957">
        <v>270107</v>
      </c>
      <c r="M2957" t="s">
        <v>13588</v>
      </c>
      <c r="N2957">
        <v>270107007</v>
      </c>
      <c r="O2957" t="s">
        <v>13618</v>
      </c>
      <c r="P2957">
        <v>5554.8505156116316</v>
      </c>
      <c r="Q2957">
        <v>9749.193627671204</v>
      </c>
      <c r="R2957">
        <v>4968.2935800442838</v>
      </c>
    </row>
    <row r="2958" spans="1:18" x14ac:dyDescent="0.25">
      <c r="A2958">
        <v>13</v>
      </c>
      <c r="B2958">
        <v>13122</v>
      </c>
      <c r="C2958" t="s">
        <v>10678</v>
      </c>
      <c r="D2958" t="s">
        <v>1886</v>
      </c>
      <c r="E2958">
        <v>6</v>
      </c>
      <c r="F2958" t="s">
        <v>13821</v>
      </c>
      <c r="G2958">
        <v>3</v>
      </c>
      <c r="H2958" t="s">
        <v>13770</v>
      </c>
      <c r="I2958">
        <v>2</v>
      </c>
      <c r="J2958" t="s">
        <v>13818</v>
      </c>
      <c r="K2958" t="s">
        <v>13822</v>
      </c>
      <c r="L2958">
        <v>270107</v>
      </c>
      <c r="M2958" t="s">
        <v>13588</v>
      </c>
      <c r="N2958">
        <v>270107007</v>
      </c>
      <c r="O2958" t="s">
        <v>13618</v>
      </c>
      <c r="P2958">
        <v>14738.427906481682</v>
      </c>
      <c r="Q2958">
        <v>20025.74486920689</v>
      </c>
      <c r="R2958">
        <v>14819.249596201698</v>
      </c>
    </row>
    <row r="2959" spans="1:18" x14ac:dyDescent="0.25">
      <c r="A2959">
        <v>13</v>
      </c>
      <c r="B2959">
        <v>13122</v>
      </c>
      <c r="C2959" t="s">
        <v>10678</v>
      </c>
      <c r="D2959" t="s">
        <v>1886</v>
      </c>
      <c r="E2959">
        <v>6</v>
      </c>
      <c r="F2959" t="s">
        <v>13821</v>
      </c>
      <c r="G2959">
        <v>3</v>
      </c>
      <c r="H2959" t="s">
        <v>13770</v>
      </c>
      <c r="I2959">
        <v>2</v>
      </c>
      <c r="J2959" t="s">
        <v>13818</v>
      </c>
      <c r="K2959" t="s">
        <v>13823</v>
      </c>
      <c r="L2959">
        <v>270107</v>
      </c>
      <c r="M2959" t="s">
        <v>13588</v>
      </c>
      <c r="N2959">
        <v>270107007</v>
      </c>
      <c r="O2959" t="s">
        <v>13618</v>
      </c>
      <c r="P2959">
        <v>16095.516082415985</v>
      </c>
      <c r="Q2959">
        <v>17839.589302168661</v>
      </c>
      <c r="R2959">
        <v>8995.0832445011856</v>
      </c>
    </row>
    <row r="2960" spans="1:18" x14ac:dyDescent="0.25">
      <c r="A2960">
        <v>13</v>
      </c>
      <c r="B2960">
        <v>13123</v>
      </c>
      <c r="C2960" t="s">
        <v>10678</v>
      </c>
      <c r="D2960" t="s">
        <v>1889</v>
      </c>
      <c r="E2960">
        <v>5</v>
      </c>
      <c r="F2960" t="s">
        <v>13817</v>
      </c>
      <c r="G2960">
        <v>1</v>
      </c>
      <c r="H2960" t="s">
        <v>8278</v>
      </c>
      <c r="I2960">
        <v>2</v>
      </c>
      <c r="J2960" t="s">
        <v>13818</v>
      </c>
      <c r="K2960" t="s">
        <v>13819</v>
      </c>
      <c r="L2960">
        <v>270107</v>
      </c>
      <c r="M2960" t="s">
        <v>13588</v>
      </c>
      <c r="N2960">
        <v>270107007</v>
      </c>
      <c r="O2960" t="s">
        <v>13618</v>
      </c>
      <c r="P2960">
        <v>28129.758697434696</v>
      </c>
      <c r="Q2960">
        <v>58190.974782288322</v>
      </c>
      <c r="R2960">
        <v>26223.957287119683</v>
      </c>
    </row>
    <row r="2961" spans="1:18" x14ac:dyDescent="0.25">
      <c r="A2961">
        <v>13</v>
      </c>
      <c r="B2961">
        <v>13123</v>
      </c>
      <c r="C2961" t="s">
        <v>10678</v>
      </c>
      <c r="D2961" t="s">
        <v>1889</v>
      </c>
      <c r="E2961">
        <v>5</v>
      </c>
      <c r="F2961" t="s">
        <v>13817</v>
      </c>
      <c r="G2961">
        <v>1</v>
      </c>
      <c r="H2961" t="s">
        <v>8278</v>
      </c>
      <c r="I2961">
        <v>2</v>
      </c>
      <c r="J2961" t="s">
        <v>13818</v>
      </c>
      <c r="K2961" t="s">
        <v>13820</v>
      </c>
      <c r="L2961">
        <v>270107</v>
      </c>
      <c r="M2961" t="s">
        <v>13588</v>
      </c>
      <c r="N2961">
        <v>270107007</v>
      </c>
      <c r="O2961" t="s">
        <v>13618</v>
      </c>
      <c r="P2961">
        <v>5911.0343211901136</v>
      </c>
      <c r="Q2961">
        <v>5243.3836173535437</v>
      </c>
      <c r="R2961">
        <v>7355.2651001636423</v>
      </c>
    </row>
    <row r="2962" spans="1:18" x14ac:dyDescent="0.25">
      <c r="A2962">
        <v>13</v>
      </c>
      <c r="B2962">
        <v>13123</v>
      </c>
      <c r="C2962" t="s">
        <v>10678</v>
      </c>
      <c r="D2962" t="s">
        <v>1889</v>
      </c>
      <c r="E2962">
        <v>6</v>
      </c>
      <c r="F2962" t="s">
        <v>13821</v>
      </c>
      <c r="G2962">
        <v>3</v>
      </c>
      <c r="H2962" t="s">
        <v>13770</v>
      </c>
      <c r="I2962">
        <v>2</v>
      </c>
      <c r="J2962" t="s">
        <v>13818</v>
      </c>
      <c r="K2962" t="s">
        <v>13822</v>
      </c>
      <c r="L2962">
        <v>270107</v>
      </c>
      <c r="M2962" t="s">
        <v>13588</v>
      </c>
      <c r="N2962">
        <v>270107007</v>
      </c>
      <c r="O2962" t="s">
        <v>13618</v>
      </c>
      <c r="P2962">
        <v>28129.758697434696</v>
      </c>
      <c r="Q2962">
        <v>57112.710652493639</v>
      </c>
      <c r="R2962">
        <v>8230.8676159219249</v>
      </c>
    </row>
    <row r="2963" spans="1:18" x14ac:dyDescent="0.25">
      <c r="A2963">
        <v>13</v>
      </c>
      <c r="B2963">
        <v>13123</v>
      </c>
      <c r="C2963" t="s">
        <v>10678</v>
      </c>
      <c r="D2963" t="s">
        <v>1889</v>
      </c>
      <c r="E2963">
        <v>6</v>
      </c>
      <c r="F2963" t="s">
        <v>13821</v>
      </c>
      <c r="G2963">
        <v>3</v>
      </c>
      <c r="H2963" t="s">
        <v>13770</v>
      </c>
      <c r="I2963">
        <v>2</v>
      </c>
      <c r="J2963" t="s">
        <v>13818</v>
      </c>
      <c r="K2963" t="s">
        <v>13823</v>
      </c>
      <c r="L2963">
        <v>270107</v>
      </c>
      <c r="M2963" t="s">
        <v>13588</v>
      </c>
      <c r="N2963">
        <v>270107007</v>
      </c>
      <c r="O2963" t="s">
        <v>13618</v>
      </c>
      <c r="P2963">
        <v>5911.0343211901136</v>
      </c>
      <c r="Q2963">
        <v>6321.6477471482285</v>
      </c>
      <c r="R2963">
        <v>25348.354771361403</v>
      </c>
    </row>
    <row r="2964" spans="1:18" x14ac:dyDescent="0.25">
      <c r="A2964">
        <v>13</v>
      </c>
      <c r="B2964">
        <v>13124</v>
      </c>
      <c r="C2964" t="s">
        <v>10678</v>
      </c>
      <c r="D2964" t="s">
        <v>1892</v>
      </c>
      <c r="E2964">
        <v>5</v>
      </c>
      <c r="F2964" t="s">
        <v>13817</v>
      </c>
      <c r="G2964">
        <v>1</v>
      </c>
      <c r="H2964" t="s">
        <v>8278</v>
      </c>
      <c r="I2964">
        <v>2</v>
      </c>
      <c r="J2964" t="s">
        <v>13818</v>
      </c>
      <c r="K2964" t="s">
        <v>13819</v>
      </c>
      <c r="L2964">
        <v>270107</v>
      </c>
      <c r="M2964" t="s">
        <v>13588</v>
      </c>
      <c r="N2964">
        <v>270107007</v>
      </c>
      <c r="O2964" t="s">
        <v>13618</v>
      </c>
      <c r="P2964">
        <v>27605.354443541553</v>
      </c>
      <c r="Q2964">
        <v>42166.929050141189</v>
      </c>
      <c r="R2964">
        <v>17711.166975068856</v>
      </c>
    </row>
    <row r="2965" spans="1:18" x14ac:dyDescent="0.25">
      <c r="A2965">
        <v>13</v>
      </c>
      <c r="B2965">
        <v>13124</v>
      </c>
      <c r="C2965" t="s">
        <v>10678</v>
      </c>
      <c r="D2965" t="s">
        <v>1892</v>
      </c>
      <c r="E2965">
        <v>5</v>
      </c>
      <c r="F2965" t="s">
        <v>13817</v>
      </c>
      <c r="G2965">
        <v>1</v>
      </c>
      <c r="H2965" t="s">
        <v>8278</v>
      </c>
      <c r="I2965">
        <v>2</v>
      </c>
      <c r="J2965" t="s">
        <v>13818</v>
      </c>
      <c r="K2965" t="s">
        <v>13820</v>
      </c>
      <c r="L2965">
        <v>270107</v>
      </c>
      <c r="M2965" t="s">
        <v>13588</v>
      </c>
      <c r="N2965">
        <v>270107007</v>
      </c>
      <c r="O2965" t="s">
        <v>13618</v>
      </c>
      <c r="P2965">
        <v>928.81421094480413</v>
      </c>
      <c r="Q2965">
        <v>11846.014404059772</v>
      </c>
      <c r="R2965">
        <v>0</v>
      </c>
    </row>
    <row r="2966" spans="1:18" x14ac:dyDescent="0.25">
      <c r="A2966">
        <v>13</v>
      </c>
      <c r="B2966">
        <v>13124</v>
      </c>
      <c r="C2966" t="s">
        <v>10678</v>
      </c>
      <c r="D2966" t="s">
        <v>1892</v>
      </c>
      <c r="E2966">
        <v>5</v>
      </c>
      <c r="F2966" t="s">
        <v>13817</v>
      </c>
      <c r="G2966">
        <v>2</v>
      </c>
      <c r="H2966" t="s">
        <v>13771</v>
      </c>
      <c r="I2966">
        <v>2</v>
      </c>
      <c r="J2966" t="s">
        <v>13818</v>
      </c>
      <c r="K2966" t="s">
        <v>13771</v>
      </c>
      <c r="L2966">
        <v>270107</v>
      </c>
      <c r="M2966" t="s">
        <v>13588</v>
      </c>
      <c r="N2966">
        <v>270107007</v>
      </c>
      <c r="O2966" t="s">
        <v>13618</v>
      </c>
      <c r="P2966">
        <v>464.40710547240207</v>
      </c>
      <c r="Q2966">
        <v>0</v>
      </c>
      <c r="R2966">
        <v>0</v>
      </c>
    </row>
    <row r="2967" spans="1:18" x14ac:dyDescent="0.25">
      <c r="A2967">
        <v>13</v>
      </c>
      <c r="B2967">
        <v>13124</v>
      </c>
      <c r="C2967" t="s">
        <v>10678</v>
      </c>
      <c r="D2967" t="s">
        <v>1892</v>
      </c>
      <c r="E2967">
        <v>6</v>
      </c>
      <c r="F2967" t="s">
        <v>13821</v>
      </c>
      <c r="G2967">
        <v>3</v>
      </c>
      <c r="H2967" t="s">
        <v>13770</v>
      </c>
      <c r="I2967">
        <v>2</v>
      </c>
      <c r="J2967" t="s">
        <v>13818</v>
      </c>
      <c r="K2967" t="s">
        <v>13822</v>
      </c>
      <c r="L2967">
        <v>270107</v>
      </c>
      <c r="M2967" t="s">
        <v>13588</v>
      </c>
      <c r="N2967">
        <v>270107007</v>
      </c>
      <c r="O2967" t="s">
        <v>13618</v>
      </c>
      <c r="P2967">
        <v>26258.879656085348</v>
      </c>
      <c r="Q2967">
        <v>29772.860988406406</v>
      </c>
      <c r="R2967">
        <v>16565.269153826663</v>
      </c>
    </row>
    <row r="2968" spans="1:18" x14ac:dyDescent="0.25">
      <c r="A2968">
        <v>13</v>
      </c>
      <c r="B2968">
        <v>13124</v>
      </c>
      <c r="C2968" t="s">
        <v>10678</v>
      </c>
      <c r="D2968" t="s">
        <v>1892</v>
      </c>
      <c r="E2968">
        <v>6</v>
      </c>
      <c r="F2968" t="s">
        <v>13821</v>
      </c>
      <c r="G2968">
        <v>3</v>
      </c>
      <c r="H2968" t="s">
        <v>13770</v>
      </c>
      <c r="I2968">
        <v>2</v>
      </c>
      <c r="J2968" t="s">
        <v>13818</v>
      </c>
      <c r="K2968" t="s">
        <v>13823</v>
      </c>
      <c r="L2968">
        <v>270107</v>
      </c>
      <c r="M2968" t="s">
        <v>13588</v>
      </c>
      <c r="N2968">
        <v>270107007</v>
      </c>
      <c r="O2968" t="s">
        <v>13618</v>
      </c>
      <c r="P2968">
        <v>2739.6961038734084</v>
      </c>
      <c r="Q2968">
        <v>24240.082465794549</v>
      </c>
      <c r="R2968">
        <v>1145.8978212421973</v>
      </c>
    </row>
    <row r="2969" spans="1:18" x14ac:dyDescent="0.25">
      <c r="A2969">
        <v>13</v>
      </c>
      <c r="B2969">
        <v>13125</v>
      </c>
      <c r="C2969" t="s">
        <v>10678</v>
      </c>
      <c r="D2969" t="s">
        <v>1895</v>
      </c>
      <c r="E2969">
        <v>5</v>
      </c>
      <c r="F2969" t="s">
        <v>13817</v>
      </c>
      <c r="G2969">
        <v>1</v>
      </c>
      <c r="H2969" t="s">
        <v>8278</v>
      </c>
      <c r="I2969">
        <v>2</v>
      </c>
      <c r="J2969" t="s">
        <v>13818</v>
      </c>
      <c r="K2969" t="s">
        <v>13819</v>
      </c>
      <c r="L2969">
        <v>270107</v>
      </c>
      <c r="M2969" t="s">
        <v>13588</v>
      </c>
      <c r="N2969">
        <v>270107007</v>
      </c>
      <c r="O2969" t="s">
        <v>13618</v>
      </c>
      <c r="P2969">
        <v>21599.498851534769</v>
      </c>
      <c r="Q2969">
        <v>30081.071928539517</v>
      </c>
      <c r="R2969">
        <v>13602.522687821673</v>
      </c>
    </row>
    <row r="2970" spans="1:18" x14ac:dyDescent="0.25">
      <c r="A2970">
        <v>13</v>
      </c>
      <c r="B2970">
        <v>13125</v>
      </c>
      <c r="C2970" t="s">
        <v>10678</v>
      </c>
      <c r="D2970" t="s">
        <v>1895</v>
      </c>
      <c r="E2970">
        <v>5</v>
      </c>
      <c r="F2970" t="s">
        <v>13817</v>
      </c>
      <c r="G2970">
        <v>1</v>
      </c>
      <c r="H2970" t="s">
        <v>8278</v>
      </c>
      <c r="I2970">
        <v>2</v>
      </c>
      <c r="J2970" t="s">
        <v>13818</v>
      </c>
      <c r="K2970" t="s">
        <v>13820</v>
      </c>
      <c r="L2970">
        <v>270107</v>
      </c>
      <c r="M2970" t="s">
        <v>13588</v>
      </c>
      <c r="N2970">
        <v>270107007</v>
      </c>
      <c r="O2970" t="s">
        <v>13618</v>
      </c>
      <c r="P2970">
        <v>732.92963040300685</v>
      </c>
      <c r="Q2970">
        <v>14093.260794683485</v>
      </c>
      <c r="R2970">
        <v>4248.9567820430475</v>
      </c>
    </row>
    <row r="2971" spans="1:18" x14ac:dyDescent="0.25">
      <c r="A2971">
        <v>13</v>
      </c>
      <c r="B2971">
        <v>13125</v>
      </c>
      <c r="C2971" t="s">
        <v>10678</v>
      </c>
      <c r="D2971" t="s">
        <v>1895</v>
      </c>
      <c r="E2971">
        <v>6</v>
      </c>
      <c r="F2971" t="s">
        <v>13821</v>
      </c>
      <c r="G2971">
        <v>3</v>
      </c>
      <c r="H2971" t="s">
        <v>13770</v>
      </c>
      <c r="I2971">
        <v>2</v>
      </c>
      <c r="J2971" t="s">
        <v>13818</v>
      </c>
      <c r="K2971" t="s">
        <v>13822</v>
      </c>
      <c r="L2971">
        <v>270107</v>
      </c>
      <c r="M2971" t="s">
        <v>13588</v>
      </c>
      <c r="N2971">
        <v>270107007</v>
      </c>
      <c r="O2971" t="s">
        <v>13618</v>
      </c>
      <c r="P2971">
        <v>19343.808728335771</v>
      </c>
      <c r="Q2971">
        <v>23274.646664431326</v>
      </c>
      <c r="R2971">
        <v>10539.894798612073</v>
      </c>
    </row>
    <row r="2972" spans="1:18" x14ac:dyDescent="0.25">
      <c r="A2972">
        <v>13</v>
      </c>
      <c r="B2972">
        <v>13125</v>
      </c>
      <c r="C2972" t="s">
        <v>10678</v>
      </c>
      <c r="D2972" t="s">
        <v>1895</v>
      </c>
      <c r="E2972">
        <v>6</v>
      </c>
      <c r="F2972" t="s">
        <v>13821</v>
      </c>
      <c r="G2972">
        <v>3</v>
      </c>
      <c r="H2972" t="s">
        <v>13770</v>
      </c>
      <c r="I2972">
        <v>2</v>
      </c>
      <c r="J2972" t="s">
        <v>13818</v>
      </c>
      <c r="K2972" t="s">
        <v>13823</v>
      </c>
      <c r="L2972">
        <v>270107</v>
      </c>
      <c r="M2972" t="s">
        <v>13588</v>
      </c>
      <c r="N2972">
        <v>270107007</v>
      </c>
      <c r="O2972" t="s">
        <v>13618</v>
      </c>
      <c r="P2972">
        <v>2988.6197536020045</v>
      </c>
      <c r="Q2972">
        <v>20899.686058791674</v>
      </c>
      <c r="R2972">
        <v>7311.5846712526491</v>
      </c>
    </row>
    <row r="2973" spans="1:18" x14ac:dyDescent="0.25">
      <c r="A2973">
        <v>13</v>
      </c>
      <c r="B2973">
        <v>13126</v>
      </c>
      <c r="C2973" t="s">
        <v>10678</v>
      </c>
      <c r="D2973" t="s">
        <v>1898</v>
      </c>
      <c r="E2973">
        <v>5</v>
      </c>
      <c r="F2973" t="s">
        <v>13817</v>
      </c>
      <c r="G2973">
        <v>1</v>
      </c>
      <c r="H2973" t="s">
        <v>8278</v>
      </c>
      <c r="I2973">
        <v>2</v>
      </c>
      <c r="J2973" t="s">
        <v>13818</v>
      </c>
      <c r="K2973" t="s">
        <v>13819</v>
      </c>
      <c r="L2973">
        <v>270107</v>
      </c>
      <c r="M2973" t="s">
        <v>13588</v>
      </c>
      <c r="N2973">
        <v>270107007</v>
      </c>
      <c r="O2973" t="s">
        <v>13618</v>
      </c>
      <c r="P2973">
        <v>31663.223140495869</v>
      </c>
      <c r="Q2973">
        <v>25818.57474120901</v>
      </c>
      <c r="R2973">
        <v>0</v>
      </c>
    </row>
    <row r="2974" spans="1:18" x14ac:dyDescent="0.25">
      <c r="A2974">
        <v>13</v>
      </c>
      <c r="B2974">
        <v>13126</v>
      </c>
      <c r="C2974" t="s">
        <v>10678</v>
      </c>
      <c r="D2974" t="s">
        <v>1898</v>
      </c>
      <c r="E2974">
        <v>6</v>
      </c>
      <c r="F2974" t="s">
        <v>13821</v>
      </c>
      <c r="G2974">
        <v>3</v>
      </c>
      <c r="H2974" t="s">
        <v>13770</v>
      </c>
      <c r="I2974">
        <v>2</v>
      </c>
      <c r="J2974" t="s">
        <v>13818</v>
      </c>
      <c r="K2974" t="s">
        <v>13822</v>
      </c>
      <c r="L2974">
        <v>270107</v>
      </c>
      <c r="M2974" t="s">
        <v>13588</v>
      </c>
      <c r="N2974">
        <v>270107007</v>
      </c>
      <c r="O2974" t="s">
        <v>13618</v>
      </c>
      <c r="P2974">
        <v>20320.069820461671</v>
      </c>
      <c r="Q2974">
        <v>23856.814966311747</v>
      </c>
      <c r="R2974">
        <v>0</v>
      </c>
    </row>
    <row r="2975" spans="1:18" x14ac:dyDescent="0.25">
      <c r="A2975">
        <v>13</v>
      </c>
      <c r="B2975">
        <v>13126</v>
      </c>
      <c r="C2975" t="s">
        <v>10678</v>
      </c>
      <c r="D2975" t="s">
        <v>1898</v>
      </c>
      <c r="E2975">
        <v>6</v>
      </c>
      <c r="F2975" t="s">
        <v>13821</v>
      </c>
      <c r="G2975">
        <v>3</v>
      </c>
      <c r="H2975" t="s">
        <v>13770</v>
      </c>
      <c r="I2975">
        <v>2</v>
      </c>
      <c r="J2975" t="s">
        <v>13818</v>
      </c>
      <c r="K2975" t="s">
        <v>13823</v>
      </c>
      <c r="L2975">
        <v>270107</v>
      </c>
      <c r="M2975" t="s">
        <v>13588</v>
      </c>
      <c r="N2975">
        <v>270107007</v>
      </c>
      <c r="O2975" t="s">
        <v>13618</v>
      </c>
      <c r="P2975">
        <v>11343.153320034198</v>
      </c>
      <c r="Q2975">
        <v>1961.7597748972685</v>
      </c>
      <c r="R2975">
        <v>0</v>
      </c>
    </row>
    <row r="2976" spans="1:18" x14ac:dyDescent="0.25">
      <c r="A2976">
        <v>13</v>
      </c>
      <c r="B2976">
        <v>13127</v>
      </c>
      <c r="C2976" t="s">
        <v>10678</v>
      </c>
      <c r="D2976" t="s">
        <v>1901</v>
      </c>
      <c r="E2976">
        <v>5</v>
      </c>
      <c r="F2976" t="s">
        <v>13817</v>
      </c>
      <c r="G2976">
        <v>1</v>
      </c>
      <c r="H2976" t="s">
        <v>8278</v>
      </c>
      <c r="I2976">
        <v>2</v>
      </c>
      <c r="J2976" t="s">
        <v>13818</v>
      </c>
      <c r="K2976" t="s">
        <v>13819</v>
      </c>
      <c r="L2976">
        <v>270107</v>
      </c>
      <c r="M2976" t="s">
        <v>13588</v>
      </c>
      <c r="N2976">
        <v>270107007</v>
      </c>
      <c r="O2976" t="s">
        <v>13618</v>
      </c>
      <c r="P2976">
        <v>32530.545037512573</v>
      </c>
      <c r="Q2976">
        <v>14816.689587297105</v>
      </c>
      <c r="R2976">
        <v>16666.177796242984</v>
      </c>
    </row>
    <row r="2977" spans="1:18" x14ac:dyDescent="0.25">
      <c r="A2977">
        <v>13</v>
      </c>
      <c r="B2977">
        <v>13127</v>
      </c>
      <c r="C2977" t="s">
        <v>10678</v>
      </c>
      <c r="D2977" t="s">
        <v>1901</v>
      </c>
      <c r="E2977">
        <v>5</v>
      </c>
      <c r="F2977" t="s">
        <v>13817</v>
      </c>
      <c r="G2977">
        <v>1</v>
      </c>
      <c r="H2977" t="s">
        <v>8278</v>
      </c>
      <c r="I2977">
        <v>2</v>
      </c>
      <c r="J2977" t="s">
        <v>13818</v>
      </c>
      <c r="K2977" t="s">
        <v>13820</v>
      </c>
      <c r="L2977">
        <v>270107</v>
      </c>
      <c r="M2977" t="s">
        <v>13588</v>
      </c>
      <c r="N2977">
        <v>270107007</v>
      </c>
      <c r="O2977" t="s">
        <v>13618</v>
      </c>
      <c r="P2977">
        <v>0</v>
      </c>
      <c r="Q2977">
        <v>3716.6594433752616</v>
      </c>
      <c r="R2977">
        <v>8694.7332538410355</v>
      </c>
    </row>
    <row r="2978" spans="1:18" x14ac:dyDescent="0.25">
      <c r="A2978">
        <v>13</v>
      </c>
      <c r="B2978">
        <v>13127</v>
      </c>
      <c r="C2978" t="s">
        <v>10678</v>
      </c>
      <c r="D2978" t="s">
        <v>1901</v>
      </c>
      <c r="E2978">
        <v>6</v>
      </c>
      <c r="F2978" t="s">
        <v>13821</v>
      </c>
      <c r="G2978">
        <v>3</v>
      </c>
      <c r="H2978" t="s">
        <v>13770</v>
      </c>
      <c r="I2978">
        <v>2</v>
      </c>
      <c r="J2978" t="s">
        <v>13818</v>
      </c>
      <c r="K2978" t="s">
        <v>13822</v>
      </c>
      <c r="L2978">
        <v>270107</v>
      </c>
      <c r="M2978" t="s">
        <v>13588</v>
      </c>
      <c r="N2978">
        <v>270107007</v>
      </c>
      <c r="O2978" t="s">
        <v>13618</v>
      </c>
      <c r="P2978">
        <v>24035.59690160878</v>
      </c>
      <c r="Q2978">
        <v>12620.62488566387</v>
      </c>
      <c r="R2978">
        <v>5588.6360985815054</v>
      </c>
    </row>
    <row r="2979" spans="1:18" x14ac:dyDescent="0.25">
      <c r="A2979">
        <v>13</v>
      </c>
      <c r="B2979">
        <v>13127</v>
      </c>
      <c r="C2979" t="s">
        <v>10678</v>
      </c>
      <c r="D2979" t="s">
        <v>1901</v>
      </c>
      <c r="E2979">
        <v>6</v>
      </c>
      <c r="F2979" t="s">
        <v>13821</v>
      </c>
      <c r="G2979">
        <v>3</v>
      </c>
      <c r="H2979" t="s">
        <v>13770</v>
      </c>
      <c r="I2979">
        <v>2</v>
      </c>
      <c r="J2979" t="s">
        <v>13818</v>
      </c>
      <c r="K2979" t="s">
        <v>13823</v>
      </c>
      <c r="L2979">
        <v>270107</v>
      </c>
      <c r="M2979" t="s">
        <v>13588</v>
      </c>
      <c r="N2979">
        <v>270107007</v>
      </c>
      <c r="O2979" t="s">
        <v>13618</v>
      </c>
      <c r="P2979">
        <v>8494.9481359037927</v>
      </c>
      <c r="Q2979">
        <v>5912.7241450084994</v>
      </c>
      <c r="R2979">
        <v>19772.274951502513</v>
      </c>
    </row>
    <row r="2980" spans="1:18" x14ac:dyDescent="0.25">
      <c r="A2980">
        <v>13</v>
      </c>
      <c r="B2980">
        <v>13128</v>
      </c>
      <c r="C2980" t="s">
        <v>10678</v>
      </c>
      <c r="D2980" t="s">
        <v>1904</v>
      </c>
      <c r="E2980">
        <v>5</v>
      </c>
      <c r="F2980" t="s">
        <v>13817</v>
      </c>
      <c r="G2980">
        <v>1</v>
      </c>
      <c r="H2980" t="s">
        <v>8278</v>
      </c>
      <c r="I2980">
        <v>2</v>
      </c>
      <c r="J2980" t="s">
        <v>13818</v>
      </c>
      <c r="K2980" t="s">
        <v>13819</v>
      </c>
      <c r="L2980">
        <v>270107</v>
      </c>
      <c r="M2980" t="s">
        <v>13588</v>
      </c>
      <c r="N2980">
        <v>270107007</v>
      </c>
      <c r="O2980" t="s">
        <v>13618</v>
      </c>
      <c r="P2980">
        <v>10861.732522593922</v>
      </c>
      <c r="Q2980">
        <v>36014.791833099669</v>
      </c>
      <c r="R2980">
        <v>20337.993530749431</v>
      </c>
    </row>
    <row r="2981" spans="1:18" x14ac:dyDescent="0.25">
      <c r="A2981">
        <v>13</v>
      </c>
      <c r="B2981">
        <v>13128</v>
      </c>
      <c r="C2981" t="s">
        <v>10678</v>
      </c>
      <c r="D2981" t="s">
        <v>1904</v>
      </c>
      <c r="E2981">
        <v>5</v>
      </c>
      <c r="F2981" t="s">
        <v>13817</v>
      </c>
      <c r="G2981">
        <v>1</v>
      </c>
      <c r="H2981" t="s">
        <v>8278</v>
      </c>
      <c r="I2981">
        <v>2</v>
      </c>
      <c r="J2981" t="s">
        <v>13818</v>
      </c>
      <c r="K2981" t="s">
        <v>13820</v>
      </c>
      <c r="L2981">
        <v>270107</v>
      </c>
      <c r="M2981" t="s">
        <v>13588</v>
      </c>
      <c r="N2981">
        <v>270107007</v>
      </c>
      <c r="O2981" t="s">
        <v>13618</v>
      </c>
      <c r="P2981">
        <v>19550.319345192507</v>
      </c>
      <c r="Q2981">
        <v>13740.32707364282</v>
      </c>
      <c r="R2981">
        <v>12472.680526690034</v>
      </c>
    </row>
    <row r="2982" spans="1:18" x14ac:dyDescent="0.25">
      <c r="A2982">
        <v>13</v>
      </c>
      <c r="B2982">
        <v>13128</v>
      </c>
      <c r="C2982" t="s">
        <v>10678</v>
      </c>
      <c r="D2982" t="s">
        <v>1904</v>
      </c>
      <c r="E2982">
        <v>6</v>
      </c>
      <c r="F2982" t="s">
        <v>13821</v>
      </c>
      <c r="G2982">
        <v>3</v>
      </c>
      <c r="H2982" t="s">
        <v>13770</v>
      </c>
      <c r="I2982">
        <v>2</v>
      </c>
      <c r="J2982" t="s">
        <v>13818</v>
      </c>
      <c r="K2982" t="s">
        <v>13822</v>
      </c>
      <c r="L2982">
        <v>270107</v>
      </c>
      <c r="M2982" t="s">
        <v>13588</v>
      </c>
      <c r="N2982">
        <v>270107007</v>
      </c>
      <c r="O2982" t="s">
        <v>13618</v>
      </c>
      <c r="P2982">
        <v>8689.2528188290453</v>
      </c>
      <c r="Q2982">
        <v>27163.100878204717</v>
      </c>
      <c r="R2982">
        <v>18922.622075719592</v>
      </c>
    </row>
    <row r="2983" spans="1:18" x14ac:dyDescent="0.25">
      <c r="A2983">
        <v>13</v>
      </c>
      <c r="B2983">
        <v>13128</v>
      </c>
      <c r="C2983" t="s">
        <v>10678</v>
      </c>
      <c r="D2983" t="s">
        <v>1904</v>
      </c>
      <c r="E2983">
        <v>6</v>
      </c>
      <c r="F2983" t="s">
        <v>13821</v>
      </c>
      <c r="G2983">
        <v>3</v>
      </c>
      <c r="H2983" t="s">
        <v>13770</v>
      </c>
      <c r="I2983">
        <v>2</v>
      </c>
      <c r="J2983" t="s">
        <v>13818</v>
      </c>
      <c r="K2983" t="s">
        <v>13823</v>
      </c>
      <c r="L2983">
        <v>270107</v>
      </c>
      <c r="M2983" t="s">
        <v>13588</v>
      </c>
      <c r="N2983">
        <v>270107007</v>
      </c>
      <c r="O2983" t="s">
        <v>13618</v>
      </c>
      <c r="P2983">
        <v>21722.799048957382</v>
      </c>
      <c r="Q2983">
        <v>22592.018028537761</v>
      </c>
      <c r="R2983">
        <v>13888.051981719873</v>
      </c>
    </row>
    <row r="2984" spans="1:18" x14ac:dyDescent="0.25">
      <c r="A2984">
        <v>13</v>
      </c>
      <c r="B2984">
        <v>13129</v>
      </c>
      <c r="C2984" t="s">
        <v>10678</v>
      </c>
      <c r="D2984" t="s">
        <v>1907</v>
      </c>
      <c r="E2984">
        <v>5</v>
      </c>
      <c r="F2984" t="s">
        <v>13817</v>
      </c>
      <c r="G2984">
        <v>1</v>
      </c>
      <c r="H2984" t="s">
        <v>8278</v>
      </c>
      <c r="I2984">
        <v>2</v>
      </c>
      <c r="J2984" t="s">
        <v>13818</v>
      </c>
      <c r="K2984" t="s">
        <v>13819</v>
      </c>
      <c r="L2984">
        <v>270107</v>
      </c>
      <c r="M2984" t="s">
        <v>13588</v>
      </c>
      <c r="N2984">
        <v>270107007</v>
      </c>
      <c r="O2984" t="s">
        <v>13618</v>
      </c>
      <c r="P2984">
        <v>26893.34159058673</v>
      </c>
      <c r="Q2984">
        <v>10139.606577608718</v>
      </c>
      <c r="R2984">
        <v>11358.329611268711</v>
      </c>
    </row>
    <row r="2985" spans="1:18" x14ac:dyDescent="0.25">
      <c r="A2985">
        <v>13</v>
      </c>
      <c r="B2985">
        <v>13129</v>
      </c>
      <c r="C2985" t="s">
        <v>10678</v>
      </c>
      <c r="D2985" t="s">
        <v>1907</v>
      </c>
      <c r="E2985">
        <v>5</v>
      </c>
      <c r="F2985" t="s">
        <v>13817</v>
      </c>
      <c r="G2985">
        <v>1</v>
      </c>
      <c r="H2985" t="s">
        <v>8278</v>
      </c>
      <c r="I2985">
        <v>2</v>
      </c>
      <c r="J2985" t="s">
        <v>13818</v>
      </c>
      <c r="K2985" t="s">
        <v>13820</v>
      </c>
      <c r="L2985">
        <v>270107</v>
      </c>
      <c r="M2985" t="s">
        <v>13588</v>
      </c>
      <c r="N2985">
        <v>270107007</v>
      </c>
      <c r="O2985" t="s">
        <v>13618</v>
      </c>
      <c r="P2985">
        <v>3055.5167109495173</v>
      </c>
      <c r="Q2985">
        <v>0</v>
      </c>
      <c r="R2985">
        <v>1305.2502119323401</v>
      </c>
    </row>
    <row r="2986" spans="1:18" x14ac:dyDescent="0.25">
      <c r="A2986">
        <v>13</v>
      </c>
      <c r="B2986">
        <v>13129</v>
      </c>
      <c r="C2986" t="s">
        <v>10678</v>
      </c>
      <c r="D2986" t="s">
        <v>1907</v>
      </c>
      <c r="E2986">
        <v>6</v>
      </c>
      <c r="F2986" t="s">
        <v>13821</v>
      </c>
      <c r="G2986">
        <v>3</v>
      </c>
      <c r="H2986" t="s">
        <v>13770</v>
      </c>
      <c r="I2986">
        <v>2</v>
      </c>
      <c r="J2986" t="s">
        <v>13818</v>
      </c>
      <c r="K2986" t="s">
        <v>13822</v>
      </c>
      <c r="L2986">
        <v>270107</v>
      </c>
      <c r="M2986" t="s">
        <v>13588</v>
      </c>
      <c r="N2986">
        <v>270107007</v>
      </c>
      <c r="O2986" t="s">
        <v>13618</v>
      </c>
      <c r="P2986">
        <v>9245.4601754000432</v>
      </c>
      <c r="Q2986">
        <v>4702.0956811843189</v>
      </c>
      <c r="R2986">
        <v>2803.0287343231253</v>
      </c>
    </row>
    <row r="2987" spans="1:18" x14ac:dyDescent="0.25">
      <c r="A2987">
        <v>13</v>
      </c>
      <c r="B2987">
        <v>13129</v>
      </c>
      <c r="C2987" t="s">
        <v>10678</v>
      </c>
      <c r="D2987" t="s">
        <v>1907</v>
      </c>
      <c r="E2987">
        <v>6</v>
      </c>
      <c r="F2987" t="s">
        <v>13821</v>
      </c>
      <c r="G2987">
        <v>3</v>
      </c>
      <c r="H2987" t="s">
        <v>13770</v>
      </c>
      <c r="I2987">
        <v>2</v>
      </c>
      <c r="J2987" t="s">
        <v>13818</v>
      </c>
      <c r="K2987" t="s">
        <v>13823</v>
      </c>
      <c r="L2987">
        <v>270107</v>
      </c>
      <c r="M2987" t="s">
        <v>13588</v>
      </c>
      <c r="N2987">
        <v>270107007</v>
      </c>
      <c r="O2987" t="s">
        <v>13618</v>
      </c>
      <c r="P2987">
        <v>20703.398126136206</v>
      </c>
      <c r="Q2987">
        <v>5437.5108964243991</v>
      </c>
      <c r="R2987">
        <v>9860.5510888779281</v>
      </c>
    </row>
    <row r="2988" spans="1:18" x14ac:dyDescent="0.25">
      <c r="A2988">
        <v>13</v>
      </c>
      <c r="B2988">
        <v>13130</v>
      </c>
      <c r="C2988" t="s">
        <v>10678</v>
      </c>
      <c r="D2988" t="s">
        <v>1029</v>
      </c>
      <c r="E2988">
        <v>5</v>
      </c>
      <c r="F2988" t="s">
        <v>13817</v>
      </c>
      <c r="G2988">
        <v>1</v>
      </c>
      <c r="H2988" t="s">
        <v>8278</v>
      </c>
      <c r="I2988">
        <v>2</v>
      </c>
      <c r="J2988" t="s">
        <v>13818</v>
      </c>
      <c r="K2988" t="s">
        <v>13819</v>
      </c>
      <c r="L2988">
        <v>270107</v>
      </c>
      <c r="M2988" t="s">
        <v>13588</v>
      </c>
      <c r="N2988">
        <v>270107007</v>
      </c>
      <c r="O2988" t="s">
        <v>13618</v>
      </c>
      <c r="P2988">
        <v>19282.162375067699</v>
      </c>
      <c r="Q2988">
        <v>30641.672476897929</v>
      </c>
      <c r="R2988">
        <v>15546.535152231381</v>
      </c>
    </row>
    <row r="2989" spans="1:18" x14ac:dyDescent="0.25">
      <c r="A2989">
        <v>13</v>
      </c>
      <c r="B2989">
        <v>13130</v>
      </c>
      <c r="C2989" t="s">
        <v>10678</v>
      </c>
      <c r="D2989" t="s">
        <v>1029</v>
      </c>
      <c r="E2989">
        <v>5</v>
      </c>
      <c r="F2989" t="s">
        <v>13817</v>
      </c>
      <c r="G2989">
        <v>1</v>
      </c>
      <c r="H2989" t="s">
        <v>8278</v>
      </c>
      <c r="I2989">
        <v>2</v>
      </c>
      <c r="J2989" t="s">
        <v>13818</v>
      </c>
      <c r="K2989" t="s">
        <v>13820</v>
      </c>
      <c r="L2989">
        <v>270107</v>
      </c>
      <c r="M2989" t="s">
        <v>13588</v>
      </c>
      <c r="N2989">
        <v>270107007</v>
      </c>
      <c r="O2989" t="s">
        <v>13618</v>
      </c>
      <c r="P2989">
        <v>7661.8581064447835</v>
      </c>
      <c r="Q2989">
        <v>13820.815087083294</v>
      </c>
      <c r="R2989">
        <v>5998.2855500593541</v>
      </c>
    </row>
    <row r="2990" spans="1:18" x14ac:dyDescent="0.25">
      <c r="A2990">
        <v>13</v>
      </c>
      <c r="B2990">
        <v>13130</v>
      </c>
      <c r="C2990" t="s">
        <v>10678</v>
      </c>
      <c r="D2990" t="s">
        <v>1029</v>
      </c>
      <c r="E2990">
        <v>6</v>
      </c>
      <c r="F2990" t="s">
        <v>13821</v>
      </c>
      <c r="G2990">
        <v>3</v>
      </c>
      <c r="H2990" t="s">
        <v>13770</v>
      </c>
      <c r="I2990">
        <v>2</v>
      </c>
      <c r="J2990" t="s">
        <v>13818</v>
      </c>
      <c r="K2990" t="s">
        <v>13822</v>
      </c>
      <c r="L2990">
        <v>270107</v>
      </c>
      <c r="M2990" t="s">
        <v>13588</v>
      </c>
      <c r="N2990">
        <v>270107007</v>
      </c>
      <c r="O2990" t="s">
        <v>13618</v>
      </c>
      <c r="P2990">
        <v>17238.934567475753</v>
      </c>
      <c r="Q2990">
        <v>19969.418106768109</v>
      </c>
      <c r="R2990">
        <v>13835.577964613976</v>
      </c>
    </row>
    <row r="2991" spans="1:18" x14ac:dyDescent="0.25">
      <c r="A2991">
        <v>13</v>
      </c>
      <c r="B2991">
        <v>13130</v>
      </c>
      <c r="C2991" t="s">
        <v>10678</v>
      </c>
      <c r="D2991" t="s">
        <v>1029</v>
      </c>
      <c r="E2991">
        <v>6</v>
      </c>
      <c r="F2991" t="s">
        <v>13821</v>
      </c>
      <c r="G2991">
        <v>3</v>
      </c>
      <c r="H2991" t="s">
        <v>13770</v>
      </c>
      <c r="I2991">
        <v>2</v>
      </c>
      <c r="J2991" t="s">
        <v>13818</v>
      </c>
      <c r="K2991" t="s">
        <v>13823</v>
      </c>
      <c r="L2991">
        <v>270107</v>
      </c>
      <c r="M2991" t="s">
        <v>13588</v>
      </c>
      <c r="N2991">
        <v>270107007</v>
      </c>
      <c r="O2991" t="s">
        <v>13618</v>
      </c>
      <c r="P2991">
        <v>9705.0859140367284</v>
      </c>
      <c r="Q2991">
        <v>24493.069457213114</v>
      </c>
      <c r="R2991">
        <v>7709.24273767676</v>
      </c>
    </row>
    <row r="2992" spans="1:18" x14ac:dyDescent="0.25">
      <c r="A2992">
        <v>13</v>
      </c>
      <c r="B2992">
        <v>13131</v>
      </c>
      <c r="C2992" t="s">
        <v>10678</v>
      </c>
      <c r="D2992" t="s">
        <v>1912</v>
      </c>
      <c r="E2992">
        <v>5</v>
      </c>
      <c r="F2992" t="s">
        <v>13817</v>
      </c>
      <c r="G2992">
        <v>1</v>
      </c>
      <c r="H2992" t="s">
        <v>8278</v>
      </c>
      <c r="I2992">
        <v>2</v>
      </c>
      <c r="J2992" t="s">
        <v>13818</v>
      </c>
      <c r="K2992" t="s">
        <v>13819</v>
      </c>
      <c r="L2992">
        <v>270107</v>
      </c>
      <c r="M2992" t="s">
        <v>13588</v>
      </c>
      <c r="N2992">
        <v>270107007</v>
      </c>
      <c r="O2992" t="s">
        <v>13618</v>
      </c>
      <c r="P2992">
        <v>35675.087155912857</v>
      </c>
      <c r="Q2992">
        <v>22194.247545047885</v>
      </c>
      <c r="R2992">
        <v>31543.688431319137</v>
      </c>
    </row>
    <row r="2993" spans="1:18" x14ac:dyDescent="0.25">
      <c r="A2993">
        <v>13</v>
      </c>
      <c r="B2993">
        <v>13131</v>
      </c>
      <c r="C2993" t="s">
        <v>10678</v>
      </c>
      <c r="D2993" t="s">
        <v>1912</v>
      </c>
      <c r="E2993">
        <v>5</v>
      </c>
      <c r="F2993" t="s">
        <v>13817</v>
      </c>
      <c r="G2993">
        <v>1</v>
      </c>
      <c r="H2993" t="s">
        <v>8278</v>
      </c>
      <c r="I2993">
        <v>2</v>
      </c>
      <c r="J2993" t="s">
        <v>13818</v>
      </c>
      <c r="K2993" t="s">
        <v>13820</v>
      </c>
      <c r="L2993">
        <v>270107</v>
      </c>
      <c r="M2993" t="s">
        <v>13588</v>
      </c>
      <c r="N2993">
        <v>270107007</v>
      </c>
      <c r="O2993" t="s">
        <v>13618</v>
      </c>
      <c r="P2993">
        <v>0</v>
      </c>
      <c r="Q2993">
        <v>14806.794041953981</v>
      </c>
      <c r="R2993">
        <v>11017.494941566962</v>
      </c>
    </row>
    <row r="2994" spans="1:18" x14ac:dyDescent="0.25">
      <c r="A2994">
        <v>13</v>
      </c>
      <c r="B2994">
        <v>13131</v>
      </c>
      <c r="C2994" t="s">
        <v>10678</v>
      </c>
      <c r="D2994" t="s">
        <v>1912</v>
      </c>
      <c r="E2994">
        <v>6</v>
      </c>
      <c r="F2994" t="s">
        <v>13821</v>
      </c>
      <c r="G2994">
        <v>3</v>
      </c>
      <c r="H2994" t="s">
        <v>13770</v>
      </c>
      <c r="I2994">
        <v>2</v>
      </c>
      <c r="J2994" t="s">
        <v>13818</v>
      </c>
      <c r="K2994" t="s">
        <v>13822</v>
      </c>
      <c r="L2994">
        <v>270107</v>
      </c>
      <c r="M2994" t="s">
        <v>13588</v>
      </c>
      <c r="N2994">
        <v>270107007</v>
      </c>
      <c r="O2994" t="s">
        <v>13618</v>
      </c>
      <c r="P2994">
        <v>35675.087155912857</v>
      </c>
      <c r="Q2994">
        <v>4192.7701586569892</v>
      </c>
      <c r="R2994">
        <v>25559.066063978789</v>
      </c>
    </row>
    <row r="2995" spans="1:18" x14ac:dyDescent="0.25">
      <c r="A2995">
        <v>13</v>
      </c>
      <c r="B2995">
        <v>13131</v>
      </c>
      <c r="C2995" t="s">
        <v>10678</v>
      </c>
      <c r="D2995" t="s">
        <v>1912</v>
      </c>
      <c r="E2995">
        <v>6</v>
      </c>
      <c r="F2995" t="s">
        <v>13821</v>
      </c>
      <c r="G2995">
        <v>3</v>
      </c>
      <c r="H2995" t="s">
        <v>13770</v>
      </c>
      <c r="I2995">
        <v>2</v>
      </c>
      <c r="J2995" t="s">
        <v>13818</v>
      </c>
      <c r="K2995" t="s">
        <v>13823</v>
      </c>
      <c r="L2995">
        <v>270107</v>
      </c>
      <c r="M2995" t="s">
        <v>13588</v>
      </c>
      <c r="N2995">
        <v>270107007</v>
      </c>
      <c r="O2995" t="s">
        <v>13618</v>
      </c>
      <c r="P2995">
        <v>0</v>
      </c>
      <c r="Q2995">
        <v>32808.271428344873</v>
      </c>
      <c r="R2995">
        <v>17002.117308907305</v>
      </c>
    </row>
    <row r="2996" spans="1:18" x14ac:dyDescent="0.25">
      <c r="A2996">
        <v>13</v>
      </c>
      <c r="B2996">
        <v>13132</v>
      </c>
      <c r="C2996" t="s">
        <v>10678</v>
      </c>
      <c r="D2996" t="s">
        <v>1915</v>
      </c>
      <c r="E2996">
        <v>5</v>
      </c>
      <c r="F2996" t="s">
        <v>13817</v>
      </c>
      <c r="G2996">
        <v>1</v>
      </c>
      <c r="H2996" t="s">
        <v>8278</v>
      </c>
      <c r="I2996">
        <v>2</v>
      </c>
      <c r="J2996" t="s">
        <v>13818</v>
      </c>
      <c r="K2996" t="s">
        <v>13819</v>
      </c>
      <c r="L2996">
        <v>270107</v>
      </c>
      <c r="M2996" t="s">
        <v>13588</v>
      </c>
      <c r="N2996">
        <v>270107007</v>
      </c>
      <c r="O2996" t="s">
        <v>13618</v>
      </c>
      <c r="P2996">
        <v>35152.095421564445</v>
      </c>
      <c r="Q2996">
        <v>24477.060063937068</v>
      </c>
      <c r="R2996">
        <v>26282.234012516266</v>
      </c>
    </row>
    <row r="2997" spans="1:18" x14ac:dyDescent="0.25">
      <c r="A2997">
        <v>13</v>
      </c>
      <c r="B2997">
        <v>13132</v>
      </c>
      <c r="C2997" t="s">
        <v>10678</v>
      </c>
      <c r="D2997" t="s">
        <v>1915</v>
      </c>
      <c r="E2997">
        <v>5</v>
      </c>
      <c r="F2997" t="s">
        <v>13817</v>
      </c>
      <c r="G2997">
        <v>1</v>
      </c>
      <c r="H2997" t="s">
        <v>8278</v>
      </c>
      <c r="I2997">
        <v>2</v>
      </c>
      <c r="J2997" t="s">
        <v>13818</v>
      </c>
      <c r="K2997" t="s">
        <v>13820</v>
      </c>
      <c r="L2997">
        <v>270107</v>
      </c>
      <c r="M2997" t="s">
        <v>13588</v>
      </c>
      <c r="N2997">
        <v>270107007</v>
      </c>
      <c r="O2997" t="s">
        <v>13618</v>
      </c>
      <c r="P2997">
        <v>3766.3371361995178</v>
      </c>
      <c r="Q2997">
        <v>8391.4358597294504</v>
      </c>
      <c r="R2997">
        <v>0</v>
      </c>
    </row>
    <row r="2998" spans="1:18" x14ac:dyDescent="0.25">
      <c r="A2998">
        <v>13</v>
      </c>
      <c r="B2998">
        <v>13132</v>
      </c>
      <c r="C2998" t="s">
        <v>10678</v>
      </c>
      <c r="D2998" t="s">
        <v>1915</v>
      </c>
      <c r="E2998">
        <v>6</v>
      </c>
      <c r="F2998" t="s">
        <v>13821</v>
      </c>
      <c r="G2998">
        <v>3</v>
      </c>
      <c r="H2998" t="s">
        <v>13770</v>
      </c>
      <c r="I2998">
        <v>2</v>
      </c>
      <c r="J2998" t="s">
        <v>13818</v>
      </c>
      <c r="K2998" t="s">
        <v>13822</v>
      </c>
      <c r="L2998">
        <v>270107</v>
      </c>
      <c r="M2998" t="s">
        <v>13588</v>
      </c>
      <c r="N2998">
        <v>270107007</v>
      </c>
      <c r="O2998" t="s">
        <v>13618</v>
      </c>
      <c r="P2998">
        <v>35152.095421564445</v>
      </c>
      <c r="Q2998">
        <v>20376.259005879143</v>
      </c>
      <c r="R2998">
        <v>23284.823255789994</v>
      </c>
    </row>
    <row r="2999" spans="1:18" x14ac:dyDescent="0.25">
      <c r="A2999">
        <v>13</v>
      </c>
      <c r="B2999">
        <v>13132</v>
      </c>
      <c r="C2999" t="s">
        <v>10678</v>
      </c>
      <c r="D2999" t="s">
        <v>1915</v>
      </c>
      <c r="E2999">
        <v>6</v>
      </c>
      <c r="F2999" t="s">
        <v>13821</v>
      </c>
      <c r="G2999">
        <v>3</v>
      </c>
      <c r="H2999" t="s">
        <v>13770</v>
      </c>
      <c r="I2999">
        <v>2</v>
      </c>
      <c r="J2999" t="s">
        <v>13818</v>
      </c>
      <c r="K2999" t="s">
        <v>13823</v>
      </c>
      <c r="L2999">
        <v>270107</v>
      </c>
      <c r="M2999" t="s">
        <v>13588</v>
      </c>
      <c r="N2999">
        <v>270107007</v>
      </c>
      <c r="O2999" t="s">
        <v>13618</v>
      </c>
      <c r="P2999">
        <v>3766.3371361995178</v>
      </c>
      <c r="Q2999">
        <v>12492.236917787377</v>
      </c>
      <c r="R2999">
        <v>2997.4107567262754</v>
      </c>
    </row>
    <row r="3000" spans="1:18" x14ac:dyDescent="0.25">
      <c r="A3000">
        <v>13</v>
      </c>
      <c r="B3000">
        <v>13201</v>
      </c>
      <c r="C3000" t="s">
        <v>10678</v>
      </c>
      <c r="D3000" t="s">
        <v>1918</v>
      </c>
      <c r="E3000">
        <v>5</v>
      </c>
      <c r="F3000" t="s">
        <v>13817</v>
      </c>
      <c r="G3000">
        <v>1</v>
      </c>
      <c r="H3000" t="s">
        <v>8278</v>
      </c>
      <c r="I3000">
        <v>2</v>
      </c>
      <c r="J3000" t="s">
        <v>13818</v>
      </c>
      <c r="K3000" t="s">
        <v>13819</v>
      </c>
      <c r="L3000">
        <v>270107</v>
      </c>
      <c r="M3000" t="s">
        <v>13588</v>
      </c>
      <c r="N3000">
        <v>270107007</v>
      </c>
      <c r="O3000" t="s">
        <v>13618</v>
      </c>
      <c r="P3000">
        <v>19719.847756910214</v>
      </c>
      <c r="Q3000">
        <v>30806.664663668518</v>
      </c>
      <c r="R3000">
        <v>17926.640396590003</v>
      </c>
    </row>
    <row r="3001" spans="1:18" x14ac:dyDescent="0.25">
      <c r="A3001">
        <v>13</v>
      </c>
      <c r="B3001">
        <v>13201</v>
      </c>
      <c r="C3001" t="s">
        <v>10678</v>
      </c>
      <c r="D3001" t="s">
        <v>1918</v>
      </c>
      <c r="E3001">
        <v>5</v>
      </c>
      <c r="F3001" t="s">
        <v>13817</v>
      </c>
      <c r="G3001">
        <v>1</v>
      </c>
      <c r="H3001" t="s">
        <v>8278</v>
      </c>
      <c r="I3001">
        <v>2</v>
      </c>
      <c r="J3001" t="s">
        <v>13818</v>
      </c>
      <c r="K3001" t="s">
        <v>13820</v>
      </c>
      <c r="L3001">
        <v>270107</v>
      </c>
      <c r="M3001" t="s">
        <v>13588</v>
      </c>
      <c r="N3001">
        <v>270107007</v>
      </c>
      <c r="O3001" t="s">
        <v>13618</v>
      </c>
      <c r="P3001">
        <v>9674.6462566641021</v>
      </c>
      <c r="Q3001">
        <v>12456.013093771851</v>
      </c>
      <c r="R3001">
        <v>4952.1581362902689</v>
      </c>
    </row>
    <row r="3002" spans="1:18" x14ac:dyDescent="0.25">
      <c r="A3002">
        <v>13</v>
      </c>
      <c r="B3002">
        <v>13201</v>
      </c>
      <c r="C3002" t="s">
        <v>10678</v>
      </c>
      <c r="D3002" t="s">
        <v>1918</v>
      </c>
      <c r="E3002">
        <v>6</v>
      </c>
      <c r="F3002" t="s">
        <v>13821</v>
      </c>
      <c r="G3002">
        <v>3</v>
      </c>
      <c r="H3002" t="s">
        <v>13770</v>
      </c>
      <c r="I3002">
        <v>2</v>
      </c>
      <c r="J3002" t="s">
        <v>13818</v>
      </c>
      <c r="K3002" t="s">
        <v>13822</v>
      </c>
      <c r="L3002">
        <v>270107</v>
      </c>
      <c r="M3002" t="s">
        <v>13588</v>
      </c>
      <c r="N3002">
        <v>270107007</v>
      </c>
      <c r="O3002" t="s">
        <v>13618</v>
      </c>
      <c r="P3002">
        <v>18648.738586967826</v>
      </c>
      <c r="Q3002">
        <v>20550.615979694554</v>
      </c>
      <c r="R3002">
        <v>12602.949461929513</v>
      </c>
    </row>
    <row r="3003" spans="1:18" x14ac:dyDescent="0.25">
      <c r="A3003">
        <v>13</v>
      </c>
      <c r="B3003">
        <v>13201</v>
      </c>
      <c r="C3003" t="s">
        <v>10678</v>
      </c>
      <c r="D3003" t="s">
        <v>1918</v>
      </c>
      <c r="E3003">
        <v>6</v>
      </c>
      <c r="F3003" t="s">
        <v>13821</v>
      </c>
      <c r="G3003">
        <v>3</v>
      </c>
      <c r="H3003" t="s">
        <v>13770</v>
      </c>
      <c r="I3003">
        <v>2</v>
      </c>
      <c r="J3003" t="s">
        <v>13818</v>
      </c>
      <c r="K3003" t="s">
        <v>13823</v>
      </c>
      <c r="L3003">
        <v>270107</v>
      </c>
      <c r="M3003" t="s">
        <v>13588</v>
      </c>
      <c r="N3003">
        <v>270107007</v>
      </c>
      <c r="O3003" t="s">
        <v>13618</v>
      </c>
      <c r="P3003">
        <v>10745.755426606491</v>
      </c>
      <c r="Q3003">
        <v>22712.061777745796</v>
      </c>
      <c r="R3003">
        <v>10275.849070950762</v>
      </c>
    </row>
    <row r="3004" spans="1:18" x14ac:dyDescent="0.25">
      <c r="A3004">
        <v>13</v>
      </c>
      <c r="B3004">
        <v>13202</v>
      </c>
      <c r="C3004" t="s">
        <v>10678</v>
      </c>
      <c r="D3004" t="s">
        <v>1921</v>
      </c>
      <c r="E3004">
        <v>5</v>
      </c>
      <c r="F3004" t="s">
        <v>13817</v>
      </c>
      <c r="G3004">
        <v>1</v>
      </c>
      <c r="H3004" t="s">
        <v>8278</v>
      </c>
      <c r="I3004">
        <v>2</v>
      </c>
      <c r="J3004" t="s">
        <v>13818</v>
      </c>
      <c r="K3004" t="s">
        <v>13819</v>
      </c>
      <c r="L3004">
        <v>270107</v>
      </c>
      <c r="M3004" t="s">
        <v>13588</v>
      </c>
      <c r="N3004">
        <v>270107007</v>
      </c>
      <c r="O3004" t="s">
        <v>13618</v>
      </c>
      <c r="P3004">
        <v>0</v>
      </c>
      <c r="Q3004">
        <v>0</v>
      </c>
      <c r="R3004">
        <v>57765.014724490858</v>
      </c>
    </row>
    <row r="3005" spans="1:18" x14ac:dyDescent="0.25">
      <c r="A3005">
        <v>13</v>
      </c>
      <c r="B3005">
        <v>13202</v>
      </c>
      <c r="C3005" t="s">
        <v>10678</v>
      </c>
      <c r="D3005" t="s">
        <v>1921</v>
      </c>
      <c r="E3005">
        <v>5</v>
      </c>
      <c r="F3005" t="s">
        <v>13817</v>
      </c>
      <c r="G3005">
        <v>1</v>
      </c>
      <c r="H3005" t="s">
        <v>8278</v>
      </c>
      <c r="I3005">
        <v>2</v>
      </c>
      <c r="J3005" t="s">
        <v>13818</v>
      </c>
      <c r="K3005" t="s">
        <v>13820</v>
      </c>
      <c r="L3005">
        <v>270107</v>
      </c>
      <c r="M3005" t="s">
        <v>13588</v>
      </c>
      <c r="N3005">
        <v>270107007</v>
      </c>
      <c r="O3005" t="s">
        <v>13618</v>
      </c>
      <c r="P3005">
        <v>0</v>
      </c>
      <c r="Q3005">
        <v>0</v>
      </c>
      <c r="R3005">
        <v>29091.621307485755</v>
      </c>
    </row>
    <row r="3006" spans="1:18" x14ac:dyDescent="0.25">
      <c r="A3006">
        <v>13</v>
      </c>
      <c r="B3006">
        <v>13202</v>
      </c>
      <c r="C3006" t="s">
        <v>10678</v>
      </c>
      <c r="D3006" t="s">
        <v>1921</v>
      </c>
      <c r="E3006">
        <v>6</v>
      </c>
      <c r="F3006" t="s">
        <v>13821</v>
      </c>
      <c r="G3006">
        <v>3</v>
      </c>
      <c r="H3006" t="s">
        <v>13770</v>
      </c>
      <c r="I3006">
        <v>2</v>
      </c>
      <c r="J3006" t="s">
        <v>13818</v>
      </c>
      <c r="K3006" t="s">
        <v>13822</v>
      </c>
      <c r="L3006">
        <v>270107</v>
      </c>
      <c r="M3006" t="s">
        <v>13588</v>
      </c>
      <c r="N3006">
        <v>270107007</v>
      </c>
      <c r="O3006" t="s">
        <v>13618</v>
      </c>
      <c r="P3006">
        <v>0</v>
      </c>
      <c r="Q3006">
        <v>0</v>
      </c>
      <c r="R3006">
        <v>48491.296759665536</v>
      </c>
    </row>
    <row r="3007" spans="1:18" x14ac:dyDescent="0.25">
      <c r="A3007">
        <v>13</v>
      </c>
      <c r="B3007">
        <v>13202</v>
      </c>
      <c r="C3007" t="s">
        <v>10678</v>
      </c>
      <c r="D3007" t="s">
        <v>1921</v>
      </c>
      <c r="E3007">
        <v>6</v>
      </c>
      <c r="F3007" t="s">
        <v>13821</v>
      </c>
      <c r="G3007">
        <v>3</v>
      </c>
      <c r="H3007" t="s">
        <v>13770</v>
      </c>
      <c r="I3007">
        <v>2</v>
      </c>
      <c r="J3007" t="s">
        <v>13818</v>
      </c>
      <c r="K3007" t="s">
        <v>13823</v>
      </c>
      <c r="L3007">
        <v>270107</v>
      </c>
      <c r="M3007" t="s">
        <v>13588</v>
      </c>
      <c r="N3007">
        <v>270107007</v>
      </c>
      <c r="O3007" t="s">
        <v>13618</v>
      </c>
      <c r="P3007">
        <v>0</v>
      </c>
      <c r="Q3007">
        <v>0</v>
      </c>
      <c r="R3007">
        <v>38365.339272311088</v>
      </c>
    </row>
    <row r="3008" spans="1:18" x14ac:dyDescent="0.25">
      <c r="A3008">
        <v>13</v>
      </c>
      <c r="B3008">
        <v>13203</v>
      </c>
      <c r="C3008" t="s">
        <v>10678</v>
      </c>
      <c r="D3008" t="s">
        <v>1924</v>
      </c>
      <c r="E3008">
        <v>5</v>
      </c>
      <c r="F3008" t="s">
        <v>13817</v>
      </c>
      <c r="G3008">
        <v>1</v>
      </c>
      <c r="H3008" t="s">
        <v>8278</v>
      </c>
      <c r="I3008">
        <v>2</v>
      </c>
      <c r="J3008" t="s">
        <v>13818</v>
      </c>
      <c r="K3008" t="s">
        <v>13819</v>
      </c>
      <c r="L3008">
        <v>270107</v>
      </c>
      <c r="M3008" t="s">
        <v>13588</v>
      </c>
      <c r="N3008">
        <v>270107007</v>
      </c>
      <c r="O3008" t="s">
        <v>13618</v>
      </c>
      <c r="P3008">
        <v>0</v>
      </c>
      <c r="Q3008">
        <v>74838.796112546348</v>
      </c>
      <c r="R3008">
        <v>49503.922738900874</v>
      </c>
    </row>
    <row r="3009" spans="1:18" x14ac:dyDescent="0.25">
      <c r="A3009">
        <v>13</v>
      </c>
      <c r="B3009">
        <v>13203</v>
      </c>
      <c r="C3009" t="s">
        <v>10678</v>
      </c>
      <c r="D3009" t="s">
        <v>1924</v>
      </c>
      <c r="E3009">
        <v>6</v>
      </c>
      <c r="F3009" t="s">
        <v>13821</v>
      </c>
      <c r="G3009">
        <v>3</v>
      </c>
      <c r="H3009" t="s">
        <v>13770</v>
      </c>
      <c r="I3009">
        <v>2</v>
      </c>
      <c r="J3009" t="s">
        <v>13818</v>
      </c>
      <c r="K3009" t="s">
        <v>13822</v>
      </c>
      <c r="L3009">
        <v>270107</v>
      </c>
      <c r="M3009" t="s">
        <v>13588</v>
      </c>
      <c r="N3009">
        <v>270107007</v>
      </c>
      <c r="O3009" t="s">
        <v>13618</v>
      </c>
      <c r="P3009">
        <v>0</v>
      </c>
      <c r="Q3009">
        <v>74838.796112546348</v>
      </c>
      <c r="R3009">
        <v>42259.027964076893</v>
      </c>
    </row>
    <row r="3010" spans="1:18" x14ac:dyDescent="0.25">
      <c r="A3010">
        <v>13</v>
      </c>
      <c r="B3010">
        <v>13203</v>
      </c>
      <c r="C3010" t="s">
        <v>10678</v>
      </c>
      <c r="D3010" t="s">
        <v>1924</v>
      </c>
      <c r="E3010">
        <v>6</v>
      </c>
      <c r="F3010" t="s">
        <v>13821</v>
      </c>
      <c r="G3010">
        <v>3</v>
      </c>
      <c r="H3010" t="s">
        <v>13770</v>
      </c>
      <c r="I3010">
        <v>2</v>
      </c>
      <c r="J3010" t="s">
        <v>13818</v>
      </c>
      <c r="K3010" t="s">
        <v>13823</v>
      </c>
      <c r="L3010">
        <v>270107</v>
      </c>
      <c r="M3010" t="s">
        <v>13588</v>
      </c>
      <c r="N3010">
        <v>270107007</v>
      </c>
      <c r="O3010" t="s">
        <v>13618</v>
      </c>
      <c r="P3010">
        <v>0</v>
      </c>
      <c r="Q3010">
        <v>0</v>
      </c>
      <c r="R3010">
        <v>7244.8947748239761</v>
      </c>
    </row>
    <row r="3011" spans="1:18" x14ac:dyDescent="0.25">
      <c r="A3011">
        <v>13</v>
      </c>
      <c r="B3011">
        <v>13301</v>
      </c>
      <c r="C3011" t="s">
        <v>10678</v>
      </c>
      <c r="D3011" t="s">
        <v>1927</v>
      </c>
      <c r="E3011">
        <v>5</v>
      </c>
      <c r="F3011" t="s">
        <v>13817</v>
      </c>
      <c r="G3011">
        <v>1</v>
      </c>
      <c r="H3011" t="s">
        <v>8278</v>
      </c>
      <c r="I3011">
        <v>2</v>
      </c>
      <c r="J3011" t="s">
        <v>13818</v>
      </c>
      <c r="K3011" t="s">
        <v>13819</v>
      </c>
      <c r="L3011">
        <v>270107</v>
      </c>
      <c r="M3011" t="s">
        <v>13588</v>
      </c>
      <c r="N3011">
        <v>270107007</v>
      </c>
      <c r="O3011" t="s">
        <v>13618</v>
      </c>
      <c r="P3011">
        <v>15638.379624547151</v>
      </c>
      <c r="Q3011">
        <v>21934.375531531714</v>
      </c>
      <c r="R3011">
        <v>31881.092677279143</v>
      </c>
    </row>
    <row r="3012" spans="1:18" x14ac:dyDescent="0.25">
      <c r="A3012">
        <v>13</v>
      </c>
      <c r="B3012">
        <v>13301</v>
      </c>
      <c r="C3012" t="s">
        <v>10678</v>
      </c>
      <c r="D3012" t="s">
        <v>1927</v>
      </c>
      <c r="E3012">
        <v>5</v>
      </c>
      <c r="F3012" t="s">
        <v>13817</v>
      </c>
      <c r="G3012">
        <v>1</v>
      </c>
      <c r="H3012" t="s">
        <v>8278</v>
      </c>
      <c r="I3012">
        <v>2</v>
      </c>
      <c r="J3012" t="s">
        <v>13818</v>
      </c>
      <c r="K3012" t="s">
        <v>13820</v>
      </c>
      <c r="L3012">
        <v>270107</v>
      </c>
      <c r="M3012" t="s">
        <v>13588</v>
      </c>
      <c r="N3012">
        <v>270107007</v>
      </c>
      <c r="O3012" t="s">
        <v>13618</v>
      </c>
      <c r="P3012">
        <v>0</v>
      </c>
      <c r="Q3012">
        <v>3336.8933638957833</v>
      </c>
      <c r="R3012">
        <v>5188.0426992346402</v>
      </c>
    </row>
    <row r="3013" spans="1:18" x14ac:dyDescent="0.25">
      <c r="A3013">
        <v>13</v>
      </c>
      <c r="B3013">
        <v>13301</v>
      </c>
      <c r="C3013" t="s">
        <v>10678</v>
      </c>
      <c r="D3013" t="s">
        <v>1927</v>
      </c>
      <c r="E3013">
        <v>6</v>
      </c>
      <c r="F3013" t="s">
        <v>13821</v>
      </c>
      <c r="G3013">
        <v>3</v>
      </c>
      <c r="H3013" t="s">
        <v>13770</v>
      </c>
      <c r="I3013">
        <v>2</v>
      </c>
      <c r="J3013" t="s">
        <v>13818</v>
      </c>
      <c r="K3013" t="s">
        <v>13822</v>
      </c>
      <c r="L3013">
        <v>270107</v>
      </c>
      <c r="M3013" t="s">
        <v>13588</v>
      </c>
      <c r="N3013">
        <v>270107007</v>
      </c>
      <c r="O3013" t="s">
        <v>13618</v>
      </c>
      <c r="P3013">
        <v>15638.379624547151</v>
      </c>
      <c r="Q3013">
        <v>15172.03932412607</v>
      </c>
      <c r="R3013">
        <v>21801.435008669396</v>
      </c>
    </row>
    <row r="3014" spans="1:18" x14ac:dyDescent="0.25">
      <c r="A3014">
        <v>13</v>
      </c>
      <c r="B3014">
        <v>13301</v>
      </c>
      <c r="C3014" t="s">
        <v>10678</v>
      </c>
      <c r="D3014" t="s">
        <v>1927</v>
      </c>
      <c r="E3014">
        <v>6</v>
      </c>
      <c r="F3014" t="s">
        <v>13821</v>
      </c>
      <c r="G3014">
        <v>3</v>
      </c>
      <c r="H3014" t="s">
        <v>13770</v>
      </c>
      <c r="I3014">
        <v>2</v>
      </c>
      <c r="J3014" t="s">
        <v>13818</v>
      </c>
      <c r="K3014" t="s">
        <v>13823</v>
      </c>
      <c r="L3014">
        <v>270107</v>
      </c>
      <c r="M3014" t="s">
        <v>13588</v>
      </c>
      <c r="N3014">
        <v>270107007</v>
      </c>
      <c r="O3014" t="s">
        <v>13618</v>
      </c>
      <c r="P3014">
        <v>0</v>
      </c>
      <c r="Q3014">
        <v>10099.229571301426</v>
      </c>
      <c r="R3014">
        <v>15267.700367844398</v>
      </c>
    </row>
    <row r="3015" spans="1:18" x14ac:dyDescent="0.25">
      <c r="A3015">
        <v>13</v>
      </c>
      <c r="B3015">
        <v>13302</v>
      </c>
      <c r="C3015" t="s">
        <v>10678</v>
      </c>
      <c r="D3015" t="s">
        <v>1930</v>
      </c>
      <c r="E3015">
        <v>5</v>
      </c>
      <c r="F3015" t="s">
        <v>13817</v>
      </c>
      <c r="G3015">
        <v>1</v>
      </c>
      <c r="H3015" t="s">
        <v>8278</v>
      </c>
      <c r="I3015">
        <v>2</v>
      </c>
      <c r="J3015" t="s">
        <v>13818</v>
      </c>
      <c r="K3015" t="s">
        <v>13819</v>
      </c>
      <c r="L3015">
        <v>270107</v>
      </c>
      <c r="M3015" t="s">
        <v>13588</v>
      </c>
      <c r="N3015">
        <v>270107007</v>
      </c>
      <c r="O3015" t="s">
        <v>13618</v>
      </c>
      <c r="P3015">
        <v>7820.0741374394065</v>
      </c>
      <c r="Q3015">
        <v>9358.7602424583965</v>
      </c>
      <c r="R3015">
        <v>9935.5806336641544</v>
      </c>
    </row>
    <row r="3016" spans="1:18" x14ac:dyDescent="0.25">
      <c r="A3016">
        <v>13</v>
      </c>
      <c r="B3016">
        <v>13302</v>
      </c>
      <c r="C3016" t="s">
        <v>10678</v>
      </c>
      <c r="D3016" t="s">
        <v>1930</v>
      </c>
      <c r="E3016">
        <v>5</v>
      </c>
      <c r="F3016" t="s">
        <v>13817</v>
      </c>
      <c r="G3016">
        <v>1</v>
      </c>
      <c r="H3016" t="s">
        <v>8278</v>
      </c>
      <c r="I3016">
        <v>2</v>
      </c>
      <c r="J3016" t="s">
        <v>13818</v>
      </c>
      <c r="K3016" t="s">
        <v>13820</v>
      </c>
      <c r="L3016">
        <v>270107</v>
      </c>
      <c r="M3016" t="s">
        <v>13588</v>
      </c>
      <c r="N3016">
        <v>270107007</v>
      </c>
      <c r="O3016" t="s">
        <v>13618</v>
      </c>
      <c r="P3016">
        <v>2606.691379146469</v>
      </c>
      <c r="Q3016">
        <v>0</v>
      </c>
      <c r="R3016">
        <v>1794.0255356836556</v>
      </c>
    </row>
    <row r="3017" spans="1:18" x14ac:dyDescent="0.25">
      <c r="A3017">
        <v>13</v>
      </c>
      <c r="B3017">
        <v>13302</v>
      </c>
      <c r="C3017" t="s">
        <v>10678</v>
      </c>
      <c r="D3017" t="s">
        <v>1930</v>
      </c>
      <c r="E3017">
        <v>6</v>
      </c>
      <c r="F3017" t="s">
        <v>13821</v>
      </c>
      <c r="G3017">
        <v>3</v>
      </c>
      <c r="H3017" t="s">
        <v>13770</v>
      </c>
      <c r="I3017">
        <v>2</v>
      </c>
      <c r="J3017" t="s">
        <v>13818</v>
      </c>
      <c r="K3017" t="s">
        <v>13822</v>
      </c>
      <c r="L3017">
        <v>270107</v>
      </c>
      <c r="M3017" t="s">
        <v>13588</v>
      </c>
      <c r="N3017">
        <v>270107007</v>
      </c>
      <c r="O3017" t="s">
        <v>13618</v>
      </c>
      <c r="P3017">
        <v>2606.691379146469</v>
      </c>
      <c r="Q3017">
        <v>4339.9895035849877</v>
      </c>
      <c r="R3017">
        <v>9935.5806336641544</v>
      </c>
    </row>
    <row r="3018" spans="1:18" x14ac:dyDescent="0.25">
      <c r="A3018">
        <v>13</v>
      </c>
      <c r="B3018">
        <v>13302</v>
      </c>
      <c r="C3018" t="s">
        <v>10678</v>
      </c>
      <c r="D3018" t="s">
        <v>1930</v>
      </c>
      <c r="E3018">
        <v>6</v>
      </c>
      <c r="F3018" t="s">
        <v>13821</v>
      </c>
      <c r="G3018">
        <v>3</v>
      </c>
      <c r="H3018" t="s">
        <v>13770</v>
      </c>
      <c r="I3018">
        <v>2</v>
      </c>
      <c r="J3018" t="s">
        <v>13818</v>
      </c>
      <c r="K3018" t="s">
        <v>13823</v>
      </c>
      <c r="L3018">
        <v>270107</v>
      </c>
      <c r="M3018" t="s">
        <v>13588</v>
      </c>
      <c r="N3018">
        <v>270107007</v>
      </c>
      <c r="O3018" t="s">
        <v>13618</v>
      </c>
      <c r="P3018">
        <v>7820.0741374394065</v>
      </c>
      <c r="Q3018">
        <v>5018.7707388734098</v>
      </c>
      <c r="R3018">
        <v>1794.0255356836556</v>
      </c>
    </row>
    <row r="3019" spans="1:18" x14ac:dyDescent="0.25">
      <c r="A3019">
        <v>13</v>
      </c>
      <c r="B3019">
        <v>13303</v>
      </c>
      <c r="C3019" t="s">
        <v>10678</v>
      </c>
      <c r="D3019" t="s">
        <v>1933</v>
      </c>
      <c r="E3019">
        <v>5</v>
      </c>
      <c r="F3019" t="s">
        <v>13817</v>
      </c>
      <c r="G3019">
        <v>1</v>
      </c>
      <c r="H3019" t="s">
        <v>8278</v>
      </c>
      <c r="I3019">
        <v>2</v>
      </c>
      <c r="J3019" t="s">
        <v>13818</v>
      </c>
      <c r="K3019" t="s">
        <v>13819</v>
      </c>
      <c r="L3019">
        <v>270107</v>
      </c>
      <c r="M3019" t="s">
        <v>13588</v>
      </c>
      <c r="N3019">
        <v>270107007</v>
      </c>
      <c r="O3019" t="s">
        <v>13618</v>
      </c>
      <c r="P3019">
        <v>0</v>
      </c>
      <c r="Q3019">
        <v>44481.299795595121</v>
      </c>
      <c r="R3019">
        <v>0</v>
      </c>
    </row>
    <row r="3020" spans="1:18" x14ac:dyDescent="0.25">
      <c r="A3020">
        <v>13</v>
      </c>
      <c r="B3020">
        <v>13303</v>
      </c>
      <c r="C3020" t="s">
        <v>10678</v>
      </c>
      <c r="D3020" t="s">
        <v>1933</v>
      </c>
      <c r="E3020">
        <v>6</v>
      </c>
      <c r="F3020" t="s">
        <v>13821</v>
      </c>
      <c r="G3020">
        <v>3</v>
      </c>
      <c r="H3020" t="s">
        <v>13770</v>
      </c>
      <c r="I3020">
        <v>2</v>
      </c>
      <c r="J3020" t="s">
        <v>13818</v>
      </c>
      <c r="K3020" t="s">
        <v>13822</v>
      </c>
      <c r="L3020">
        <v>270107</v>
      </c>
      <c r="M3020" t="s">
        <v>13588</v>
      </c>
      <c r="N3020">
        <v>270107007</v>
      </c>
      <c r="O3020" t="s">
        <v>13618</v>
      </c>
      <c r="P3020">
        <v>0</v>
      </c>
      <c r="Q3020">
        <v>30804.436079550571</v>
      </c>
      <c r="R3020">
        <v>0</v>
      </c>
    </row>
    <row r="3021" spans="1:18" x14ac:dyDescent="0.25">
      <c r="A3021">
        <v>13</v>
      </c>
      <c r="B3021">
        <v>13303</v>
      </c>
      <c r="C3021" t="s">
        <v>10678</v>
      </c>
      <c r="D3021" t="s">
        <v>1933</v>
      </c>
      <c r="E3021">
        <v>6</v>
      </c>
      <c r="F3021" t="s">
        <v>13821</v>
      </c>
      <c r="G3021">
        <v>3</v>
      </c>
      <c r="H3021" t="s">
        <v>13770</v>
      </c>
      <c r="I3021">
        <v>2</v>
      </c>
      <c r="J3021" t="s">
        <v>13818</v>
      </c>
      <c r="K3021" t="s">
        <v>13823</v>
      </c>
      <c r="L3021">
        <v>270107</v>
      </c>
      <c r="M3021" t="s">
        <v>13588</v>
      </c>
      <c r="N3021">
        <v>270107007</v>
      </c>
      <c r="O3021" t="s">
        <v>13618</v>
      </c>
      <c r="P3021">
        <v>0</v>
      </c>
      <c r="Q3021">
        <v>13676.863716044551</v>
      </c>
      <c r="R3021">
        <v>0</v>
      </c>
    </row>
    <row r="3022" spans="1:18" x14ac:dyDescent="0.25">
      <c r="A3022">
        <v>13</v>
      </c>
      <c r="B3022">
        <v>13401</v>
      </c>
      <c r="C3022" t="s">
        <v>10678</v>
      </c>
      <c r="D3022" t="s">
        <v>1936</v>
      </c>
      <c r="E3022">
        <v>5</v>
      </c>
      <c r="F3022" t="s">
        <v>13817</v>
      </c>
      <c r="G3022">
        <v>1</v>
      </c>
      <c r="H3022" t="s">
        <v>8278</v>
      </c>
      <c r="I3022">
        <v>2</v>
      </c>
      <c r="J3022" t="s">
        <v>13818</v>
      </c>
      <c r="K3022" t="s">
        <v>13819</v>
      </c>
      <c r="L3022">
        <v>270107</v>
      </c>
      <c r="M3022" t="s">
        <v>13588</v>
      </c>
      <c r="N3022">
        <v>270107007</v>
      </c>
      <c r="O3022" t="s">
        <v>13618</v>
      </c>
      <c r="P3022">
        <v>24298.849728905287</v>
      </c>
      <c r="Q3022">
        <v>27908.844306089737</v>
      </c>
      <c r="R3022">
        <v>44231.68397686656</v>
      </c>
    </row>
    <row r="3023" spans="1:18" x14ac:dyDescent="0.25">
      <c r="A3023">
        <v>13</v>
      </c>
      <c r="B3023">
        <v>13401</v>
      </c>
      <c r="C3023" t="s">
        <v>10678</v>
      </c>
      <c r="D3023" t="s">
        <v>1936</v>
      </c>
      <c r="E3023">
        <v>5</v>
      </c>
      <c r="F3023" t="s">
        <v>13817</v>
      </c>
      <c r="G3023">
        <v>1</v>
      </c>
      <c r="H3023" t="s">
        <v>8278</v>
      </c>
      <c r="I3023">
        <v>2</v>
      </c>
      <c r="J3023" t="s">
        <v>13818</v>
      </c>
      <c r="K3023" t="s">
        <v>13820</v>
      </c>
      <c r="L3023">
        <v>270107</v>
      </c>
      <c r="M3023" t="s">
        <v>13588</v>
      </c>
      <c r="N3023">
        <v>270107007</v>
      </c>
      <c r="O3023" t="s">
        <v>13618</v>
      </c>
      <c r="P3023">
        <v>3024.6878480665478</v>
      </c>
      <c r="Q3023">
        <v>17615.577148745178</v>
      </c>
      <c r="R3023">
        <v>7907.0557588727688</v>
      </c>
    </row>
    <row r="3024" spans="1:18" x14ac:dyDescent="0.25">
      <c r="A3024">
        <v>13</v>
      </c>
      <c r="B3024">
        <v>13401</v>
      </c>
      <c r="C3024" t="s">
        <v>10678</v>
      </c>
      <c r="D3024" t="s">
        <v>1936</v>
      </c>
      <c r="E3024">
        <v>6</v>
      </c>
      <c r="F3024" t="s">
        <v>13821</v>
      </c>
      <c r="G3024">
        <v>3</v>
      </c>
      <c r="H3024" t="s">
        <v>13770</v>
      </c>
      <c r="I3024">
        <v>2</v>
      </c>
      <c r="J3024" t="s">
        <v>13818</v>
      </c>
      <c r="K3024" t="s">
        <v>13822</v>
      </c>
      <c r="L3024">
        <v>270107</v>
      </c>
      <c r="M3024" t="s">
        <v>13588</v>
      </c>
      <c r="N3024">
        <v>270107007</v>
      </c>
      <c r="O3024" t="s">
        <v>13618</v>
      </c>
      <c r="P3024">
        <v>20215.872336297925</v>
      </c>
      <c r="Q3024">
        <v>11621.991850634709</v>
      </c>
      <c r="R3024">
        <v>30477.058575001862</v>
      </c>
    </row>
    <row r="3025" spans="1:18" x14ac:dyDescent="0.25">
      <c r="A3025">
        <v>13</v>
      </c>
      <c r="B3025">
        <v>13401</v>
      </c>
      <c r="C3025" t="s">
        <v>10678</v>
      </c>
      <c r="D3025" t="s">
        <v>1936</v>
      </c>
      <c r="E3025">
        <v>6</v>
      </c>
      <c r="F3025" t="s">
        <v>13821</v>
      </c>
      <c r="G3025">
        <v>3</v>
      </c>
      <c r="H3025" t="s">
        <v>13770</v>
      </c>
      <c r="I3025">
        <v>2</v>
      </c>
      <c r="J3025" t="s">
        <v>13818</v>
      </c>
      <c r="K3025" t="s">
        <v>13823</v>
      </c>
      <c r="L3025">
        <v>270107</v>
      </c>
      <c r="M3025" t="s">
        <v>13588</v>
      </c>
      <c r="N3025">
        <v>270107007</v>
      </c>
      <c r="O3025" t="s">
        <v>13618</v>
      </c>
      <c r="P3025">
        <v>7107.6652406739067</v>
      </c>
      <c r="Q3025">
        <v>33902.429604200195</v>
      </c>
      <c r="R3025">
        <v>21661.681160737455</v>
      </c>
    </row>
    <row r="3026" spans="1:18" x14ac:dyDescent="0.25">
      <c r="A3026">
        <v>13</v>
      </c>
      <c r="B3026">
        <v>13402</v>
      </c>
      <c r="C3026" t="s">
        <v>10678</v>
      </c>
      <c r="D3026" t="s">
        <v>1939</v>
      </c>
      <c r="E3026">
        <v>5</v>
      </c>
      <c r="F3026" t="s">
        <v>13817</v>
      </c>
      <c r="G3026">
        <v>1</v>
      </c>
      <c r="H3026" t="s">
        <v>8278</v>
      </c>
      <c r="I3026">
        <v>2</v>
      </c>
      <c r="J3026" t="s">
        <v>13818</v>
      </c>
      <c r="K3026" t="s">
        <v>13819</v>
      </c>
      <c r="L3026">
        <v>270107</v>
      </c>
      <c r="M3026" t="s">
        <v>13588</v>
      </c>
      <c r="N3026">
        <v>270107007</v>
      </c>
      <c r="O3026" t="s">
        <v>13618</v>
      </c>
      <c r="P3026">
        <v>15353.055974452231</v>
      </c>
      <c r="Q3026">
        <v>24097.61691217019</v>
      </c>
      <c r="R3026">
        <v>36332.758885002506</v>
      </c>
    </row>
    <row r="3027" spans="1:18" x14ac:dyDescent="0.25">
      <c r="A3027">
        <v>13</v>
      </c>
      <c r="B3027">
        <v>13402</v>
      </c>
      <c r="C3027" t="s">
        <v>10678</v>
      </c>
      <c r="D3027" t="s">
        <v>1939</v>
      </c>
      <c r="E3027">
        <v>5</v>
      </c>
      <c r="F3027" t="s">
        <v>13817</v>
      </c>
      <c r="G3027">
        <v>1</v>
      </c>
      <c r="H3027" t="s">
        <v>8278</v>
      </c>
      <c r="I3027">
        <v>2</v>
      </c>
      <c r="J3027" t="s">
        <v>13818</v>
      </c>
      <c r="K3027" t="s">
        <v>13820</v>
      </c>
      <c r="L3027">
        <v>270107</v>
      </c>
      <c r="M3027" t="s">
        <v>13588</v>
      </c>
      <c r="N3027">
        <v>270107007</v>
      </c>
      <c r="O3027" t="s">
        <v>13618</v>
      </c>
      <c r="P3027">
        <v>4691.5195600106445</v>
      </c>
      <c r="Q3027">
        <v>5449.076079863793</v>
      </c>
      <c r="R3027">
        <v>4540.3260531263031</v>
      </c>
    </row>
    <row r="3028" spans="1:18" x14ac:dyDescent="0.25">
      <c r="A3028">
        <v>13</v>
      </c>
      <c r="B3028">
        <v>13402</v>
      </c>
      <c r="C3028" t="s">
        <v>10678</v>
      </c>
      <c r="D3028" t="s">
        <v>1939</v>
      </c>
      <c r="E3028">
        <v>6</v>
      </c>
      <c r="F3028" t="s">
        <v>13821</v>
      </c>
      <c r="G3028">
        <v>3</v>
      </c>
      <c r="H3028" t="s">
        <v>13770</v>
      </c>
      <c r="I3028">
        <v>2</v>
      </c>
      <c r="J3028" t="s">
        <v>13818</v>
      </c>
      <c r="K3028" t="s">
        <v>13822</v>
      </c>
      <c r="L3028">
        <v>270107</v>
      </c>
      <c r="M3028" t="s">
        <v>13588</v>
      </c>
      <c r="N3028">
        <v>270107007</v>
      </c>
      <c r="O3028" t="s">
        <v>13618</v>
      </c>
      <c r="P3028">
        <v>7036.7249179455339</v>
      </c>
      <c r="Q3028">
        <v>11168.576861183943</v>
      </c>
      <c r="R3028">
        <v>20645.679550981393</v>
      </c>
    </row>
    <row r="3029" spans="1:18" x14ac:dyDescent="0.25">
      <c r="A3029">
        <v>13</v>
      </c>
      <c r="B3029">
        <v>13402</v>
      </c>
      <c r="C3029" t="s">
        <v>10678</v>
      </c>
      <c r="D3029" t="s">
        <v>1939</v>
      </c>
      <c r="E3029">
        <v>6</v>
      </c>
      <c r="F3029" t="s">
        <v>13821</v>
      </c>
      <c r="G3029">
        <v>3</v>
      </c>
      <c r="H3029" t="s">
        <v>13770</v>
      </c>
      <c r="I3029">
        <v>2</v>
      </c>
      <c r="J3029" t="s">
        <v>13818</v>
      </c>
      <c r="K3029" t="s">
        <v>13823</v>
      </c>
      <c r="L3029">
        <v>270107</v>
      </c>
      <c r="M3029" t="s">
        <v>13588</v>
      </c>
      <c r="N3029">
        <v>270107007</v>
      </c>
      <c r="O3029" t="s">
        <v>13618</v>
      </c>
      <c r="P3029">
        <v>13007.850616517342</v>
      </c>
      <c r="Q3029">
        <v>18378.116130850045</v>
      </c>
      <c r="R3029">
        <v>20227.405387147417</v>
      </c>
    </row>
    <row r="3030" spans="1:18" x14ac:dyDescent="0.25">
      <c r="A3030">
        <v>13</v>
      </c>
      <c r="B3030">
        <v>13403</v>
      </c>
      <c r="C3030" t="s">
        <v>10678</v>
      </c>
      <c r="D3030" t="s">
        <v>13777</v>
      </c>
      <c r="E3030">
        <v>5</v>
      </c>
      <c r="F3030" t="s">
        <v>13817</v>
      </c>
      <c r="G3030">
        <v>1</v>
      </c>
      <c r="H3030" t="s">
        <v>8278</v>
      </c>
      <c r="I3030">
        <v>2</v>
      </c>
      <c r="J3030" t="s">
        <v>13818</v>
      </c>
      <c r="K3030" t="s">
        <v>13819</v>
      </c>
      <c r="L3030">
        <v>270107</v>
      </c>
      <c r="M3030" t="s">
        <v>13588</v>
      </c>
      <c r="N3030">
        <v>270107007</v>
      </c>
      <c r="O3030" t="s">
        <v>13618</v>
      </c>
      <c r="P3030">
        <v>0</v>
      </c>
      <c r="Q3030">
        <v>28298.253389842233</v>
      </c>
      <c r="R3030">
        <v>0</v>
      </c>
    </row>
    <row r="3031" spans="1:18" x14ac:dyDescent="0.25">
      <c r="A3031">
        <v>13</v>
      </c>
      <c r="B3031">
        <v>13403</v>
      </c>
      <c r="C3031" t="s">
        <v>10678</v>
      </c>
      <c r="D3031" t="s">
        <v>13777</v>
      </c>
      <c r="E3031">
        <v>5</v>
      </c>
      <c r="F3031" t="s">
        <v>13817</v>
      </c>
      <c r="G3031">
        <v>1</v>
      </c>
      <c r="H3031" t="s">
        <v>8278</v>
      </c>
      <c r="I3031">
        <v>2</v>
      </c>
      <c r="J3031" t="s">
        <v>13818</v>
      </c>
      <c r="K3031" t="s">
        <v>13820</v>
      </c>
      <c r="L3031">
        <v>270107</v>
      </c>
      <c r="M3031" t="s">
        <v>13588</v>
      </c>
      <c r="N3031">
        <v>270107007</v>
      </c>
      <c r="O3031" t="s">
        <v>13618</v>
      </c>
      <c r="P3031">
        <v>0</v>
      </c>
      <c r="Q3031">
        <v>10380.567472917577</v>
      </c>
      <c r="R3031">
        <v>0</v>
      </c>
    </row>
    <row r="3032" spans="1:18" x14ac:dyDescent="0.25">
      <c r="A3032">
        <v>13</v>
      </c>
      <c r="B3032">
        <v>13403</v>
      </c>
      <c r="C3032" t="s">
        <v>10678</v>
      </c>
      <c r="D3032" t="s">
        <v>13777</v>
      </c>
      <c r="E3032">
        <v>6</v>
      </c>
      <c r="F3032" t="s">
        <v>13821</v>
      </c>
      <c r="G3032">
        <v>3</v>
      </c>
      <c r="H3032" t="s">
        <v>13770</v>
      </c>
      <c r="I3032">
        <v>2</v>
      </c>
      <c r="J3032" t="s">
        <v>13818</v>
      </c>
      <c r="K3032" t="s">
        <v>13822</v>
      </c>
      <c r="L3032">
        <v>270107</v>
      </c>
      <c r="M3032" t="s">
        <v>13588</v>
      </c>
      <c r="N3032">
        <v>270107007</v>
      </c>
      <c r="O3032" t="s">
        <v>13618</v>
      </c>
      <c r="P3032">
        <v>0</v>
      </c>
      <c r="Q3032">
        <v>28298.253389842233</v>
      </c>
      <c r="R3032">
        <v>0</v>
      </c>
    </row>
    <row r="3033" spans="1:18" x14ac:dyDescent="0.25">
      <c r="A3033">
        <v>13</v>
      </c>
      <c r="B3033">
        <v>13403</v>
      </c>
      <c r="C3033" t="s">
        <v>10678</v>
      </c>
      <c r="D3033" t="s">
        <v>13777</v>
      </c>
      <c r="E3033">
        <v>6</v>
      </c>
      <c r="F3033" t="s">
        <v>13821</v>
      </c>
      <c r="G3033">
        <v>3</v>
      </c>
      <c r="H3033" t="s">
        <v>13770</v>
      </c>
      <c r="I3033">
        <v>2</v>
      </c>
      <c r="J3033" t="s">
        <v>13818</v>
      </c>
      <c r="K3033" t="s">
        <v>13823</v>
      </c>
      <c r="L3033">
        <v>270107</v>
      </c>
      <c r="M3033" t="s">
        <v>13588</v>
      </c>
      <c r="N3033">
        <v>270107007</v>
      </c>
      <c r="O3033" t="s">
        <v>13618</v>
      </c>
      <c r="P3033">
        <v>0</v>
      </c>
      <c r="Q3033">
        <v>10380.567472917577</v>
      </c>
      <c r="R3033">
        <v>0</v>
      </c>
    </row>
    <row r="3034" spans="1:18" x14ac:dyDescent="0.25">
      <c r="A3034">
        <v>13</v>
      </c>
      <c r="B3034">
        <v>13404</v>
      </c>
      <c r="C3034" t="s">
        <v>10678</v>
      </c>
      <c r="D3034" t="s">
        <v>1945</v>
      </c>
      <c r="E3034">
        <v>5</v>
      </c>
      <c r="F3034" t="s">
        <v>13817</v>
      </c>
      <c r="G3034">
        <v>1</v>
      </c>
      <c r="H3034" t="s">
        <v>8278</v>
      </c>
      <c r="I3034">
        <v>2</v>
      </c>
      <c r="J3034" t="s">
        <v>13818</v>
      </c>
      <c r="K3034" t="s">
        <v>13819</v>
      </c>
      <c r="L3034">
        <v>270107</v>
      </c>
      <c r="M3034" t="s">
        <v>13588</v>
      </c>
      <c r="N3034">
        <v>270107007</v>
      </c>
      <c r="O3034" t="s">
        <v>13618</v>
      </c>
      <c r="P3034">
        <v>14945.691738737953</v>
      </c>
      <c r="Q3034">
        <v>10371.262233987751</v>
      </c>
      <c r="R3034">
        <v>28103.643135990558</v>
      </c>
    </row>
    <row r="3035" spans="1:18" x14ac:dyDescent="0.25">
      <c r="A3035">
        <v>13</v>
      </c>
      <c r="B3035">
        <v>13404</v>
      </c>
      <c r="C3035" t="s">
        <v>10678</v>
      </c>
      <c r="D3035" t="s">
        <v>1945</v>
      </c>
      <c r="E3035">
        <v>5</v>
      </c>
      <c r="F3035" t="s">
        <v>13817</v>
      </c>
      <c r="G3035">
        <v>1</v>
      </c>
      <c r="H3035" t="s">
        <v>8278</v>
      </c>
      <c r="I3035">
        <v>2</v>
      </c>
      <c r="J3035" t="s">
        <v>13818</v>
      </c>
      <c r="K3035" t="s">
        <v>13820</v>
      </c>
      <c r="L3035">
        <v>270107</v>
      </c>
      <c r="M3035" t="s">
        <v>13588</v>
      </c>
      <c r="N3035">
        <v>270107007</v>
      </c>
      <c r="O3035" t="s">
        <v>13618</v>
      </c>
      <c r="P3035">
        <v>0</v>
      </c>
      <c r="Q3035">
        <v>3616.0486543887992</v>
      </c>
      <c r="R3035">
        <v>0</v>
      </c>
    </row>
    <row r="3036" spans="1:18" x14ac:dyDescent="0.25">
      <c r="A3036">
        <v>13</v>
      </c>
      <c r="B3036">
        <v>13404</v>
      </c>
      <c r="C3036" t="s">
        <v>10678</v>
      </c>
      <c r="D3036" t="s">
        <v>1945</v>
      </c>
      <c r="E3036">
        <v>6</v>
      </c>
      <c r="F3036" t="s">
        <v>13821</v>
      </c>
      <c r="G3036">
        <v>3</v>
      </c>
      <c r="H3036" t="s">
        <v>13770</v>
      </c>
      <c r="I3036">
        <v>2</v>
      </c>
      <c r="J3036" t="s">
        <v>13818</v>
      </c>
      <c r="K3036" t="s">
        <v>13822</v>
      </c>
      <c r="L3036">
        <v>270107</v>
      </c>
      <c r="M3036" t="s">
        <v>13588</v>
      </c>
      <c r="N3036">
        <v>270107007</v>
      </c>
      <c r="O3036" t="s">
        <v>13618</v>
      </c>
      <c r="P3036">
        <v>14945.691738737953</v>
      </c>
      <c r="Q3036">
        <v>4306.1056677750166</v>
      </c>
      <c r="R3036">
        <v>19097.675305893688</v>
      </c>
    </row>
    <row r="3037" spans="1:18" x14ac:dyDescent="0.25">
      <c r="A3037">
        <v>13</v>
      </c>
      <c r="B3037">
        <v>13404</v>
      </c>
      <c r="C3037" t="s">
        <v>10678</v>
      </c>
      <c r="D3037" t="s">
        <v>1945</v>
      </c>
      <c r="E3037">
        <v>6</v>
      </c>
      <c r="F3037" t="s">
        <v>13821</v>
      </c>
      <c r="G3037">
        <v>3</v>
      </c>
      <c r="H3037" t="s">
        <v>13770</v>
      </c>
      <c r="I3037">
        <v>2</v>
      </c>
      <c r="J3037" t="s">
        <v>13818</v>
      </c>
      <c r="K3037" t="s">
        <v>13823</v>
      </c>
      <c r="L3037">
        <v>270107</v>
      </c>
      <c r="M3037" t="s">
        <v>13588</v>
      </c>
      <c r="N3037">
        <v>270107007</v>
      </c>
      <c r="O3037" t="s">
        <v>13618</v>
      </c>
      <c r="P3037">
        <v>0</v>
      </c>
      <c r="Q3037">
        <v>9681.2052206015342</v>
      </c>
      <c r="R3037">
        <v>9005.9678300968699</v>
      </c>
    </row>
    <row r="3038" spans="1:18" x14ac:dyDescent="0.25">
      <c r="A3038">
        <v>13</v>
      </c>
      <c r="B3038">
        <v>13501</v>
      </c>
      <c r="C3038" t="s">
        <v>10678</v>
      </c>
      <c r="D3038" t="s">
        <v>1948</v>
      </c>
      <c r="E3038">
        <v>5</v>
      </c>
      <c r="F3038" t="s">
        <v>13817</v>
      </c>
      <c r="G3038">
        <v>1</v>
      </c>
      <c r="H3038" t="s">
        <v>8278</v>
      </c>
      <c r="I3038">
        <v>2</v>
      </c>
      <c r="J3038" t="s">
        <v>13818</v>
      </c>
      <c r="K3038" t="s">
        <v>13819</v>
      </c>
      <c r="L3038">
        <v>270107</v>
      </c>
      <c r="M3038" t="s">
        <v>13588</v>
      </c>
      <c r="N3038">
        <v>270107007</v>
      </c>
      <c r="O3038" t="s">
        <v>13618</v>
      </c>
      <c r="P3038">
        <v>6700.6519288270183</v>
      </c>
      <c r="Q3038">
        <v>20459.891078913646</v>
      </c>
      <c r="R3038">
        <v>6815.8193945787289</v>
      </c>
    </row>
    <row r="3039" spans="1:18" x14ac:dyDescent="0.25">
      <c r="A3039">
        <v>13</v>
      </c>
      <c r="B3039">
        <v>13501</v>
      </c>
      <c r="C3039" t="s">
        <v>10678</v>
      </c>
      <c r="D3039" t="s">
        <v>1948</v>
      </c>
      <c r="E3039">
        <v>5</v>
      </c>
      <c r="F3039" t="s">
        <v>13817</v>
      </c>
      <c r="G3039">
        <v>1</v>
      </c>
      <c r="H3039" t="s">
        <v>8278</v>
      </c>
      <c r="I3039">
        <v>2</v>
      </c>
      <c r="J3039" t="s">
        <v>13818</v>
      </c>
      <c r="K3039" t="s">
        <v>13820</v>
      </c>
      <c r="L3039">
        <v>270107</v>
      </c>
      <c r="M3039" t="s">
        <v>13588</v>
      </c>
      <c r="N3039">
        <v>270107007</v>
      </c>
      <c r="O3039" t="s">
        <v>13618</v>
      </c>
      <c r="P3039">
        <v>10126.954561050929</v>
      </c>
      <c r="Q3039">
        <v>2730.6252752091614</v>
      </c>
      <c r="R3039">
        <v>953.83031227451215</v>
      </c>
    </row>
    <row r="3040" spans="1:18" x14ac:dyDescent="0.25">
      <c r="A3040">
        <v>13</v>
      </c>
      <c r="B3040">
        <v>13501</v>
      </c>
      <c r="C3040" t="s">
        <v>10678</v>
      </c>
      <c r="D3040" t="s">
        <v>1948</v>
      </c>
      <c r="E3040">
        <v>6</v>
      </c>
      <c r="F3040" t="s">
        <v>13821</v>
      </c>
      <c r="G3040">
        <v>3</v>
      </c>
      <c r="H3040" t="s">
        <v>13770</v>
      </c>
      <c r="I3040">
        <v>2</v>
      </c>
      <c r="J3040" t="s">
        <v>13818</v>
      </c>
      <c r="K3040" t="s">
        <v>13822</v>
      </c>
      <c r="L3040">
        <v>270107</v>
      </c>
      <c r="M3040" t="s">
        <v>13588</v>
      </c>
      <c r="N3040">
        <v>270107007</v>
      </c>
      <c r="O3040" t="s">
        <v>13618</v>
      </c>
      <c r="P3040">
        <v>6700.6519288270183</v>
      </c>
      <c r="Q3040">
        <v>15986.539179228517</v>
      </c>
      <c r="R3040">
        <v>6815.8193945787289</v>
      </c>
    </row>
    <row r="3041" spans="1:18" x14ac:dyDescent="0.25">
      <c r="A3041">
        <v>13</v>
      </c>
      <c r="B3041">
        <v>13501</v>
      </c>
      <c r="C3041" t="s">
        <v>10678</v>
      </c>
      <c r="D3041" t="s">
        <v>1948</v>
      </c>
      <c r="E3041">
        <v>6</v>
      </c>
      <c r="F3041" t="s">
        <v>13821</v>
      </c>
      <c r="G3041">
        <v>3</v>
      </c>
      <c r="H3041" t="s">
        <v>13770</v>
      </c>
      <c r="I3041">
        <v>2</v>
      </c>
      <c r="J3041" t="s">
        <v>13818</v>
      </c>
      <c r="K3041" t="s">
        <v>13823</v>
      </c>
      <c r="L3041">
        <v>270107</v>
      </c>
      <c r="M3041" t="s">
        <v>13588</v>
      </c>
      <c r="N3041">
        <v>270107007</v>
      </c>
      <c r="O3041" t="s">
        <v>13618</v>
      </c>
      <c r="P3041">
        <v>10126.954561050929</v>
      </c>
      <c r="Q3041">
        <v>7203.9771748942894</v>
      </c>
      <c r="R3041">
        <v>953.83031227451215</v>
      </c>
    </row>
    <row r="3042" spans="1:18" x14ac:dyDescent="0.25">
      <c r="A3042">
        <v>13</v>
      </c>
      <c r="B3042">
        <v>13601</v>
      </c>
      <c r="C3042" t="s">
        <v>10678</v>
      </c>
      <c r="D3042" t="s">
        <v>1963</v>
      </c>
      <c r="E3042">
        <v>5</v>
      </c>
      <c r="F3042" t="s">
        <v>13817</v>
      </c>
      <c r="G3042">
        <v>1</v>
      </c>
      <c r="H3042" t="s">
        <v>8278</v>
      </c>
      <c r="I3042">
        <v>2</v>
      </c>
      <c r="J3042" t="s">
        <v>13818</v>
      </c>
      <c r="K3042" t="s">
        <v>13819</v>
      </c>
      <c r="L3042">
        <v>270107</v>
      </c>
      <c r="M3042" t="s">
        <v>13588</v>
      </c>
      <c r="N3042">
        <v>270107007</v>
      </c>
      <c r="O3042" t="s">
        <v>13618</v>
      </c>
      <c r="P3042">
        <v>22932.006087779195</v>
      </c>
      <c r="Q3042">
        <v>9950.1717174662699</v>
      </c>
      <c r="R3042">
        <v>10294.070282247785</v>
      </c>
    </row>
    <row r="3043" spans="1:18" x14ac:dyDescent="0.25">
      <c r="A3043">
        <v>13</v>
      </c>
      <c r="B3043">
        <v>13601</v>
      </c>
      <c r="C3043" t="s">
        <v>10678</v>
      </c>
      <c r="D3043" t="s">
        <v>1963</v>
      </c>
      <c r="E3043">
        <v>5</v>
      </c>
      <c r="F3043" t="s">
        <v>13817</v>
      </c>
      <c r="G3043">
        <v>1</v>
      </c>
      <c r="H3043" t="s">
        <v>8278</v>
      </c>
      <c r="I3043">
        <v>2</v>
      </c>
      <c r="J3043" t="s">
        <v>13818</v>
      </c>
      <c r="K3043" t="s">
        <v>13820</v>
      </c>
      <c r="L3043">
        <v>270107</v>
      </c>
      <c r="M3043" t="s">
        <v>13588</v>
      </c>
      <c r="N3043">
        <v>270107007</v>
      </c>
      <c r="O3043" t="s">
        <v>13618</v>
      </c>
      <c r="P3043">
        <v>0</v>
      </c>
      <c r="Q3043">
        <v>4670.2353902703117</v>
      </c>
      <c r="R3043">
        <v>2781.8159342504036</v>
      </c>
    </row>
    <row r="3044" spans="1:18" x14ac:dyDescent="0.25">
      <c r="A3044">
        <v>13</v>
      </c>
      <c r="B3044">
        <v>13601</v>
      </c>
      <c r="C3044" t="s">
        <v>10678</v>
      </c>
      <c r="D3044" t="s">
        <v>1963</v>
      </c>
      <c r="E3044">
        <v>6</v>
      </c>
      <c r="F3044" t="s">
        <v>13821</v>
      </c>
      <c r="G3044">
        <v>3</v>
      </c>
      <c r="H3044" t="s">
        <v>13770</v>
      </c>
      <c r="I3044">
        <v>2</v>
      </c>
      <c r="J3044" t="s">
        <v>13818</v>
      </c>
      <c r="K3044" t="s">
        <v>13822</v>
      </c>
      <c r="L3044">
        <v>270107</v>
      </c>
      <c r="M3044" t="s">
        <v>13588</v>
      </c>
      <c r="N3044">
        <v>270107007</v>
      </c>
      <c r="O3044" t="s">
        <v>13618</v>
      </c>
      <c r="P3044">
        <v>22932.006087779195</v>
      </c>
      <c r="Q3044">
        <v>5998.1764841007844</v>
      </c>
      <c r="R3044">
        <v>6749.6113686449553</v>
      </c>
    </row>
    <row r="3045" spans="1:18" x14ac:dyDescent="0.25">
      <c r="A3045">
        <v>13</v>
      </c>
      <c r="B3045">
        <v>13601</v>
      </c>
      <c r="C3045" t="s">
        <v>10678</v>
      </c>
      <c r="D3045" t="s">
        <v>1963</v>
      </c>
      <c r="E3045">
        <v>6</v>
      </c>
      <c r="F3045" t="s">
        <v>13821</v>
      </c>
      <c r="G3045">
        <v>3</v>
      </c>
      <c r="H3045" t="s">
        <v>13770</v>
      </c>
      <c r="I3045">
        <v>2</v>
      </c>
      <c r="J3045" t="s">
        <v>13818</v>
      </c>
      <c r="K3045" t="s">
        <v>13823</v>
      </c>
      <c r="L3045">
        <v>270107</v>
      </c>
      <c r="M3045" t="s">
        <v>13588</v>
      </c>
      <c r="N3045">
        <v>270107007</v>
      </c>
      <c r="O3045" t="s">
        <v>13618</v>
      </c>
      <c r="P3045">
        <v>0</v>
      </c>
      <c r="Q3045">
        <v>8622.2306236357981</v>
      </c>
      <c r="R3045">
        <v>6326.2748478532358</v>
      </c>
    </row>
    <row r="3046" spans="1:18" x14ac:dyDescent="0.25">
      <c r="A3046">
        <v>13</v>
      </c>
      <c r="B3046">
        <v>13602</v>
      </c>
      <c r="C3046" t="s">
        <v>10678</v>
      </c>
      <c r="D3046" t="s">
        <v>1966</v>
      </c>
      <c r="E3046">
        <v>5</v>
      </c>
      <c r="F3046" t="s">
        <v>13817</v>
      </c>
      <c r="G3046">
        <v>1</v>
      </c>
      <c r="H3046" t="s">
        <v>8278</v>
      </c>
      <c r="I3046">
        <v>2</v>
      </c>
      <c r="J3046" t="s">
        <v>13818</v>
      </c>
      <c r="K3046" t="s">
        <v>13819</v>
      </c>
      <c r="L3046">
        <v>270107</v>
      </c>
      <c r="M3046" t="s">
        <v>13588</v>
      </c>
      <c r="N3046">
        <v>270107007</v>
      </c>
      <c r="O3046" t="s">
        <v>13618</v>
      </c>
      <c r="P3046">
        <v>0</v>
      </c>
      <c r="Q3046">
        <v>0</v>
      </c>
      <c r="R3046">
        <v>43179.672989686318</v>
      </c>
    </row>
    <row r="3047" spans="1:18" x14ac:dyDescent="0.25">
      <c r="A3047">
        <v>13</v>
      </c>
      <c r="B3047">
        <v>13602</v>
      </c>
      <c r="C3047" t="s">
        <v>10678</v>
      </c>
      <c r="D3047" t="s">
        <v>1966</v>
      </c>
      <c r="E3047">
        <v>5</v>
      </c>
      <c r="F3047" t="s">
        <v>13817</v>
      </c>
      <c r="G3047">
        <v>1</v>
      </c>
      <c r="H3047" t="s">
        <v>8278</v>
      </c>
      <c r="I3047">
        <v>2</v>
      </c>
      <c r="J3047" t="s">
        <v>13818</v>
      </c>
      <c r="K3047" t="s">
        <v>13820</v>
      </c>
      <c r="L3047">
        <v>270107</v>
      </c>
      <c r="M3047" t="s">
        <v>13588</v>
      </c>
      <c r="N3047">
        <v>270107007</v>
      </c>
      <c r="O3047" t="s">
        <v>13618</v>
      </c>
      <c r="P3047">
        <v>0</v>
      </c>
      <c r="Q3047">
        <v>0</v>
      </c>
      <c r="R3047">
        <v>22456.007422367504</v>
      </c>
    </row>
    <row r="3048" spans="1:18" x14ac:dyDescent="0.25">
      <c r="A3048">
        <v>13</v>
      </c>
      <c r="B3048">
        <v>13602</v>
      </c>
      <c r="C3048" t="s">
        <v>10678</v>
      </c>
      <c r="D3048" t="s">
        <v>1966</v>
      </c>
      <c r="E3048">
        <v>6</v>
      </c>
      <c r="F3048" t="s">
        <v>13821</v>
      </c>
      <c r="G3048">
        <v>3</v>
      </c>
      <c r="H3048" t="s">
        <v>13770</v>
      </c>
      <c r="I3048">
        <v>2</v>
      </c>
      <c r="J3048" t="s">
        <v>13818</v>
      </c>
      <c r="K3048" t="s">
        <v>13822</v>
      </c>
      <c r="L3048">
        <v>270107</v>
      </c>
      <c r="M3048" t="s">
        <v>13588</v>
      </c>
      <c r="N3048">
        <v>270107007</v>
      </c>
      <c r="O3048" t="s">
        <v>13618</v>
      </c>
      <c r="P3048">
        <v>0</v>
      </c>
      <c r="Q3048">
        <v>0</v>
      </c>
      <c r="R3048">
        <v>33796.457115242374</v>
      </c>
    </row>
    <row r="3049" spans="1:18" x14ac:dyDescent="0.25">
      <c r="A3049">
        <v>13</v>
      </c>
      <c r="B3049">
        <v>13602</v>
      </c>
      <c r="C3049" t="s">
        <v>10678</v>
      </c>
      <c r="D3049" t="s">
        <v>1966</v>
      </c>
      <c r="E3049">
        <v>6</v>
      </c>
      <c r="F3049" t="s">
        <v>13821</v>
      </c>
      <c r="G3049">
        <v>3</v>
      </c>
      <c r="H3049" t="s">
        <v>13770</v>
      </c>
      <c r="I3049">
        <v>2</v>
      </c>
      <c r="J3049" t="s">
        <v>13818</v>
      </c>
      <c r="K3049" t="s">
        <v>13823</v>
      </c>
      <c r="L3049">
        <v>270107</v>
      </c>
      <c r="M3049" t="s">
        <v>13588</v>
      </c>
      <c r="N3049">
        <v>270107007</v>
      </c>
      <c r="O3049" t="s">
        <v>13618</v>
      </c>
      <c r="P3049">
        <v>0</v>
      </c>
      <c r="Q3049">
        <v>0</v>
      </c>
      <c r="R3049">
        <v>31839.223296811444</v>
      </c>
    </row>
    <row r="3050" spans="1:18" x14ac:dyDescent="0.25">
      <c r="A3050">
        <v>13</v>
      </c>
      <c r="B3050">
        <v>13603</v>
      </c>
      <c r="C3050" t="s">
        <v>10678</v>
      </c>
      <c r="D3050" t="s">
        <v>1969</v>
      </c>
      <c r="E3050">
        <v>5</v>
      </c>
      <c r="F3050" t="s">
        <v>13817</v>
      </c>
      <c r="G3050">
        <v>1</v>
      </c>
      <c r="H3050" t="s">
        <v>8278</v>
      </c>
      <c r="I3050">
        <v>2</v>
      </c>
      <c r="J3050" t="s">
        <v>13818</v>
      </c>
      <c r="K3050" t="s">
        <v>13819</v>
      </c>
      <c r="L3050">
        <v>270107</v>
      </c>
      <c r="M3050" t="s">
        <v>13588</v>
      </c>
      <c r="N3050">
        <v>270107007</v>
      </c>
      <c r="O3050" t="s">
        <v>13618</v>
      </c>
      <c r="P3050">
        <v>0</v>
      </c>
      <c r="Q3050">
        <v>53162.272433398786</v>
      </c>
      <c r="R3050">
        <v>49719.712340789134</v>
      </c>
    </row>
    <row r="3051" spans="1:18" x14ac:dyDescent="0.25">
      <c r="A3051">
        <v>13</v>
      </c>
      <c r="B3051">
        <v>13603</v>
      </c>
      <c r="C3051" t="s">
        <v>10678</v>
      </c>
      <c r="D3051" t="s">
        <v>1969</v>
      </c>
      <c r="E3051">
        <v>5</v>
      </c>
      <c r="F3051" t="s">
        <v>13817</v>
      </c>
      <c r="G3051">
        <v>1</v>
      </c>
      <c r="H3051" t="s">
        <v>8278</v>
      </c>
      <c r="I3051">
        <v>2</v>
      </c>
      <c r="J3051" t="s">
        <v>13818</v>
      </c>
      <c r="K3051" t="s">
        <v>13820</v>
      </c>
      <c r="L3051">
        <v>270107</v>
      </c>
      <c r="M3051" t="s">
        <v>13588</v>
      </c>
      <c r="N3051">
        <v>270107007</v>
      </c>
      <c r="O3051" t="s">
        <v>13618</v>
      </c>
      <c r="P3051">
        <v>0</v>
      </c>
      <c r="Q3051">
        <v>4198.4847425531143</v>
      </c>
      <c r="R3051">
        <v>9346.5435264245352</v>
      </c>
    </row>
    <row r="3052" spans="1:18" x14ac:dyDescent="0.25">
      <c r="A3052">
        <v>13</v>
      </c>
      <c r="B3052">
        <v>13603</v>
      </c>
      <c r="C3052" t="s">
        <v>10678</v>
      </c>
      <c r="D3052" t="s">
        <v>1969</v>
      </c>
      <c r="E3052">
        <v>6</v>
      </c>
      <c r="F3052" t="s">
        <v>13821</v>
      </c>
      <c r="G3052">
        <v>3</v>
      </c>
      <c r="H3052" t="s">
        <v>13770</v>
      </c>
      <c r="I3052">
        <v>2</v>
      </c>
      <c r="J3052" t="s">
        <v>13818</v>
      </c>
      <c r="K3052" t="s">
        <v>13822</v>
      </c>
      <c r="L3052">
        <v>270107</v>
      </c>
      <c r="M3052" t="s">
        <v>13588</v>
      </c>
      <c r="N3052">
        <v>270107007</v>
      </c>
      <c r="O3052" t="s">
        <v>13618</v>
      </c>
      <c r="P3052">
        <v>0</v>
      </c>
      <c r="Q3052">
        <v>31628.397309327142</v>
      </c>
      <c r="R3052">
        <v>39331.599597632441</v>
      </c>
    </row>
    <row r="3053" spans="1:18" x14ac:dyDescent="0.25">
      <c r="A3053">
        <v>13</v>
      </c>
      <c r="B3053">
        <v>13603</v>
      </c>
      <c r="C3053" t="s">
        <v>10678</v>
      </c>
      <c r="D3053" t="s">
        <v>1969</v>
      </c>
      <c r="E3053">
        <v>6</v>
      </c>
      <c r="F3053" t="s">
        <v>13821</v>
      </c>
      <c r="G3053">
        <v>3</v>
      </c>
      <c r="H3053" t="s">
        <v>13770</v>
      </c>
      <c r="I3053">
        <v>2</v>
      </c>
      <c r="J3053" t="s">
        <v>13818</v>
      </c>
      <c r="K3053" t="s">
        <v>13823</v>
      </c>
      <c r="L3053">
        <v>270107</v>
      </c>
      <c r="M3053" t="s">
        <v>13588</v>
      </c>
      <c r="N3053">
        <v>270107007</v>
      </c>
      <c r="O3053" t="s">
        <v>13618</v>
      </c>
      <c r="P3053">
        <v>0</v>
      </c>
      <c r="Q3053">
        <v>25732.35986662476</v>
      </c>
      <c r="R3053">
        <v>19734.656269581232</v>
      </c>
    </row>
    <row r="3054" spans="1:18" x14ac:dyDescent="0.25">
      <c r="A3054">
        <v>13</v>
      </c>
      <c r="B3054">
        <v>13604</v>
      </c>
      <c r="C3054" t="s">
        <v>10678</v>
      </c>
      <c r="D3054" t="s">
        <v>1972</v>
      </c>
      <c r="E3054">
        <v>5</v>
      </c>
      <c r="F3054" t="s">
        <v>13817</v>
      </c>
      <c r="G3054">
        <v>1</v>
      </c>
      <c r="H3054" t="s">
        <v>8278</v>
      </c>
      <c r="I3054">
        <v>2</v>
      </c>
      <c r="J3054" t="s">
        <v>13818</v>
      </c>
      <c r="K3054" t="s">
        <v>13819</v>
      </c>
      <c r="L3054">
        <v>270107</v>
      </c>
      <c r="M3054" t="s">
        <v>13588</v>
      </c>
      <c r="N3054">
        <v>270107007</v>
      </c>
      <c r="O3054" t="s">
        <v>13618</v>
      </c>
      <c r="P3054">
        <v>20095.363140073248</v>
      </c>
      <c r="Q3054">
        <v>13434.635907743888</v>
      </c>
      <c r="R3054">
        <v>0</v>
      </c>
    </row>
    <row r="3055" spans="1:18" x14ac:dyDescent="0.25">
      <c r="A3055">
        <v>13</v>
      </c>
      <c r="B3055">
        <v>13604</v>
      </c>
      <c r="C3055" t="s">
        <v>10678</v>
      </c>
      <c r="D3055" t="s">
        <v>1972</v>
      </c>
      <c r="E3055">
        <v>5</v>
      </c>
      <c r="F3055" t="s">
        <v>13817</v>
      </c>
      <c r="G3055">
        <v>1</v>
      </c>
      <c r="H3055" t="s">
        <v>8278</v>
      </c>
      <c r="I3055">
        <v>2</v>
      </c>
      <c r="J3055" t="s">
        <v>13818</v>
      </c>
      <c r="K3055" t="s">
        <v>13820</v>
      </c>
      <c r="L3055">
        <v>270107</v>
      </c>
      <c r="M3055" t="s">
        <v>13588</v>
      </c>
      <c r="N3055">
        <v>270107007</v>
      </c>
      <c r="O3055" t="s">
        <v>13618</v>
      </c>
      <c r="P3055">
        <v>0</v>
      </c>
      <c r="Q3055">
        <v>5405.8257428292691</v>
      </c>
      <c r="R3055">
        <v>0</v>
      </c>
    </row>
    <row r="3056" spans="1:18" x14ac:dyDescent="0.25">
      <c r="A3056">
        <v>13</v>
      </c>
      <c r="B3056">
        <v>13604</v>
      </c>
      <c r="C3056" t="s">
        <v>10678</v>
      </c>
      <c r="D3056" t="s">
        <v>1972</v>
      </c>
      <c r="E3056">
        <v>6</v>
      </c>
      <c r="F3056" t="s">
        <v>13821</v>
      </c>
      <c r="G3056">
        <v>3</v>
      </c>
      <c r="H3056" t="s">
        <v>13770</v>
      </c>
      <c r="I3056">
        <v>2</v>
      </c>
      <c r="J3056" t="s">
        <v>13818</v>
      </c>
      <c r="K3056" t="s">
        <v>13822</v>
      </c>
      <c r="L3056">
        <v>270107</v>
      </c>
      <c r="M3056" t="s">
        <v>13588</v>
      </c>
      <c r="N3056">
        <v>270107007</v>
      </c>
      <c r="O3056" t="s">
        <v>13618</v>
      </c>
      <c r="P3056">
        <v>10576.325063920945</v>
      </c>
      <c r="Q3056">
        <v>8028.8101649146201</v>
      </c>
      <c r="R3056">
        <v>0</v>
      </c>
    </row>
    <row r="3057" spans="1:18" x14ac:dyDescent="0.25">
      <c r="A3057">
        <v>13</v>
      </c>
      <c r="B3057">
        <v>13604</v>
      </c>
      <c r="C3057" t="s">
        <v>10678</v>
      </c>
      <c r="D3057" t="s">
        <v>1972</v>
      </c>
      <c r="E3057">
        <v>6</v>
      </c>
      <c r="F3057" t="s">
        <v>13821</v>
      </c>
      <c r="G3057">
        <v>3</v>
      </c>
      <c r="H3057" t="s">
        <v>13770</v>
      </c>
      <c r="I3057">
        <v>2</v>
      </c>
      <c r="J3057" t="s">
        <v>13818</v>
      </c>
      <c r="K3057" t="s">
        <v>13823</v>
      </c>
      <c r="L3057">
        <v>270107</v>
      </c>
      <c r="M3057" t="s">
        <v>13588</v>
      </c>
      <c r="N3057">
        <v>270107007</v>
      </c>
      <c r="O3057" t="s">
        <v>13618</v>
      </c>
      <c r="P3057">
        <v>9519.0380761523047</v>
      </c>
      <c r="Q3057">
        <v>10811.651485658538</v>
      </c>
      <c r="R3057">
        <v>0</v>
      </c>
    </row>
    <row r="3058" spans="1:18" x14ac:dyDescent="0.25">
      <c r="A3058">
        <v>13</v>
      </c>
      <c r="B3058">
        <v>13605</v>
      </c>
      <c r="C3058" t="s">
        <v>10678</v>
      </c>
      <c r="D3058" t="s">
        <v>1975</v>
      </c>
      <c r="E3058">
        <v>5</v>
      </c>
      <c r="F3058" t="s">
        <v>13817</v>
      </c>
      <c r="G3058">
        <v>1</v>
      </c>
      <c r="H3058" t="s">
        <v>8278</v>
      </c>
      <c r="I3058">
        <v>2</v>
      </c>
      <c r="J3058" t="s">
        <v>13818</v>
      </c>
      <c r="K3058" t="s">
        <v>13819</v>
      </c>
      <c r="L3058">
        <v>270107</v>
      </c>
      <c r="M3058" t="s">
        <v>13588</v>
      </c>
      <c r="N3058">
        <v>270107007</v>
      </c>
      <c r="O3058" t="s">
        <v>13618</v>
      </c>
      <c r="P3058">
        <v>24734.039507586604</v>
      </c>
      <c r="Q3058">
        <v>36675.271346471083</v>
      </c>
      <c r="R3058">
        <v>27253.8945098156</v>
      </c>
    </row>
    <row r="3059" spans="1:18" x14ac:dyDescent="0.25">
      <c r="A3059">
        <v>13</v>
      </c>
      <c r="B3059">
        <v>13605</v>
      </c>
      <c r="C3059" t="s">
        <v>10678</v>
      </c>
      <c r="D3059" t="s">
        <v>1975</v>
      </c>
      <c r="E3059">
        <v>5</v>
      </c>
      <c r="F3059" t="s">
        <v>13817</v>
      </c>
      <c r="G3059">
        <v>1</v>
      </c>
      <c r="H3059" t="s">
        <v>8278</v>
      </c>
      <c r="I3059">
        <v>2</v>
      </c>
      <c r="J3059" t="s">
        <v>13818</v>
      </c>
      <c r="K3059" t="s">
        <v>13820</v>
      </c>
      <c r="L3059">
        <v>270107</v>
      </c>
      <c r="M3059" t="s">
        <v>13588</v>
      </c>
      <c r="N3059">
        <v>270107007</v>
      </c>
      <c r="O3059" t="s">
        <v>13618</v>
      </c>
      <c r="P3059">
        <v>0</v>
      </c>
      <c r="Q3059">
        <v>7566.2507466112447</v>
      </c>
      <c r="R3059">
        <v>10786.164068095264</v>
      </c>
    </row>
    <row r="3060" spans="1:18" x14ac:dyDescent="0.25">
      <c r="A3060">
        <v>13</v>
      </c>
      <c r="B3060">
        <v>13605</v>
      </c>
      <c r="C3060" t="s">
        <v>10678</v>
      </c>
      <c r="D3060" t="s">
        <v>1975</v>
      </c>
      <c r="E3060">
        <v>6</v>
      </c>
      <c r="F3060" t="s">
        <v>13821</v>
      </c>
      <c r="G3060">
        <v>3</v>
      </c>
      <c r="H3060" t="s">
        <v>13770</v>
      </c>
      <c r="I3060">
        <v>2</v>
      </c>
      <c r="J3060" t="s">
        <v>13818</v>
      </c>
      <c r="K3060" t="s">
        <v>13822</v>
      </c>
      <c r="L3060">
        <v>270107</v>
      </c>
      <c r="M3060" t="s">
        <v>13588</v>
      </c>
      <c r="N3060">
        <v>270107007</v>
      </c>
      <c r="O3060" t="s">
        <v>13618</v>
      </c>
      <c r="P3060">
        <v>17035.213283710276</v>
      </c>
      <c r="Q3060">
        <v>11472.817468897201</v>
      </c>
      <c r="R3060">
        <v>12409.615159520481</v>
      </c>
    </row>
    <row r="3061" spans="1:18" x14ac:dyDescent="0.25">
      <c r="A3061">
        <v>13</v>
      </c>
      <c r="B3061">
        <v>13605</v>
      </c>
      <c r="C3061" t="s">
        <v>10678</v>
      </c>
      <c r="D3061" t="s">
        <v>1975</v>
      </c>
      <c r="E3061">
        <v>6</v>
      </c>
      <c r="F3061" t="s">
        <v>13821</v>
      </c>
      <c r="G3061">
        <v>3</v>
      </c>
      <c r="H3061" t="s">
        <v>13770</v>
      </c>
      <c r="I3061">
        <v>2</v>
      </c>
      <c r="J3061" t="s">
        <v>13818</v>
      </c>
      <c r="K3061" t="s">
        <v>13823</v>
      </c>
      <c r="L3061">
        <v>270107</v>
      </c>
      <c r="M3061" t="s">
        <v>13588</v>
      </c>
      <c r="N3061">
        <v>270107007</v>
      </c>
      <c r="O3061" t="s">
        <v>13618</v>
      </c>
      <c r="P3061">
        <v>7698.8262238763236</v>
      </c>
      <c r="Q3061">
        <v>32768.704624185128</v>
      </c>
      <c r="R3061">
        <v>25630.443418390376</v>
      </c>
    </row>
    <row r="3062" spans="1:18" x14ac:dyDescent="0.25">
      <c r="A3062">
        <v>14</v>
      </c>
      <c r="B3062">
        <v>14101</v>
      </c>
      <c r="C3062" t="s">
        <v>780</v>
      </c>
      <c r="D3062" t="s">
        <v>1978</v>
      </c>
      <c r="E3062">
        <v>5</v>
      </c>
      <c r="F3062" t="s">
        <v>13817</v>
      </c>
      <c r="G3062">
        <v>1</v>
      </c>
      <c r="H3062" t="s">
        <v>8278</v>
      </c>
      <c r="I3062">
        <v>2</v>
      </c>
      <c r="J3062" t="s">
        <v>13818</v>
      </c>
      <c r="K3062" t="s">
        <v>13819</v>
      </c>
      <c r="L3062">
        <v>270107</v>
      </c>
      <c r="M3062" t="s">
        <v>13588</v>
      </c>
      <c r="N3062">
        <v>270107007</v>
      </c>
      <c r="O3062" t="s">
        <v>13618</v>
      </c>
      <c r="P3062">
        <v>21156.317702787059</v>
      </c>
      <c r="Q3062">
        <v>27776.151820630639</v>
      </c>
      <c r="R3062">
        <v>24669.377232328145</v>
      </c>
    </row>
    <row r="3063" spans="1:18" x14ac:dyDescent="0.25">
      <c r="A3063">
        <v>14</v>
      </c>
      <c r="B3063">
        <v>14101</v>
      </c>
      <c r="C3063" t="s">
        <v>780</v>
      </c>
      <c r="D3063" t="s">
        <v>1978</v>
      </c>
      <c r="E3063">
        <v>5</v>
      </c>
      <c r="F3063" t="s">
        <v>13817</v>
      </c>
      <c r="G3063">
        <v>1</v>
      </c>
      <c r="H3063" t="s">
        <v>8278</v>
      </c>
      <c r="I3063">
        <v>2</v>
      </c>
      <c r="J3063" t="s">
        <v>13818</v>
      </c>
      <c r="K3063" t="s">
        <v>13820</v>
      </c>
      <c r="L3063">
        <v>270107</v>
      </c>
      <c r="M3063" t="s">
        <v>13588</v>
      </c>
      <c r="N3063">
        <v>270107007</v>
      </c>
      <c r="O3063" t="s">
        <v>13618</v>
      </c>
      <c r="P3063">
        <v>6771.8087124689409</v>
      </c>
      <c r="Q3063">
        <v>3720.5831912515446</v>
      </c>
      <c r="R3063">
        <v>8052.224621715749</v>
      </c>
    </row>
    <row r="3064" spans="1:18" x14ac:dyDescent="0.25">
      <c r="A3064">
        <v>14</v>
      </c>
      <c r="B3064">
        <v>14101</v>
      </c>
      <c r="C3064" t="s">
        <v>780</v>
      </c>
      <c r="D3064" t="s">
        <v>1978</v>
      </c>
      <c r="E3064">
        <v>6</v>
      </c>
      <c r="F3064" t="s">
        <v>13821</v>
      </c>
      <c r="G3064">
        <v>3</v>
      </c>
      <c r="H3064" t="s">
        <v>13770</v>
      </c>
      <c r="I3064">
        <v>2</v>
      </c>
      <c r="J3064" t="s">
        <v>13818</v>
      </c>
      <c r="K3064" t="s">
        <v>13822</v>
      </c>
      <c r="L3064">
        <v>270107</v>
      </c>
      <c r="M3064" t="s">
        <v>13588</v>
      </c>
      <c r="N3064">
        <v>270107007</v>
      </c>
      <c r="O3064" t="s">
        <v>13618</v>
      </c>
      <c r="P3064">
        <v>19265.229684573864</v>
      </c>
      <c r="Q3064">
        <v>25215.918833729138</v>
      </c>
      <c r="R3064">
        <v>17001.71292887957</v>
      </c>
    </row>
    <row r="3065" spans="1:18" x14ac:dyDescent="0.25">
      <c r="A3065">
        <v>14</v>
      </c>
      <c r="B3065">
        <v>14101</v>
      </c>
      <c r="C3065" t="s">
        <v>780</v>
      </c>
      <c r="D3065" t="s">
        <v>1978</v>
      </c>
      <c r="E3065">
        <v>6</v>
      </c>
      <c r="F3065" t="s">
        <v>13821</v>
      </c>
      <c r="G3065">
        <v>3</v>
      </c>
      <c r="H3065" t="s">
        <v>13770</v>
      </c>
      <c r="I3065">
        <v>2</v>
      </c>
      <c r="J3065" t="s">
        <v>13818</v>
      </c>
      <c r="K3065" t="s">
        <v>13823</v>
      </c>
      <c r="L3065">
        <v>270107</v>
      </c>
      <c r="M3065" t="s">
        <v>13588</v>
      </c>
      <c r="N3065">
        <v>270107007</v>
      </c>
      <c r="O3065" t="s">
        <v>13618</v>
      </c>
      <c r="P3065">
        <v>8662.8967306821378</v>
      </c>
      <c r="Q3065">
        <v>6280.8161781530343</v>
      </c>
      <c r="R3065">
        <v>15719.888925164374</v>
      </c>
    </row>
    <row r="3066" spans="1:18" x14ac:dyDescent="0.25">
      <c r="A3066">
        <v>14</v>
      </c>
      <c r="B3066">
        <v>14103</v>
      </c>
      <c r="C3066" t="s">
        <v>780</v>
      </c>
      <c r="D3066" t="s">
        <v>1984</v>
      </c>
      <c r="E3066">
        <v>5</v>
      </c>
      <c r="F3066" t="s">
        <v>13817</v>
      </c>
      <c r="G3066">
        <v>1</v>
      </c>
      <c r="H3066" t="s">
        <v>8278</v>
      </c>
      <c r="I3066">
        <v>2</v>
      </c>
      <c r="J3066" t="s">
        <v>13818</v>
      </c>
      <c r="K3066" t="s">
        <v>13819</v>
      </c>
      <c r="L3066">
        <v>270107</v>
      </c>
      <c r="M3066" t="s">
        <v>13588</v>
      </c>
      <c r="N3066">
        <v>270107007</v>
      </c>
      <c r="O3066" t="s">
        <v>13618</v>
      </c>
      <c r="P3066">
        <v>0</v>
      </c>
      <c r="Q3066">
        <v>13710.003983385306</v>
      </c>
      <c r="R3066">
        <v>0</v>
      </c>
    </row>
    <row r="3067" spans="1:18" x14ac:dyDescent="0.25">
      <c r="A3067">
        <v>14</v>
      </c>
      <c r="B3067">
        <v>14103</v>
      </c>
      <c r="C3067" t="s">
        <v>780</v>
      </c>
      <c r="D3067" t="s">
        <v>1984</v>
      </c>
      <c r="E3067">
        <v>5</v>
      </c>
      <c r="F3067" t="s">
        <v>13817</v>
      </c>
      <c r="G3067">
        <v>1</v>
      </c>
      <c r="H3067" t="s">
        <v>8278</v>
      </c>
      <c r="I3067">
        <v>2</v>
      </c>
      <c r="J3067" t="s">
        <v>13818</v>
      </c>
      <c r="K3067" t="s">
        <v>13820</v>
      </c>
      <c r="L3067">
        <v>270107</v>
      </c>
      <c r="M3067" t="s">
        <v>13588</v>
      </c>
      <c r="N3067">
        <v>270107007</v>
      </c>
      <c r="O3067" t="s">
        <v>13618</v>
      </c>
      <c r="P3067">
        <v>0</v>
      </c>
      <c r="Q3067">
        <v>5154.5119878153491</v>
      </c>
      <c r="R3067">
        <v>0</v>
      </c>
    </row>
    <row r="3068" spans="1:18" x14ac:dyDescent="0.25">
      <c r="A3068">
        <v>14</v>
      </c>
      <c r="B3068">
        <v>14103</v>
      </c>
      <c r="C3068" t="s">
        <v>780</v>
      </c>
      <c r="D3068" t="s">
        <v>1984</v>
      </c>
      <c r="E3068">
        <v>6</v>
      </c>
      <c r="F3068" t="s">
        <v>13821</v>
      </c>
      <c r="G3068">
        <v>3</v>
      </c>
      <c r="H3068" t="s">
        <v>13770</v>
      </c>
      <c r="I3068">
        <v>2</v>
      </c>
      <c r="J3068" t="s">
        <v>13818</v>
      </c>
      <c r="K3068" t="s">
        <v>13822</v>
      </c>
      <c r="L3068">
        <v>270107</v>
      </c>
      <c r="M3068" t="s">
        <v>13588</v>
      </c>
      <c r="N3068">
        <v>270107007</v>
      </c>
      <c r="O3068" t="s">
        <v>13618</v>
      </c>
      <c r="P3068">
        <v>0</v>
      </c>
      <c r="Q3068">
        <v>9104.9540205011635</v>
      </c>
      <c r="R3068">
        <v>0</v>
      </c>
    </row>
    <row r="3069" spans="1:18" x14ac:dyDescent="0.25">
      <c r="A3069">
        <v>14</v>
      </c>
      <c r="B3069">
        <v>14103</v>
      </c>
      <c r="C3069" t="s">
        <v>780</v>
      </c>
      <c r="D3069" t="s">
        <v>1984</v>
      </c>
      <c r="E3069">
        <v>6</v>
      </c>
      <c r="F3069" t="s">
        <v>13821</v>
      </c>
      <c r="G3069">
        <v>3</v>
      </c>
      <c r="H3069" t="s">
        <v>13770</v>
      </c>
      <c r="I3069">
        <v>2</v>
      </c>
      <c r="J3069" t="s">
        <v>13818</v>
      </c>
      <c r="K3069" t="s">
        <v>13823</v>
      </c>
      <c r="L3069">
        <v>270107</v>
      </c>
      <c r="M3069" t="s">
        <v>13588</v>
      </c>
      <c r="N3069">
        <v>270107007</v>
      </c>
      <c r="O3069" t="s">
        <v>13618</v>
      </c>
      <c r="P3069">
        <v>0</v>
      </c>
      <c r="Q3069">
        <v>9759.5619506994917</v>
      </c>
      <c r="R3069">
        <v>0</v>
      </c>
    </row>
    <row r="3070" spans="1:18" x14ac:dyDescent="0.25">
      <c r="A3070">
        <v>14</v>
      </c>
      <c r="B3070">
        <v>14104</v>
      </c>
      <c r="C3070" t="s">
        <v>780</v>
      </c>
      <c r="D3070" t="s">
        <v>777</v>
      </c>
      <c r="E3070">
        <v>5</v>
      </c>
      <c r="F3070" t="s">
        <v>13817</v>
      </c>
      <c r="G3070">
        <v>1</v>
      </c>
      <c r="H3070" t="s">
        <v>8278</v>
      </c>
      <c r="I3070">
        <v>2</v>
      </c>
      <c r="J3070" t="s">
        <v>13818</v>
      </c>
      <c r="K3070" t="s">
        <v>13819</v>
      </c>
      <c r="L3070">
        <v>270107</v>
      </c>
      <c r="M3070" t="s">
        <v>13588</v>
      </c>
      <c r="N3070">
        <v>270107007</v>
      </c>
      <c r="O3070" t="s">
        <v>13618</v>
      </c>
      <c r="P3070">
        <v>0</v>
      </c>
      <c r="Q3070">
        <v>5207.2281992888211</v>
      </c>
      <c r="R3070">
        <v>0</v>
      </c>
    </row>
    <row r="3071" spans="1:18" x14ac:dyDescent="0.25">
      <c r="A3071">
        <v>14</v>
      </c>
      <c r="B3071">
        <v>14104</v>
      </c>
      <c r="C3071" t="s">
        <v>780</v>
      </c>
      <c r="D3071" t="s">
        <v>777</v>
      </c>
      <c r="E3071">
        <v>6</v>
      </c>
      <c r="F3071" t="s">
        <v>13821</v>
      </c>
      <c r="G3071">
        <v>3</v>
      </c>
      <c r="H3071" t="s">
        <v>13770</v>
      </c>
      <c r="I3071">
        <v>2</v>
      </c>
      <c r="J3071" t="s">
        <v>13818</v>
      </c>
      <c r="K3071" t="s">
        <v>13822</v>
      </c>
      <c r="L3071">
        <v>270107</v>
      </c>
      <c r="M3071" t="s">
        <v>13588</v>
      </c>
      <c r="N3071">
        <v>270107007</v>
      </c>
      <c r="O3071" t="s">
        <v>13618</v>
      </c>
      <c r="P3071">
        <v>0</v>
      </c>
      <c r="Q3071">
        <v>5207.2281992888211</v>
      </c>
      <c r="R3071">
        <v>0</v>
      </c>
    </row>
    <row r="3072" spans="1:18" x14ac:dyDescent="0.25">
      <c r="A3072">
        <v>14</v>
      </c>
      <c r="B3072">
        <v>14105</v>
      </c>
      <c r="C3072" t="s">
        <v>780</v>
      </c>
      <c r="D3072" t="s">
        <v>1989</v>
      </c>
      <c r="E3072">
        <v>5</v>
      </c>
      <c r="F3072" t="s">
        <v>13817</v>
      </c>
      <c r="G3072">
        <v>1</v>
      </c>
      <c r="H3072" t="s">
        <v>8278</v>
      </c>
      <c r="I3072">
        <v>2</v>
      </c>
      <c r="J3072" t="s">
        <v>13818</v>
      </c>
      <c r="K3072" t="s">
        <v>13819</v>
      </c>
      <c r="L3072">
        <v>270107</v>
      </c>
      <c r="M3072" t="s">
        <v>13588</v>
      </c>
      <c r="N3072">
        <v>270107007</v>
      </c>
      <c r="O3072" t="s">
        <v>13618</v>
      </c>
      <c r="P3072">
        <v>0</v>
      </c>
      <c r="Q3072">
        <v>7710.3880155642228</v>
      </c>
      <c r="R3072">
        <v>0</v>
      </c>
    </row>
    <row r="3073" spans="1:18" x14ac:dyDescent="0.25">
      <c r="A3073">
        <v>14</v>
      </c>
      <c r="B3073">
        <v>14105</v>
      </c>
      <c r="C3073" t="s">
        <v>780</v>
      </c>
      <c r="D3073" t="s">
        <v>1989</v>
      </c>
      <c r="E3073">
        <v>5</v>
      </c>
      <c r="F3073" t="s">
        <v>13817</v>
      </c>
      <c r="G3073">
        <v>1</v>
      </c>
      <c r="H3073" t="s">
        <v>8278</v>
      </c>
      <c r="I3073">
        <v>2</v>
      </c>
      <c r="J3073" t="s">
        <v>13818</v>
      </c>
      <c r="K3073" t="s">
        <v>13820</v>
      </c>
      <c r="L3073">
        <v>270107</v>
      </c>
      <c r="M3073" t="s">
        <v>13588</v>
      </c>
      <c r="N3073">
        <v>270107007</v>
      </c>
      <c r="O3073" t="s">
        <v>13618</v>
      </c>
      <c r="P3073">
        <v>0</v>
      </c>
      <c r="Q3073">
        <v>3651.4655735179026</v>
      </c>
      <c r="R3073">
        <v>0</v>
      </c>
    </row>
    <row r="3074" spans="1:18" x14ac:dyDescent="0.25">
      <c r="A3074">
        <v>14</v>
      </c>
      <c r="B3074">
        <v>14105</v>
      </c>
      <c r="C3074" t="s">
        <v>780</v>
      </c>
      <c r="D3074" t="s">
        <v>1989</v>
      </c>
      <c r="E3074">
        <v>6</v>
      </c>
      <c r="F3074" t="s">
        <v>13821</v>
      </c>
      <c r="G3074">
        <v>3</v>
      </c>
      <c r="H3074" t="s">
        <v>13770</v>
      </c>
      <c r="I3074">
        <v>2</v>
      </c>
      <c r="J3074" t="s">
        <v>13818</v>
      </c>
      <c r="K3074" t="s">
        <v>13822</v>
      </c>
      <c r="L3074">
        <v>270107</v>
      </c>
      <c r="M3074" t="s">
        <v>13588</v>
      </c>
      <c r="N3074">
        <v>270107007</v>
      </c>
      <c r="O3074" t="s">
        <v>13618</v>
      </c>
      <c r="P3074">
        <v>0</v>
      </c>
      <c r="Q3074">
        <v>7710.3880155642228</v>
      </c>
      <c r="R3074">
        <v>0</v>
      </c>
    </row>
    <row r="3075" spans="1:18" x14ac:dyDescent="0.25">
      <c r="A3075">
        <v>14</v>
      </c>
      <c r="B3075">
        <v>14105</v>
      </c>
      <c r="C3075" t="s">
        <v>780</v>
      </c>
      <c r="D3075" t="s">
        <v>1989</v>
      </c>
      <c r="E3075">
        <v>6</v>
      </c>
      <c r="F3075" t="s">
        <v>13821</v>
      </c>
      <c r="G3075">
        <v>3</v>
      </c>
      <c r="H3075" t="s">
        <v>13770</v>
      </c>
      <c r="I3075">
        <v>2</v>
      </c>
      <c r="J3075" t="s">
        <v>13818</v>
      </c>
      <c r="K3075" t="s">
        <v>13823</v>
      </c>
      <c r="L3075">
        <v>270107</v>
      </c>
      <c r="M3075" t="s">
        <v>13588</v>
      </c>
      <c r="N3075">
        <v>270107007</v>
      </c>
      <c r="O3075" t="s">
        <v>13618</v>
      </c>
      <c r="P3075">
        <v>0</v>
      </c>
      <c r="Q3075">
        <v>3651.4655735179026</v>
      </c>
      <c r="R3075">
        <v>0</v>
      </c>
    </row>
    <row r="3076" spans="1:18" x14ac:dyDescent="0.25">
      <c r="A3076">
        <v>14</v>
      </c>
      <c r="B3076">
        <v>14106</v>
      </c>
      <c r="C3076" t="s">
        <v>780</v>
      </c>
      <c r="D3076" t="s">
        <v>1992</v>
      </c>
      <c r="E3076">
        <v>5</v>
      </c>
      <c r="F3076" t="s">
        <v>13817</v>
      </c>
      <c r="G3076">
        <v>1</v>
      </c>
      <c r="H3076" t="s">
        <v>8278</v>
      </c>
      <c r="I3076">
        <v>2</v>
      </c>
      <c r="J3076" t="s">
        <v>13818</v>
      </c>
      <c r="K3076" t="s">
        <v>13819</v>
      </c>
      <c r="L3076">
        <v>270107</v>
      </c>
      <c r="M3076" t="s">
        <v>13588</v>
      </c>
      <c r="N3076">
        <v>270107007</v>
      </c>
      <c r="O3076" t="s">
        <v>13618</v>
      </c>
      <c r="P3076">
        <v>0</v>
      </c>
      <c r="Q3076">
        <v>32317.356186845125</v>
      </c>
      <c r="R3076">
        <v>0</v>
      </c>
    </row>
    <row r="3077" spans="1:18" x14ac:dyDescent="0.25">
      <c r="A3077">
        <v>14</v>
      </c>
      <c r="B3077">
        <v>14106</v>
      </c>
      <c r="C3077" t="s">
        <v>780</v>
      </c>
      <c r="D3077" t="s">
        <v>1992</v>
      </c>
      <c r="E3077">
        <v>6</v>
      </c>
      <c r="F3077" t="s">
        <v>13821</v>
      </c>
      <c r="G3077">
        <v>3</v>
      </c>
      <c r="H3077" t="s">
        <v>13770</v>
      </c>
      <c r="I3077">
        <v>2</v>
      </c>
      <c r="J3077" t="s">
        <v>13818</v>
      </c>
      <c r="K3077" t="s">
        <v>13822</v>
      </c>
      <c r="L3077">
        <v>270107</v>
      </c>
      <c r="M3077" t="s">
        <v>13588</v>
      </c>
      <c r="N3077">
        <v>270107007</v>
      </c>
      <c r="O3077" t="s">
        <v>13618</v>
      </c>
      <c r="P3077">
        <v>0</v>
      </c>
      <c r="Q3077">
        <v>26166.344124672447</v>
      </c>
      <c r="R3077">
        <v>0</v>
      </c>
    </row>
    <row r="3078" spans="1:18" x14ac:dyDescent="0.25">
      <c r="A3078">
        <v>14</v>
      </c>
      <c r="B3078">
        <v>14106</v>
      </c>
      <c r="C3078" t="s">
        <v>780</v>
      </c>
      <c r="D3078" t="s">
        <v>1992</v>
      </c>
      <c r="E3078">
        <v>6</v>
      </c>
      <c r="F3078" t="s">
        <v>13821</v>
      </c>
      <c r="G3078">
        <v>3</v>
      </c>
      <c r="H3078" t="s">
        <v>13770</v>
      </c>
      <c r="I3078">
        <v>2</v>
      </c>
      <c r="J3078" t="s">
        <v>13818</v>
      </c>
      <c r="K3078" t="s">
        <v>13823</v>
      </c>
      <c r="L3078">
        <v>270107</v>
      </c>
      <c r="M3078" t="s">
        <v>13588</v>
      </c>
      <c r="N3078">
        <v>270107007</v>
      </c>
      <c r="O3078" t="s">
        <v>13618</v>
      </c>
      <c r="P3078">
        <v>0</v>
      </c>
      <c r="Q3078">
        <v>6151.0120621726837</v>
      </c>
      <c r="R3078">
        <v>0</v>
      </c>
    </row>
    <row r="3079" spans="1:18" x14ac:dyDescent="0.25">
      <c r="A3079">
        <v>14</v>
      </c>
      <c r="B3079">
        <v>14107</v>
      </c>
      <c r="C3079" t="s">
        <v>780</v>
      </c>
      <c r="D3079" t="s">
        <v>1995</v>
      </c>
      <c r="E3079">
        <v>5</v>
      </c>
      <c r="F3079" t="s">
        <v>13817</v>
      </c>
      <c r="G3079">
        <v>1</v>
      </c>
      <c r="H3079" t="s">
        <v>8278</v>
      </c>
      <c r="I3079">
        <v>2</v>
      </c>
      <c r="J3079" t="s">
        <v>13818</v>
      </c>
      <c r="K3079" t="s">
        <v>13819</v>
      </c>
      <c r="L3079">
        <v>270107</v>
      </c>
      <c r="M3079" t="s">
        <v>13588</v>
      </c>
      <c r="N3079">
        <v>270107007</v>
      </c>
      <c r="O3079" t="s">
        <v>13618</v>
      </c>
      <c r="P3079">
        <v>0</v>
      </c>
      <c r="Q3079">
        <v>9180.3135910964102</v>
      </c>
      <c r="R3079">
        <v>0</v>
      </c>
    </row>
    <row r="3080" spans="1:18" x14ac:dyDescent="0.25">
      <c r="A3080">
        <v>14</v>
      </c>
      <c r="B3080">
        <v>14107</v>
      </c>
      <c r="C3080" t="s">
        <v>780</v>
      </c>
      <c r="D3080" t="s">
        <v>1995</v>
      </c>
      <c r="E3080">
        <v>6</v>
      </c>
      <c r="F3080" t="s">
        <v>13821</v>
      </c>
      <c r="G3080">
        <v>3</v>
      </c>
      <c r="H3080" t="s">
        <v>13770</v>
      </c>
      <c r="I3080">
        <v>2</v>
      </c>
      <c r="J3080" t="s">
        <v>13818</v>
      </c>
      <c r="K3080" t="s">
        <v>13822</v>
      </c>
      <c r="L3080">
        <v>270107</v>
      </c>
      <c r="M3080" t="s">
        <v>13588</v>
      </c>
      <c r="N3080">
        <v>270107007</v>
      </c>
      <c r="O3080" t="s">
        <v>13618</v>
      </c>
      <c r="P3080">
        <v>0</v>
      </c>
      <c r="Q3080">
        <v>9180.3135910964102</v>
      </c>
      <c r="R3080">
        <v>0</v>
      </c>
    </row>
    <row r="3081" spans="1:18" x14ac:dyDescent="0.25">
      <c r="A3081">
        <v>14</v>
      </c>
      <c r="B3081">
        <v>14108</v>
      </c>
      <c r="C3081" t="s">
        <v>780</v>
      </c>
      <c r="D3081" t="s">
        <v>1998</v>
      </c>
      <c r="E3081">
        <v>5</v>
      </c>
      <c r="F3081" t="s">
        <v>13817</v>
      </c>
      <c r="G3081">
        <v>1</v>
      </c>
      <c r="H3081" t="s">
        <v>8278</v>
      </c>
      <c r="I3081">
        <v>2</v>
      </c>
      <c r="J3081" t="s">
        <v>13818</v>
      </c>
      <c r="K3081" t="s">
        <v>13819</v>
      </c>
      <c r="L3081">
        <v>270107</v>
      </c>
      <c r="M3081" t="s">
        <v>13588</v>
      </c>
      <c r="N3081">
        <v>270107007</v>
      </c>
      <c r="O3081" t="s">
        <v>13618</v>
      </c>
      <c r="P3081">
        <v>13153.918522108504</v>
      </c>
      <c r="Q3081">
        <v>16956.107789404221</v>
      </c>
      <c r="R3081">
        <v>31825.840706084284</v>
      </c>
    </row>
    <row r="3082" spans="1:18" x14ac:dyDescent="0.25">
      <c r="A3082">
        <v>14</v>
      </c>
      <c r="B3082">
        <v>14108</v>
      </c>
      <c r="C3082" t="s">
        <v>780</v>
      </c>
      <c r="D3082" t="s">
        <v>1998</v>
      </c>
      <c r="E3082">
        <v>5</v>
      </c>
      <c r="F3082" t="s">
        <v>13817</v>
      </c>
      <c r="G3082">
        <v>1</v>
      </c>
      <c r="H3082" t="s">
        <v>8278</v>
      </c>
      <c r="I3082">
        <v>2</v>
      </c>
      <c r="J3082" t="s">
        <v>13818</v>
      </c>
      <c r="K3082" t="s">
        <v>13820</v>
      </c>
      <c r="L3082">
        <v>270107</v>
      </c>
      <c r="M3082" t="s">
        <v>13588</v>
      </c>
      <c r="N3082">
        <v>270107007</v>
      </c>
      <c r="O3082" t="s">
        <v>13618</v>
      </c>
      <c r="P3082">
        <v>1630.6981782934686</v>
      </c>
      <c r="Q3082">
        <v>848.18603727051561</v>
      </c>
      <c r="R3082">
        <v>3664.1287514861169</v>
      </c>
    </row>
    <row r="3083" spans="1:18" x14ac:dyDescent="0.25">
      <c r="A3083">
        <v>14</v>
      </c>
      <c r="B3083">
        <v>14108</v>
      </c>
      <c r="C3083" t="s">
        <v>780</v>
      </c>
      <c r="D3083" t="s">
        <v>1998</v>
      </c>
      <c r="E3083">
        <v>6</v>
      </c>
      <c r="F3083" t="s">
        <v>13821</v>
      </c>
      <c r="G3083">
        <v>3</v>
      </c>
      <c r="H3083" t="s">
        <v>13770</v>
      </c>
      <c r="I3083">
        <v>2</v>
      </c>
      <c r="J3083" t="s">
        <v>13818</v>
      </c>
      <c r="K3083" t="s">
        <v>13822</v>
      </c>
      <c r="L3083">
        <v>270107</v>
      </c>
      <c r="M3083" t="s">
        <v>13588</v>
      </c>
      <c r="N3083">
        <v>270107007</v>
      </c>
      <c r="O3083" t="s">
        <v>13618</v>
      </c>
      <c r="P3083">
        <v>11591.641246400775</v>
      </c>
      <c r="Q3083">
        <v>13274.168349811385</v>
      </c>
      <c r="R3083">
        <v>28822.808545336415</v>
      </c>
    </row>
    <row r="3084" spans="1:18" x14ac:dyDescent="0.25">
      <c r="A3084">
        <v>14</v>
      </c>
      <c r="B3084">
        <v>14108</v>
      </c>
      <c r="C3084" t="s">
        <v>780</v>
      </c>
      <c r="D3084" t="s">
        <v>1998</v>
      </c>
      <c r="E3084">
        <v>6</v>
      </c>
      <c r="F3084" t="s">
        <v>13821</v>
      </c>
      <c r="G3084">
        <v>3</v>
      </c>
      <c r="H3084" t="s">
        <v>13770</v>
      </c>
      <c r="I3084">
        <v>2</v>
      </c>
      <c r="J3084" t="s">
        <v>13818</v>
      </c>
      <c r="K3084" t="s">
        <v>13823</v>
      </c>
      <c r="L3084">
        <v>270107</v>
      </c>
      <c r="M3084" t="s">
        <v>13588</v>
      </c>
      <c r="N3084">
        <v>270107007</v>
      </c>
      <c r="O3084" t="s">
        <v>13618</v>
      </c>
      <c r="P3084">
        <v>3192.9754540011972</v>
      </c>
      <c r="Q3084">
        <v>4530.1254768633589</v>
      </c>
      <c r="R3084">
        <v>6667.160912233986</v>
      </c>
    </row>
    <row r="3085" spans="1:18" x14ac:dyDescent="0.25">
      <c r="A3085">
        <v>14</v>
      </c>
      <c r="B3085">
        <v>14201</v>
      </c>
      <c r="C3085" t="s">
        <v>780</v>
      </c>
      <c r="D3085" t="s">
        <v>1023</v>
      </c>
      <c r="E3085">
        <v>5</v>
      </c>
      <c r="F3085" t="s">
        <v>13817</v>
      </c>
      <c r="G3085">
        <v>1</v>
      </c>
      <c r="H3085" t="s">
        <v>8278</v>
      </c>
      <c r="I3085">
        <v>2</v>
      </c>
      <c r="J3085" t="s">
        <v>13818</v>
      </c>
      <c r="K3085" t="s">
        <v>13819</v>
      </c>
      <c r="L3085">
        <v>270107</v>
      </c>
      <c r="M3085" t="s">
        <v>13588</v>
      </c>
      <c r="N3085">
        <v>270107007</v>
      </c>
      <c r="O3085" t="s">
        <v>13618</v>
      </c>
      <c r="P3085">
        <v>15975.665865753284</v>
      </c>
      <c r="Q3085">
        <v>17443.669799934396</v>
      </c>
      <c r="R3085">
        <v>27037.986262966671</v>
      </c>
    </row>
    <row r="3086" spans="1:18" x14ac:dyDescent="0.25">
      <c r="A3086">
        <v>14</v>
      </c>
      <c r="B3086">
        <v>14201</v>
      </c>
      <c r="C3086" t="s">
        <v>780</v>
      </c>
      <c r="D3086" t="s">
        <v>1023</v>
      </c>
      <c r="E3086">
        <v>5</v>
      </c>
      <c r="F3086" t="s">
        <v>13817</v>
      </c>
      <c r="G3086">
        <v>1</v>
      </c>
      <c r="H3086" t="s">
        <v>8278</v>
      </c>
      <c r="I3086">
        <v>2</v>
      </c>
      <c r="J3086" t="s">
        <v>13818</v>
      </c>
      <c r="K3086" t="s">
        <v>13820</v>
      </c>
      <c r="L3086">
        <v>270107</v>
      </c>
      <c r="M3086" t="s">
        <v>13588</v>
      </c>
      <c r="N3086">
        <v>270107007</v>
      </c>
      <c r="O3086" t="s">
        <v>13618</v>
      </c>
      <c r="P3086">
        <v>5738.45917897858</v>
      </c>
      <c r="Q3086">
        <v>4538.6176368712404</v>
      </c>
      <c r="R3086">
        <v>6765.8930774818282</v>
      </c>
    </row>
    <row r="3087" spans="1:18" x14ac:dyDescent="0.25">
      <c r="A3087">
        <v>14</v>
      </c>
      <c r="B3087">
        <v>14201</v>
      </c>
      <c r="C3087" t="s">
        <v>780</v>
      </c>
      <c r="D3087" t="s">
        <v>1023</v>
      </c>
      <c r="E3087">
        <v>6</v>
      </c>
      <c r="F3087" t="s">
        <v>13821</v>
      </c>
      <c r="G3087">
        <v>3</v>
      </c>
      <c r="H3087" t="s">
        <v>13770</v>
      </c>
      <c r="I3087">
        <v>2</v>
      </c>
      <c r="J3087" t="s">
        <v>13818</v>
      </c>
      <c r="K3087" t="s">
        <v>13822</v>
      </c>
      <c r="L3087">
        <v>270107</v>
      </c>
      <c r="M3087" t="s">
        <v>13588</v>
      </c>
      <c r="N3087">
        <v>270107007</v>
      </c>
      <c r="O3087" t="s">
        <v>13618</v>
      </c>
      <c r="P3087">
        <v>14068.810388016973</v>
      </c>
      <c r="Q3087">
        <v>12668.51123157009</v>
      </c>
      <c r="R3087">
        <v>17535.962356120828</v>
      </c>
    </row>
    <row r="3088" spans="1:18" x14ac:dyDescent="0.25">
      <c r="A3088">
        <v>14</v>
      </c>
      <c r="B3088">
        <v>14201</v>
      </c>
      <c r="C3088" t="s">
        <v>780</v>
      </c>
      <c r="D3088" t="s">
        <v>1023</v>
      </c>
      <c r="E3088">
        <v>6</v>
      </c>
      <c r="F3088" t="s">
        <v>13821</v>
      </c>
      <c r="G3088">
        <v>3</v>
      </c>
      <c r="H3088" t="s">
        <v>13770</v>
      </c>
      <c r="I3088">
        <v>2</v>
      </c>
      <c r="J3088" t="s">
        <v>13818</v>
      </c>
      <c r="K3088" t="s">
        <v>13823</v>
      </c>
      <c r="L3088">
        <v>270107</v>
      </c>
      <c r="M3088" t="s">
        <v>13588</v>
      </c>
      <c r="N3088">
        <v>270107007</v>
      </c>
      <c r="O3088" t="s">
        <v>13618</v>
      </c>
      <c r="P3088">
        <v>7645.3146567148915</v>
      </c>
      <c r="Q3088">
        <v>9313.7762052355465</v>
      </c>
      <c r="R3088">
        <v>16267.916984327676</v>
      </c>
    </row>
    <row r="3089" spans="1:18" x14ac:dyDescent="0.25">
      <c r="A3089">
        <v>14</v>
      </c>
      <c r="B3089">
        <v>14202</v>
      </c>
      <c r="C3089" t="s">
        <v>780</v>
      </c>
      <c r="D3089" t="s">
        <v>2003</v>
      </c>
      <c r="E3089">
        <v>5</v>
      </c>
      <c r="F3089" t="s">
        <v>13817</v>
      </c>
      <c r="G3089">
        <v>1</v>
      </c>
      <c r="H3089" t="s">
        <v>8278</v>
      </c>
      <c r="I3089">
        <v>2</v>
      </c>
      <c r="J3089" t="s">
        <v>13818</v>
      </c>
      <c r="K3089" t="s">
        <v>13819</v>
      </c>
      <c r="L3089">
        <v>270107</v>
      </c>
      <c r="M3089" t="s">
        <v>13588</v>
      </c>
      <c r="N3089">
        <v>270107007</v>
      </c>
      <c r="O3089" t="s">
        <v>13618</v>
      </c>
      <c r="P3089">
        <v>0</v>
      </c>
      <c r="Q3089">
        <v>41771.755035159396</v>
      </c>
      <c r="R3089">
        <v>27091.665943449945</v>
      </c>
    </row>
    <row r="3090" spans="1:18" x14ac:dyDescent="0.25">
      <c r="A3090">
        <v>14</v>
      </c>
      <c r="B3090">
        <v>14202</v>
      </c>
      <c r="C3090" t="s">
        <v>780</v>
      </c>
      <c r="D3090" t="s">
        <v>2003</v>
      </c>
      <c r="E3090">
        <v>5</v>
      </c>
      <c r="F3090" t="s">
        <v>13817</v>
      </c>
      <c r="G3090">
        <v>1</v>
      </c>
      <c r="H3090" t="s">
        <v>8278</v>
      </c>
      <c r="I3090">
        <v>2</v>
      </c>
      <c r="J3090" t="s">
        <v>13818</v>
      </c>
      <c r="K3090" t="s">
        <v>13820</v>
      </c>
      <c r="L3090">
        <v>270107</v>
      </c>
      <c r="M3090" t="s">
        <v>13588</v>
      </c>
      <c r="N3090">
        <v>270107007</v>
      </c>
      <c r="O3090" t="s">
        <v>13618</v>
      </c>
      <c r="P3090">
        <v>0</v>
      </c>
      <c r="Q3090">
        <v>9727.0115614411752</v>
      </c>
      <c r="R3090">
        <v>5114.1129368612837</v>
      </c>
    </row>
    <row r="3091" spans="1:18" x14ac:dyDescent="0.25">
      <c r="A3091">
        <v>14</v>
      </c>
      <c r="B3091">
        <v>14202</v>
      </c>
      <c r="C3091" t="s">
        <v>780</v>
      </c>
      <c r="D3091" t="s">
        <v>2003</v>
      </c>
      <c r="E3091">
        <v>6</v>
      </c>
      <c r="F3091" t="s">
        <v>13821</v>
      </c>
      <c r="G3091">
        <v>3</v>
      </c>
      <c r="H3091" t="s">
        <v>13770</v>
      </c>
      <c r="I3091">
        <v>2</v>
      </c>
      <c r="J3091" t="s">
        <v>13818</v>
      </c>
      <c r="K3091" t="s">
        <v>13822</v>
      </c>
      <c r="L3091">
        <v>270107</v>
      </c>
      <c r="M3091" t="s">
        <v>13588</v>
      </c>
      <c r="N3091">
        <v>270107007</v>
      </c>
      <c r="O3091" t="s">
        <v>13618</v>
      </c>
      <c r="P3091">
        <v>0</v>
      </c>
      <c r="Q3091">
        <v>41771.755035159396</v>
      </c>
      <c r="R3091">
        <v>17535.627692243455</v>
      </c>
    </row>
    <row r="3092" spans="1:18" x14ac:dyDescent="0.25">
      <c r="A3092">
        <v>14</v>
      </c>
      <c r="B3092">
        <v>14202</v>
      </c>
      <c r="C3092" t="s">
        <v>780</v>
      </c>
      <c r="D3092" t="s">
        <v>2003</v>
      </c>
      <c r="E3092">
        <v>6</v>
      </c>
      <c r="F3092" t="s">
        <v>13821</v>
      </c>
      <c r="G3092">
        <v>3</v>
      </c>
      <c r="H3092" t="s">
        <v>13770</v>
      </c>
      <c r="I3092">
        <v>2</v>
      </c>
      <c r="J3092" t="s">
        <v>13818</v>
      </c>
      <c r="K3092" t="s">
        <v>13823</v>
      </c>
      <c r="L3092">
        <v>270107</v>
      </c>
      <c r="M3092" t="s">
        <v>13588</v>
      </c>
      <c r="N3092">
        <v>270107007</v>
      </c>
      <c r="O3092" t="s">
        <v>13618</v>
      </c>
      <c r="P3092">
        <v>0</v>
      </c>
      <c r="Q3092">
        <v>9727.0115614411752</v>
      </c>
      <c r="R3092">
        <v>14670.151188067772</v>
      </c>
    </row>
    <row r="3093" spans="1:18" x14ac:dyDescent="0.25">
      <c r="A3093">
        <v>14</v>
      </c>
      <c r="B3093">
        <v>14203</v>
      </c>
      <c r="C3093" t="s">
        <v>780</v>
      </c>
      <c r="D3093" t="s">
        <v>2006</v>
      </c>
      <c r="E3093">
        <v>5</v>
      </c>
      <c r="F3093" t="s">
        <v>13817</v>
      </c>
      <c r="G3093">
        <v>1</v>
      </c>
      <c r="H3093" t="s">
        <v>8278</v>
      </c>
      <c r="I3093">
        <v>2</v>
      </c>
      <c r="J3093" t="s">
        <v>13818</v>
      </c>
      <c r="K3093" t="s">
        <v>13819</v>
      </c>
      <c r="L3093">
        <v>270107</v>
      </c>
      <c r="M3093" t="s">
        <v>13588</v>
      </c>
      <c r="N3093">
        <v>270107007</v>
      </c>
      <c r="O3093" t="s">
        <v>13618</v>
      </c>
      <c r="P3093">
        <v>0</v>
      </c>
      <c r="Q3093">
        <v>4109.5141769386191</v>
      </c>
      <c r="R3093">
        <v>0</v>
      </c>
    </row>
    <row r="3094" spans="1:18" x14ac:dyDescent="0.25">
      <c r="A3094">
        <v>14</v>
      </c>
      <c r="B3094">
        <v>14203</v>
      </c>
      <c r="C3094" t="s">
        <v>780</v>
      </c>
      <c r="D3094" t="s">
        <v>2006</v>
      </c>
      <c r="E3094">
        <v>5</v>
      </c>
      <c r="F3094" t="s">
        <v>13817</v>
      </c>
      <c r="G3094">
        <v>1</v>
      </c>
      <c r="H3094" t="s">
        <v>8278</v>
      </c>
      <c r="I3094">
        <v>2</v>
      </c>
      <c r="J3094" t="s">
        <v>13818</v>
      </c>
      <c r="K3094" t="s">
        <v>13820</v>
      </c>
      <c r="L3094">
        <v>270107</v>
      </c>
      <c r="M3094" t="s">
        <v>13588</v>
      </c>
      <c r="N3094">
        <v>270107007</v>
      </c>
      <c r="O3094" t="s">
        <v>13618</v>
      </c>
      <c r="P3094">
        <v>0</v>
      </c>
      <c r="Q3094">
        <v>4804.5661465730882</v>
      </c>
      <c r="R3094">
        <v>0</v>
      </c>
    </row>
    <row r="3095" spans="1:18" x14ac:dyDescent="0.25">
      <c r="A3095">
        <v>14</v>
      </c>
      <c r="B3095">
        <v>14203</v>
      </c>
      <c r="C3095" t="s">
        <v>780</v>
      </c>
      <c r="D3095" t="s">
        <v>2006</v>
      </c>
      <c r="E3095">
        <v>6</v>
      </c>
      <c r="F3095" t="s">
        <v>13821</v>
      </c>
      <c r="G3095">
        <v>3</v>
      </c>
      <c r="H3095" t="s">
        <v>13770</v>
      </c>
      <c r="I3095">
        <v>2</v>
      </c>
      <c r="J3095" t="s">
        <v>13818</v>
      </c>
      <c r="K3095" t="s">
        <v>13822</v>
      </c>
      <c r="L3095">
        <v>270107</v>
      </c>
      <c r="M3095" t="s">
        <v>13588</v>
      </c>
      <c r="N3095">
        <v>270107007</v>
      </c>
      <c r="O3095" t="s">
        <v>13618</v>
      </c>
      <c r="P3095">
        <v>0</v>
      </c>
      <c r="Q3095">
        <v>2944.8814174420995</v>
      </c>
      <c r="R3095">
        <v>0</v>
      </c>
    </row>
    <row r="3096" spans="1:18" x14ac:dyDescent="0.25">
      <c r="A3096">
        <v>14</v>
      </c>
      <c r="B3096">
        <v>14203</v>
      </c>
      <c r="C3096" t="s">
        <v>780</v>
      </c>
      <c r="D3096" t="s">
        <v>2006</v>
      </c>
      <c r="E3096">
        <v>6</v>
      </c>
      <c r="F3096" t="s">
        <v>13821</v>
      </c>
      <c r="G3096">
        <v>3</v>
      </c>
      <c r="H3096" t="s">
        <v>13770</v>
      </c>
      <c r="I3096">
        <v>2</v>
      </c>
      <c r="J3096" t="s">
        <v>13818</v>
      </c>
      <c r="K3096" t="s">
        <v>13823</v>
      </c>
      <c r="L3096">
        <v>270107</v>
      </c>
      <c r="M3096" t="s">
        <v>13588</v>
      </c>
      <c r="N3096">
        <v>270107007</v>
      </c>
      <c r="O3096" t="s">
        <v>13618</v>
      </c>
      <c r="P3096">
        <v>0</v>
      </c>
      <c r="Q3096">
        <v>5969.1989060696078</v>
      </c>
      <c r="R3096">
        <v>0</v>
      </c>
    </row>
    <row r="3097" spans="1:18" x14ac:dyDescent="0.25">
      <c r="A3097">
        <v>14</v>
      </c>
      <c r="B3097">
        <v>14204</v>
      </c>
      <c r="C3097" t="s">
        <v>780</v>
      </c>
      <c r="D3097" t="s">
        <v>2009</v>
      </c>
      <c r="E3097">
        <v>5</v>
      </c>
      <c r="F3097" t="s">
        <v>13817</v>
      </c>
      <c r="G3097">
        <v>1</v>
      </c>
      <c r="H3097" t="s">
        <v>8278</v>
      </c>
      <c r="I3097">
        <v>2</v>
      </c>
      <c r="J3097" t="s">
        <v>13818</v>
      </c>
      <c r="K3097" t="s">
        <v>13819</v>
      </c>
      <c r="L3097">
        <v>270107</v>
      </c>
      <c r="M3097" t="s">
        <v>13588</v>
      </c>
      <c r="N3097">
        <v>270107007</v>
      </c>
      <c r="O3097" t="s">
        <v>13618</v>
      </c>
      <c r="P3097">
        <v>15405.982905982906</v>
      </c>
      <c r="Q3097">
        <v>16965.373148584466</v>
      </c>
      <c r="R3097">
        <v>25189.540924632438</v>
      </c>
    </row>
    <row r="3098" spans="1:18" x14ac:dyDescent="0.25">
      <c r="A3098">
        <v>14</v>
      </c>
      <c r="B3098">
        <v>14204</v>
      </c>
      <c r="C3098" t="s">
        <v>780</v>
      </c>
      <c r="D3098" t="s">
        <v>2009</v>
      </c>
      <c r="E3098">
        <v>5</v>
      </c>
      <c r="F3098" t="s">
        <v>13817</v>
      </c>
      <c r="G3098">
        <v>1</v>
      </c>
      <c r="H3098" t="s">
        <v>8278</v>
      </c>
      <c r="I3098">
        <v>2</v>
      </c>
      <c r="J3098" t="s">
        <v>13818</v>
      </c>
      <c r="K3098" t="s">
        <v>13820</v>
      </c>
      <c r="L3098">
        <v>270107</v>
      </c>
      <c r="M3098" t="s">
        <v>13588</v>
      </c>
      <c r="N3098">
        <v>270107007</v>
      </c>
      <c r="O3098" t="s">
        <v>13618</v>
      </c>
      <c r="P3098">
        <v>488.40048840048843</v>
      </c>
      <c r="Q3098">
        <v>4118.2029513861853</v>
      </c>
      <c r="R3098">
        <v>4484.6243069770026</v>
      </c>
    </row>
    <row r="3099" spans="1:18" x14ac:dyDescent="0.25">
      <c r="A3099">
        <v>14</v>
      </c>
      <c r="B3099">
        <v>14204</v>
      </c>
      <c r="C3099" t="s">
        <v>780</v>
      </c>
      <c r="D3099" t="s">
        <v>2009</v>
      </c>
      <c r="E3099">
        <v>6</v>
      </c>
      <c r="F3099" t="s">
        <v>13821</v>
      </c>
      <c r="G3099">
        <v>3</v>
      </c>
      <c r="H3099" t="s">
        <v>13770</v>
      </c>
      <c r="I3099">
        <v>2</v>
      </c>
      <c r="J3099" t="s">
        <v>13818</v>
      </c>
      <c r="K3099" t="s">
        <v>13822</v>
      </c>
      <c r="L3099">
        <v>270107</v>
      </c>
      <c r="M3099" t="s">
        <v>13588</v>
      </c>
      <c r="N3099">
        <v>270107007</v>
      </c>
      <c r="O3099" t="s">
        <v>13618</v>
      </c>
      <c r="P3099">
        <v>13485.958485958487</v>
      </c>
      <c r="Q3099">
        <v>14275.524789827066</v>
      </c>
      <c r="R3099">
        <v>17004.33277609865</v>
      </c>
    </row>
    <row r="3100" spans="1:18" x14ac:dyDescent="0.25">
      <c r="A3100">
        <v>14</v>
      </c>
      <c r="B3100">
        <v>14204</v>
      </c>
      <c r="C3100" t="s">
        <v>780</v>
      </c>
      <c r="D3100" t="s">
        <v>2009</v>
      </c>
      <c r="E3100">
        <v>6</v>
      </c>
      <c r="F3100" t="s">
        <v>13821</v>
      </c>
      <c r="G3100">
        <v>3</v>
      </c>
      <c r="H3100" t="s">
        <v>13770</v>
      </c>
      <c r="I3100">
        <v>2</v>
      </c>
      <c r="J3100" t="s">
        <v>13818</v>
      </c>
      <c r="K3100" t="s">
        <v>13823</v>
      </c>
      <c r="L3100">
        <v>270107</v>
      </c>
      <c r="M3100" t="s">
        <v>13588</v>
      </c>
      <c r="N3100">
        <v>270107007</v>
      </c>
      <c r="O3100" t="s">
        <v>13618</v>
      </c>
      <c r="P3100">
        <v>2408.4249084249086</v>
      </c>
      <c r="Q3100">
        <v>6808.0513101435863</v>
      </c>
      <c r="R3100">
        <v>12669.832455510792</v>
      </c>
    </row>
    <row r="3101" spans="1:18" x14ac:dyDescent="0.25">
      <c r="A3101">
        <v>15</v>
      </c>
      <c r="B3101">
        <v>15101</v>
      </c>
      <c r="C3101" t="s">
        <v>759</v>
      </c>
      <c r="D3101" t="s">
        <v>2012</v>
      </c>
      <c r="E3101">
        <v>5</v>
      </c>
      <c r="F3101" t="s">
        <v>13817</v>
      </c>
      <c r="G3101">
        <v>1</v>
      </c>
      <c r="H3101" t="s">
        <v>8278</v>
      </c>
      <c r="I3101">
        <v>2</v>
      </c>
      <c r="J3101" t="s">
        <v>13818</v>
      </c>
      <c r="K3101" t="s">
        <v>13819</v>
      </c>
      <c r="L3101">
        <v>270107</v>
      </c>
      <c r="M3101" t="s">
        <v>13588</v>
      </c>
      <c r="N3101">
        <v>270107007</v>
      </c>
      <c r="O3101" t="s">
        <v>13618</v>
      </c>
      <c r="P3101">
        <v>22657.426106113457</v>
      </c>
      <c r="Q3101">
        <v>27838.194101119603</v>
      </c>
      <c r="R3101">
        <v>20506.508096515601</v>
      </c>
    </row>
    <row r="3102" spans="1:18" x14ac:dyDescent="0.25">
      <c r="A3102">
        <v>15</v>
      </c>
      <c r="B3102">
        <v>15101</v>
      </c>
      <c r="C3102" t="s">
        <v>759</v>
      </c>
      <c r="D3102" t="s">
        <v>2012</v>
      </c>
      <c r="E3102">
        <v>5</v>
      </c>
      <c r="F3102" t="s">
        <v>13817</v>
      </c>
      <c r="G3102">
        <v>1</v>
      </c>
      <c r="H3102" t="s">
        <v>8278</v>
      </c>
      <c r="I3102">
        <v>2</v>
      </c>
      <c r="J3102" t="s">
        <v>13818</v>
      </c>
      <c r="K3102" t="s">
        <v>13820</v>
      </c>
      <c r="L3102">
        <v>270107</v>
      </c>
      <c r="M3102" t="s">
        <v>13588</v>
      </c>
      <c r="N3102">
        <v>270107007</v>
      </c>
      <c r="O3102" t="s">
        <v>13618</v>
      </c>
      <c r="P3102">
        <v>5208.3715806866167</v>
      </c>
      <c r="Q3102">
        <v>5296.5502218575757</v>
      </c>
      <c r="R3102">
        <v>8363.7898610851753</v>
      </c>
    </row>
    <row r="3103" spans="1:18" x14ac:dyDescent="0.25">
      <c r="A3103">
        <v>15</v>
      </c>
      <c r="B3103">
        <v>15101</v>
      </c>
      <c r="C3103" t="s">
        <v>759</v>
      </c>
      <c r="D3103" t="s">
        <v>2012</v>
      </c>
      <c r="E3103">
        <v>6</v>
      </c>
      <c r="F3103" t="s">
        <v>13821</v>
      </c>
      <c r="G3103">
        <v>2</v>
      </c>
      <c r="H3103" t="s">
        <v>13771</v>
      </c>
      <c r="I3103">
        <v>2</v>
      </c>
      <c r="J3103" t="s">
        <v>13818</v>
      </c>
      <c r="K3103" t="s">
        <v>13771</v>
      </c>
      <c r="L3103">
        <v>270107</v>
      </c>
      <c r="M3103" t="s">
        <v>13588</v>
      </c>
      <c r="N3103">
        <v>270107007</v>
      </c>
      <c r="O3103" t="s">
        <v>13618</v>
      </c>
      <c r="P3103">
        <v>0</v>
      </c>
      <c r="Q3103">
        <v>208.16411205729449</v>
      </c>
      <c r="R3103">
        <v>0</v>
      </c>
    </row>
    <row r="3104" spans="1:18" x14ac:dyDescent="0.25">
      <c r="A3104">
        <v>15</v>
      </c>
      <c r="B3104">
        <v>15101</v>
      </c>
      <c r="C3104" t="s">
        <v>759</v>
      </c>
      <c r="D3104" t="s">
        <v>2012</v>
      </c>
      <c r="E3104">
        <v>6</v>
      </c>
      <c r="F3104" t="s">
        <v>13821</v>
      </c>
      <c r="G3104">
        <v>3</v>
      </c>
      <c r="H3104" t="s">
        <v>13770</v>
      </c>
      <c r="I3104">
        <v>2</v>
      </c>
      <c r="J3104" t="s">
        <v>13818</v>
      </c>
      <c r="K3104" t="s">
        <v>13822</v>
      </c>
      <c r="L3104">
        <v>270107</v>
      </c>
      <c r="M3104" t="s">
        <v>13588</v>
      </c>
      <c r="N3104">
        <v>270107007</v>
      </c>
      <c r="O3104" t="s">
        <v>13618</v>
      </c>
      <c r="P3104">
        <v>16254.36019827428</v>
      </c>
      <c r="Q3104">
        <v>24637.859950782087</v>
      </c>
      <c r="R3104">
        <v>14466.428859523648</v>
      </c>
    </row>
    <row r="3105" spans="1:18" x14ac:dyDescent="0.25">
      <c r="A3105">
        <v>15</v>
      </c>
      <c r="B3105">
        <v>15101</v>
      </c>
      <c r="C3105" t="s">
        <v>759</v>
      </c>
      <c r="D3105" t="s">
        <v>2012</v>
      </c>
      <c r="E3105">
        <v>6</v>
      </c>
      <c r="F3105" t="s">
        <v>13821</v>
      </c>
      <c r="G3105">
        <v>3</v>
      </c>
      <c r="H3105" t="s">
        <v>13770</v>
      </c>
      <c r="I3105">
        <v>2</v>
      </c>
      <c r="J3105" t="s">
        <v>13818</v>
      </c>
      <c r="K3105" t="s">
        <v>13823</v>
      </c>
      <c r="L3105">
        <v>270107</v>
      </c>
      <c r="M3105" t="s">
        <v>13588</v>
      </c>
      <c r="N3105">
        <v>270107007</v>
      </c>
      <c r="O3105" t="s">
        <v>13618</v>
      </c>
      <c r="P3105">
        <v>11611.437488525795</v>
      </c>
      <c r="Q3105">
        <v>8288.7202601377921</v>
      </c>
      <c r="R3105">
        <v>14403.869098077166</v>
      </c>
    </row>
    <row r="3106" spans="1:18" x14ac:dyDescent="0.25">
      <c r="A3106">
        <v>15</v>
      </c>
      <c r="B3106">
        <v>15201</v>
      </c>
      <c r="C3106" t="s">
        <v>759</v>
      </c>
      <c r="D3106" t="s">
        <v>2018</v>
      </c>
      <c r="E3106">
        <v>5</v>
      </c>
      <c r="F3106" t="s">
        <v>13817</v>
      </c>
      <c r="G3106">
        <v>1</v>
      </c>
      <c r="H3106" t="s">
        <v>8278</v>
      </c>
      <c r="I3106">
        <v>2</v>
      </c>
      <c r="J3106" t="s">
        <v>13818</v>
      </c>
      <c r="K3106" t="s">
        <v>13819</v>
      </c>
      <c r="L3106">
        <v>270107</v>
      </c>
      <c r="M3106" t="s">
        <v>13588</v>
      </c>
      <c r="N3106">
        <v>270107007</v>
      </c>
      <c r="O3106" t="s">
        <v>13618</v>
      </c>
      <c r="P3106">
        <v>0</v>
      </c>
      <c r="Q3106">
        <v>9366.8811806740268</v>
      </c>
      <c r="R3106">
        <v>0</v>
      </c>
    </row>
    <row r="3107" spans="1:18" x14ac:dyDescent="0.25">
      <c r="A3107">
        <v>15</v>
      </c>
      <c r="B3107">
        <v>15201</v>
      </c>
      <c r="C3107" t="s">
        <v>759</v>
      </c>
      <c r="D3107" t="s">
        <v>2018</v>
      </c>
      <c r="E3107">
        <v>5</v>
      </c>
      <c r="F3107" t="s">
        <v>13817</v>
      </c>
      <c r="G3107">
        <v>1</v>
      </c>
      <c r="H3107" t="s">
        <v>8278</v>
      </c>
      <c r="I3107">
        <v>2</v>
      </c>
      <c r="J3107" t="s">
        <v>13818</v>
      </c>
      <c r="K3107" t="s">
        <v>13820</v>
      </c>
      <c r="L3107">
        <v>270107</v>
      </c>
      <c r="M3107" t="s">
        <v>13588</v>
      </c>
      <c r="N3107">
        <v>270107007</v>
      </c>
      <c r="O3107" t="s">
        <v>13618</v>
      </c>
      <c r="P3107">
        <v>0</v>
      </c>
      <c r="Q3107">
        <v>21821.442307428304</v>
      </c>
      <c r="R3107">
        <v>0</v>
      </c>
    </row>
    <row r="3108" spans="1:18" x14ac:dyDescent="0.25">
      <c r="A3108">
        <v>15</v>
      </c>
      <c r="B3108">
        <v>15201</v>
      </c>
      <c r="C3108" t="s">
        <v>759</v>
      </c>
      <c r="D3108" t="s">
        <v>2018</v>
      </c>
      <c r="E3108">
        <v>6</v>
      </c>
      <c r="F3108" t="s">
        <v>13821</v>
      </c>
      <c r="G3108">
        <v>3</v>
      </c>
      <c r="H3108" t="s">
        <v>13770</v>
      </c>
      <c r="I3108">
        <v>2</v>
      </c>
      <c r="J3108" t="s">
        <v>13818</v>
      </c>
      <c r="K3108" t="s">
        <v>13822</v>
      </c>
      <c r="L3108">
        <v>270107</v>
      </c>
      <c r="M3108" t="s">
        <v>13588</v>
      </c>
      <c r="N3108">
        <v>270107007</v>
      </c>
      <c r="O3108" t="s">
        <v>13618</v>
      </c>
      <c r="P3108">
        <v>0</v>
      </c>
      <c r="Q3108">
        <v>9366.8811806740268</v>
      </c>
      <c r="R3108">
        <v>0</v>
      </c>
    </row>
    <row r="3109" spans="1:18" x14ac:dyDescent="0.25">
      <c r="A3109">
        <v>15</v>
      </c>
      <c r="B3109">
        <v>15201</v>
      </c>
      <c r="C3109" t="s">
        <v>759</v>
      </c>
      <c r="D3109" t="s">
        <v>2018</v>
      </c>
      <c r="E3109">
        <v>6</v>
      </c>
      <c r="F3109" t="s">
        <v>13821</v>
      </c>
      <c r="G3109">
        <v>3</v>
      </c>
      <c r="H3109" t="s">
        <v>13770</v>
      </c>
      <c r="I3109">
        <v>2</v>
      </c>
      <c r="J3109" t="s">
        <v>13818</v>
      </c>
      <c r="K3109" t="s">
        <v>13823</v>
      </c>
      <c r="L3109">
        <v>270107</v>
      </c>
      <c r="M3109" t="s">
        <v>13588</v>
      </c>
      <c r="N3109">
        <v>270107007</v>
      </c>
      <c r="O3109" t="s">
        <v>13618</v>
      </c>
      <c r="P3109">
        <v>0</v>
      </c>
      <c r="Q3109">
        <v>21821.442307428304</v>
      </c>
      <c r="R3109">
        <v>0</v>
      </c>
    </row>
    <row r="3110" spans="1:18" x14ac:dyDescent="0.25">
      <c r="A3110">
        <v>16</v>
      </c>
      <c r="B3110">
        <v>16101</v>
      </c>
      <c r="C3110" t="s">
        <v>789</v>
      </c>
      <c r="D3110" t="s">
        <v>2024</v>
      </c>
      <c r="E3110">
        <v>5</v>
      </c>
      <c r="F3110" t="s">
        <v>13817</v>
      </c>
      <c r="G3110">
        <v>1</v>
      </c>
      <c r="H3110" t="s">
        <v>8278</v>
      </c>
      <c r="I3110">
        <v>2</v>
      </c>
      <c r="J3110" t="s">
        <v>13818</v>
      </c>
      <c r="K3110" t="s">
        <v>13819</v>
      </c>
      <c r="L3110">
        <v>270107</v>
      </c>
      <c r="M3110" t="s">
        <v>13588</v>
      </c>
      <c r="N3110">
        <v>270107007</v>
      </c>
      <c r="O3110" t="s">
        <v>13618</v>
      </c>
      <c r="P3110">
        <v>0</v>
      </c>
      <c r="Q3110">
        <v>0</v>
      </c>
      <c r="R3110">
        <v>25019.999225121108</v>
      </c>
    </row>
    <row r="3111" spans="1:18" x14ac:dyDescent="0.25">
      <c r="A3111">
        <v>16</v>
      </c>
      <c r="B3111">
        <v>16101</v>
      </c>
      <c r="C3111" t="s">
        <v>789</v>
      </c>
      <c r="D3111" t="s">
        <v>2024</v>
      </c>
      <c r="E3111">
        <v>5</v>
      </c>
      <c r="F3111" t="s">
        <v>13817</v>
      </c>
      <c r="G3111">
        <v>1</v>
      </c>
      <c r="H3111" t="s">
        <v>8278</v>
      </c>
      <c r="I3111">
        <v>2</v>
      </c>
      <c r="J3111" t="s">
        <v>13818</v>
      </c>
      <c r="K3111" t="s">
        <v>13820</v>
      </c>
      <c r="L3111">
        <v>270107</v>
      </c>
      <c r="M3111" t="s">
        <v>13588</v>
      </c>
      <c r="N3111">
        <v>270107007</v>
      </c>
      <c r="O3111" t="s">
        <v>13618</v>
      </c>
      <c r="P3111">
        <v>0</v>
      </c>
      <c r="Q3111">
        <v>0</v>
      </c>
      <c r="R3111">
        <v>8576.3225447865443</v>
      </c>
    </row>
    <row r="3112" spans="1:18" x14ac:dyDescent="0.25">
      <c r="A3112">
        <v>16</v>
      </c>
      <c r="B3112">
        <v>16101</v>
      </c>
      <c r="C3112" t="s">
        <v>789</v>
      </c>
      <c r="D3112" t="s">
        <v>2024</v>
      </c>
      <c r="E3112">
        <v>6</v>
      </c>
      <c r="F3112" t="s">
        <v>13821</v>
      </c>
      <c r="G3112">
        <v>3</v>
      </c>
      <c r="H3112" t="s">
        <v>13770</v>
      </c>
      <c r="I3112">
        <v>2</v>
      </c>
      <c r="J3112" t="s">
        <v>13818</v>
      </c>
      <c r="K3112" t="s">
        <v>13822</v>
      </c>
      <c r="L3112">
        <v>270107</v>
      </c>
      <c r="M3112" t="s">
        <v>13588</v>
      </c>
      <c r="N3112">
        <v>270107007</v>
      </c>
      <c r="O3112" t="s">
        <v>13618</v>
      </c>
      <c r="P3112">
        <v>0</v>
      </c>
      <c r="Q3112">
        <v>0</v>
      </c>
      <c r="R3112">
        <v>20756.632708521516</v>
      </c>
    </row>
    <row r="3113" spans="1:18" x14ac:dyDescent="0.25">
      <c r="A3113">
        <v>16</v>
      </c>
      <c r="B3113">
        <v>16101</v>
      </c>
      <c r="C3113" t="s">
        <v>789</v>
      </c>
      <c r="D3113" t="s">
        <v>2024</v>
      </c>
      <c r="E3113">
        <v>6</v>
      </c>
      <c r="F3113" t="s">
        <v>13821</v>
      </c>
      <c r="G3113">
        <v>3</v>
      </c>
      <c r="H3113" t="s">
        <v>13770</v>
      </c>
      <c r="I3113">
        <v>2</v>
      </c>
      <c r="J3113" t="s">
        <v>13818</v>
      </c>
      <c r="K3113" t="s">
        <v>13823</v>
      </c>
      <c r="L3113">
        <v>270107</v>
      </c>
      <c r="M3113" t="s">
        <v>13588</v>
      </c>
      <c r="N3113">
        <v>270107007</v>
      </c>
      <c r="O3113" t="s">
        <v>13618</v>
      </c>
      <c r="P3113">
        <v>0</v>
      </c>
      <c r="Q3113">
        <v>0</v>
      </c>
      <c r="R3113">
        <v>12839.689061386158</v>
      </c>
    </row>
    <row r="3114" spans="1:18" x14ac:dyDescent="0.25">
      <c r="A3114">
        <v>16</v>
      </c>
      <c r="B3114">
        <v>16102</v>
      </c>
      <c r="C3114" t="s">
        <v>789</v>
      </c>
      <c r="D3114" t="s">
        <v>2027</v>
      </c>
      <c r="E3114">
        <v>5</v>
      </c>
      <c r="F3114" t="s">
        <v>13817</v>
      </c>
      <c r="G3114">
        <v>1</v>
      </c>
      <c r="H3114" t="s">
        <v>8278</v>
      </c>
      <c r="I3114">
        <v>2</v>
      </c>
      <c r="J3114" t="s">
        <v>13818</v>
      </c>
      <c r="K3114" t="s">
        <v>13819</v>
      </c>
      <c r="L3114">
        <v>270107</v>
      </c>
      <c r="M3114" t="s">
        <v>13588</v>
      </c>
      <c r="N3114">
        <v>270107007</v>
      </c>
      <c r="O3114" t="s">
        <v>13618</v>
      </c>
      <c r="P3114">
        <v>0</v>
      </c>
      <c r="Q3114">
        <v>0</v>
      </c>
      <c r="R3114">
        <v>37763.175327082157</v>
      </c>
    </row>
    <row r="3115" spans="1:18" x14ac:dyDescent="0.25">
      <c r="A3115">
        <v>16</v>
      </c>
      <c r="B3115">
        <v>16102</v>
      </c>
      <c r="C3115" t="s">
        <v>789</v>
      </c>
      <c r="D3115" t="s">
        <v>2027</v>
      </c>
      <c r="E3115">
        <v>5</v>
      </c>
      <c r="F3115" t="s">
        <v>13817</v>
      </c>
      <c r="G3115">
        <v>1</v>
      </c>
      <c r="H3115" t="s">
        <v>8278</v>
      </c>
      <c r="I3115">
        <v>2</v>
      </c>
      <c r="J3115" t="s">
        <v>13818</v>
      </c>
      <c r="K3115" t="s">
        <v>13820</v>
      </c>
      <c r="L3115">
        <v>270107</v>
      </c>
      <c r="M3115" t="s">
        <v>13588</v>
      </c>
      <c r="N3115">
        <v>270107007</v>
      </c>
      <c r="O3115" t="s">
        <v>13618</v>
      </c>
      <c r="P3115">
        <v>0</v>
      </c>
      <c r="Q3115">
        <v>0</v>
      </c>
      <c r="R3115">
        <v>3492.1864611499595</v>
      </c>
    </row>
    <row r="3116" spans="1:18" x14ac:dyDescent="0.25">
      <c r="A3116">
        <v>16</v>
      </c>
      <c r="B3116">
        <v>16102</v>
      </c>
      <c r="C3116" t="s">
        <v>789</v>
      </c>
      <c r="D3116" t="s">
        <v>2027</v>
      </c>
      <c r="E3116">
        <v>6</v>
      </c>
      <c r="F3116" t="s">
        <v>13821</v>
      </c>
      <c r="G3116">
        <v>3</v>
      </c>
      <c r="H3116" t="s">
        <v>13770</v>
      </c>
      <c r="I3116">
        <v>2</v>
      </c>
      <c r="J3116" t="s">
        <v>13818</v>
      </c>
      <c r="K3116" t="s">
        <v>13822</v>
      </c>
      <c r="L3116">
        <v>270107</v>
      </c>
      <c r="M3116" t="s">
        <v>13588</v>
      </c>
      <c r="N3116">
        <v>270107007</v>
      </c>
      <c r="O3116" t="s">
        <v>13618</v>
      </c>
      <c r="P3116">
        <v>0</v>
      </c>
      <c r="Q3116">
        <v>0</v>
      </c>
      <c r="R3116">
        <v>36229.137197299351</v>
      </c>
    </row>
    <row r="3117" spans="1:18" x14ac:dyDescent="0.25">
      <c r="A3117">
        <v>16</v>
      </c>
      <c r="B3117">
        <v>16102</v>
      </c>
      <c r="C3117" t="s">
        <v>789</v>
      </c>
      <c r="D3117" t="s">
        <v>2027</v>
      </c>
      <c r="E3117">
        <v>6</v>
      </c>
      <c r="F3117" t="s">
        <v>13821</v>
      </c>
      <c r="G3117">
        <v>3</v>
      </c>
      <c r="H3117" t="s">
        <v>13770</v>
      </c>
      <c r="I3117">
        <v>2</v>
      </c>
      <c r="J3117" t="s">
        <v>13818</v>
      </c>
      <c r="K3117" t="s">
        <v>13823</v>
      </c>
      <c r="L3117">
        <v>270107</v>
      </c>
      <c r="M3117" t="s">
        <v>13588</v>
      </c>
      <c r="N3117">
        <v>270107007</v>
      </c>
      <c r="O3117" t="s">
        <v>13618</v>
      </c>
      <c r="P3117">
        <v>0</v>
      </c>
      <c r="Q3117">
        <v>0</v>
      </c>
      <c r="R3117">
        <v>5026.2245909327703</v>
      </c>
    </row>
    <row r="3118" spans="1:18" x14ac:dyDescent="0.25">
      <c r="A3118">
        <v>16</v>
      </c>
      <c r="B3118">
        <v>16103</v>
      </c>
      <c r="C3118" t="s">
        <v>789</v>
      </c>
      <c r="D3118" t="s">
        <v>2030</v>
      </c>
      <c r="E3118">
        <v>5</v>
      </c>
      <c r="F3118" t="s">
        <v>13817</v>
      </c>
      <c r="G3118">
        <v>1</v>
      </c>
      <c r="H3118" t="s">
        <v>8278</v>
      </c>
      <c r="I3118">
        <v>2</v>
      </c>
      <c r="J3118" t="s">
        <v>13818</v>
      </c>
      <c r="K3118" t="s">
        <v>13819</v>
      </c>
      <c r="L3118">
        <v>270107</v>
      </c>
      <c r="M3118" t="s">
        <v>13588</v>
      </c>
      <c r="N3118">
        <v>270107007</v>
      </c>
      <c r="O3118" t="s">
        <v>13618</v>
      </c>
      <c r="P3118">
        <v>0</v>
      </c>
      <c r="Q3118">
        <v>0</v>
      </c>
      <c r="R3118">
        <v>23082.54637757353</v>
      </c>
    </row>
    <row r="3119" spans="1:18" x14ac:dyDescent="0.25">
      <c r="A3119">
        <v>16</v>
      </c>
      <c r="B3119">
        <v>16103</v>
      </c>
      <c r="C3119" t="s">
        <v>789</v>
      </c>
      <c r="D3119" t="s">
        <v>2030</v>
      </c>
      <c r="E3119">
        <v>5</v>
      </c>
      <c r="F3119" t="s">
        <v>13817</v>
      </c>
      <c r="G3119">
        <v>1</v>
      </c>
      <c r="H3119" t="s">
        <v>8278</v>
      </c>
      <c r="I3119">
        <v>2</v>
      </c>
      <c r="J3119" t="s">
        <v>13818</v>
      </c>
      <c r="K3119" t="s">
        <v>13820</v>
      </c>
      <c r="L3119">
        <v>270107</v>
      </c>
      <c r="M3119" t="s">
        <v>13588</v>
      </c>
      <c r="N3119">
        <v>270107007</v>
      </c>
      <c r="O3119" t="s">
        <v>13618</v>
      </c>
      <c r="P3119">
        <v>0</v>
      </c>
      <c r="Q3119">
        <v>0</v>
      </c>
      <c r="R3119">
        <v>3780.4224695418743</v>
      </c>
    </row>
    <row r="3120" spans="1:18" x14ac:dyDescent="0.25">
      <c r="A3120">
        <v>16</v>
      </c>
      <c r="B3120">
        <v>16103</v>
      </c>
      <c r="C3120" t="s">
        <v>789</v>
      </c>
      <c r="D3120" t="s">
        <v>2030</v>
      </c>
      <c r="E3120">
        <v>6</v>
      </c>
      <c r="F3120" t="s">
        <v>13821</v>
      </c>
      <c r="G3120">
        <v>3</v>
      </c>
      <c r="H3120" t="s">
        <v>13770</v>
      </c>
      <c r="I3120">
        <v>2</v>
      </c>
      <c r="J3120" t="s">
        <v>13818</v>
      </c>
      <c r="K3120" t="s">
        <v>13822</v>
      </c>
      <c r="L3120">
        <v>270107</v>
      </c>
      <c r="M3120" t="s">
        <v>13588</v>
      </c>
      <c r="N3120">
        <v>270107007</v>
      </c>
      <c r="O3120" t="s">
        <v>13618</v>
      </c>
      <c r="P3120">
        <v>0</v>
      </c>
      <c r="Q3120">
        <v>0</v>
      </c>
      <c r="R3120">
        <v>18926.25475043909</v>
      </c>
    </row>
    <row r="3121" spans="1:18" x14ac:dyDescent="0.25">
      <c r="A3121">
        <v>16</v>
      </c>
      <c r="B3121">
        <v>16103</v>
      </c>
      <c r="C3121" t="s">
        <v>789</v>
      </c>
      <c r="D3121" t="s">
        <v>2030</v>
      </c>
      <c r="E3121">
        <v>6</v>
      </c>
      <c r="F3121" t="s">
        <v>13821</v>
      </c>
      <c r="G3121">
        <v>3</v>
      </c>
      <c r="H3121" t="s">
        <v>13770</v>
      </c>
      <c r="I3121">
        <v>2</v>
      </c>
      <c r="J3121" t="s">
        <v>13818</v>
      </c>
      <c r="K3121" t="s">
        <v>13823</v>
      </c>
      <c r="L3121">
        <v>270107</v>
      </c>
      <c r="M3121" t="s">
        <v>13588</v>
      </c>
      <c r="N3121">
        <v>270107007</v>
      </c>
      <c r="O3121" t="s">
        <v>13618</v>
      </c>
      <c r="P3121">
        <v>0</v>
      </c>
      <c r="Q3121">
        <v>0</v>
      </c>
      <c r="R3121">
        <v>7936.7140966763154</v>
      </c>
    </row>
    <row r="3122" spans="1:18" x14ac:dyDescent="0.25">
      <c r="A3122">
        <v>16</v>
      </c>
      <c r="B3122">
        <v>16104</v>
      </c>
      <c r="C3122" t="s">
        <v>789</v>
      </c>
      <c r="D3122" t="s">
        <v>2033</v>
      </c>
      <c r="E3122">
        <v>5</v>
      </c>
      <c r="F3122" t="s">
        <v>13817</v>
      </c>
      <c r="G3122">
        <v>1</v>
      </c>
      <c r="H3122" t="s">
        <v>8278</v>
      </c>
      <c r="I3122">
        <v>2</v>
      </c>
      <c r="J3122" t="s">
        <v>13818</v>
      </c>
      <c r="K3122" t="s">
        <v>13819</v>
      </c>
      <c r="L3122">
        <v>270107</v>
      </c>
      <c r="M3122" t="s">
        <v>13588</v>
      </c>
      <c r="N3122">
        <v>270107007</v>
      </c>
      <c r="O3122" t="s">
        <v>13618</v>
      </c>
      <c r="P3122">
        <v>0</v>
      </c>
      <c r="Q3122">
        <v>0</v>
      </c>
      <c r="R3122">
        <v>19372.109318167277</v>
      </c>
    </row>
    <row r="3123" spans="1:18" x14ac:dyDescent="0.25">
      <c r="A3123">
        <v>16</v>
      </c>
      <c r="B3123">
        <v>16104</v>
      </c>
      <c r="C3123" t="s">
        <v>789</v>
      </c>
      <c r="D3123" t="s">
        <v>2033</v>
      </c>
      <c r="E3123">
        <v>5</v>
      </c>
      <c r="F3123" t="s">
        <v>13817</v>
      </c>
      <c r="G3123">
        <v>1</v>
      </c>
      <c r="H3123" t="s">
        <v>8278</v>
      </c>
      <c r="I3123">
        <v>2</v>
      </c>
      <c r="J3123" t="s">
        <v>13818</v>
      </c>
      <c r="K3123" t="s">
        <v>13820</v>
      </c>
      <c r="L3123">
        <v>270107</v>
      </c>
      <c r="M3123" t="s">
        <v>13588</v>
      </c>
      <c r="N3123">
        <v>270107007</v>
      </c>
      <c r="O3123" t="s">
        <v>13618</v>
      </c>
      <c r="P3123">
        <v>0</v>
      </c>
      <c r="Q3123">
        <v>0</v>
      </c>
      <c r="R3123">
        <v>10874.589967613951</v>
      </c>
    </row>
    <row r="3124" spans="1:18" x14ac:dyDescent="0.25">
      <c r="A3124">
        <v>16</v>
      </c>
      <c r="B3124">
        <v>16104</v>
      </c>
      <c r="C3124" t="s">
        <v>789</v>
      </c>
      <c r="D3124" t="s">
        <v>2033</v>
      </c>
      <c r="E3124">
        <v>6</v>
      </c>
      <c r="F3124" t="s">
        <v>13821</v>
      </c>
      <c r="G3124">
        <v>3</v>
      </c>
      <c r="H3124" t="s">
        <v>13770</v>
      </c>
      <c r="I3124">
        <v>2</v>
      </c>
      <c r="J3124" t="s">
        <v>13818</v>
      </c>
      <c r="K3124" t="s">
        <v>13822</v>
      </c>
      <c r="L3124">
        <v>270107</v>
      </c>
      <c r="M3124" t="s">
        <v>13588</v>
      </c>
      <c r="N3124">
        <v>270107007</v>
      </c>
      <c r="O3124" t="s">
        <v>13618</v>
      </c>
      <c r="P3124">
        <v>0</v>
      </c>
      <c r="Q3124">
        <v>0</v>
      </c>
      <c r="R3124">
        <v>16108.318469271933</v>
      </c>
    </row>
    <row r="3125" spans="1:18" x14ac:dyDescent="0.25">
      <c r="A3125">
        <v>16</v>
      </c>
      <c r="B3125">
        <v>16104</v>
      </c>
      <c r="C3125" t="s">
        <v>789</v>
      </c>
      <c r="D3125" t="s">
        <v>2033</v>
      </c>
      <c r="E3125">
        <v>6</v>
      </c>
      <c r="F3125" t="s">
        <v>13821</v>
      </c>
      <c r="G3125">
        <v>3</v>
      </c>
      <c r="H3125" t="s">
        <v>13770</v>
      </c>
      <c r="I3125">
        <v>2</v>
      </c>
      <c r="J3125" t="s">
        <v>13818</v>
      </c>
      <c r="K3125" t="s">
        <v>13823</v>
      </c>
      <c r="L3125">
        <v>270107</v>
      </c>
      <c r="M3125" t="s">
        <v>13588</v>
      </c>
      <c r="N3125">
        <v>270107007</v>
      </c>
      <c r="O3125" t="s">
        <v>13618</v>
      </c>
      <c r="P3125">
        <v>0</v>
      </c>
      <c r="Q3125">
        <v>0</v>
      </c>
      <c r="R3125">
        <v>14138.380816509298</v>
      </c>
    </row>
    <row r="3126" spans="1:18" x14ac:dyDescent="0.25">
      <c r="A3126">
        <v>16</v>
      </c>
      <c r="B3126">
        <v>16105</v>
      </c>
      <c r="C3126" t="s">
        <v>789</v>
      </c>
      <c r="D3126" t="s">
        <v>2036</v>
      </c>
      <c r="E3126">
        <v>5</v>
      </c>
      <c r="F3126" t="s">
        <v>13817</v>
      </c>
      <c r="G3126">
        <v>1</v>
      </c>
      <c r="H3126" t="s">
        <v>8278</v>
      </c>
      <c r="I3126">
        <v>2</v>
      </c>
      <c r="J3126" t="s">
        <v>13818</v>
      </c>
      <c r="K3126" t="s">
        <v>13819</v>
      </c>
      <c r="L3126">
        <v>270107</v>
      </c>
      <c r="M3126" t="s">
        <v>13588</v>
      </c>
      <c r="N3126">
        <v>270107007</v>
      </c>
      <c r="O3126" t="s">
        <v>13618</v>
      </c>
      <c r="P3126">
        <v>0</v>
      </c>
      <c r="Q3126">
        <v>0</v>
      </c>
      <c r="R3126">
        <v>4659.7518613584016</v>
      </c>
    </row>
    <row r="3127" spans="1:18" x14ac:dyDescent="0.25">
      <c r="A3127">
        <v>16</v>
      </c>
      <c r="B3127">
        <v>16105</v>
      </c>
      <c r="C3127" t="s">
        <v>789</v>
      </c>
      <c r="D3127" t="s">
        <v>2036</v>
      </c>
      <c r="E3127">
        <v>5</v>
      </c>
      <c r="F3127" t="s">
        <v>13817</v>
      </c>
      <c r="G3127">
        <v>1</v>
      </c>
      <c r="H3127" t="s">
        <v>8278</v>
      </c>
      <c r="I3127">
        <v>2</v>
      </c>
      <c r="J3127" t="s">
        <v>13818</v>
      </c>
      <c r="K3127" t="s">
        <v>13820</v>
      </c>
      <c r="L3127">
        <v>270107</v>
      </c>
      <c r="M3127" t="s">
        <v>13588</v>
      </c>
      <c r="N3127">
        <v>270107007</v>
      </c>
      <c r="O3127" t="s">
        <v>13618</v>
      </c>
      <c r="P3127">
        <v>0</v>
      </c>
      <c r="Q3127">
        <v>0</v>
      </c>
      <c r="R3127">
        <v>12264.618021497778</v>
      </c>
    </row>
    <row r="3128" spans="1:18" x14ac:dyDescent="0.25">
      <c r="A3128">
        <v>16</v>
      </c>
      <c r="B3128">
        <v>16105</v>
      </c>
      <c r="C3128" t="s">
        <v>789</v>
      </c>
      <c r="D3128" t="s">
        <v>2036</v>
      </c>
      <c r="E3128">
        <v>6</v>
      </c>
      <c r="F3128" t="s">
        <v>13821</v>
      </c>
      <c r="G3128">
        <v>3</v>
      </c>
      <c r="H3128" t="s">
        <v>13770</v>
      </c>
      <c r="I3128">
        <v>2</v>
      </c>
      <c r="J3128" t="s">
        <v>13818</v>
      </c>
      <c r="K3128" t="s">
        <v>13823</v>
      </c>
      <c r="L3128">
        <v>270107</v>
      </c>
      <c r="M3128" t="s">
        <v>13588</v>
      </c>
      <c r="N3128">
        <v>270107007</v>
      </c>
      <c r="O3128" t="s">
        <v>13618</v>
      </c>
      <c r="P3128">
        <v>0</v>
      </c>
      <c r="Q3128">
        <v>0</v>
      </c>
      <c r="R3128">
        <v>16924.369882856179</v>
      </c>
    </row>
    <row r="3129" spans="1:18" x14ac:dyDescent="0.25">
      <c r="A3129">
        <v>16</v>
      </c>
      <c r="B3129">
        <v>16106</v>
      </c>
      <c r="C3129" t="s">
        <v>789</v>
      </c>
      <c r="D3129" t="s">
        <v>2039</v>
      </c>
      <c r="E3129">
        <v>5</v>
      </c>
      <c r="F3129" t="s">
        <v>13817</v>
      </c>
      <c r="G3129">
        <v>1</v>
      </c>
      <c r="H3129" t="s">
        <v>8278</v>
      </c>
      <c r="I3129">
        <v>2</v>
      </c>
      <c r="J3129" t="s">
        <v>13818</v>
      </c>
      <c r="K3129" t="s">
        <v>13819</v>
      </c>
      <c r="L3129">
        <v>270107</v>
      </c>
      <c r="M3129" t="s">
        <v>13588</v>
      </c>
      <c r="N3129">
        <v>270107007</v>
      </c>
      <c r="O3129" t="s">
        <v>13618</v>
      </c>
      <c r="P3129">
        <v>0</v>
      </c>
      <c r="Q3129">
        <v>0</v>
      </c>
      <c r="R3129">
        <v>19000.971678261234</v>
      </c>
    </row>
    <row r="3130" spans="1:18" x14ac:dyDescent="0.25">
      <c r="A3130">
        <v>16</v>
      </c>
      <c r="B3130">
        <v>16106</v>
      </c>
      <c r="C3130" t="s">
        <v>789</v>
      </c>
      <c r="D3130" t="s">
        <v>2039</v>
      </c>
      <c r="E3130">
        <v>5</v>
      </c>
      <c r="F3130" t="s">
        <v>13817</v>
      </c>
      <c r="G3130">
        <v>1</v>
      </c>
      <c r="H3130" t="s">
        <v>8278</v>
      </c>
      <c r="I3130">
        <v>2</v>
      </c>
      <c r="J3130" t="s">
        <v>13818</v>
      </c>
      <c r="K3130" t="s">
        <v>13820</v>
      </c>
      <c r="L3130">
        <v>270107</v>
      </c>
      <c r="M3130" t="s">
        <v>13588</v>
      </c>
      <c r="N3130">
        <v>270107007</v>
      </c>
      <c r="O3130" t="s">
        <v>13618</v>
      </c>
      <c r="P3130">
        <v>0</v>
      </c>
      <c r="Q3130">
        <v>0</v>
      </c>
      <c r="R3130">
        <v>6902.3569023569025</v>
      </c>
    </row>
    <row r="3131" spans="1:18" x14ac:dyDescent="0.25">
      <c r="A3131">
        <v>16</v>
      </c>
      <c r="B3131">
        <v>16106</v>
      </c>
      <c r="C3131" t="s">
        <v>789</v>
      </c>
      <c r="D3131" t="s">
        <v>2039</v>
      </c>
      <c r="E3131">
        <v>6</v>
      </c>
      <c r="F3131" t="s">
        <v>13821</v>
      </c>
      <c r="G3131">
        <v>3</v>
      </c>
      <c r="H3131" t="s">
        <v>13770</v>
      </c>
      <c r="I3131">
        <v>2</v>
      </c>
      <c r="J3131" t="s">
        <v>13818</v>
      </c>
      <c r="K3131" t="s">
        <v>13822</v>
      </c>
      <c r="L3131">
        <v>270107</v>
      </c>
      <c r="M3131" t="s">
        <v>13588</v>
      </c>
      <c r="N3131">
        <v>270107007</v>
      </c>
      <c r="O3131" t="s">
        <v>13618</v>
      </c>
      <c r="P3131">
        <v>0</v>
      </c>
      <c r="Q3131">
        <v>0</v>
      </c>
      <c r="R3131">
        <v>19000.971678261234</v>
      </c>
    </row>
    <row r="3132" spans="1:18" x14ac:dyDescent="0.25">
      <c r="A3132">
        <v>16</v>
      </c>
      <c r="B3132">
        <v>16106</v>
      </c>
      <c r="C3132" t="s">
        <v>789</v>
      </c>
      <c r="D3132" t="s">
        <v>2039</v>
      </c>
      <c r="E3132">
        <v>6</v>
      </c>
      <c r="F3132" t="s">
        <v>13821</v>
      </c>
      <c r="G3132">
        <v>3</v>
      </c>
      <c r="H3132" t="s">
        <v>13770</v>
      </c>
      <c r="I3132">
        <v>2</v>
      </c>
      <c r="J3132" t="s">
        <v>13818</v>
      </c>
      <c r="K3132" t="s">
        <v>13823</v>
      </c>
      <c r="L3132">
        <v>270107</v>
      </c>
      <c r="M3132" t="s">
        <v>13588</v>
      </c>
      <c r="N3132">
        <v>270107007</v>
      </c>
      <c r="O3132" t="s">
        <v>13618</v>
      </c>
      <c r="P3132">
        <v>0</v>
      </c>
      <c r="Q3132">
        <v>0</v>
      </c>
      <c r="R3132">
        <v>6902.3569023569025</v>
      </c>
    </row>
    <row r="3133" spans="1:18" x14ac:dyDescent="0.25">
      <c r="A3133">
        <v>16</v>
      </c>
      <c r="B3133">
        <v>16108</v>
      </c>
      <c r="C3133" t="s">
        <v>789</v>
      </c>
      <c r="D3133" t="s">
        <v>2045</v>
      </c>
      <c r="E3133">
        <v>5</v>
      </c>
      <c r="F3133" t="s">
        <v>13817</v>
      </c>
      <c r="G3133">
        <v>1</v>
      </c>
      <c r="H3133" t="s">
        <v>8278</v>
      </c>
      <c r="I3133">
        <v>2</v>
      </c>
      <c r="J3133" t="s">
        <v>13818</v>
      </c>
      <c r="K3133" t="s">
        <v>13819</v>
      </c>
      <c r="L3133">
        <v>270107</v>
      </c>
      <c r="M3133" t="s">
        <v>13588</v>
      </c>
      <c r="N3133">
        <v>270107007</v>
      </c>
      <c r="O3133" t="s">
        <v>13618</v>
      </c>
      <c r="P3133">
        <v>0</v>
      </c>
      <c r="Q3133">
        <v>0</v>
      </c>
      <c r="R3133">
        <v>35224.830283052383</v>
      </c>
    </row>
    <row r="3134" spans="1:18" x14ac:dyDescent="0.25">
      <c r="A3134">
        <v>16</v>
      </c>
      <c r="B3134">
        <v>16108</v>
      </c>
      <c r="C3134" t="s">
        <v>789</v>
      </c>
      <c r="D3134" t="s">
        <v>2045</v>
      </c>
      <c r="E3134">
        <v>5</v>
      </c>
      <c r="F3134" t="s">
        <v>13817</v>
      </c>
      <c r="G3134">
        <v>1</v>
      </c>
      <c r="H3134" t="s">
        <v>8278</v>
      </c>
      <c r="I3134">
        <v>2</v>
      </c>
      <c r="J3134" t="s">
        <v>13818</v>
      </c>
      <c r="K3134" t="s">
        <v>13820</v>
      </c>
      <c r="L3134">
        <v>270107</v>
      </c>
      <c r="M3134" t="s">
        <v>13588</v>
      </c>
      <c r="N3134">
        <v>270107007</v>
      </c>
      <c r="O3134" t="s">
        <v>13618</v>
      </c>
      <c r="P3134">
        <v>0</v>
      </c>
      <c r="Q3134">
        <v>0</v>
      </c>
      <c r="R3134">
        <v>3370.5644247438586</v>
      </c>
    </row>
    <row r="3135" spans="1:18" x14ac:dyDescent="0.25">
      <c r="A3135">
        <v>16</v>
      </c>
      <c r="B3135">
        <v>16108</v>
      </c>
      <c r="C3135" t="s">
        <v>789</v>
      </c>
      <c r="D3135" t="s">
        <v>2045</v>
      </c>
      <c r="E3135">
        <v>6</v>
      </c>
      <c r="F3135" t="s">
        <v>13821</v>
      </c>
      <c r="G3135">
        <v>3</v>
      </c>
      <c r="H3135" t="s">
        <v>13770</v>
      </c>
      <c r="I3135">
        <v>2</v>
      </c>
      <c r="J3135" t="s">
        <v>13818</v>
      </c>
      <c r="K3135" t="s">
        <v>13822</v>
      </c>
      <c r="L3135">
        <v>270107</v>
      </c>
      <c r="M3135" t="s">
        <v>13588</v>
      </c>
      <c r="N3135">
        <v>270107007</v>
      </c>
      <c r="O3135" t="s">
        <v>13618</v>
      </c>
      <c r="P3135">
        <v>0</v>
      </c>
      <c r="Q3135">
        <v>0</v>
      </c>
      <c r="R3135">
        <v>33846.365633733614</v>
      </c>
    </row>
    <row r="3136" spans="1:18" x14ac:dyDescent="0.25">
      <c r="A3136">
        <v>16</v>
      </c>
      <c r="B3136">
        <v>16108</v>
      </c>
      <c r="C3136" t="s">
        <v>789</v>
      </c>
      <c r="D3136" t="s">
        <v>2045</v>
      </c>
      <c r="E3136">
        <v>6</v>
      </c>
      <c r="F3136" t="s">
        <v>13821</v>
      </c>
      <c r="G3136">
        <v>3</v>
      </c>
      <c r="H3136" t="s">
        <v>13770</v>
      </c>
      <c r="I3136">
        <v>2</v>
      </c>
      <c r="J3136" t="s">
        <v>13818</v>
      </c>
      <c r="K3136" t="s">
        <v>13823</v>
      </c>
      <c r="L3136">
        <v>270107</v>
      </c>
      <c r="M3136" t="s">
        <v>13588</v>
      </c>
      <c r="N3136">
        <v>270107007</v>
      </c>
      <c r="O3136" t="s">
        <v>13618</v>
      </c>
      <c r="P3136">
        <v>0</v>
      </c>
      <c r="Q3136">
        <v>0</v>
      </c>
      <c r="R3136">
        <v>4749.0290740626278</v>
      </c>
    </row>
    <row r="3137" spans="1:18" x14ac:dyDescent="0.25">
      <c r="A3137">
        <v>16</v>
      </c>
      <c r="B3137">
        <v>16203</v>
      </c>
      <c r="C3137" t="s">
        <v>789</v>
      </c>
      <c r="D3137" t="s">
        <v>2057</v>
      </c>
      <c r="E3137">
        <v>5</v>
      </c>
      <c r="F3137" t="s">
        <v>13817</v>
      </c>
      <c r="G3137">
        <v>1</v>
      </c>
      <c r="H3137" t="s">
        <v>8278</v>
      </c>
      <c r="I3137">
        <v>2</v>
      </c>
      <c r="J3137" t="s">
        <v>13818</v>
      </c>
      <c r="K3137" t="s">
        <v>13819</v>
      </c>
      <c r="L3137">
        <v>270107</v>
      </c>
      <c r="M3137" t="s">
        <v>13588</v>
      </c>
      <c r="N3137">
        <v>270107007</v>
      </c>
      <c r="O3137" t="s">
        <v>13618</v>
      </c>
      <c r="P3137">
        <v>0</v>
      </c>
      <c r="Q3137">
        <v>0</v>
      </c>
      <c r="R3137">
        <v>10202.988028099338</v>
      </c>
    </row>
    <row r="3138" spans="1:18" x14ac:dyDescent="0.25">
      <c r="A3138">
        <v>16</v>
      </c>
      <c r="B3138">
        <v>16203</v>
      </c>
      <c r="C3138" t="s">
        <v>789</v>
      </c>
      <c r="D3138" t="s">
        <v>2057</v>
      </c>
      <c r="E3138">
        <v>5</v>
      </c>
      <c r="F3138" t="s">
        <v>13817</v>
      </c>
      <c r="G3138">
        <v>1</v>
      </c>
      <c r="H3138" t="s">
        <v>8278</v>
      </c>
      <c r="I3138">
        <v>2</v>
      </c>
      <c r="J3138" t="s">
        <v>13818</v>
      </c>
      <c r="K3138" t="s">
        <v>13820</v>
      </c>
      <c r="L3138">
        <v>270107</v>
      </c>
      <c r="M3138" t="s">
        <v>13588</v>
      </c>
      <c r="N3138">
        <v>270107007</v>
      </c>
      <c r="O3138" t="s">
        <v>13618</v>
      </c>
      <c r="P3138">
        <v>0</v>
      </c>
      <c r="Q3138">
        <v>0</v>
      </c>
      <c r="R3138">
        <v>7407.4830506243743</v>
      </c>
    </row>
    <row r="3139" spans="1:18" x14ac:dyDescent="0.25">
      <c r="A3139">
        <v>16</v>
      </c>
      <c r="B3139">
        <v>16203</v>
      </c>
      <c r="C3139" t="s">
        <v>789</v>
      </c>
      <c r="D3139" t="s">
        <v>2057</v>
      </c>
      <c r="E3139">
        <v>6</v>
      </c>
      <c r="F3139" t="s">
        <v>13821</v>
      </c>
      <c r="G3139">
        <v>3</v>
      </c>
      <c r="H3139" t="s">
        <v>13770</v>
      </c>
      <c r="I3139">
        <v>2</v>
      </c>
      <c r="J3139" t="s">
        <v>13818</v>
      </c>
      <c r="K3139" t="s">
        <v>13822</v>
      </c>
      <c r="L3139">
        <v>270107</v>
      </c>
      <c r="M3139" t="s">
        <v>13588</v>
      </c>
      <c r="N3139">
        <v>270107007</v>
      </c>
      <c r="O3139" t="s">
        <v>13618</v>
      </c>
      <c r="P3139">
        <v>0</v>
      </c>
      <c r="Q3139">
        <v>0</v>
      </c>
      <c r="R3139">
        <v>8237.0238448599976</v>
      </c>
    </row>
    <row r="3140" spans="1:18" x14ac:dyDescent="0.25">
      <c r="A3140">
        <v>16</v>
      </c>
      <c r="B3140">
        <v>16203</v>
      </c>
      <c r="C3140" t="s">
        <v>789</v>
      </c>
      <c r="D3140" t="s">
        <v>2057</v>
      </c>
      <c r="E3140">
        <v>6</v>
      </c>
      <c r="F3140" t="s">
        <v>13821</v>
      </c>
      <c r="G3140">
        <v>3</v>
      </c>
      <c r="H3140" t="s">
        <v>13770</v>
      </c>
      <c r="I3140">
        <v>2</v>
      </c>
      <c r="J3140" t="s">
        <v>13818</v>
      </c>
      <c r="K3140" t="s">
        <v>13823</v>
      </c>
      <c r="L3140">
        <v>270107</v>
      </c>
      <c r="M3140" t="s">
        <v>13588</v>
      </c>
      <c r="N3140">
        <v>270107007</v>
      </c>
      <c r="O3140" t="s">
        <v>13618</v>
      </c>
      <c r="P3140">
        <v>0</v>
      </c>
      <c r="Q3140">
        <v>0</v>
      </c>
      <c r="R3140">
        <v>9373.4472338637133</v>
      </c>
    </row>
    <row r="3141" spans="1:18" x14ac:dyDescent="0.25">
      <c r="A3141">
        <v>16</v>
      </c>
      <c r="B3141">
        <v>16301</v>
      </c>
      <c r="C3141" t="s">
        <v>789</v>
      </c>
      <c r="D3141" t="s">
        <v>2072</v>
      </c>
      <c r="E3141">
        <v>5</v>
      </c>
      <c r="F3141" t="s">
        <v>13817</v>
      </c>
      <c r="G3141">
        <v>1</v>
      </c>
      <c r="H3141" t="s">
        <v>8278</v>
      </c>
      <c r="I3141">
        <v>2</v>
      </c>
      <c r="J3141" t="s">
        <v>13818</v>
      </c>
      <c r="K3141" t="s">
        <v>13819</v>
      </c>
      <c r="L3141">
        <v>270107</v>
      </c>
      <c r="M3141" t="s">
        <v>13588</v>
      </c>
      <c r="N3141">
        <v>270107007</v>
      </c>
      <c r="O3141" t="s">
        <v>13618</v>
      </c>
      <c r="P3141">
        <v>0</v>
      </c>
      <c r="Q3141">
        <v>0</v>
      </c>
      <c r="R3141">
        <v>13861.068765089749</v>
      </c>
    </row>
    <row r="3142" spans="1:18" x14ac:dyDescent="0.25">
      <c r="A3142">
        <v>16</v>
      </c>
      <c r="B3142">
        <v>16301</v>
      </c>
      <c r="C3142" t="s">
        <v>789</v>
      </c>
      <c r="D3142" t="s">
        <v>2072</v>
      </c>
      <c r="E3142">
        <v>5</v>
      </c>
      <c r="F3142" t="s">
        <v>13817</v>
      </c>
      <c r="G3142">
        <v>1</v>
      </c>
      <c r="H3142" t="s">
        <v>8278</v>
      </c>
      <c r="I3142">
        <v>2</v>
      </c>
      <c r="J3142" t="s">
        <v>13818</v>
      </c>
      <c r="K3142" t="s">
        <v>13820</v>
      </c>
      <c r="L3142">
        <v>270107</v>
      </c>
      <c r="M3142" t="s">
        <v>13588</v>
      </c>
      <c r="N3142">
        <v>270107007</v>
      </c>
      <c r="O3142" t="s">
        <v>13618</v>
      </c>
      <c r="P3142">
        <v>0</v>
      </c>
      <c r="Q3142">
        <v>0</v>
      </c>
      <c r="R3142">
        <v>5743.4492691650312</v>
      </c>
    </row>
    <row r="3143" spans="1:18" x14ac:dyDescent="0.25">
      <c r="A3143">
        <v>16</v>
      </c>
      <c r="B3143">
        <v>16301</v>
      </c>
      <c r="C3143" t="s">
        <v>789</v>
      </c>
      <c r="D3143" t="s">
        <v>2072</v>
      </c>
      <c r="E3143">
        <v>6</v>
      </c>
      <c r="F3143" t="s">
        <v>13821</v>
      </c>
      <c r="G3143">
        <v>3</v>
      </c>
      <c r="H3143" t="s">
        <v>13770</v>
      </c>
      <c r="I3143">
        <v>2</v>
      </c>
      <c r="J3143" t="s">
        <v>13818</v>
      </c>
      <c r="K3143" t="s">
        <v>13822</v>
      </c>
      <c r="L3143">
        <v>270107</v>
      </c>
      <c r="M3143" t="s">
        <v>13588</v>
      </c>
      <c r="N3143">
        <v>270107007</v>
      </c>
      <c r="O3143" t="s">
        <v>13618</v>
      </c>
      <c r="P3143">
        <v>0</v>
      </c>
      <c r="Q3143">
        <v>0</v>
      </c>
      <c r="R3143">
        <v>9049.9459509533444</v>
      </c>
    </row>
    <row r="3144" spans="1:18" x14ac:dyDescent="0.25">
      <c r="A3144">
        <v>16</v>
      </c>
      <c r="B3144">
        <v>16301</v>
      </c>
      <c r="C3144" t="s">
        <v>789</v>
      </c>
      <c r="D3144" t="s">
        <v>2072</v>
      </c>
      <c r="E3144">
        <v>6</v>
      </c>
      <c r="F3144" t="s">
        <v>13821</v>
      </c>
      <c r="G3144">
        <v>3</v>
      </c>
      <c r="H3144" t="s">
        <v>13770</v>
      </c>
      <c r="I3144">
        <v>2</v>
      </c>
      <c r="J3144" t="s">
        <v>13818</v>
      </c>
      <c r="K3144" t="s">
        <v>13823</v>
      </c>
      <c r="L3144">
        <v>270107</v>
      </c>
      <c r="M3144" t="s">
        <v>13588</v>
      </c>
      <c r="N3144">
        <v>270107007</v>
      </c>
      <c r="O3144" t="s">
        <v>13618</v>
      </c>
      <c r="P3144">
        <v>0</v>
      </c>
      <c r="Q3144">
        <v>0</v>
      </c>
      <c r="R3144">
        <v>10554.572083301444</v>
      </c>
    </row>
    <row r="3145" spans="1:18" x14ac:dyDescent="0.25">
      <c r="A3145">
        <v>16</v>
      </c>
      <c r="B3145">
        <v>16302</v>
      </c>
      <c r="C3145" t="s">
        <v>789</v>
      </c>
      <c r="D3145" t="s">
        <v>2075</v>
      </c>
      <c r="E3145">
        <v>5</v>
      </c>
      <c r="F3145" t="s">
        <v>13817</v>
      </c>
      <c r="G3145">
        <v>1</v>
      </c>
      <c r="H3145" t="s">
        <v>8278</v>
      </c>
      <c r="I3145">
        <v>2</v>
      </c>
      <c r="J3145" t="s">
        <v>13818</v>
      </c>
      <c r="K3145" t="s">
        <v>13819</v>
      </c>
      <c r="L3145">
        <v>270107</v>
      </c>
      <c r="M3145" t="s">
        <v>13588</v>
      </c>
      <c r="N3145">
        <v>270107007</v>
      </c>
      <c r="O3145" t="s">
        <v>13618</v>
      </c>
      <c r="P3145">
        <v>0</v>
      </c>
      <c r="Q3145">
        <v>0</v>
      </c>
      <c r="R3145">
        <v>18824.469868848249</v>
      </c>
    </row>
    <row r="3146" spans="1:18" x14ac:dyDescent="0.25">
      <c r="A3146">
        <v>16</v>
      </c>
      <c r="B3146">
        <v>16302</v>
      </c>
      <c r="C3146" t="s">
        <v>789</v>
      </c>
      <c r="D3146" t="s">
        <v>2075</v>
      </c>
      <c r="E3146">
        <v>6</v>
      </c>
      <c r="F3146" t="s">
        <v>13821</v>
      </c>
      <c r="G3146">
        <v>3</v>
      </c>
      <c r="H3146" t="s">
        <v>13770</v>
      </c>
      <c r="I3146">
        <v>2</v>
      </c>
      <c r="J3146" t="s">
        <v>13818</v>
      </c>
      <c r="K3146" t="s">
        <v>13822</v>
      </c>
      <c r="L3146">
        <v>270107</v>
      </c>
      <c r="M3146" t="s">
        <v>13588</v>
      </c>
      <c r="N3146">
        <v>270107007</v>
      </c>
      <c r="O3146" t="s">
        <v>13618</v>
      </c>
      <c r="P3146">
        <v>0</v>
      </c>
      <c r="Q3146">
        <v>0</v>
      </c>
      <c r="R3146">
        <v>18016.871760292295</v>
      </c>
    </row>
    <row r="3147" spans="1:18" x14ac:dyDescent="0.25">
      <c r="A3147">
        <v>16</v>
      </c>
      <c r="B3147">
        <v>16302</v>
      </c>
      <c r="C3147" t="s">
        <v>789</v>
      </c>
      <c r="D3147" t="s">
        <v>2075</v>
      </c>
      <c r="E3147">
        <v>6</v>
      </c>
      <c r="F3147" t="s">
        <v>13821</v>
      </c>
      <c r="G3147">
        <v>3</v>
      </c>
      <c r="H3147" t="s">
        <v>13770</v>
      </c>
      <c r="I3147">
        <v>2</v>
      </c>
      <c r="J3147" t="s">
        <v>13818</v>
      </c>
      <c r="K3147" t="s">
        <v>13823</v>
      </c>
      <c r="L3147">
        <v>270107</v>
      </c>
      <c r="M3147" t="s">
        <v>13588</v>
      </c>
      <c r="N3147">
        <v>270107007</v>
      </c>
      <c r="O3147" t="s">
        <v>13618</v>
      </c>
      <c r="P3147">
        <v>0</v>
      </c>
      <c r="Q3147">
        <v>0</v>
      </c>
      <c r="R3147">
        <v>807.59810855595526</v>
      </c>
    </row>
    <row r="3148" spans="1:18" x14ac:dyDescent="0.25">
      <c r="A3148">
        <v>16</v>
      </c>
      <c r="B3148">
        <v>16305</v>
      </c>
      <c r="C3148" t="s">
        <v>789</v>
      </c>
      <c r="D3148" t="s">
        <v>2084</v>
      </c>
      <c r="E3148">
        <v>5</v>
      </c>
      <c r="F3148" t="s">
        <v>13817</v>
      </c>
      <c r="G3148">
        <v>1</v>
      </c>
      <c r="H3148" t="s">
        <v>8278</v>
      </c>
      <c r="I3148">
        <v>2</v>
      </c>
      <c r="J3148" t="s">
        <v>13818</v>
      </c>
      <c r="K3148" t="s">
        <v>13819</v>
      </c>
      <c r="L3148">
        <v>270107</v>
      </c>
      <c r="M3148" t="s">
        <v>13588</v>
      </c>
      <c r="N3148">
        <v>270107007</v>
      </c>
      <c r="O3148" t="s">
        <v>13618</v>
      </c>
      <c r="P3148">
        <v>0</v>
      </c>
      <c r="Q3148">
        <v>0</v>
      </c>
      <c r="R3148">
        <v>12850.041222016591</v>
      </c>
    </row>
    <row r="3149" spans="1:18" x14ac:dyDescent="0.25">
      <c r="A3149">
        <v>16</v>
      </c>
      <c r="B3149">
        <v>16305</v>
      </c>
      <c r="C3149" t="s">
        <v>789</v>
      </c>
      <c r="D3149" t="s">
        <v>2084</v>
      </c>
      <c r="E3149">
        <v>6</v>
      </c>
      <c r="F3149" t="s">
        <v>13821</v>
      </c>
      <c r="G3149">
        <v>3</v>
      </c>
      <c r="H3149" t="s">
        <v>13770</v>
      </c>
      <c r="I3149">
        <v>2</v>
      </c>
      <c r="J3149" t="s">
        <v>13818</v>
      </c>
      <c r="K3149" t="s">
        <v>13822</v>
      </c>
      <c r="L3149">
        <v>270107</v>
      </c>
      <c r="M3149" t="s">
        <v>13588</v>
      </c>
      <c r="N3149">
        <v>270107007</v>
      </c>
      <c r="O3149" t="s">
        <v>13618</v>
      </c>
      <c r="P3149">
        <v>0</v>
      </c>
      <c r="Q3149">
        <v>0</v>
      </c>
      <c r="R3149">
        <v>12850.041222016591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E97A3-A9CF-46BE-88EA-86CBE13AA79E}">
  <sheetPr>
    <tabColor rgb="FF0070C0"/>
  </sheetPr>
  <dimension ref="A3:B20"/>
  <sheetViews>
    <sheetView workbookViewId="0">
      <selection activeCell="A4" sqref="A4:B20"/>
    </sheetView>
  </sheetViews>
  <sheetFormatPr baseColWidth="10" defaultRowHeight="15" x14ac:dyDescent="0.25"/>
  <cols>
    <col min="1" max="1" width="9.28515625" bestFit="1" customWidth="1"/>
    <col min="2" max="2" width="15.7109375" bestFit="1" customWidth="1"/>
    <col min="3" max="3" width="16.85546875" bestFit="1" customWidth="1"/>
  </cols>
  <sheetData>
    <row r="3" spans="1:2" x14ac:dyDescent="0.25">
      <c r="A3" s="3" t="s">
        <v>10688</v>
      </c>
      <c r="B3" s="3" t="s">
        <v>754</v>
      </c>
    </row>
    <row r="4" spans="1:2" x14ac:dyDescent="0.25">
      <c r="A4">
        <v>1</v>
      </c>
      <c r="B4" t="s">
        <v>795</v>
      </c>
    </row>
    <row r="5" spans="1:2" x14ac:dyDescent="0.25">
      <c r="A5">
        <v>2</v>
      </c>
      <c r="B5" t="s">
        <v>756</v>
      </c>
    </row>
    <row r="6" spans="1:2" x14ac:dyDescent="0.25">
      <c r="A6">
        <v>3</v>
      </c>
      <c r="B6" t="s">
        <v>765</v>
      </c>
    </row>
    <row r="7" spans="1:2" x14ac:dyDescent="0.25">
      <c r="A7">
        <v>4</v>
      </c>
      <c r="B7" t="s">
        <v>771</v>
      </c>
    </row>
    <row r="8" spans="1:2" x14ac:dyDescent="0.25">
      <c r="A8">
        <v>5</v>
      </c>
      <c r="B8" t="s">
        <v>798</v>
      </c>
    </row>
    <row r="9" spans="1:2" x14ac:dyDescent="0.25">
      <c r="A9">
        <v>6</v>
      </c>
      <c r="B9" t="s">
        <v>1781</v>
      </c>
    </row>
    <row r="10" spans="1:2" x14ac:dyDescent="0.25">
      <c r="A10">
        <v>7</v>
      </c>
      <c r="B10" t="s">
        <v>786</v>
      </c>
    </row>
    <row r="11" spans="1:2" x14ac:dyDescent="0.25">
      <c r="A11">
        <v>8</v>
      </c>
      <c r="B11" t="s">
        <v>768</v>
      </c>
    </row>
    <row r="12" spans="1:2" x14ac:dyDescent="0.25">
      <c r="A12">
        <v>9</v>
      </c>
      <c r="B12" t="s">
        <v>762</v>
      </c>
    </row>
    <row r="13" spans="1:2" x14ac:dyDescent="0.25">
      <c r="A13">
        <v>9</v>
      </c>
      <c r="B13" t="s">
        <v>10677</v>
      </c>
    </row>
    <row r="14" spans="1:2" x14ac:dyDescent="0.25">
      <c r="A14">
        <v>10</v>
      </c>
      <c r="B14" t="s">
        <v>777</v>
      </c>
    </row>
    <row r="15" spans="1:2" x14ac:dyDescent="0.25">
      <c r="A15">
        <v>11</v>
      </c>
      <c r="B15" t="s">
        <v>10708</v>
      </c>
    </row>
    <row r="16" spans="1:2" x14ac:dyDescent="0.25">
      <c r="A16">
        <v>12</v>
      </c>
      <c r="B16" t="s">
        <v>10706</v>
      </c>
    </row>
    <row r="17" spans="1:2" x14ac:dyDescent="0.25">
      <c r="A17">
        <v>13</v>
      </c>
      <c r="B17" t="s">
        <v>10678</v>
      </c>
    </row>
    <row r="18" spans="1:2" x14ac:dyDescent="0.25">
      <c r="A18">
        <v>14</v>
      </c>
      <c r="B18" t="s">
        <v>780</v>
      </c>
    </row>
    <row r="19" spans="1:2" x14ac:dyDescent="0.25">
      <c r="A19">
        <v>15</v>
      </c>
      <c r="B19" t="s">
        <v>759</v>
      </c>
    </row>
    <row r="20" spans="1:2" x14ac:dyDescent="0.25">
      <c r="A20">
        <v>16</v>
      </c>
      <c r="B20" t="s">
        <v>789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23EE-B28D-4A24-88B7-775B1759FCF3}">
  <sheetPr>
    <tabColor rgb="FFC00000"/>
  </sheetPr>
  <dimension ref="A10:F127"/>
  <sheetViews>
    <sheetView showGridLines="0" workbookViewId="0">
      <pane ySplit="10" topLeftCell="A101" activePane="bottomLeft" state="frozen"/>
      <selection pane="bottomLeft" activeCell="B17" sqref="B17"/>
    </sheetView>
  </sheetViews>
  <sheetFormatPr baseColWidth="10" defaultRowHeight="15" x14ac:dyDescent="0.25"/>
  <cols>
    <col min="1" max="1" width="4.7109375" bestFit="1" customWidth="1"/>
    <col min="2" max="2" width="16.7109375" bestFit="1" customWidth="1"/>
    <col min="3" max="3" width="12.7109375" bestFit="1" customWidth="1"/>
    <col min="4" max="4" width="13.5703125" bestFit="1" customWidth="1"/>
    <col min="5" max="5" width="64.7109375" bestFit="1" customWidth="1"/>
    <col min="6" max="6" width="11.7109375" bestFit="1" customWidth="1"/>
  </cols>
  <sheetData>
    <row r="10" spans="1:6" x14ac:dyDescent="0.25">
      <c r="A10" t="s">
        <v>0</v>
      </c>
      <c r="B10" t="s">
        <v>1</v>
      </c>
      <c r="C10" t="s">
        <v>2</v>
      </c>
      <c r="D10" t="s">
        <v>3</v>
      </c>
      <c r="E10" t="s">
        <v>9317</v>
      </c>
      <c r="F10" t="s">
        <v>10447</v>
      </c>
    </row>
    <row r="11" spans="1:6" x14ac:dyDescent="0.25">
      <c r="A11">
        <v>1</v>
      </c>
      <c r="B11" s="1" t="s">
        <v>9318</v>
      </c>
      <c r="D11" s="1" t="s">
        <v>9319</v>
      </c>
      <c r="E11" s="1" t="s">
        <v>13247</v>
      </c>
      <c r="F11" s="1">
        <f>+Parametros[[#This Row],[id]]</f>
        <v>1</v>
      </c>
    </row>
    <row r="12" spans="1:6" x14ac:dyDescent="0.25">
      <c r="A12">
        <v>116</v>
      </c>
      <c r="B12" s="1" t="s">
        <v>13366</v>
      </c>
      <c r="D12" s="1" t="s">
        <v>9350</v>
      </c>
      <c r="E12" s="1" t="s">
        <v>13367</v>
      </c>
      <c r="F12" s="1">
        <f>+Parametros[[#This Row],[id]]</f>
        <v>116</v>
      </c>
    </row>
    <row r="13" spans="1:6" x14ac:dyDescent="0.25">
      <c r="A13">
        <v>2</v>
      </c>
      <c r="B13" s="1" t="s">
        <v>9320</v>
      </c>
      <c r="D13" s="1" t="s">
        <v>9321</v>
      </c>
      <c r="E13" s="1" t="s">
        <v>13248</v>
      </c>
      <c r="F13" s="1">
        <f>+Parametros[[#This Row],[id]]</f>
        <v>2</v>
      </c>
    </row>
    <row r="14" spans="1:6" x14ac:dyDescent="0.25">
      <c r="A14">
        <v>3</v>
      </c>
      <c r="B14" s="1" t="s">
        <v>9322</v>
      </c>
      <c r="D14" s="1" t="s">
        <v>9323</v>
      </c>
      <c r="E14" s="1" t="s">
        <v>13249</v>
      </c>
      <c r="F14" s="1">
        <f>+Parametros[[#This Row],[id]]</f>
        <v>3</v>
      </c>
    </row>
    <row r="15" spans="1:6" x14ac:dyDescent="0.25">
      <c r="A15">
        <v>4</v>
      </c>
      <c r="B15" s="1" t="s">
        <v>9324</v>
      </c>
      <c r="D15" s="1" t="s">
        <v>9319</v>
      </c>
      <c r="E15" s="1" t="s">
        <v>13250</v>
      </c>
      <c r="F15" s="1">
        <f>+Parametros[[#This Row],[id]]</f>
        <v>4</v>
      </c>
    </row>
    <row r="16" spans="1:6" x14ac:dyDescent="0.25">
      <c r="A16">
        <v>5</v>
      </c>
      <c r="B16" s="1" t="s">
        <v>9325</v>
      </c>
      <c r="D16" s="1" t="s">
        <v>22</v>
      </c>
      <c r="E16" s="1" t="s">
        <v>13251</v>
      </c>
      <c r="F16" s="1">
        <f>+Parametros[[#This Row],[id]]</f>
        <v>5</v>
      </c>
    </row>
    <row r="17" spans="1:6" x14ac:dyDescent="0.25">
      <c r="A17">
        <v>6</v>
      </c>
      <c r="B17" s="1" t="s">
        <v>9326</v>
      </c>
      <c r="D17" s="1" t="s">
        <v>22</v>
      </c>
      <c r="E17" s="1" t="s">
        <v>13252</v>
      </c>
      <c r="F17" s="1">
        <f>+Parametros[[#This Row],[id]]</f>
        <v>6</v>
      </c>
    </row>
    <row r="18" spans="1:6" x14ac:dyDescent="0.25">
      <c r="A18">
        <v>7</v>
      </c>
      <c r="B18" s="1" t="s">
        <v>9327</v>
      </c>
      <c r="D18" s="1" t="s">
        <v>9328</v>
      </c>
      <c r="E18" s="1" t="s">
        <v>13253</v>
      </c>
      <c r="F18" s="1">
        <f>+Parametros[[#This Row],[id]]</f>
        <v>7</v>
      </c>
    </row>
    <row r="19" spans="1:6" x14ac:dyDescent="0.25">
      <c r="A19">
        <v>8</v>
      </c>
      <c r="B19" s="1" t="s">
        <v>9329</v>
      </c>
      <c r="D19" s="1" t="s">
        <v>22</v>
      </c>
      <c r="E19" s="1" t="s">
        <v>13254</v>
      </c>
      <c r="F19" s="1">
        <f>+Parametros[[#This Row],[id]]</f>
        <v>8</v>
      </c>
    </row>
    <row r="20" spans="1:6" x14ac:dyDescent="0.25">
      <c r="A20">
        <v>9</v>
      </c>
      <c r="B20" s="1" t="s">
        <v>9330</v>
      </c>
      <c r="D20" s="1" t="s">
        <v>9331</v>
      </c>
      <c r="E20" s="1" t="s">
        <v>13255</v>
      </c>
      <c r="F20" s="1">
        <f>+Parametros[[#This Row],[id]]</f>
        <v>9</v>
      </c>
    </row>
    <row r="21" spans="1:6" x14ac:dyDescent="0.25">
      <c r="A21">
        <v>10</v>
      </c>
      <c r="B21" s="1" t="s">
        <v>9332</v>
      </c>
      <c r="D21" s="1" t="s">
        <v>9321</v>
      </c>
      <c r="E21" s="1" t="s">
        <v>13256</v>
      </c>
      <c r="F21" s="1">
        <f>+Parametros[[#This Row],[id]]</f>
        <v>10</v>
      </c>
    </row>
    <row r="22" spans="1:6" x14ac:dyDescent="0.25">
      <c r="A22">
        <v>11</v>
      </c>
      <c r="B22" s="1" t="s">
        <v>9333</v>
      </c>
      <c r="D22" s="1" t="s">
        <v>5401</v>
      </c>
      <c r="E22" s="1" t="s">
        <v>13257</v>
      </c>
      <c r="F22" s="1">
        <f>+Parametros[[#This Row],[id]]</f>
        <v>11</v>
      </c>
    </row>
    <row r="23" spans="1:6" x14ac:dyDescent="0.25">
      <c r="A23">
        <v>112</v>
      </c>
      <c r="B23" s="1" t="s">
        <v>9333</v>
      </c>
      <c r="D23" s="1" t="s">
        <v>9350</v>
      </c>
      <c r="E23" s="1" t="s">
        <v>13360</v>
      </c>
      <c r="F23" s="1">
        <f>+Parametros[[#This Row],[id]]</f>
        <v>112</v>
      </c>
    </row>
    <row r="24" spans="1:6" x14ac:dyDescent="0.25">
      <c r="A24">
        <v>12</v>
      </c>
      <c r="B24" s="1" t="s">
        <v>9334</v>
      </c>
      <c r="D24" s="1" t="s">
        <v>22</v>
      </c>
      <c r="E24" s="1" t="s">
        <v>13258</v>
      </c>
      <c r="F24" s="1">
        <f>+Parametros[[#This Row],[id]]</f>
        <v>12</v>
      </c>
    </row>
    <row r="25" spans="1:6" x14ac:dyDescent="0.25">
      <c r="A25">
        <v>13</v>
      </c>
      <c r="B25" s="1" t="s">
        <v>9335</v>
      </c>
      <c r="D25" s="1" t="s">
        <v>22</v>
      </c>
      <c r="E25" s="1" t="s">
        <v>13259</v>
      </c>
      <c r="F25" s="1">
        <f>+Parametros[[#This Row],[id]]</f>
        <v>13</v>
      </c>
    </row>
    <row r="26" spans="1:6" x14ac:dyDescent="0.25">
      <c r="A26">
        <v>14</v>
      </c>
      <c r="B26" s="1" t="s">
        <v>9336</v>
      </c>
      <c r="D26" s="1" t="s">
        <v>22</v>
      </c>
      <c r="E26" s="1" t="s">
        <v>13260</v>
      </c>
      <c r="F26" s="1">
        <f>+Parametros[[#This Row],[id]]</f>
        <v>14</v>
      </c>
    </row>
    <row r="27" spans="1:6" x14ac:dyDescent="0.25">
      <c r="A27">
        <v>15</v>
      </c>
      <c r="B27" s="1" t="s">
        <v>9337</v>
      </c>
      <c r="D27" s="1" t="s">
        <v>9331</v>
      </c>
      <c r="E27" s="1" t="s">
        <v>13261</v>
      </c>
      <c r="F27" s="1">
        <f>+Parametros[[#This Row],[id]]</f>
        <v>15</v>
      </c>
    </row>
    <row r="28" spans="1:6" x14ac:dyDescent="0.25">
      <c r="A28">
        <v>16</v>
      </c>
      <c r="B28" s="1" t="s">
        <v>9338</v>
      </c>
      <c r="D28" s="1" t="s">
        <v>9331</v>
      </c>
      <c r="E28" s="1" t="s">
        <v>13262</v>
      </c>
      <c r="F28" s="1">
        <f>+Parametros[[#This Row],[id]]</f>
        <v>16</v>
      </c>
    </row>
    <row r="29" spans="1:6" x14ac:dyDescent="0.25">
      <c r="A29">
        <v>17</v>
      </c>
      <c r="B29" s="1" t="s">
        <v>9339</v>
      </c>
      <c r="D29" s="1" t="s">
        <v>9331</v>
      </c>
      <c r="E29" s="1" t="s">
        <v>13263</v>
      </c>
      <c r="F29" s="1">
        <f>+Parametros[[#This Row],[id]]</f>
        <v>17</v>
      </c>
    </row>
    <row r="30" spans="1:6" x14ac:dyDescent="0.25">
      <c r="A30">
        <v>18</v>
      </c>
      <c r="B30" s="1" t="s">
        <v>9340</v>
      </c>
      <c r="D30" s="1" t="s">
        <v>9341</v>
      </c>
      <c r="E30" s="1" t="s">
        <v>13264</v>
      </c>
      <c r="F30" s="1">
        <f>+Parametros[[#This Row],[id]]</f>
        <v>18</v>
      </c>
    </row>
    <row r="31" spans="1:6" x14ac:dyDescent="0.25">
      <c r="A31">
        <v>19</v>
      </c>
      <c r="B31" s="1" t="s">
        <v>9342</v>
      </c>
      <c r="D31" s="1" t="s">
        <v>9331</v>
      </c>
      <c r="E31" s="1" t="s">
        <v>13265</v>
      </c>
      <c r="F31" s="1">
        <f>+Parametros[[#This Row],[id]]</f>
        <v>19</v>
      </c>
    </row>
    <row r="32" spans="1:6" x14ac:dyDescent="0.25">
      <c r="A32">
        <v>20</v>
      </c>
      <c r="B32" s="1" t="s">
        <v>9343</v>
      </c>
      <c r="D32" s="1" t="s">
        <v>9344</v>
      </c>
      <c r="E32" s="1" t="s">
        <v>13266</v>
      </c>
      <c r="F32" s="1">
        <f>+Parametros[[#This Row],[id]]</f>
        <v>20</v>
      </c>
    </row>
    <row r="33" spans="1:6" x14ac:dyDescent="0.25">
      <c r="A33">
        <v>21</v>
      </c>
      <c r="B33" s="1" t="s">
        <v>9345</v>
      </c>
      <c r="D33" s="1" t="s">
        <v>9319</v>
      </c>
      <c r="E33" s="1" t="s">
        <v>13267</v>
      </c>
      <c r="F33" s="1">
        <f>+Parametros[[#This Row],[id]]</f>
        <v>21</v>
      </c>
    </row>
    <row r="34" spans="1:6" x14ac:dyDescent="0.25">
      <c r="A34">
        <v>22</v>
      </c>
      <c r="B34" s="1" t="s">
        <v>9346</v>
      </c>
      <c r="D34" s="1" t="s">
        <v>9331</v>
      </c>
      <c r="E34" s="1" t="s">
        <v>13268</v>
      </c>
      <c r="F34" s="1">
        <f>+Parametros[[#This Row],[id]]</f>
        <v>22</v>
      </c>
    </row>
    <row r="35" spans="1:6" x14ac:dyDescent="0.25">
      <c r="A35">
        <v>23</v>
      </c>
      <c r="B35" s="1" t="s">
        <v>9347</v>
      </c>
      <c r="D35" s="1" t="s">
        <v>9331</v>
      </c>
      <c r="E35" s="1" t="s">
        <v>13269</v>
      </c>
      <c r="F35" s="1">
        <f>+Parametros[[#This Row],[id]]</f>
        <v>23</v>
      </c>
    </row>
    <row r="36" spans="1:6" x14ac:dyDescent="0.25">
      <c r="A36">
        <v>24</v>
      </c>
      <c r="B36" s="1" t="s">
        <v>9348</v>
      </c>
      <c r="D36" s="1" t="s">
        <v>9331</v>
      </c>
      <c r="E36" s="1" t="s">
        <v>13270</v>
      </c>
      <c r="F36" s="1">
        <f>+Parametros[[#This Row],[id]]</f>
        <v>24</v>
      </c>
    </row>
    <row r="37" spans="1:6" x14ac:dyDescent="0.25">
      <c r="A37">
        <v>25</v>
      </c>
      <c r="B37" s="1" t="s">
        <v>9349</v>
      </c>
      <c r="D37" s="1" t="s">
        <v>9350</v>
      </c>
      <c r="E37" s="1" t="s">
        <v>13271</v>
      </c>
      <c r="F37" s="1">
        <f>+Parametros[[#This Row],[id]]</f>
        <v>25</v>
      </c>
    </row>
    <row r="38" spans="1:6" x14ac:dyDescent="0.25">
      <c r="A38">
        <v>114</v>
      </c>
      <c r="B38" s="1" t="s">
        <v>13362</v>
      </c>
      <c r="D38" s="1" t="s">
        <v>9350</v>
      </c>
      <c r="E38" s="1" t="s">
        <v>13363</v>
      </c>
      <c r="F38" s="1">
        <f>+Parametros[[#This Row],[id]]</f>
        <v>114</v>
      </c>
    </row>
    <row r="39" spans="1:6" x14ac:dyDescent="0.25">
      <c r="A39">
        <v>26</v>
      </c>
      <c r="B39" s="1" t="s">
        <v>9351</v>
      </c>
      <c r="D39" s="1" t="s">
        <v>22</v>
      </c>
      <c r="E39" s="1" t="s">
        <v>13272</v>
      </c>
      <c r="F39" s="1">
        <f>+Parametros[[#This Row],[id]]</f>
        <v>26</v>
      </c>
    </row>
    <row r="40" spans="1:6" x14ac:dyDescent="0.25">
      <c r="A40">
        <v>27</v>
      </c>
      <c r="B40" s="1" t="s">
        <v>9352</v>
      </c>
      <c r="D40" s="1" t="s">
        <v>9353</v>
      </c>
      <c r="E40" s="1" t="s">
        <v>13273</v>
      </c>
      <c r="F40" s="1">
        <f>+Parametros[[#This Row],[id]]</f>
        <v>27</v>
      </c>
    </row>
    <row r="41" spans="1:6" x14ac:dyDescent="0.25">
      <c r="A41">
        <v>28</v>
      </c>
      <c r="B41" s="1" t="s">
        <v>9354</v>
      </c>
      <c r="D41" s="1" t="s">
        <v>9355</v>
      </c>
      <c r="E41" s="1" t="s">
        <v>13274</v>
      </c>
      <c r="F41" s="1">
        <f>+Parametros[[#This Row],[id]]</f>
        <v>28</v>
      </c>
    </row>
    <row r="42" spans="1:6" x14ac:dyDescent="0.25">
      <c r="A42">
        <v>115</v>
      </c>
      <c r="B42" s="1" t="s">
        <v>13364</v>
      </c>
      <c r="D42" s="1" t="s">
        <v>9350</v>
      </c>
      <c r="E42" s="1" t="s">
        <v>13365</v>
      </c>
      <c r="F42" s="1">
        <f>+Parametros[[#This Row],[id]]</f>
        <v>115</v>
      </c>
    </row>
    <row r="43" spans="1:6" x14ac:dyDescent="0.25">
      <c r="A43">
        <v>29</v>
      </c>
      <c r="B43" s="1" t="s">
        <v>9356</v>
      </c>
      <c r="D43" s="1" t="s">
        <v>9321</v>
      </c>
      <c r="E43" s="1" t="s">
        <v>13275</v>
      </c>
      <c r="F43" s="1">
        <f>+Parametros[[#This Row],[id]]</f>
        <v>29</v>
      </c>
    </row>
    <row r="44" spans="1:6" x14ac:dyDescent="0.25">
      <c r="A44">
        <v>30</v>
      </c>
      <c r="B44" s="1" t="s">
        <v>9357</v>
      </c>
      <c r="D44" s="1" t="s">
        <v>9344</v>
      </c>
      <c r="E44" s="1" t="s">
        <v>13276</v>
      </c>
      <c r="F44" s="1">
        <f>+Parametros[[#This Row],[id]]</f>
        <v>30</v>
      </c>
    </row>
    <row r="45" spans="1:6" x14ac:dyDescent="0.25">
      <c r="A45">
        <v>31</v>
      </c>
      <c r="B45" s="1" t="s">
        <v>9358</v>
      </c>
      <c r="D45" s="1" t="s">
        <v>9344</v>
      </c>
      <c r="E45" s="1" t="s">
        <v>13277</v>
      </c>
      <c r="F45" s="1">
        <f>+Parametros[[#This Row],[id]]</f>
        <v>31</v>
      </c>
    </row>
    <row r="46" spans="1:6" x14ac:dyDescent="0.25">
      <c r="A46">
        <v>32</v>
      </c>
      <c r="B46" s="1" t="s">
        <v>9359</v>
      </c>
      <c r="D46" s="1" t="s">
        <v>9319</v>
      </c>
      <c r="E46" s="1" t="s">
        <v>13278</v>
      </c>
      <c r="F46" s="1">
        <f>+Parametros[[#This Row],[id]]</f>
        <v>32</v>
      </c>
    </row>
    <row r="47" spans="1:6" x14ac:dyDescent="0.25">
      <c r="A47">
        <v>33</v>
      </c>
      <c r="B47" s="1" t="s">
        <v>9360</v>
      </c>
      <c r="D47" s="1" t="s">
        <v>22</v>
      </c>
      <c r="E47" s="1" t="s">
        <v>13279</v>
      </c>
      <c r="F47" s="1">
        <f>+Parametros[[#This Row],[id]]</f>
        <v>33</v>
      </c>
    </row>
    <row r="48" spans="1:6" x14ac:dyDescent="0.25">
      <c r="A48">
        <v>34</v>
      </c>
      <c r="B48" s="1" t="s">
        <v>9361</v>
      </c>
      <c r="D48" s="1" t="s">
        <v>22</v>
      </c>
      <c r="E48" s="1" t="s">
        <v>13280</v>
      </c>
      <c r="F48" s="1">
        <f>+Parametros[[#This Row],[id]]</f>
        <v>34</v>
      </c>
    </row>
    <row r="49" spans="1:6" x14ac:dyDescent="0.25">
      <c r="A49">
        <v>35</v>
      </c>
      <c r="B49" s="1" t="s">
        <v>9362</v>
      </c>
      <c r="D49" s="1" t="s">
        <v>9363</v>
      </c>
      <c r="E49" s="1" t="s">
        <v>13281</v>
      </c>
      <c r="F49" s="1">
        <f>+Parametros[[#This Row],[id]]</f>
        <v>35</v>
      </c>
    </row>
    <row r="50" spans="1:6" x14ac:dyDescent="0.25">
      <c r="A50">
        <v>36</v>
      </c>
      <c r="B50" s="1" t="s">
        <v>9364</v>
      </c>
      <c r="D50" s="1" t="s">
        <v>9321</v>
      </c>
      <c r="E50" s="1" t="s">
        <v>13282</v>
      </c>
      <c r="F50" s="1">
        <f>+Parametros[[#This Row],[id]]</f>
        <v>36</v>
      </c>
    </row>
    <row r="51" spans="1:6" x14ac:dyDescent="0.25">
      <c r="A51">
        <v>37</v>
      </c>
      <c r="B51" s="1" t="s">
        <v>9365</v>
      </c>
      <c r="D51" s="1" t="s">
        <v>22</v>
      </c>
      <c r="E51" s="1" t="s">
        <v>13283</v>
      </c>
      <c r="F51" s="1">
        <f>+Parametros[[#This Row],[id]]</f>
        <v>37</v>
      </c>
    </row>
    <row r="52" spans="1:6" x14ac:dyDescent="0.25">
      <c r="A52">
        <v>38</v>
      </c>
      <c r="B52" s="1" t="s">
        <v>9366</v>
      </c>
      <c r="D52" s="1" t="s">
        <v>9331</v>
      </c>
      <c r="E52" s="1" t="s">
        <v>13284</v>
      </c>
      <c r="F52" s="1">
        <f>+Parametros[[#This Row],[id]]</f>
        <v>38</v>
      </c>
    </row>
    <row r="53" spans="1:6" x14ac:dyDescent="0.25">
      <c r="A53">
        <v>39</v>
      </c>
      <c r="B53" s="1" t="s">
        <v>9367</v>
      </c>
      <c r="D53" s="1" t="s">
        <v>9331</v>
      </c>
      <c r="E53" s="1" t="s">
        <v>13285</v>
      </c>
      <c r="F53" s="1">
        <f>+Parametros[[#This Row],[id]]</f>
        <v>39</v>
      </c>
    </row>
    <row r="54" spans="1:6" x14ac:dyDescent="0.25">
      <c r="A54">
        <v>113</v>
      </c>
      <c r="B54" s="1" t="s">
        <v>10705</v>
      </c>
      <c r="D54" s="1" t="s">
        <v>9350</v>
      </c>
      <c r="E54" s="1" t="s">
        <v>13361</v>
      </c>
      <c r="F54" s="1">
        <f>+Parametros[[#This Row],[id]]</f>
        <v>113</v>
      </c>
    </row>
    <row r="55" spans="1:6" x14ac:dyDescent="0.25">
      <c r="A55">
        <v>40</v>
      </c>
      <c r="B55" s="1" t="s">
        <v>9368</v>
      </c>
      <c r="D55" s="1" t="s">
        <v>22</v>
      </c>
      <c r="E55" s="1" t="s">
        <v>13286</v>
      </c>
      <c r="F55" s="1">
        <f>+Parametros[[#This Row],[id]]</f>
        <v>40</v>
      </c>
    </row>
    <row r="56" spans="1:6" x14ac:dyDescent="0.25">
      <c r="A56">
        <v>41</v>
      </c>
      <c r="B56" s="1" t="s">
        <v>9369</v>
      </c>
      <c r="D56" s="1" t="s">
        <v>9319</v>
      </c>
      <c r="E56" s="1" t="s">
        <v>13287</v>
      </c>
      <c r="F56" s="1">
        <f>+Parametros[[#This Row],[id]]</f>
        <v>41</v>
      </c>
    </row>
    <row r="57" spans="1:6" x14ac:dyDescent="0.25">
      <c r="A57">
        <v>42</v>
      </c>
      <c r="B57" s="1" t="s">
        <v>9370</v>
      </c>
      <c r="D57" s="1" t="s">
        <v>9319</v>
      </c>
      <c r="E57" s="1" t="s">
        <v>13288</v>
      </c>
      <c r="F57" s="1">
        <f>+Parametros[[#This Row],[id]]</f>
        <v>42</v>
      </c>
    </row>
    <row r="58" spans="1:6" x14ac:dyDescent="0.25">
      <c r="A58">
        <v>43</v>
      </c>
      <c r="B58" s="1" t="s">
        <v>9371</v>
      </c>
      <c r="D58" s="1" t="s">
        <v>9363</v>
      </c>
      <c r="E58" s="1" t="s">
        <v>13289</v>
      </c>
      <c r="F58" s="1">
        <f>+Parametros[[#This Row],[id]]</f>
        <v>43</v>
      </c>
    </row>
    <row r="59" spans="1:6" x14ac:dyDescent="0.25">
      <c r="A59">
        <v>44</v>
      </c>
      <c r="B59" s="1" t="s">
        <v>9372</v>
      </c>
      <c r="D59" s="1" t="s">
        <v>9331</v>
      </c>
      <c r="E59" s="1" t="s">
        <v>13290</v>
      </c>
      <c r="F59" s="1">
        <f>+Parametros[[#This Row],[id]]</f>
        <v>44</v>
      </c>
    </row>
    <row r="60" spans="1:6" x14ac:dyDescent="0.25">
      <c r="A60">
        <v>45</v>
      </c>
      <c r="B60" s="1" t="s">
        <v>9373</v>
      </c>
      <c r="D60" s="1" t="s">
        <v>22</v>
      </c>
      <c r="E60" s="1" t="s">
        <v>13291</v>
      </c>
      <c r="F60" s="1">
        <f>+Parametros[[#This Row],[id]]</f>
        <v>45</v>
      </c>
    </row>
    <row r="61" spans="1:6" x14ac:dyDescent="0.25">
      <c r="A61">
        <v>46</v>
      </c>
      <c r="B61" s="1" t="s">
        <v>9374</v>
      </c>
      <c r="D61" s="1" t="s">
        <v>9375</v>
      </c>
      <c r="E61" s="1" t="s">
        <v>13292</v>
      </c>
      <c r="F61" s="1">
        <f>+Parametros[[#This Row],[id]]</f>
        <v>46</v>
      </c>
    </row>
    <row r="62" spans="1:6" x14ac:dyDescent="0.25">
      <c r="A62">
        <v>47</v>
      </c>
      <c r="B62" s="1" t="s">
        <v>9376</v>
      </c>
      <c r="D62" s="1" t="s">
        <v>9375</v>
      </c>
      <c r="E62" s="1" t="s">
        <v>13293</v>
      </c>
      <c r="F62" s="1">
        <f>+Parametros[[#This Row],[id]]</f>
        <v>47</v>
      </c>
    </row>
    <row r="63" spans="1:6" x14ac:dyDescent="0.25">
      <c r="A63">
        <v>48</v>
      </c>
      <c r="B63" s="1" t="s">
        <v>9377</v>
      </c>
      <c r="D63" s="1" t="s">
        <v>9378</v>
      </c>
      <c r="E63" s="1" t="s">
        <v>13294</v>
      </c>
      <c r="F63" s="1">
        <f>+Parametros[[#This Row],[id]]</f>
        <v>48</v>
      </c>
    </row>
    <row r="64" spans="1:6" x14ac:dyDescent="0.25">
      <c r="A64">
        <v>49</v>
      </c>
      <c r="B64" s="1" t="s">
        <v>9379</v>
      </c>
      <c r="D64" s="1" t="s">
        <v>9331</v>
      </c>
      <c r="E64" s="1" t="s">
        <v>13295</v>
      </c>
      <c r="F64" s="1">
        <f>+Parametros[[#This Row],[id]]</f>
        <v>49</v>
      </c>
    </row>
    <row r="65" spans="1:6" x14ac:dyDescent="0.25">
      <c r="A65">
        <v>50</v>
      </c>
      <c r="B65" s="1" t="s">
        <v>9380</v>
      </c>
      <c r="D65" s="1" t="s">
        <v>22</v>
      </c>
      <c r="E65" s="1" t="s">
        <v>13296</v>
      </c>
      <c r="F65" s="1">
        <f>+Parametros[[#This Row],[id]]</f>
        <v>50</v>
      </c>
    </row>
    <row r="66" spans="1:6" x14ac:dyDescent="0.25">
      <c r="A66">
        <v>51</v>
      </c>
      <c r="B66" s="1" t="s">
        <v>9381</v>
      </c>
      <c r="D66" s="1" t="s">
        <v>22</v>
      </c>
      <c r="E66" s="1" t="s">
        <v>13297</v>
      </c>
      <c r="F66" s="1">
        <f>+Parametros[[#This Row],[id]]</f>
        <v>51</v>
      </c>
    </row>
    <row r="67" spans="1:6" x14ac:dyDescent="0.25">
      <c r="A67">
        <v>52</v>
      </c>
      <c r="B67" s="1" t="s">
        <v>9382</v>
      </c>
      <c r="D67" s="1" t="s">
        <v>9331</v>
      </c>
      <c r="E67" s="1" t="s">
        <v>13298</v>
      </c>
      <c r="F67" s="1">
        <f>+Parametros[[#This Row],[id]]</f>
        <v>52</v>
      </c>
    </row>
    <row r="68" spans="1:6" x14ac:dyDescent="0.25">
      <c r="A68">
        <v>53</v>
      </c>
      <c r="B68" s="1" t="s">
        <v>9383</v>
      </c>
      <c r="D68" s="1" t="s">
        <v>9363</v>
      </c>
      <c r="E68" s="1" t="s">
        <v>13299</v>
      </c>
      <c r="F68" s="1">
        <f>+Parametros[[#This Row],[id]]</f>
        <v>53</v>
      </c>
    </row>
    <row r="69" spans="1:6" x14ac:dyDescent="0.25">
      <c r="A69">
        <v>54</v>
      </c>
      <c r="B69" s="1" t="s">
        <v>9384</v>
      </c>
      <c r="D69" s="1" t="s">
        <v>9378</v>
      </c>
      <c r="E69" s="1" t="s">
        <v>13300</v>
      </c>
      <c r="F69" s="1">
        <f>+Parametros[[#This Row],[id]]</f>
        <v>54</v>
      </c>
    </row>
    <row r="70" spans="1:6" x14ac:dyDescent="0.25">
      <c r="A70">
        <v>55</v>
      </c>
      <c r="B70" s="1" t="s">
        <v>9385</v>
      </c>
      <c r="D70" s="1" t="s">
        <v>9375</v>
      </c>
      <c r="E70" s="1" t="s">
        <v>13301</v>
      </c>
      <c r="F70" s="1">
        <f>+Parametros[[#This Row],[id]]</f>
        <v>55</v>
      </c>
    </row>
    <row r="71" spans="1:6" x14ac:dyDescent="0.25">
      <c r="A71">
        <v>56</v>
      </c>
      <c r="B71" s="1" t="s">
        <v>9386</v>
      </c>
      <c r="D71" s="1" t="s">
        <v>9321</v>
      </c>
      <c r="E71" s="1" t="s">
        <v>13302</v>
      </c>
      <c r="F71" s="1">
        <f>+Parametros[[#This Row],[id]]</f>
        <v>56</v>
      </c>
    </row>
    <row r="72" spans="1:6" x14ac:dyDescent="0.25">
      <c r="A72">
        <v>57</v>
      </c>
      <c r="B72" s="1" t="s">
        <v>9387</v>
      </c>
      <c r="D72" s="1" t="s">
        <v>5401</v>
      </c>
      <c r="E72" s="1" t="s">
        <v>13303</v>
      </c>
      <c r="F72" s="1">
        <f>+Parametros[[#This Row],[id]]</f>
        <v>57</v>
      </c>
    </row>
    <row r="73" spans="1:6" x14ac:dyDescent="0.25">
      <c r="A73">
        <v>58</v>
      </c>
      <c r="B73" s="1" t="s">
        <v>9388</v>
      </c>
      <c r="D73" s="1" t="s">
        <v>22</v>
      </c>
      <c r="E73" s="1" t="s">
        <v>13304</v>
      </c>
      <c r="F73" s="1">
        <f>+Parametros[[#This Row],[id]]</f>
        <v>58</v>
      </c>
    </row>
    <row r="74" spans="1:6" x14ac:dyDescent="0.25">
      <c r="A74">
        <v>59</v>
      </c>
      <c r="B74" s="1" t="s">
        <v>21</v>
      </c>
      <c r="D74" s="1" t="s">
        <v>22</v>
      </c>
      <c r="E74" s="1" t="s">
        <v>13305</v>
      </c>
      <c r="F74" s="1">
        <f>+Parametros[[#This Row],[id]]</f>
        <v>59</v>
      </c>
    </row>
    <row r="75" spans="1:6" x14ac:dyDescent="0.25">
      <c r="A75">
        <v>60</v>
      </c>
      <c r="B75" s="1" t="s">
        <v>9389</v>
      </c>
      <c r="D75" s="1" t="s">
        <v>5401</v>
      </c>
      <c r="E75" s="1" t="s">
        <v>13306</v>
      </c>
      <c r="F75" s="1">
        <f>+Parametros[[#This Row],[id]]</f>
        <v>60</v>
      </c>
    </row>
    <row r="76" spans="1:6" x14ac:dyDescent="0.25">
      <c r="A76">
        <v>61</v>
      </c>
      <c r="B76" s="1" t="s">
        <v>9390</v>
      </c>
      <c r="D76" s="1" t="s">
        <v>22</v>
      </c>
      <c r="E76" s="1" t="s">
        <v>13307</v>
      </c>
      <c r="F76" s="1">
        <f>+Parametros[[#This Row],[id]]</f>
        <v>61</v>
      </c>
    </row>
    <row r="77" spans="1:6" x14ac:dyDescent="0.25">
      <c r="A77">
        <v>62</v>
      </c>
      <c r="B77" s="1" t="s">
        <v>9391</v>
      </c>
      <c r="D77" s="1" t="s">
        <v>9323</v>
      </c>
      <c r="E77" s="1" t="s">
        <v>13308</v>
      </c>
      <c r="F77" s="1">
        <f>+Parametros[[#This Row],[id]]</f>
        <v>62</v>
      </c>
    </row>
    <row r="78" spans="1:6" x14ac:dyDescent="0.25">
      <c r="A78">
        <v>63</v>
      </c>
      <c r="B78" s="1" t="s">
        <v>9392</v>
      </c>
      <c r="D78" s="1" t="s">
        <v>9331</v>
      </c>
      <c r="E78" s="1" t="s">
        <v>13309</v>
      </c>
      <c r="F78" s="1">
        <f>+Parametros[[#This Row],[id]]</f>
        <v>63</v>
      </c>
    </row>
    <row r="79" spans="1:6" x14ac:dyDescent="0.25">
      <c r="A79">
        <v>64</v>
      </c>
      <c r="B79" s="1" t="s">
        <v>9393</v>
      </c>
      <c r="D79" s="1" t="s">
        <v>9375</v>
      </c>
      <c r="E79" s="1" t="s">
        <v>13310</v>
      </c>
      <c r="F79" s="1">
        <f>+Parametros[[#This Row],[id]]</f>
        <v>64</v>
      </c>
    </row>
    <row r="80" spans="1:6" x14ac:dyDescent="0.25">
      <c r="A80">
        <v>65</v>
      </c>
      <c r="B80" s="1" t="s">
        <v>9394</v>
      </c>
      <c r="D80" s="1" t="s">
        <v>9321</v>
      </c>
      <c r="E80" s="1" t="s">
        <v>13311</v>
      </c>
      <c r="F80" s="1">
        <f>+Parametros[[#This Row],[id]]</f>
        <v>65</v>
      </c>
    </row>
    <row r="81" spans="1:6" x14ac:dyDescent="0.25">
      <c r="A81">
        <v>66</v>
      </c>
      <c r="B81" s="1" t="s">
        <v>9395</v>
      </c>
      <c r="D81" s="1" t="s">
        <v>22</v>
      </c>
      <c r="E81" s="1" t="s">
        <v>13312</v>
      </c>
      <c r="F81" s="1">
        <f>+Parametros[[#This Row],[id]]</f>
        <v>66</v>
      </c>
    </row>
    <row r="82" spans="1:6" x14ac:dyDescent="0.25">
      <c r="A82">
        <v>67</v>
      </c>
      <c r="B82" s="1" t="s">
        <v>9396</v>
      </c>
      <c r="D82" s="1" t="s">
        <v>9375</v>
      </c>
      <c r="E82" s="1" t="s">
        <v>13313</v>
      </c>
      <c r="F82" s="1">
        <f>+Parametros[[#This Row],[id]]</f>
        <v>67</v>
      </c>
    </row>
    <row r="83" spans="1:6" x14ac:dyDescent="0.25">
      <c r="A83">
        <v>68</v>
      </c>
      <c r="B83" s="1" t="s">
        <v>9397</v>
      </c>
      <c r="D83" s="1" t="s">
        <v>9323</v>
      </c>
      <c r="E83" s="1" t="s">
        <v>13314</v>
      </c>
      <c r="F83" s="1">
        <f>+Parametros[[#This Row],[id]]</f>
        <v>68</v>
      </c>
    </row>
    <row r="84" spans="1:6" x14ac:dyDescent="0.25">
      <c r="A84">
        <v>69</v>
      </c>
      <c r="B84" s="1" t="s">
        <v>9398</v>
      </c>
      <c r="D84" s="1" t="s">
        <v>22</v>
      </c>
      <c r="E84" s="1" t="s">
        <v>13315</v>
      </c>
      <c r="F84" s="1">
        <f>+Parametros[[#This Row],[id]]</f>
        <v>69</v>
      </c>
    </row>
    <row r="85" spans="1:6" x14ac:dyDescent="0.25">
      <c r="A85">
        <v>70</v>
      </c>
      <c r="B85" s="1" t="s">
        <v>9399</v>
      </c>
      <c r="D85" s="1" t="s">
        <v>9378</v>
      </c>
      <c r="E85" s="1" t="s">
        <v>13316</v>
      </c>
      <c r="F85" s="1">
        <f>+Parametros[[#This Row],[id]]</f>
        <v>70</v>
      </c>
    </row>
    <row r="86" spans="1:6" x14ac:dyDescent="0.25">
      <c r="A86">
        <v>71</v>
      </c>
      <c r="B86" s="1" t="s">
        <v>9400</v>
      </c>
      <c r="D86" s="1" t="s">
        <v>9321</v>
      </c>
      <c r="E86" s="1" t="s">
        <v>13317</v>
      </c>
      <c r="F86" s="1">
        <f>+Parametros[[#This Row],[id]]</f>
        <v>71</v>
      </c>
    </row>
    <row r="87" spans="1:6" x14ac:dyDescent="0.25">
      <c r="A87">
        <v>72</v>
      </c>
      <c r="B87" s="1" t="s">
        <v>9401</v>
      </c>
      <c r="D87" s="1" t="s">
        <v>9331</v>
      </c>
      <c r="E87" s="1" t="s">
        <v>13318</v>
      </c>
      <c r="F87" s="1">
        <f>+Parametros[[#This Row],[id]]</f>
        <v>72</v>
      </c>
    </row>
    <row r="88" spans="1:6" x14ac:dyDescent="0.25">
      <c r="A88">
        <v>73</v>
      </c>
      <c r="B88" s="1" t="s">
        <v>9402</v>
      </c>
      <c r="D88" s="1" t="s">
        <v>9363</v>
      </c>
      <c r="E88" s="1" t="s">
        <v>13319</v>
      </c>
      <c r="F88" s="1">
        <f>+Parametros[[#This Row],[id]]</f>
        <v>73</v>
      </c>
    </row>
    <row r="89" spans="1:6" x14ac:dyDescent="0.25">
      <c r="A89">
        <v>74</v>
      </c>
      <c r="B89" s="1" t="s">
        <v>9403</v>
      </c>
      <c r="D89" s="1" t="s">
        <v>22</v>
      </c>
      <c r="E89" s="1" t="s">
        <v>13320</v>
      </c>
      <c r="F89" s="1">
        <f>+Parametros[[#This Row],[id]]</f>
        <v>74</v>
      </c>
    </row>
    <row r="90" spans="1:6" x14ac:dyDescent="0.25">
      <c r="A90">
        <v>75</v>
      </c>
      <c r="B90" s="1" t="s">
        <v>9404</v>
      </c>
      <c r="D90" s="1" t="s">
        <v>9323</v>
      </c>
      <c r="E90" s="1" t="s">
        <v>13321</v>
      </c>
      <c r="F90" s="1">
        <f>+Parametros[[#This Row],[id]]</f>
        <v>75</v>
      </c>
    </row>
    <row r="91" spans="1:6" x14ac:dyDescent="0.25">
      <c r="A91">
        <v>76</v>
      </c>
      <c r="B91" s="1" t="s">
        <v>9405</v>
      </c>
      <c r="D91" s="1" t="s">
        <v>22</v>
      </c>
      <c r="E91" s="1" t="s">
        <v>13322</v>
      </c>
      <c r="F91" s="1">
        <f>+Parametros[[#This Row],[id]]</f>
        <v>76</v>
      </c>
    </row>
    <row r="92" spans="1:6" x14ac:dyDescent="0.25">
      <c r="A92">
        <v>77</v>
      </c>
      <c r="B92" s="1" t="s">
        <v>9406</v>
      </c>
      <c r="D92" s="1" t="s">
        <v>9321</v>
      </c>
      <c r="E92" s="1" t="s">
        <v>13323</v>
      </c>
      <c r="F92" s="1">
        <f>+Parametros[[#This Row],[id]]</f>
        <v>77</v>
      </c>
    </row>
    <row r="93" spans="1:6" x14ac:dyDescent="0.25">
      <c r="A93">
        <v>78</v>
      </c>
      <c r="B93" s="1" t="s">
        <v>9407</v>
      </c>
      <c r="D93" s="1" t="s">
        <v>22</v>
      </c>
      <c r="E93" s="1" t="s">
        <v>13324</v>
      </c>
      <c r="F93" s="1">
        <f>+Parametros[[#This Row],[id]]</f>
        <v>78</v>
      </c>
    </row>
    <row r="94" spans="1:6" x14ac:dyDescent="0.25">
      <c r="A94">
        <v>79</v>
      </c>
      <c r="B94" s="1" t="s">
        <v>9408</v>
      </c>
      <c r="D94" s="1" t="s">
        <v>9331</v>
      </c>
      <c r="E94" s="1" t="s">
        <v>13325</v>
      </c>
      <c r="F94" s="1">
        <f>+Parametros[[#This Row],[id]]</f>
        <v>79</v>
      </c>
    </row>
    <row r="95" spans="1:6" x14ac:dyDescent="0.25">
      <c r="A95">
        <v>80</v>
      </c>
      <c r="B95" s="1" t="s">
        <v>9409</v>
      </c>
      <c r="D95" s="1" t="s">
        <v>22</v>
      </c>
      <c r="E95" s="1" t="s">
        <v>13326</v>
      </c>
      <c r="F95" s="1">
        <f>+Parametros[[#This Row],[id]]</f>
        <v>80</v>
      </c>
    </row>
    <row r="96" spans="1:6" x14ac:dyDescent="0.25">
      <c r="A96">
        <v>81</v>
      </c>
      <c r="B96" s="1" t="s">
        <v>9410</v>
      </c>
      <c r="D96" s="1" t="s">
        <v>22</v>
      </c>
      <c r="E96" s="1" t="s">
        <v>13327</v>
      </c>
      <c r="F96" s="1">
        <f>+Parametros[[#This Row],[id]]</f>
        <v>81</v>
      </c>
    </row>
    <row r="97" spans="1:6" x14ac:dyDescent="0.25">
      <c r="A97">
        <v>82</v>
      </c>
      <c r="B97" s="1" t="s">
        <v>9411</v>
      </c>
      <c r="D97" s="1" t="s">
        <v>9363</v>
      </c>
      <c r="E97" s="1" t="s">
        <v>13328</v>
      </c>
      <c r="F97" s="1">
        <f>+Parametros[[#This Row],[id]]</f>
        <v>82</v>
      </c>
    </row>
    <row r="98" spans="1:6" x14ac:dyDescent="0.25">
      <c r="A98">
        <v>83</v>
      </c>
      <c r="B98" s="1" t="s">
        <v>9412</v>
      </c>
      <c r="D98" s="1" t="s">
        <v>22</v>
      </c>
      <c r="E98" s="1" t="s">
        <v>13329</v>
      </c>
      <c r="F98" s="1">
        <f>+Parametros[[#This Row],[id]]</f>
        <v>83</v>
      </c>
    </row>
    <row r="99" spans="1:6" x14ac:dyDescent="0.25">
      <c r="A99">
        <v>84</v>
      </c>
      <c r="B99" s="1" t="s">
        <v>9413</v>
      </c>
      <c r="D99" s="1" t="s">
        <v>9378</v>
      </c>
      <c r="E99" s="1" t="s">
        <v>13330</v>
      </c>
      <c r="F99" s="1">
        <f>+Parametros[[#This Row],[id]]</f>
        <v>84</v>
      </c>
    </row>
    <row r="100" spans="1:6" x14ac:dyDescent="0.25">
      <c r="A100">
        <v>85</v>
      </c>
      <c r="B100" s="1" t="s">
        <v>9414</v>
      </c>
      <c r="D100" s="1" t="s">
        <v>5401</v>
      </c>
      <c r="E100" s="1" t="s">
        <v>13331</v>
      </c>
      <c r="F100" s="1">
        <f>+Parametros[[#This Row],[id]]</f>
        <v>85</v>
      </c>
    </row>
    <row r="101" spans="1:6" x14ac:dyDescent="0.25">
      <c r="A101">
        <v>86</v>
      </c>
      <c r="B101" s="1" t="s">
        <v>9415</v>
      </c>
      <c r="D101" s="1" t="s">
        <v>22</v>
      </c>
      <c r="E101" s="1" t="s">
        <v>13332</v>
      </c>
      <c r="F101" s="1">
        <f>+Parametros[[#This Row],[id]]</f>
        <v>86</v>
      </c>
    </row>
    <row r="102" spans="1:6" x14ac:dyDescent="0.25">
      <c r="A102">
        <v>110</v>
      </c>
      <c r="B102" s="1" t="s">
        <v>13356</v>
      </c>
      <c r="D102" s="1" t="s">
        <v>9331</v>
      </c>
      <c r="E102" s="1" t="s">
        <v>13357</v>
      </c>
      <c r="F102" s="1">
        <f>+Parametros[[#This Row],[id]]</f>
        <v>110</v>
      </c>
    </row>
    <row r="103" spans="1:6" x14ac:dyDescent="0.25">
      <c r="A103">
        <v>87</v>
      </c>
      <c r="B103" s="1" t="s">
        <v>9416</v>
      </c>
      <c r="D103" s="1" t="s">
        <v>22</v>
      </c>
      <c r="E103" s="1" t="s">
        <v>13333</v>
      </c>
      <c r="F103" s="1">
        <f>+Parametros[[#This Row],[id]]</f>
        <v>87</v>
      </c>
    </row>
    <row r="104" spans="1:6" x14ac:dyDescent="0.25">
      <c r="A104">
        <v>88</v>
      </c>
      <c r="B104" s="1" t="s">
        <v>9417</v>
      </c>
      <c r="D104" s="1" t="s">
        <v>9341</v>
      </c>
      <c r="E104" s="1" t="s">
        <v>13334</v>
      </c>
      <c r="F104" s="1">
        <f>+Parametros[[#This Row],[id]]</f>
        <v>88</v>
      </c>
    </row>
    <row r="105" spans="1:6" x14ac:dyDescent="0.25">
      <c r="A105">
        <v>89</v>
      </c>
      <c r="B105" s="1" t="s">
        <v>9418</v>
      </c>
      <c r="D105" s="1" t="s">
        <v>9378</v>
      </c>
      <c r="E105" s="1" t="s">
        <v>13335</v>
      </c>
      <c r="F105" s="1">
        <f>+Parametros[[#This Row],[id]]</f>
        <v>89</v>
      </c>
    </row>
    <row r="106" spans="1:6" x14ac:dyDescent="0.25">
      <c r="A106">
        <v>90</v>
      </c>
      <c r="B106" s="1" t="s">
        <v>9419</v>
      </c>
      <c r="D106" s="1" t="s">
        <v>9328</v>
      </c>
      <c r="E106" s="1" t="s">
        <v>13336</v>
      </c>
      <c r="F106" s="1">
        <f>+Parametros[[#This Row],[id]]</f>
        <v>90</v>
      </c>
    </row>
    <row r="107" spans="1:6" x14ac:dyDescent="0.25">
      <c r="A107">
        <v>91</v>
      </c>
      <c r="B107" s="1" t="s">
        <v>9420</v>
      </c>
      <c r="D107" s="1" t="s">
        <v>9321</v>
      </c>
      <c r="E107" s="1" t="s">
        <v>13337</v>
      </c>
      <c r="F107" s="1">
        <f>+Parametros[[#This Row],[id]]</f>
        <v>91</v>
      </c>
    </row>
    <row r="108" spans="1:6" x14ac:dyDescent="0.25">
      <c r="A108">
        <v>92</v>
      </c>
      <c r="B108" s="1" t="s">
        <v>9421</v>
      </c>
      <c r="D108" s="1" t="s">
        <v>22</v>
      </c>
      <c r="E108" s="1" t="s">
        <v>13338</v>
      </c>
      <c r="F108" s="1">
        <f>+Parametros[[#This Row],[id]]</f>
        <v>92</v>
      </c>
    </row>
    <row r="109" spans="1:6" x14ac:dyDescent="0.25">
      <c r="A109">
        <v>93</v>
      </c>
      <c r="B109" s="1" t="s">
        <v>9422</v>
      </c>
      <c r="D109" s="1" t="s">
        <v>9321</v>
      </c>
      <c r="E109" s="1" t="s">
        <v>13339</v>
      </c>
      <c r="F109" s="1">
        <f>+Parametros[[#This Row],[id]]</f>
        <v>93</v>
      </c>
    </row>
    <row r="110" spans="1:6" x14ac:dyDescent="0.25">
      <c r="A110">
        <v>94</v>
      </c>
      <c r="B110" s="1" t="s">
        <v>9423</v>
      </c>
      <c r="D110" s="1" t="s">
        <v>9344</v>
      </c>
      <c r="E110" s="1" t="s">
        <v>13340</v>
      </c>
      <c r="F110" s="1">
        <f>+Parametros[[#This Row],[id]]</f>
        <v>94</v>
      </c>
    </row>
    <row r="111" spans="1:6" x14ac:dyDescent="0.25">
      <c r="A111">
        <v>96</v>
      </c>
      <c r="B111" s="1" t="s">
        <v>9425</v>
      </c>
      <c r="D111" s="1" t="s">
        <v>22</v>
      </c>
      <c r="E111" s="1" t="s">
        <v>13342</v>
      </c>
      <c r="F111" s="1">
        <f>+Parametros[[#This Row],[id]]</f>
        <v>96</v>
      </c>
    </row>
    <row r="112" spans="1:6" x14ac:dyDescent="0.25">
      <c r="A112">
        <v>95</v>
      </c>
      <c r="B112" s="1" t="s">
        <v>9424</v>
      </c>
      <c r="D112" s="1" t="s">
        <v>22</v>
      </c>
      <c r="E112" s="1" t="s">
        <v>13341</v>
      </c>
      <c r="F112" s="1">
        <f>+Parametros[[#This Row],[id]]</f>
        <v>95</v>
      </c>
    </row>
    <row r="113" spans="1:6" x14ac:dyDescent="0.25">
      <c r="A113">
        <v>97</v>
      </c>
      <c r="B113" s="1" t="s">
        <v>9426</v>
      </c>
      <c r="D113" s="1" t="s">
        <v>9341</v>
      </c>
      <c r="E113" s="1" t="s">
        <v>13343</v>
      </c>
      <c r="F113" s="1">
        <f>+Parametros[[#This Row],[id]]</f>
        <v>97</v>
      </c>
    </row>
    <row r="114" spans="1:6" x14ac:dyDescent="0.25">
      <c r="A114">
        <v>98</v>
      </c>
      <c r="B114" s="1" t="s">
        <v>9427</v>
      </c>
      <c r="D114" s="1" t="s">
        <v>9331</v>
      </c>
      <c r="E114" s="1" t="s">
        <v>13344</v>
      </c>
      <c r="F114" s="1">
        <f>+Parametros[[#This Row],[id]]</f>
        <v>98</v>
      </c>
    </row>
    <row r="115" spans="1:6" x14ac:dyDescent="0.25">
      <c r="A115">
        <v>99</v>
      </c>
      <c r="B115" s="1" t="s">
        <v>9428</v>
      </c>
      <c r="D115" s="1" t="s">
        <v>9331</v>
      </c>
      <c r="E115" s="1" t="s">
        <v>13345</v>
      </c>
      <c r="F115" s="1">
        <f>+Parametros[[#This Row],[id]]</f>
        <v>99</v>
      </c>
    </row>
    <row r="116" spans="1:6" x14ac:dyDescent="0.25">
      <c r="A116">
        <v>100</v>
      </c>
      <c r="B116" s="1" t="s">
        <v>9341</v>
      </c>
      <c r="D116" s="1" t="s">
        <v>9341</v>
      </c>
      <c r="E116" s="1" t="s">
        <v>13346</v>
      </c>
      <c r="F116" s="1">
        <f>+Parametros[[#This Row],[id]]</f>
        <v>100</v>
      </c>
    </row>
    <row r="117" spans="1:6" x14ac:dyDescent="0.25">
      <c r="A117">
        <v>101</v>
      </c>
      <c r="B117" s="1" t="s">
        <v>9429</v>
      </c>
      <c r="D117" s="1" t="s">
        <v>9319</v>
      </c>
      <c r="E117" s="1" t="s">
        <v>13347</v>
      </c>
      <c r="F117" s="1">
        <f>+Parametros[[#This Row],[id]]</f>
        <v>101</v>
      </c>
    </row>
    <row r="118" spans="1:6" x14ac:dyDescent="0.25">
      <c r="A118">
        <v>102</v>
      </c>
      <c r="B118" s="1" t="s">
        <v>9430</v>
      </c>
      <c r="D118" s="1" t="s">
        <v>9378</v>
      </c>
      <c r="E118" s="1" t="s">
        <v>13348</v>
      </c>
      <c r="F118" s="1">
        <f>+Parametros[[#This Row],[id]]</f>
        <v>102</v>
      </c>
    </row>
    <row r="119" spans="1:6" x14ac:dyDescent="0.25">
      <c r="A119">
        <v>103</v>
      </c>
      <c r="B119" s="1" t="s">
        <v>9431</v>
      </c>
      <c r="D119" s="1" t="s">
        <v>9353</v>
      </c>
      <c r="E119" s="1" t="s">
        <v>13349</v>
      </c>
      <c r="F119" s="1">
        <f>+Parametros[[#This Row],[id]]</f>
        <v>103</v>
      </c>
    </row>
    <row r="120" spans="1:6" x14ac:dyDescent="0.25">
      <c r="A120">
        <v>104</v>
      </c>
      <c r="B120" s="1" t="s">
        <v>9432</v>
      </c>
      <c r="D120" s="1" t="s">
        <v>22</v>
      </c>
      <c r="E120" s="1" t="s">
        <v>13350</v>
      </c>
      <c r="F120" s="1">
        <f>+Parametros[[#This Row],[id]]</f>
        <v>104</v>
      </c>
    </row>
    <row r="121" spans="1:6" x14ac:dyDescent="0.25">
      <c r="A121">
        <v>105</v>
      </c>
      <c r="B121" s="1" t="s">
        <v>9433</v>
      </c>
      <c r="D121" s="1" t="s">
        <v>9321</v>
      </c>
      <c r="E121" s="1" t="s">
        <v>13351</v>
      </c>
      <c r="F121" s="1">
        <f>+Parametros[[#This Row],[id]]</f>
        <v>105</v>
      </c>
    </row>
    <row r="122" spans="1:6" x14ac:dyDescent="0.25">
      <c r="A122">
        <v>106</v>
      </c>
      <c r="B122" s="1" t="s">
        <v>9434</v>
      </c>
      <c r="D122" s="1" t="s">
        <v>9331</v>
      </c>
      <c r="E122" s="1" t="s">
        <v>13352</v>
      </c>
      <c r="F122" s="1">
        <f>+Parametros[[#This Row],[id]]</f>
        <v>106</v>
      </c>
    </row>
    <row r="123" spans="1:6" x14ac:dyDescent="0.25">
      <c r="A123">
        <v>111</v>
      </c>
      <c r="B123" s="1" t="s">
        <v>13358</v>
      </c>
      <c r="D123" s="1" t="s">
        <v>9350</v>
      </c>
      <c r="E123" s="1" t="s">
        <v>13359</v>
      </c>
      <c r="F123" s="1">
        <f>+Parametros[[#This Row],[id]]</f>
        <v>111</v>
      </c>
    </row>
    <row r="124" spans="1:6" x14ac:dyDescent="0.25">
      <c r="A124">
        <v>117</v>
      </c>
      <c r="B124" s="1" t="s">
        <v>13368</v>
      </c>
      <c r="D124" s="1" t="s">
        <v>9350</v>
      </c>
      <c r="E124" s="1" t="s">
        <v>13369</v>
      </c>
      <c r="F124" s="1">
        <f>+Parametros[[#This Row],[id]]</f>
        <v>117</v>
      </c>
    </row>
    <row r="125" spans="1:6" x14ac:dyDescent="0.25">
      <c r="A125">
        <v>107</v>
      </c>
      <c r="B125" s="1" t="s">
        <v>20</v>
      </c>
      <c r="D125" s="1" t="s">
        <v>9321</v>
      </c>
      <c r="E125" s="1" t="s">
        <v>13353</v>
      </c>
      <c r="F125" s="1">
        <f>+Parametros[[#This Row],[id]]</f>
        <v>107</v>
      </c>
    </row>
    <row r="126" spans="1:6" x14ac:dyDescent="0.25">
      <c r="A126">
        <v>108</v>
      </c>
      <c r="B126" s="1" t="s">
        <v>9435</v>
      </c>
      <c r="D126" s="1" t="s">
        <v>9328</v>
      </c>
      <c r="E126" s="1" t="s">
        <v>13354</v>
      </c>
      <c r="F126" s="1">
        <f>+Parametros[[#This Row],[id]]</f>
        <v>108</v>
      </c>
    </row>
    <row r="127" spans="1:6" x14ac:dyDescent="0.25">
      <c r="A127">
        <v>109</v>
      </c>
      <c r="B127" s="1" t="s">
        <v>9436</v>
      </c>
      <c r="D127" s="1" t="s">
        <v>9328</v>
      </c>
      <c r="E127" s="1" t="s">
        <v>13355</v>
      </c>
      <c r="F127" s="1">
        <f>+Parametros[[#This Row],[id]]</f>
        <v>109</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F3DF1-EED5-4B5A-BAC1-095B5E7C7A76}">
  <sheetPr>
    <tabColor rgb="FFC00000"/>
  </sheetPr>
  <dimension ref="A11:H1782"/>
  <sheetViews>
    <sheetView showGridLines="0" workbookViewId="0">
      <pane ySplit="11" topLeftCell="A1765" activePane="bottomLeft" state="frozen"/>
      <selection pane="bottomLeft" activeCell="B1782" sqref="B1782"/>
    </sheetView>
  </sheetViews>
  <sheetFormatPr baseColWidth="10" defaultRowHeight="15" x14ac:dyDescent="0.25"/>
  <cols>
    <col min="1" max="1" width="5" bestFit="1" customWidth="1"/>
    <col min="2" max="2" width="23" bestFit="1" customWidth="1"/>
    <col min="3" max="3" width="12.7109375" bestFit="1" customWidth="1"/>
    <col min="4" max="4" width="11.5703125" bestFit="1" customWidth="1"/>
    <col min="5" max="5" width="13.28515625" bestFit="1" customWidth="1"/>
    <col min="6" max="6" width="15.5703125" bestFit="1" customWidth="1"/>
    <col min="7" max="7" width="80.85546875" bestFit="1" customWidth="1"/>
    <col min="8" max="8" width="11.7109375" bestFit="1" customWidth="1"/>
  </cols>
  <sheetData>
    <row r="11" spans="1:8" x14ac:dyDescent="0.25">
      <c r="A11" t="s">
        <v>8273</v>
      </c>
      <c r="B11" t="s">
        <v>1</v>
      </c>
      <c r="C11" t="s">
        <v>2</v>
      </c>
      <c r="D11" t="s">
        <v>3</v>
      </c>
      <c r="E11" t="s">
        <v>8274</v>
      </c>
      <c r="F11" t="s">
        <v>8275</v>
      </c>
      <c r="G11" t="s">
        <v>8276</v>
      </c>
      <c r="H11" t="s">
        <v>10447</v>
      </c>
    </row>
    <row r="12" spans="1:8" hidden="1" x14ac:dyDescent="0.25">
      <c r="A12">
        <v>1</v>
      </c>
      <c r="B12" t="s">
        <v>8277</v>
      </c>
      <c r="C12" s="1" t="s">
        <v>8278</v>
      </c>
      <c r="D12" s="1" t="s">
        <v>8279</v>
      </c>
      <c r="E12" s="2">
        <v>32874</v>
      </c>
      <c r="F12" s="2">
        <v>33238</v>
      </c>
      <c r="G12" s="1" t="s">
        <v>10741</v>
      </c>
      <c r="H12" s="1">
        <f>+Temporalidad[[#This Row],[ID]]</f>
        <v>1</v>
      </c>
    </row>
    <row r="13" spans="1:8" hidden="1" x14ac:dyDescent="0.25">
      <c r="A13">
        <v>2</v>
      </c>
      <c r="B13" t="s">
        <v>8280</v>
      </c>
      <c r="C13" s="1" t="s">
        <v>8278</v>
      </c>
      <c r="D13" s="1" t="s">
        <v>8279</v>
      </c>
      <c r="E13" s="2">
        <v>33239</v>
      </c>
      <c r="F13" s="2">
        <v>33603</v>
      </c>
      <c r="G13" s="1" t="s">
        <v>10742</v>
      </c>
      <c r="H13" s="1">
        <f>+Temporalidad[[#This Row],[ID]]</f>
        <v>2</v>
      </c>
    </row>
    <row r="14" spans="1:8" hidden="1" x14ac:dyDescent="0.25">
      <c r="A14">
        <v>3</v>
      </c>
      <c r="B14" t="s">
        <v>8281</v>
      </c>
      <c r="C14" s="1" t="s">
        <v>8278</v>
      </c>
      <c r="D14" s="1" t="s">
        <v>8279</v>
      </c>
      <c r="E14" s="2">
        <v>33604</v>
      </c>
      <c r="F14" s="2">
        <v>33969</v>
      </c>
      <c r="G14" s="1" t="s">
        <v>10743</v>
      </c>
      <c r="H14" s="1">
        <f>+Temporalidad[[#This Row],[ID]]</f>
        <v>3</v>
      </c>
    </row>
    <row r="15" spans="1:8" hidden="1" x14ac:dyDescent="0.25">
      <c r="A15">
        <v>4</v>
      </c>
      <c r="B15" t="s">
        <v>8282</v>
      </c>
      <c r="C15" s="1" t="s">
        <v>8278</v>
      </c>
      <c r="D15" s="1" t="s">
        <v>8279</v>
      </c>
      <c r="E15" s="2">
        <v>33970</v>
      </c>
      <c r="F15" s="2">
        <v>34334</v>
      </c>
      <c r="G15" s="1" t="s">
        <v>10744</v>
      </c>
      <c r="H15" s="1">
        <f>+Temporalidad[[#This Row],[ID]]</f>
        <v>4</v>
      </c>
    </row>
    <row r="16" spans="1:8" hidden="1" x14ac:dyDescent="0.25">
      <c r="A16">
        <v>5</v>
      </c>
      <c r="B16" t="s">
        <v>8283</v>
      </c>
      <c r="C16" s="1" t="s">
        <v>8278</v>
      </c>
      <c r="D16" s="1" t="s">
        <v>8279</v>
      </c>
      <c r="E16" s="2">
        <v>34335</v>
      </c>
      <c r="F16" s="2">
        <v>34699</v>
      </c>
      <c r="G16" s="1" t="s">
        <v>10745</v>
      </c>
      <c r="H16" s="1">
        <f>+Temporalidad[[#This Row],[ID]]</f>
        <v>5</v>
      </c>
    </row>
    <row r="17" spans="1:8" hidden="1" x14ac:dyDescent="0.25">
      <c r="A17">
        <v>6</v>
      </c>
      <c r="B17" t="s">
        <v>8284</v>
      </c>
      <c r="C17" s="1" t="s">
        <v>8278</v>
      </c>
      <c r="D17" s="1" t="s">
        <v>8279</v>
      </c>
      <c r="E17" s="2">
        <v>34700</v>
      </c>
      <c r="F17" s="2">
        <v>35064</v>
      </c>
      <c r="G17" s="1" t="s">
        <v>10746</v>
      </c>
      <c r="H17" s="1">
        <f>+Temporalidad[[#This Row],[ID]]</f>
        <v>6</v>
      </c>
    </row>
    <row r="18" spans="1:8" hidden="1" x14ac:dyDescent="0.25">
      <c r="A18">
        <v>7</v>
      </c>
      <c r="B18" t="s">
        <v>8285</v>
      </c>
      <c r="C18" s="1" t="s">
        <v>8278</v>
      </c>
      <c r="D18" s="1" t="s">
        <v>8279</v>
      </c>
      <c r="E18" s="2">
        <v>35065</v>
      </c>
      <c r="F18" s="2">
        <v>35430</v>
      </c>
      <c r="G18" s="1" t="s">
        <v>10747</v>
      </c>
      <c r="H18" s="1">
        <f>+Temporalidad[[#This Row],[ID]]</f>
        <v>7</v>
      </c>
    </row>
    <row r="19" spans="1:8" hidden="1" x14ac:dyDescent="0.25">
      <c r="A19">
        <v>8</v>
      </c>
      <c r="B19" t="s">
        <v>8286</v>
      </c>
      <c r="C19" s="1" t="s">
        <v>8278</v>
      </c>
      <c r="D19" s="1" t="s">
        <v>8279</v>
      </c>
      <c r="E19" s="2">
        <v>35431</v>
      </c>
      <c r="F19" s="2">
        <v>35795</v>
      </c>
      <c r="G19" s="1" t="s">
        <v>10748</v>
      </c>
      <c r="H19" s="1">
        <f>+Temporalidad[[#This Row],[ID]]</f>
        <v>8</v>
      </c>
    </row>
    <row r="20" spans="1:8" hidden="1" x14ac:dyDescent="0.25">
      <c r="A20">
        <v>9</v>
      </c>
      <c r="B20" t="s">
        <v>8287</v>
      </c>
      <c r="C20" s="1" t="s">
        <v>8278</v>
      </c>
      <c r="D20" s="1" t="s">
        <v>8279</v>
      </c>
      <c r="E20" s="2">
        <v>35796</v>
      </c>
      <c r="F20" s="2">
        <v>36160</v>
      </c>
      <c r="G20" s="1" t="s">
        <v>10749</v>
      </c>
      <c r="H20" s="1">
        <f>+Temporalidad[[#This Row],[ID]]</f>
        <v>9</v>
      </c>
    </row>
    <row r="21" spans="1:8" hidden="1" x14ac:dyDescent="0.25">
      <c r="A21">
        <v>10</v>
      </c>
      <c r="B21" t="s">
        <v>8288</v>
      </c>
      <c r="C21" s="1" t="s">
        <v>8278</v>
      </c>
      <c r="D21" s="1" t="s">
        <v>8279</v>
      </c>
      <c r="E21" s="2">
        <v>36161</v>
      </c>
      <c r="F21" s="2">
        <v>36525</v>
      </c>
      <c r="G21" s="1" t="s">
        <v>10750</v>
      </c>
      <c r="H21" s="1">
        <f>+Temporalidad[[#This Row],[ID]]</f>
        <v>10</v>
      </c>
    </row>
    <row r="22" spans="1:8" hidden="1" x14ac:dyDescent="0.25">
      <c r="A22">
        <v>11</v>
      </c>
      <c r="B22" t="s">
        <v>8289</v>
      </c>
      <c r="C22" s="1" t="s">
        <v>8278</v>
      </c>
      <c r="D22" s="1" t="s">
        <v>8279</v>
      </c>
      <c r="E22" s="2">
        <v>36526</v>
      </c>
      <c r="F22" s="2">
        <v>36891</v>
      </c>
      <c r="G22" s="1" t="s">
        <v>10751</v>
      </c>
      <c r="H22" s="1">
        <f>+Temporalidad[[#This Row],[ID]]</f>
        <v>11</v>
      </c>
    </row>
    <row r="23" spans="1:8" hidden="1" x14ac:dyDescent="0.25">
      <c r="A23">
        <v>12</v>
      </c>
      <c r="B23" t="s">
        <v>8290</v>
      </c>
      <c r="C23" s="1" t="s">
        <v>8278</v>
      </c>
      <c r="D23" s="1" t="s">
        <v>8279</v>
      </c>
      <c r="E23" s="2">
        <v>36892</v>
      </c>
      <c r="F23" s="2">
        <v>37256</v>
      </c>
      <c r="G23" s="1" t="s">
        <v>10752</v>
      </c>
      <c r="H23" s="1">
        <f>+Temporalidad[[#This Row],[ID]]</f>
        <v>12</v>
      </c>
    </row>
    <row r="24" spans="1:8" hidden="1" x14ac:dyDescent="0.25">
      <c r="A24">
        <v>13</v>
      </c>
      <c r="B24" t="s">
        <v>8291</v>
      </c>
      <c r="C24" s="1" t="s">
        <v>8278</v>
      </c>
      <c r="D24" s="1" t="s">
        <v>8279</v>
      </c>
      <c r="E24" s="2">
        <v>37257</v>
      </c>
      <c r="F24" s="2">
        <v>37621</v>
      </c>
      <c r="G24" s="1" t="s">
        <v>10753</v>
      </c>
      <c r="H24" s="1">
        <f>+Temporalidad[[#This Row],[ID]]</f>
        <v>13</v>
      </c>
    </row>
    <row r="25" spans="1:8" hidden="1" x14ac:dyDescent="0.25">
      <c r="A25">
        <v>14</v>
      </c>
      <c r="B25" t="s">
        <v>8292</v>
      </c>
      <c r="C25" s="1" t="s">
        <v>8278</v>
      </c>
      <c r="D25" s="1" t="s">
        <v>8279</v>
      </c>
      <c r="E25" s="2">
        <v>37622</v>
      </c>
      <c r="F25" s="2">
        <v>37986</v>
      </c>
      <c r="G25" s="1" t="s">
        <v>10754</v>
      </c>
      <c r="H25" s="1">
        <f>+Temporalidad[[#This Row],[ID]]</f>
        <v>14</v>
      </c>
    </row>
    <row r="26" spans="1:8" hidden="1" x14ac:dyDescent="0.25">
      <c r="A26">
        <v>15</v>
      </c>
      <c r="B26" t="s">
        <v>8293</v>
      </c>
      <c r="C26" s="1" t="s">
        <v>8278</v>
      </c>
      <c r="D26" s="1" t="s">
        <v>8279</v>
      </c>
      <c r="E26" s="2">
        <v>37987</v>
      </c>
      <c r="F26" s="2">
        <v>38352</v>
      </c>
      <c r="G26" s="1" t="s">
        <v>10755</v>
      </c>
      <c r="H26" s="1">
        <f>+Temporalidad[[#This Row],[ID]]</f>
        <v>15</v>
      </c>
    </row>
    <row r="27" spans="1:8" hidden="1" x14ac:dyDescent="0.25">
      <c r="A27">
        <v>16</v>
      </c>
      <c r="B27" t="s">
        <v>8294</v>
      </c>
      <c r="C27" s="1" t="s">
        <v>8278</v>
      </c>
      <c r="D27" s="1" t="s">
        <v>8279</v>
      </c>
      <c r="E27" s="2">
        <v>38353</v>
      </c>
      <c r="F27" s="2">
        <v>38717</v>
      </c>
      <c r="G27" s="1" t="s">
        <v>10756</v>
      </c>
      <c r="H27" s="1">
        <f>+Temporalidad[[#This Row],[ID]]</f>
        <v>16</v>
      </c>
    </row>
    <row r="28" spans="1:8" hidden="1" x14ac:dyDescent="0.25">
      <c r="A28">
        <v>17</v>
      </c>
      <c r="B28" t="s">
        <v>8295</v>
      </c>
      <c r="C28" s="1" t="s">
        <v>8278</v>
      </c>
      <c r="D28" s="1" t="s">
        <v>8279</v>
      </c>
      <c r="E28" s="2">
        <v>38718</v>
      </c>
      <c r="F28" s="2">
        <v>39082</v>
      </c>
      <c r="G28" s="1" t="s">
        <v>10757</v>
      </c>
      <c r="H28" s="1">
        <f>+Temporalidad[[#This Row],[ID]]</f>
        <v>17</v>
      </c>
    </row>
    <row r="29" spans="1:8" hidden="1" x14ac:dyDescent="0.25">
      <c r="A29">
        <v>18</v>
      </c>
      <c r="B29" t="s">
        <v>8296</v>
      </c>
      <c r="C29" s="1" t="s">
        <v>8278</v>
      </c>
      <c r="D29" s="1" t="s">
        <v>8279</v>
      </c>
      <c r="E29" s="2">
        <v>39083</v>
      </c>
      <c r="F29" s="2">
        <v>39447</v>
      </c>
      <c r="G29" s="1" t="s">
        <v>10758</v>
      </c>
      <c r="H29" s="1">
        <f>+Temporalidad[[#This Row],[ID]]</f>
        <v>18</v>
      </c>
    </row>
    <row r="30" spans="1:8" hidden="1" x14ac:dyDescent="0.25">
      <c r="A30">
        <v>19</v>
      </c>
      <c r="B30" t="s">
        <v>8297</v>
      </c>
      <c r="C30" s="1" t="s">
        <v>8278</v>
      </c>
      <c r="D30" s="1" t="s">
        <v>8279</v>
      </c>
      <c r="E30" s="2">
        <v>39448</v>
      </c>
      <c r="F30" s="2">
        <v>39813</v>
      </c>
      <c r="G30" s="1" t="s">
        <v>10759</v>
      </c>
      <c r="H30" s="1">
        <f>+Temporalidad[[#This Row],[ID]]</f>
        <v>19</v>
      </c>
    </row>
    <row r="31" spans="1:8" hidden="1" x14ac:dyDescent="0.25">
      <c r="A31">
        <v>20</v>
      </c>
      <c r="B31" t="s">
        <v>8298</v>
      </c>
      <c r="C31" s="1" t="s">
        <v>8278</v>
      </c>
      <c r="D31" s="1" t="s">
        <v>8279</v>
      </c>
      <c r="E31" s="2">
        <v>39814</v>
      </c>
      <c r="F31" s="2">
        <v>40178</v>
      </c>
      <c r="G31" s="1" t="s">
        <v>10760</v>
      </c>
      <c r="H31" s="1">
        <f>+Temporalidad[[#This Row],[ID]]</f>
        <v>20</v>
      </c>
    </row>
    <row r="32" spans="1:8" hidden="1" x14ac:dyDescent="0.25">
      <c r="A32">
        <v>21</v>
      </c>
      <c r="B32" t="s">
        <v>8299</v>
      </c>
      <c r="C32" s="1" t="s">
        <v>8278</v>
      </c>
      <c r="D32" s="1" t="s">
        <v>8279</v>
      </c>
      <c r="E32" s="2">
        <v>40179</v>
      </c>
      <c r="F32" s="2">
        <v>40543</v>
      </c>
      <c r="G32" s="1" t="s">
        <v>10761</v>
      </c>
      <c r="H32" s="1">
        <f>+Temporalidad[[#This Row],[ID]]</f>
        <v>21</v>
      </c>
    </row>
    <row r="33" spans="1:8" hidden="1" x14ac:dyDescent="0.25">
      <c r="A33">
        <v>22</v>
      </c>
      <c r="B33" t="s">
        <v>8300</v>
      </c>
      <c r="C33" s="1" t="s">
        <v>8278</v>
      </c>
      <c r="D33" s="1" t="s">
        <v>8279</v>
      </c>
      <c r="E33" s="2">
        <v>40544</v>
      </c>
      <c r="F33" s="2">
        <v>40908</v>
      </c>
      <c r="G33" s="1" t="s">
        <v>10762</v>
      </c>
      <c r="H33" s="1">
        <f>+Temporalidad[[#This Row],[ID]]</f>
        <v>22</v>
      </c>
    </row>
    <row r="34" spans="1:8" hidden="1" x14ac:dyDescent="0.25">
      <c r="A34">
        <v>23</v>
      </c>
      <c r="B34" t="s">
        <v>8301</v>
      </c>
      <c r="C34" s="1" t="s">
        <v>8278</v>
      </c>
      <c r="D34" s="1" t="s">
        <v>8279</v>
      </c>
      <c r="E34" s="2">
        <v>40909</v>
      </c>
      <c r="F34" s="2">
        <v>41274</v>
      </c>
      <c r="G34" s="1" t="s">
        <v>10763</v>
      </c>
      <c r="H34" s="1">
        <f>+Temporalidad[[#This Row],[ID]]</f>
        <v>23</v>
      </c>
    </row>
    <row r="35" spans="1:8" hidden="1" x14ac:dyDescent="0.25">
      <c r="A35">
        <v>24</v>
      </c>
      <c r="B35" t="s">
        <v>8302</v>
      </c>
      <c r="C35" s="1" t="s">
        <v>8278</v>
      </c>
      <c r="D35" s="1" t="s">
        <v>8279</v>
      </c>
      <c r="E35" s="2">
        <v>41275</v>
      </c>
      <c r="F35" s="2">
        <v>41639</v>
      </c>
      <c r="G35" s="1" t="s">
        <v>10764</v>
      </c>
      <c r="H35" s="1">
        <f>+Temporalidad[[#This Row],[ID]]</f>
        <v>24</v>
      </c>
    </row>
    <row r="36" spans="1:8" hidden="1" x14ac:dyDescent="0.25">
      <c r="A36">
        <v>25</v>
      </c>
      <c r="B36" t="s">
        <v>8303</v>
      </c>
      <c r="C36" s="1" t="s">
        <v>8278</v>
      </c>
      <c r="D36" s="1" t="s">
        <v>8279</v>
      </c>
      <c r="E36" s="2">
        <v>41640</v>
      </c>
      <c r="F36" s="2">
        <v>42004</v>
      </c>
      <c r="G36" s="1" t="s">
        <v>10765</v>
      </c>
      <c r="H36" s="1">
        <f>+Temporalidad[[#This Row],[ID]]</f>
        <v>25</v>
      </c>
    </row>
    <row r="37" spans="1:8" hidden="1" x14ac:dyDescent="0.25">
      <c r="A37">
        <v>26</v>
      </c>
      <c r="B37" t="s">
        <v>8304</v>
      </c>
      <c r="C37" s="1" t="s">
        <v>8278</v>
      </c>
      <c r="D37" s="1" t="s">
        <v>8279</v>
      </c>
      <c r="E37" s="2">
        <v>42005</v>
      </c>
      <c r="F37" s="2">
        <v>42369</v>
      </c>
      <c r="G37" s="1" t="s">
        <v>10766</v>
      </c>
      <c r="H37" s="1">
        <f>+Temporalidad[[#This Row],[ID]]</f>
        <v>26</v>
      </c>
    </row>
    <row r="38" spans="1:8" hidden="1" x14ac:dyDescent="0.25">
      <c r="A38">
        <v>27</v>
      </c>
      <c r="B38" t="s">
        <v>8305</v>
      </c>
      <c r="C38" s="1" t="s">
        <v>8278</v>
      </c>
      <c r="D38" s="1" t="s">
        <v>8279</v>
      </c>
      <c r="E38" s="2">
        <v>42370</v>
      </c>
      <c r="F38" s="2">
        <v>42735</v>
      </c>
      <c r="G38" s="1" t="s">
        <v>10767</v>
      </c>
      <c r="H38" s="1">
        <f>+Temporalidad[[#This Row],[ID]]</f>
        <v>27</v>
      </c>
    </row>
    <row r="39" spans="1:8" hidden="1" x14ac:dyDescent="0.25">
      <c r="A39">
        <v>28</v>
      </c>
      <c r="B39" t="s">
        <v>8306</v>
      </c>
      <c r="C39" s="1" t="s">
        <v>8278</v>
      </c>
      <c r="D39" s="1" t="s">
        <v>8279</v>
      </c>
      <c r="E39" s="2">
        <v>42736</v>
      </c>
      <c r="F39" s="2">
        <v>43100</v>
      </c>
      <c r="G39" s="1" t="s">
        <v>10768</v>
      </c>
      <c r="H39" s="1">
        <f>+Temporalidad[[#This Row],[ID]]</f>
        <v>28</v>
      </c>
    </row>
    <row r="40" spans="1:8" hidden="1" x14ac:dyDescent="0.25">
      <c r="A40">
        <v>29</v>
      </c>
      <c r="B40" t="s">
        <v>8307</v>
      </c>
      <c r="C40" s="1" t="s">
        <v>8278</v>
      </c>
      <c r="D40" s="1" t="s">
        <v>8279</v>
      </c>
      <c r="E40" s="2">
        <v>43101</v>
      </c>
      <c r="F40" s="2">
        <v>43465</v>
      </c>
      <c r="G40" s="1" t="s">
        <v>10769</v>
      </c>
      <c r="H40" s="1">
        <f>+Temporalidad[[#This Row],[ID]]</f>
        <v>29</v>
      </c>
    </row>
    <row r="41" spans="1:8" hidden="1" x14ac:dyDescent="0.25">
      <c r="A41">
        <v>30</v>
      </c>
      <c r="B41" t="s">
        <v>8308</v>
      </c>
      <c r="C41" s="1" t="s">
        <v>8278</v>
      </c>
      <c r="D41" s="1" t="s">
        <v>8279</v>
      </c>
      <c r="E41" s="2">
        <v>43466</v>
      </c>
      <c r="F41" s="2">
        <v>43830</v>
      </c>
      <c r="G41" s="1" t="s">
        <v>10770</v>
      </c>
      <c r="H41" s="1">
        <f>+Temporalidad[[#This Row],[ID]]</f>
        <v>30</v>
      </c>
    </row>
    <row r="42" spans="1:8" hidden="1" x14ac:dyDescent="0.25">
      <c r="A42">
        <v>31</v>
      </c>
      <c r="B42" t="s">
        <v>8309</v>
      </c>
      <c r="C42" s="1" t="s">
        <v>8278</v>
      </c>
      <c r="D42" s="1" t="s">
        <v>8279</v>
      </c>
      <c r="E42" s="2">
        <v>43831</v>
      </c>
      <c r="F42" s="2">
        <v>44196</v>
      </c>
      <c r="G42" s="1" t="s">
        <v>10771</v>
      </c>
      <c r="H42" s="1">
        <f>+Temporalidad[[#This Row],[ID]]</f>
        <v>31</v>
      </c>
    </row>
    <row r="43" spans="1:8" hidden="1" x14ac:dyDescent="0.25">
      <c r="A43">
        <v>32</v>
      </c>
      <c r="B43" t="s">
        <v>8310</v>
      </c>
      <c r="C43" s="1" t="s">
        <v>8278</v>
      </c>
      <c r="D43" s="1" t="s">
        <v>8279</v>
      </c>
      <c r="E43" s="2">
        <v>44197</v>
      </c>
      <c r="F43" s="2">
        <v>44561</v>
      </c>
      <c r="G43" s="1" t="s">
        <v>10772</v>
      </c>
      <c r="H43" s="1">
        <f>+Temporalidad[[#This Row],[ID]]</f>
        <v>32</v>
      </c>
    </row>
    <row r="44" spans="1:8" hidden="1" x14ac:dyDescent="0.25">
      <c r="A44">
        <v>33</v>
      </c>
      <c r="B44" t="s">
        <v>8311</v>
      </c>
      <c r="C44" s="1" t="s">
        <v>8278</v>
      </c>
      <c r="D44" s="1" t="s">
        <v>8279</v>
      </c>
      <c r="E44" s="2">
        <v>44562</v>
      </c>
      <c r="F44" s="2">
        <v>44926</v>
      </c>
      <c r="G44" s="1" t="s">
        <v>10773</v>
      </c>
      <c r="H44" s="1">
        <f>+Temporalidad[[#This Row],[ID]]</f>
        <v>33</v>
      </c>
    </row>
    <row r="45" spans="1:8" hidden="1" x14ac:dyDescent="0.25">
      <c r="A45">
        <v>34</v>
      </c>
      <c r="B45" t="s">
        <v>8312</v>
      </c>
      <c r="C45" s="1" t="s">
        <v>8278</v>
      </c>
      <c r="D45" s="1" t="s">
        <v>8279</v>
      </c>
      <c r="E45" s="2">
        <v>44927</v>
      </c>
      <c r="F45" s="2">
        <v>45291</v>
      </c>
      <c r="G45" s="1" t="s">
        <v>10774</v>
      </c>
      <c r="H45" s="1">
        <f>+Temporalidad[[#This Row],[ID]]</f>
        <v>34</v>
      </c>
    </row>
    <row r="46" spans="1:8" hidden="1" x14ac:dyDescent="0.25">
      <c r="A46">
        <v>35</v>
      </c>
      <c r="B46" t="s">
        <v>8313</v>
      </c>
      <c r="C46" s="1" t="s">
        <v>8278</v>
      </c>
      <c r="D46" s="1" t="s">
        <v>8279</v>
      </c>
      <c r="E46" s="2">
        <v>45292</v>
      </c>
      <c r="F46" s="2">
        <v>45657</v>
      </c>
      <c r="G46" s="1" t="s">
        <v>10775</v>
      </c>
      <c r="H46" s="1">
        <f>+Temporalidad[[#This Row],[ID]]</f>
        <v>35</v>
      </c>
    </row>
    <row r="47" spans="1:8" hidden="1" x14ac:dyDescent="0.25">
      <c r="A47">
        <v>36</v>
      </c>
      <c r="B47" t="s">
        <v>8314</v>
      </c>
      <c r="C47" s="1" t="s">
        <v>8278</v>
      </c>
      <c r="D47" s="1" t="s">
        <v>8279</v>
      </c>
      <c r="E47" s="2">
        <v>45658</v>
      </c>
      <c r="F47" s="2">
        <v>46022</v>
      </c>
      <c r="G47" s="1" t="s">
        <v>10776</v>
      </c>
      <c r="H47" s="1">
        <f>+Temporalidad[[#This Row],[ID]]</f>
        <v>36</v>
      </c>
    </row>
    <row r="48" spans="1:8" hidden="1" x14ac:dyDescent="0.25">
      <c r="A48">
        <v>37</v>
      </c>
      <c r="B48" t="s">
        <v>8315</v>
      </c>
      <c r="C48" s="1" t="s">
        <v>8278</v>
      </c>
      <c r="D48" s="1" t="s">
        <v>8279</v>
      </c>
      <c r="E48" s="2">
        <v>46023</v>
      </c>
      <c r="F48" s="2">
        <v>46387</v>
      </c>
      <c r="G48" s="1" t="s">
        <v>10777</v>
      </c>
      <c r="H48" s="1">
        <f>+Temporalidad[[#This Row],[ID]]</f>
        <v>37</v>
      </c>
    </row>
    <row r="49" spans="1:8" hidden="1" x14ac:dyDescent="0.25">
      <c r="A49">
        <v>38</v>
      </c>
      <c r="B49" t="s">
        <v>8316</v>
      </c>
      <c r="C49" s="1" t="s">
        <v>8278</v>
      </c>
      <c r="D49" s="1" t="s">
        <v>8279</v>
      </c>
      <c r="E49" s="2">
        <v>46388</v>
      </c>
      <c r="F49" s="2">
        <v>46752</v>
      </c>
      <c r="G49" s="1" t="s">
        <v>10778</v>
      </c>
      <c r="H49" s="1">
        <f>+Temporalidad[[#This Row],[ID]]</f>
        <v>38</v>
      </c>
    </row>
    <row r="50" spans="1:8" hidden="1" x14ac:dyDescent="0.25">
      <c r="A50">
        <v>39</v>
      </c>
      <c r="B50" t="s">
        <v>8317</v>
      </c>
      <c r="C50" s="1" t="s">
        <v>8278</v>
      </c>
      <c r="D50" s="1" t="s">
        <v>8279</v>
      </c>
      <c r="E50" s="2">
        <v>46753</v>
      </c>
      <c r="F50" s="2">
        <v>47118</v>
      </c>
      <c r="G50" s="1" t="s">
        <v>10779</v>
      </c>
      <c r="H50" s="1">
        <f>+Temporalidad[[#This Row],[ID]]</f>
        <v>39</v>
      </c>
    </row>
    <row r="51" spans="1:8" hidden="1" x14ac:dyDescent="0.25">
      <c r="A51">
        <v>40</v>
      </c>
      <c r="B51" t="s">
        <v>8318</v>
      </c>
      <c r="C51" s="1" t="s">
        <v>8278</v>
      </c>
      <c r="D51" s="1" t="s">
        <v>8279</v>
      </c>
      <c r="E51" s="2">
        <v>47119</v>
      </c>
      <c r="F51" s="2">
        <v>47483</v>
      </c>
      <c r="G51" s="1" t="s">
        <v>10780</v>
      </c>
      <c r="H51" s="1">
        <f>+Temporalidad[[#This Row],[ID]]</f>
        <v>40</v>
      </c>
    </row>
    <row r="52" spans="1:8" hidden="1" x14ac:dyDescent="0.25">
      <c r="A52">
        <v>41</v>
      </c>
      <c r="B52" t="s">
        <v>8319</v>
      </c>
      <c r="C52" s="1" t="s">
        <v>8278</v>
      </c>
      <c r="D52" s="1" t="s">
        <v>8279</v>
      </c>
      <c r="E52" s="2">
        <v>47484</v>
      </c>
      <c r="F52" s="2">
        <v>47848</v>
      </c>
      <c r="G52" s="1" t="s">
        <v>10781</v>
      </c>
      <c r="H52" s="1">
        <f>+Temporalidad[[#This Row],[ID]]</f>
        <v>41</v>
      </c>
    </row>
    <row r="53" spans="1:8" hidden="1" x14ac:dyDescent="0.25">
      <c r="A53">
        <v>42</v>
      </c>
      <c r="B53" t="s">
        <v>8320</v>
      </c>
      <c r="C53" s="1" t="s">
        <v>8278</v>
      </c>
      <c r="D53" s="1" t="s">
        <v>8279</v>
      </c>
      <c r="E53" s="2">
        <v>47849</v>
      </c>
      <c r="F53" s="2">
        <v>48213</v>
      </c>
      <c r="G53" s="1" t="s">
        <v>10782</v>
      </c>
      <c r="H53" s="1">
        <f>+Temporalidad[[#This Row],[ID]]</f>
        <v>42</v>
      </c>
    </row>
    <row r="54" spans="1:8" hidden="1" x14ac:dyDescent="0.25">
      <c r="A54">
        <v>43</v>
      </c>
      <c r="B54" t="s">
        <v>8321</v>
      </c>
      <c r="C54" s="1" t="s">
        <v>8278</v>
      </c>
      <c r="D54" s="1" t="s">
        <v>8279</v>
      </c>
      <c r="E54" s="2">
        <v>48214</v>
      </c>
      <c r="F54" s="2">
        <v>48579</v>
      </c>
      <c r="G54" s="1" t="s">
        <v>10783</v>
      </c>
      <c r="H54" s="1">
        <f>+Temporalidad[[#This Row],[ID]]</f>
        <v>43</v>
      </c>
    </row>
    <row r="55" spans="1:8" hidden="1" x14ac:dyDescent="0.25">
      <c r="A55">
        <v>44</v>
      </c>
      <c r="B55" t="s">
        <v>8322</v>
      </c>
      <c r="C55" s="1" t="s">
        <v>8278</v>
      </c>
      <c r="D55" s="1" t="s">
        <v>8279</v>
      </c>
      <c r="E55" s="2">
        <v>48580</v>
      </c>
      <c r="F55" s="2">
        <v>48944</v>
      </c>
      <c r="G55" s="1" t="s">
        <v>10784</v>
      </c>
      <c r="H55" s="1">
        <f>+Temporalidad[[#This Row],[ID]]</f>
        <v>44</v>
      </c>
    </row>
    <row r="56" spans="1:8" hidden="1" x14ac:dyDescent="0.25">
      <c r="A56">
        <v>45</v>
      </c>
      <c r="B56" t="s">
        <v>8323</v>
      </c>
      <c r="C56" s="1" t="s">
        <v>8278</v>
      </c>
      <c r="D56" s="1" t="s">
        <v>8279</v>
      </c>
      <c r="E56" s="2">
        <v>48945</v>
      </c>
      <c r="F56" s="2">
        <v>49309</v>
      </c>
      <c r="G56" s="1" t="s">
        <v>10785</v>
      </c>
      <c r="H56" s="1">
        <f>+Temporalidad[[#This Row],[ID]]</f>
        <v>45</v>
      </c>
    </row>
    <row r="57" spans="1:8" hidden="1" x14ac:dyDescent="0.25">
      <c r="A57">
        <v>46</v>
      </c>
      <c r="B57" t="s">
        <v>8324</v>
      </c>
      <c r="C57" s="1" t="s">
        <v>8278</v>
      </c>
      <c r="D57" s="1" t="s">
        <v>8279</v>
      </c>
      <c r="E57" s="2">
        <v>49310</v>
      </c>
      <c r="F57" s="2">
        <v>49674</v>
      </c>
      <c r="G57" s="1" t="s">
        <v>10786</v>
      </c>
      <c r="H57" s="1">
        <f>+Temporalidad[[#This Row],[ID]]</f>
        <v>46</v>
      </c>
    </row>
    <row r="58" spans="1:8" hidden="1" x14ac:dyDescent="0.25">
      <c r="A58">
        <v>47</v>
      </c>
      <c r="B58" t="s">
        <v>8325</v>
      </c>
      <c r="C58" s="1" t="s">
        <v>8278</v>
      </c>
      <c r="D58" s="1" t="s">
        <v>8279</v>
      </c>
      <c r="E58" s="2">
        <v>49675</v>
      </c>
      <c r="F58" s="2">
        <v>50040</v>
      </c>
      <c r="G58" s="1" t="s">
        <v>10787</v>
      </c>
      <c r="H58" s="1">
        <f>+Temporalidad[[#This Row],[ID]]</f>
        <v>47</v>
      </c>
    </row>
    <row r="59" spans="1:8" hidden="1" x14ac:dyDescent="0.25">
      <c r="A59">
        <v>48</v>
      </c>
      <c r="B59" t="s">
        <v>8326</v>
      </c>
      <c r="C59" s="1" t="s">
        <v>8278</v>
      </c>
      <c r="D59" s="1" t="s">
        <v>8279</v>
      </c>
      <c r="E59" s="2">
        <v>50041</v>
      </c>
      <c r="F59" s="2">
        <v>50405</v>
      </c>
      <c r="G59" s="1" t="s">
        <v>10788</v>
      </c>
      <c r="H59" s="1">
        <f>+Temporalidad[[#This Row],[ID]]</f>
        <v>48</v>
      </c>
    </row>
    <row r="60" spans="1:8" hidden="1" x14ac:dyDescent="0.25">
      <c r="A60">
        <v>49</v>
      </c>
      <c r="B60" t="s">
        <v>8327</v>
      </c>
      <c r="C60" s="1" t="s">
        <v>8278</v>
      </c>
      <c r="D60" s="1" t="s">
        <v>8279</v>
      </c>
      <c r="E60" s="2">
        <v>50406</v>
      </c>
      <c r="F60" s="2">
        <v>50770</v>
      </c>
      <c r="G60" s="1" t="s">
        <v>10789</v>
      </c>
      <c r="H60" s="1">
        <f>+Temporalidad[[#This Row],[ID]]</f>
        <v>49</v>
      </c>
    </row>
    <row r="61" spans="1:8" hidden="1" x14ac:dyDescent="0.25">
      <c r="A61">
        <v>50</v>
      </c>
      <c r="B61" t="s">
        <v>8328</v>
      </c>
      <c r="C61" s="1" t="s">
        <v>8278</v>
      </c>
      <c r="D61" s="1" t="s">
        <v>8279</v>
      </c>
      <c r="E61" s="2">
        <v>50771</v>
      </c>
      <c r="F61" s="2">
        <v>51135</v>
      </c>
      <c r="G61" s="1" t="s">
        <v>10790</v>
      </c>
      <c r="H61" s="1">
        <f>+Temporalidad[[#This Row],[ID]]</f>
        <v>50</v>
      </c>
    </row>
    <row r="62" spans="1:8" hidden="1" x14ac:dyDescent="0.25">
      <c r="A62">
        <v>51</v>
      </c>
      <c r="B62" t="s">
        <v>8329</v>
      </c>
      <c r="C62" s="1" t="s">
        <v>8278</v>
      </c>
      <c r="D62" s="1" t="s">
        <v>8279</v>
      </c>
      <c r="E62" s="2">
        <v>51136</v>
      </c>
      <c r="F62" s="2">
        <v>51501</v>
      </c>
      <c r="G62" s="1" t="s">
        <v>10791</v>
      </c>
      <c r="H62" s="1">
        <f>+Temporalidad[[#This Row],[ID]]</f>
        <v>51</v>
      </c>
    </row>
    <row r="63" spans="1:8" hidden="1" x14ac:dyDescent="0.25">
      <c r="A63">
        <v>52</v>
      </c>
      <c r="B63" t="s">
        <v>8330</v>
      </c>
      <c r="C63" s="1" t="s">
        <v>8278</v>
      </c>
      <c r="D63" s="1" t="s">
        <v>8279</v>
      </c>
      <c r="E63" s="2">
        <v>51502</v>
      </c>
      <c r="F63" s="2">
        <v>51866</v>
      </c>
      <c r="G63" s="1" t="s">
        <v>10792</v>
      </c>
      <c r="H63" s="1">
        <f>+Temporalidad[[#This Row],[ID]]</f>
        <v>52</v>
      </c>
    </row>
    <row r="64" spans="1:8" hidden="1" x14ac:dyDescent="0.25">
      <c r="A64">
        <v>53</v>
      </c>
      <c r="B64" t="s">
        <v>8331</v>
      </c>
      <c r="C64" s="1" t="s">
        <v>8278</v>
      </c>
      <c r="D64" s="1" t="s">
        <v>8279</v>
      </c>
      <c r="E64" s="2">
        <v>51867</v>
      </c>
      <c r="F64" s="2">
        <v>52231</v>
      </c>
      <c r="G64" s="1" t="s">
        <v>10793</v>
      </c>
      <c r="H64" s="1">
        <f>+Temporalidad[[#This Row],[ID]]</f>
        <v>53</v>
      </c>
    </row>
    <row r="65" spans="1:8" hidden="1" x14ac:dyDescent="0.25">
      <c r="A65">
        <v>54</v>
      </c>
      <c r="B65" t="s">
        <v>8332</v>
      </c>
      <c r="C65" s="1" t="s">
        <v>8278</v>
      </c>
      <c r="D65" s="1" t="s">
        <v>8279</v>
      </c>
      <c r="E65" s="2">
        <v>52232</v>
      </c>
      <c r="F65" s="2">
        <v>52596</v>
      </c>
      <c r="G65" s="1" t="s">
        <v>10794</v>
      </c>
      <c r="H65" s="1">
        <f>+Temporalidad[[#This Row],[ID]]</f>
        <v>54</v>
      </c>
    </row>
    <row r="66" spans="1:8" hidden="1" x14ac:dyDescent="0.25">
      <c r="A66">
        <v>55</v>
      </c>
      <c r="B66" t="s">
        <v>8333</v>
      </c>
      <c r="C66" s="1" t="s">
        <v>8278</v>
      </c>
      <c r="D66" s="1" t="s">
        <v>8279</v>
      </c>
      <c r="E66" s="2">
        <v>52597</v>
      </c>
      <c r="F66" s="2">
        <v>52962</v>
      </c>
      <c r="G66" s="1" t="s">
        <v>10795</v>
      </c>
      <c r="H66" s="1">
        <f>+Temporalidad[[#This Row],[ID]]</f>
        <v>55</v>
      </c>
    </row>
    <row r="67" spans="1:8" hidden="1" x14ac:dyDescent="0.25">
      <c r="A67">
        <v>56</v>
      </c>
      <c r="B67" t="s">
        <v>8334</v>
      </c>
      <c r="C67" s="1" t="s">
        <v>8278</v>
      </c>
      <c r="D67" s="1" t="s">
        <v>8279</v>
      </c>
      <c r="E67" s="2">
        <v>52963</v>
      </c>
      <c r="F67" s="2">
        <v>53327</v>
      </c>
      <c r="G67" s="1" t="s">
        <v>10796</v>
      </c>
      <c r="H67" s="1">
        <f>+Temporalidad[[#This Row],[ID]]</f>
        <v>56</v>
      </c>
    </row>
    <row r="68" spans="1:8" hidden="1" x14ac:dyDescent="0.25">
      <c r="A68">
        <v>57</v>
      </c>
      <c r="B68" t="s">
        <v>8335</v>
      </c>
      <c r="C68" s="1" t="s">
        <v>8278</v>
      </c>
      <c r="D68" s="1" t="s">
        <v>8279</v>
      </c>
      <c r="E68" s="2">
        <v>53328</v>
      </c>
      <c r="F68" s="2">
        <v>53692</v>
      </c>
      <c r="G68" s="1" t="s">
        <v>10797</v>
      </c>
      <c r="H68" s="1">
        <f>+Temporalidad[[#This Row],[ID]]</f>
        <v>57</v>
      </c>
    </row>
    <row r="69" spans="1:8" hidden="1" x14ac:dyDescent="0.25">
      <c r="A69">
        <v>58</v>
      </c>
      <c r="B69" t="s">
        <v>8336</v>
      </c>
      <c r="C69" s="1" t="s">
        <v>8278</v>
      </c>
      <c r="D69" s="1" t="s">
        <v>8279</v>
      </c>
      <c r="E69" s="2">
        <v>53693</v>
      </c>
      <c r="F69" s="2">
        <v>54057</v>
      </c>
      <c r="G69" s="1" t="s">
        <v>10798</v>
      </c>
      <c r="H69" s="1">
        <f>+Temporalidad[[#This Row],[ID]]</f>
        <v>58</v>
      </c>
    </row>
    <row r="70" spans="1:8" hidden="1" x14ac:dyDescent="0.25">
      <c r="A70">
        <v>59</v>
      </c>
      <c r="B70" t="s">
        <v>8337</v>
      </c>
      <c r="C70" s="1" t="s">
        <v>8278</v>
      </c>
      <c r="D70" s="1" t="s">
        <v>8279</v>
      </c>
      <c r="E70" s="2">
        <v>54058</v>
      </c>
      <c r="F70" s="2">
        <v>54423</v>
      </c>
      <c r="G70" s="1" t="s">
        <v>10799</v>
      </c>
      <c r="H70" s="1">
        <f>+Temporalidad[[#This Row],[ID]]</f>
        <v>59</v>
      </c>
    </row>
    <row r="71" spans="1:8" hidden="1" x14ac:dyDescent="0.25">
      <c r="A71">
        <v>60</v>
      </c>
      <c r="B71" t="s">
        <v>8338</v>
      </c>
      <c r="C71" s="1" t="s">
        <v>8278</v>
      </c>
      <c r="D71" s="1" t="s">
        <v>8279</v>
      </c>
      <c r="E71" s="2">
        <v>54424</v>
      </c>
      <c r="F71" s="2">
        <v>54788</v>
      </c>
      <c r="G71" s="1" t="s">
        <v>10800</v>
      </c>
      <c r="H71" s="1">
        <f>+Temporalidad[[#This Row],[ID]]</f>
        <v>60</v>
      </c>
    </row>
    <row r="72" spans="1:8" hidden="1" x14ac:dyDescent="0.25">
      <c r="A72">
        <v>61</v>
      </c>
      <c r="B72" t="s">
        <v>8339</v>
      </c>
      <c r="C72" s="1" t="s">
        <v>8278</v>
      </c>
      <c r="D72" s="1" t="s">
        <v>8279</v>
      </c>
      <c r="E72" s="2">
        <v>54789</v>
      </c>
      <c r="F72" s="2">
        <v>55153</v>
      </c>
      <c r="G72" s="1" t="s">
        <v>10801</v>
      </c>
      <c r="H72" s="1">
        <f>+Temporalidad[[#This Row],[ID]]</f>
        <v>61</v>
      </c>
    </row>
    <row r="73" spans="1:8" hidden="1" x14ac:dyDescent="0.25">
      <c r="A73">
        <v>62</v>
      </c>
      <c r="B73" s="19" t="s">
        <v>10802</v>
      </c>
      <c r="C73" s="1" t="s">
        <v>8340</v>
      </c>
      <c r="D73" s="1" t="s">
        <v>8341</v>
      </c>
      <c r="E73" s="2">
        <v>32874</v>
      </c>
      <c r="F73" s="2">
        <v>32904</v>
      </c>
      <c r="G73" s="1" t="s">
        <v>10803</v>
      </c>
      <c r="H73" s="1">
        <f>+Temporalidad[[#This Row],[ID]]</f>
        <v>62</v>
      </c>
    </row>
    <row r="74" spans="1:8" hidden="1" x14ac:dyDescent="0.25">
      <c r="A74">
        <v>63</v>
      </c>
      <c r="B74" s="19" t="s">
        <v>10804</v>
      </c>
      <c r="C74" s="1" t="s">
        <v>8340</v>
      </c>
      <c r="D74" s="1" t="s">
        <v>8341</v>
      </c>
      <c r="E74" s="2">
        <v>32905</v>
      </c>
      <c r="F74" s="2">
        <v>32932</v>
      </c>
      <c r="G74" s="1" t="s">
        <v>10805</v>
      </c>
      <c r="H74" s="1">
        <f>+Temporalidad[[#This Row],[ID]]</f>
        <v>63</v>
      </c>
    </row>
    <row r="75" spans="1:8" hidden="1" x14ac:dyDescent="0.25">
      <c r="A75">
        <v>64</v>
      </c>
      <c r="B75" s="19" t="s">
        <v>10806</v>
      </c>
      <c r="C75" s="1" t="s">
        <v>8340</v>
      </c>
      <c r="D75" s="1" t="s">
        <v>8341</v>
      </c>
      <c r="E75" s="2">
        <v>32933</v>
      </c>
      <c r="F75" s="2">
        <v>32963</v>
      </c>
      <c r="G75" s="1" t="s">
        <v>10807</v>
      </c>
      <c r="H75" s="1">
        <f>+Temporalidad[[#This Row],[ID]]</f>
        <v>64</v>
      </c>
    </row>
    <row r="76" spans="1:8" hidden="1" x14ac:dyDescent="0.25">
      <c r="A76">
        <v>65</v>
      </c>
      <c r="B76" s="19" t="s">
        <v>10808</v>
      </c>
      <c r="C76" s="1" t="s">
        <v>8340</v>
      </c>
      <c r="D76" s="1" t="s">
        <v>8341</v>
      </c>
      <c r="E76" s="2">
        <v>32964</v>
      </c>
      <c r="F76" s="2">
        <v>32993</v>
      </c>
      <c r="G76" s="1" t="s">
        <v>10809</v>
      </c>
      <c r="H76" s="1">
        <f>+Temporalidad[[#This Row],[ID]]</f>
        <v>65</v>
      </c>
    </row>
    <row r="77" spans="1:8" hidden="1" x14ac:dyDescent="0.25">
      <c r="A77">
        <v>66</v>
      </c>
      <c r="B77" s="19" t="s">
        <v>10810</v>
      </c>
      <c r="C77" s="1" t="s">
        <v>8340</v>
      </c>
      <c r="D77" s="1" t="s">
        <v>8341</v>
      </c>
      <c r="E77" s="2">
        <v>32994</v>
      </c>
      <c r="F77" s="2">
        <v>33024</v>
      </c>
      <c r="G77" s="1" t="s">
        <v>10811</v>
      </c>
      <c r="H77" s="1">
        <f>+Temporalidad[[#This Row],[ID]]</f>
        <v>66</v>
      </c>
    </row>
    <row r="78" spans="1:8" hidden="1" x14ac:dyDescent="0.25">
      <c r="A78">
        <v>67</v>
      </c>
      <c r="B78" s="19" t="s">
        <v>10812</v>
      </c>
      <c r="C78" s="1" t="s">
        <v>8340</v>
      </c>
      <c r="D78" s="1" t="s">
        <v>8341</v>
      </c>
      <c r="E78" s="2">
        <v>33025</v>
      </c>
      <c r="F78" s="2">
        <v>33054</v>
      </c>
      <c r="G78" s="1" t="s">
        <v>10813</v>
      </c>
      <c r="H78" s="1">
        <f>+Temporalidad[[#This Row],[ID]]</f>
        <v>67</v>
      </c>
    </row>
    <row r="79" spans="1:8" hidden="1" x14ac:dyDescent="0.25">
      <c r="A79">
        <v>68</v>
      </c>
      <c r="B79" s="19" t="s">
        <v>10814</v>
      </c>
      <c r="C79" s="1" t="s">
        <v>8340</v>
      </c>
      <c r="D79" s="1" t="s">
        <v>8341</v>
      </c>
      <c r="E79" s="2">
        <v>33055</v>
      </c>
      <c r="F79" s="2">
        <v>33085</v>
      </c>
      <c r="G79" s="1" t="s">
        <v>10815</v>
      </c>
      <c r="H79" s="1">
        <f>+Temporalidad[[#This Row],[ID]]</f>
        <v>68</v>
      </c>
    </row>
    <row r="80" spans="1:8" hidden="1" x14ac:dyDescent="0.25">
      <c r="A80">
        <v>69</v>
      </c>
      <c r="B80" s="19" t="s">
        <v>10816</v>
      </c>
      <c r="C80" s="1" t="s">
        <v>8340</v>
      </c>
      <c r="D80" s="1" t="s">
        <v>8341</v>
      </c>
      <c r="E80" s="2">
        <v>33086</v>
      </c>
      <c r="F80" s="2">
        <v>33116</v>
      </c>
      <c r="G80" s="1" t="s">
        <v>10817</v>
      </c>
      <c r="H80" s="1">
        <f>+Temporalidad[[#This Row],[ID]]</f>
        <v>69</v>
      </c>
    </row>
    <row r="81" spans="1:8" hidden="1" x14ac:dyDescent="0.25">
      <c r="A81">
        <v>70</v>
      </c>
      <c r="B81" s="19" t="s">
        <v>10818</v>
      </c>
      <c r="C81" s="1" t="s">
        <v>8340</v>
      </c>
      <c r="D81" s="1" t="s">
        <v>8341</v>
      </c>
      <c r="E81" s="2">
        <v>33117</v>
      </c>
      <c r="F81" s="2">
        <v>33146</v>
      </c>
      <c r="G81" s="1" t="s">
        <v>10819</v>
      </c>
      <c r="H81" s="1">
        <f>+Temporalidad[[#This Row],[ID]]</f>
        <v>70</v>
      </c>
    </row>
    <row r="82" spans="1:8" hidden="1" x14ac:dyDescent="0.25">
      <c r="A82">
        <v>71</v>
      </c>
      <c r="B82" s="19" t="s">
        <v>10820</v>
      </c>
      <c r="C82" s="1" t="s">
        <v>8340</v>
      </c>
      <c r="D82" s="1" t="s">
        <v>8341</v>
      </c>
      <c r="E82" s="2">
        <v>33147</v>
      </c>
      <c r="F82" s="2">
        <v>33177</v>
      </c>
      <c r="G82" s="1" t="s">
        <v>10821</v>
      </c>
      <c r="H82" s="1">
        <f>+Temporalidad[[#This Row],[ID]]</f>
        <v>71</v>
      </c>
    </row>
    <row r="83" spans="1:8" hidden="1" x14ac:dyDescent="0.25">
      <c r="A83">
        <v>72</v>
      </c>
      <c r="B83" s="19" t="s">
        <v>10822</v>
      </c>
      <c r="C83" s="1" t="s">
        <v>8340</v>
      </c>
      <c r="D83" s="1" t="s">
        <v>8341</v>
      </c>
      <c r="E83" s="2">
        <v>33178</v>
      </c>
      <c r="F83" s="2">
        <v>33207</v>
      </c>
      <c r="G83" s="1" t="s">
        <v>10823</v>
      </c>
      <c r="H83" s="1">
        <f>+Temporalidad[[#This Row],[ID]]</f>
        <v>72</v>
      </c>
    </row>
    <row r="84" spans="1:8" hidden="1" x14ac:dyDescent="0.25">
      <c r="A84">
        <v>73</v>
      </c>
      <c r="B84" s="19" t="s">
        <v>10824</v>
      </c>
      <c r="C84" s="1" t="s">
        <v>8340</v>
      </c>
      <c r="D84" s="1" t="s">
        <v>8341</v>
      </c>
      <c r="E84" s="2">
        <v>33208</v>
      </c>
      <c r="F84" s="2">
        <v>33238</v>
      </c>
      <c r="G84" s="1" t="s">
        <v>10825</v>
      </c>
      <c r="H84" s="1">
        <f>+Temporalidad[[#This Row],[ID]]</f>
        <v>73</v>
      </c>
    </row>
    <row r="85" spans="1:8" hidden="1" x14ac:dyDescent="0.25">
      <c r="A85">
        <v>74</v>
      </c>
      <c r="B85" s="19" t="s">
        <v>10826</v>
      </c>
      <c r="C85" s="1" t="s">
        <v>8340</v>
      </c>
      <c r="D85" s="1" t="s">
        <v>8341</v>
      </c>
      <c r="E85" s="2">
        <v>33239</v>
      </c>
      <c r="F85" s="2">
        <v>33269</v>
      </c>
      <c r="G85" s="1" t="s">
        <v>10827</v>
      </c>
      <c r="H85" s="1">
        <f>+Temporalidad[[#This Row],[ID]]</f>
        <v>74</v>
      </c>
    </row>
    <row r="86" spans="1:8" hidden="1" x14ac:dyDescent="0.25">
      <c r="A86">
        <v>75</v>
      </c>
      <c r="B86" s="19" t="s">
        <v>10828</v>
      </c>
      <c r="C86" s="1" t="s">
        <v>8340</v>
      </c>
      <c r="D86" s="1" t="s">
        <v>8341</v>
      </c>
      <c r="E86" s="2">
        <v>33270</v>
      </c>
      <c r="F86" s="2">
        <v>33297</v>
      </c>
      <c r="G86" s="1" t="s">
        <v>10829</v>
      </c>
      <c r="H86" s="1">
        <f>+Temporalidad[[#This Row],[ID]]</f>
        <v>75</v>
      </c>
    </row>
    <row r="87" spans="1:8" hidden="1" x14ac:dyDescent="0.25">
      <c r="A87">
        <v>76</v>
      </c>
      <c r="B87" s="19" t="s">
        <v>10830</v>
      </c>
      <c r="C87" s="1" t="s">
        <v>8340</v>
      </c>
      <c r="D87" s="1" t="s">
        <v>8341</v>
      </c>
      <c r="E87" s="2">
        <v>33298</v>
      </c>
      <c r="F87" s="2">
        <v>33328</v>
      </c>
      <c r="G87" s="1" t="s">
        <v>10831</v>
      </c>
      <c r="H87" s="1">
        <f>+Temporalidad[[#This Row],[ID]]</f>
        <v>76</v>
      </c>
    </row>
    <row r="88" spans="1:8" hidden="1" x14ac:dyDescent="0.25">
      <c r="A88">
        <v>77</v>
      </c>
      <c r="B88" s="19" t="s">
        <v>10832</v>
      </c>
      <c r="C88" s="1" t="s">
        <v>8340</v>
      </c>
      <c r="D88" s="1" t="s">
        <v>8341</v>
      </c>
      <c r="E88" s="2">
        <v>33329</v>
      </c>
      <c r="F88" s="2">
        <v>33358</v>
      </c>
      <c r="G88" s="1" t="s">
        <v>10833</v>
      </c>
      <c r="H88" s="1">
        <f>+Temporalidad[[#This Row],[ID]]</f>
        <v>77</v>
      </c>
    </row>
    <row r="89" spans="1:8" hidden="1" x14ac:dyDescent="0.25">
      <c r="A89">
        <v>78</v>
      </c>
      <c r="B89" s="19" t="s">
        <v>10834</v>
      </c>
      <c r="C89" s="1" t="s">
        <v>8340</v>
      </c>
      <c r="D89" s="1" t="s">
        <v>8341</v>
      </c>
      <c r="E89" s="2">
        <v>33359</v>
      </c>
      <c r="F89" s="2">
        <v>33389</v>
      </c>
      <c r="G89" s="1" t="s">
        <v>10835</v>
      </c>
      <c r="H89" s="1">
        <f>+Temporalidad[[#This Row],[ID]]</f>
        <v>78</v>
      </c>
    </row>
    <row r="90" spans="1:8" hidden="1" x14ac:dyDescent="0.25">
      <c r="A90">
        <v>79</v>
      </c>
      <c r="B90" s="19" t="s">
        <v>10836</v>
      </c>
      <c r="C90" s="1" t="s">
        <v>8340</v>
      </c>
      <c r="D90" s="1" t="s">
        <v>8341</v>
      </c>
      <c r="E90" s="2">
        <v>33390</v>
      </c>
      <c r="F90" s="2">
        <v>33419</v>
      </c>
      <c r="G90" s="1" t="s">
        <v>10837</v>
      </c>
      <c r="H90" s="1">
        <f>+Temporalidad[[#This Row],[ID]]</f>
        <v>79</v>
      </c>
    </row>
    <row r="91" spans="1:8" hidden="1" x14ac:dyDescent="0.25">
      <c r="A91">
        <v>80</v>
      </c>
      <c r="B91" s="19" t="s">
        <v>10838</v>
      </c>
      <c r="C91" s="1" t="s">
        <v>8340</v>
      </c>
      <c r="D91" s="1" t="s">
        <v>8341</v>
      </c>
      <c r="E91" s="2">
        <v>33420</v>
      </c>
      <c r="F91" s="2">
        <v>33450</v>
      </c>
      <c r="G91" s="1" t="s">
        <v>10839</v>
      </c>
      <c r="H91" s="1">
        <f>+Temporalidad[[#This Row],[ID]]</f>
        <v>80</v>
      </c>
    </row>
    <row r="92" spans="1:8" hidden="1" x14ac:dyDescent="0.25">
      <c r="A92">
        <v>81</v>
      </c>
      <c r="B92" s="19" t="s">
        <v>10840</v>
      </c>
      <c r="C92" s="1" t="s">
        <v>8340</v>
      </c>
      <c r="D92" s="1" t="s">
        <v>8341</v>
      </c>
      <c r="E92" s="2">
        <v>33451</v>
      </c>
      <c r="F92" s="2">
        <v>33481</v>
      </c>
      <c r="G92" s="1" t="s">
        <v>10841</v>
      </c>
      <c r="H92" s="1">
        <f>+Temporalidad[[#This Row],[ID]]</f>
        <v>81</v>
      </c>
    </row>
    <row r="93" spans="1:8" hidden="1" x14ac:dyDescent="0.25">
      <c r="A93">
        <v>82</v>
      </c>
      <c r="B93" s="19" t="s">
        <v>10842</v>
      </c>
      <c r="C93" s="1" t="s">
        <v>8340</v>
      </c>
      <c r="D93" s="1" t="s">
        <v>8341</v>
      </c>
      <c r="E93" s="2">
        <v>33482</v>
      </c>
      <c r="F93" s="2">
        <v>33511</v>
      </c>
      <c r="G93" s="1" t="s">
        <v>10843</v>
      </c>
      <c r="H93" s="1">
        <f>+Temporalidad[[#This Row],[ID]]</f>
        <v>82</v>
      </c>
    </row>
    <row r="94" spans="1:8" hidden="1" x14ac:dyDescent="0.25">
      <c r="A94">
        <v>83</v>
      </c>
      <c r="B94" s="19" t="s">
        <v>10844</v>
      </c>
      <c r="C94" s="1" t="s">
        <v>8340</v>
      </c>
      <c r="D94" s="1" t="s">
        <v>8341</v>
      </c>
      <c r="E94" s="2">
        <v>33512</v>
      </c>
      <c r="F94" s="2">
        <v>33542</v>
      </c>
      <c r="G94" s="1" t="s">
        <v>10845</v>
      </c>
      <c r="H94" s="1">
        <f>+Temporalidad[[#This Row],[ID]]</f>
        <v>83</v>
      </c>
    </row>
    <row r="95" spans="1:8" hidden="1" x14ac:dyDescent="0.25">
      <c r="A95">
        <v>84</v>
      </c>
      <c r="B95" s="19" t="s">
        <v>10846</v>
      </c>
      <c r="C95" s="1" t="s">
        <v>8340</v>
      </c>
      <c r="D95" s="1" t="s">
        <v>8341</v>
      </c>
      <c r="E95" s="2">
        <v>33543</v>
      </c>
      <c r="F95" s="2">
        <v>33572</v>
      </c>
      <c r="G95" s="1" t="s">
        <v>10847</v>
      </c>
      <c r="H95" s="1">
        <f>+Temporalidad[[#This Row],[ID]]</f>
        <v>84</v>
      </c>
    </row>
    <row r="96" spans="1:8" hidden="1" x14ac:dyDescent="0.25">
      <c r="A96">
        <v>85</v>
      </c>
      <c r="B96" s="19" t="s">
        <v>10848</v>
      </c>
      <c r="C96" s="1" t="s">
        <v>8340</v>
      </c>
      <c r="D96" s="1" t="s">
        <v>8341</v>
      </c>
      <c r="E96" s="2">
        <v>33573</v>
      </c>
      <c r="F96" s="2">
        <v>33603</v>
      </c>
      <c r="G96" s="1" t="s">
        <v>10849</v>
      </c>
      <c r="H96" s="1">
        <f>+Temporalidad[[#This Row],[ID]]</f>
        <v>85</v>
      </c>
    </row>
    <row r="97" spans="1:8" hidden="1" x14ac:dyDescent="0.25">
      <c r="A97">
        <v>86</v>
      </c>
      <c r="B97" s="19" t="s">
        <v>10850</v>
      </c>
      <c r="C97" s="1" t="s">
        <v>8340</v>
      </c>
      <c r="D97" s="1" t="s">
        <v>8341</v>
      </c>
      <c r="E97" s="2">
        <v>33604</v>
      </c>
      <c r="F97" s="2">
        <v>33634</v>
      </c>
      <c r="G97" s="1" t="s">
        <v>10851</v>
      </c>
      <c r="H97" s="1">
        <f>+Temporalidad[[#This Row],[ID]]</f>
        <v>86</v>
      </c>
    </row>
    <row r="98" spans="1:8" hidden="1" x14ac:dyDescent="0.25">
      <c r="A98">
        <v>87</v>
      </c>
      <c r="B98" s="19" t="s">
        <v>10852</v>
      </c>
      <c r="C98" s="1" t="s">
        <v>8340</v>
      </c>
      <c r="D98" s="1" t="s">
        <v>8341</v>
      </c>
      <c r="E98" s="2">
        <v>33635</v>
      </c>
      <c r="F98" s="2">
        <v>33662</v>
      </c>
      <c r="G98" s="1" t="s">
        <v>10853</v>
      </c>
      <c r="H98" s="1">
        <f>+Temporalidad[[#This Row],[ID]]</f>
        <v>87</v>
      </c>
    </row>
    <row r="99" spans="1:8" hidden="1" x14ac:dyDescent="0.25">
      <c r="A99">
        <v>88</v>
      </c>
      <c r="B99" s="19" t="s">
        <v>10854</v>
      </c>
      <c r="C99" s="1" t="s">
        <v>8340</v>
      </c>
      <c r="D99" s="1" t="s">
        <v>8341</v>
      </c>
      <c r="E99" s="2">
        <v>33664</v>
      </c>
      <c r="F99" s="2">
        <v>33694</v>
      </c>
      <c r="G99" s="1" t="s">
        <v>10855</v>
      </c>
      <c r="H99" s="1">
        <f>+Temporalidad[[#This Row],[ID]]</f>
        <v>88</v>
      </c>
    </row>
    <row r="100" spans="1:8" hidden="1" x14ac:dyDescent="0.25">
      <c r="A100">
        <v>89</v>
      </c>
      <c r="B100" s="19" t="s">
        <v>10856</v>
      </c>
      <c r="C100" s="1" t="s">
        <v>8340</v>
      </c>
      <c r="D100" s="1" t="s">
        <v>8341</v>
      </c>
      <c r="E100" s="2">
        <v>33695</v>
      </c>
      <c r="F100" s="2">
        <v>33724</v>
      </c>
      <c r="G100" s="1" t="s">
        <v>10857</v>
      </c>
      <c r="H100" s="1">
        <f>+Temporalidad[[#This Row],[ID]]</f>
        <v>89</v>
      </c>
    </row>
    <row r="101" spans="1:8" hidden="1" x14ac:dyDescent="0.25">
      <c r="A101">
        <v>90</v>
      </c>
      <c r="B101" s="19" t="s">
        <v>10858</v>
      </c>
      <c r="C101" s="1" t="s">
        <v>8340</v>
      </c>
      <c r="D101" s="1" t="s">
        <v>8341</v>
      </c>
      <c r="E101" s="2">
        <v>33725</v>
      </c>
      <c r="F101" s="2">
        <v>33755</v>
      </c>
      <c r="G101" s="1" t="s">
        <v>10859</v>
      </c>
      <c r="H101" s="1">
        <f>+Temporalidad[[#This Row],[ID]]</f>
        <v>90</v>
      </c>
    </row>
    <row r="102" spans="1:8" hidden="1" x14ac:dyDescent="0.25">
      <c r="A102">
        <v>91</v>
      </c>
      <c r="B102" s="19" t="s">
        <v>10860</v>
      </c>
      <c r="C102" s="1" t="s">
        <v>8340</v>
      </c>
      <c r="D102" s="1" t="s">
        <v>8341</v>
      </c>
      <c r="E102" s="2">
        <v>33756</v>
      </c>
      <c r="F102" s="2">
        <v>33785</v>
      </c>
      <c r="G102" s="1" t="s">
        <v>10861</v>
      </c>
      <c r="H102" s="1">
        <f>+Temporalidad[[#This Row],[ID]]</f>
        <v>91</v>
      </c>
    </row>
    <row r="103" spans="1:8" hidden="1" x14ac:dyDescent="0.25">
      <c r="A103">
        <v>92</v>
      </c>
      <c r="B103" s="19" t="s">
        <v>10862</v>
      </c>
      <c r="C103" s="1" t="s">
        <v>8340</v>
      </c>
      <c r="D103" s="1" t="s">
        <v>8341</v>
      </c>
      <c r="E103" s="2">
        <v>33786</v>
      </c>
      <c r="F103" s="2">
        <v>33816</v>
      </c>
      <c r="G103" s="1" t="s">
        <v>10863</v>
      </c>
      <c r="H103" s="1">
        <f>+Temporalidad[[#This Row],[ID]]</f>
        <v>92</v>
      </c>
    </row>
    <row r="104" spans="1:8" hidden="1" x14ac:dyDescent="0.25">
      <c r="A104">
        <v>93</v>
      </c>
      <c r="B104" s="19" t="s">
        <v>10864</v>
      </c>
      <c r="C104" s="1" t="s">
        <v>8340</v>
      </c>
      <c r="D104" s="1" t="s">
        <v>8341</v>
      </c>
      <c r="E104" s="2">
        <v>33817</v>
      </c>
      <c r="F104" s="2">
        <v>33847</v>
      </c>
      <c r="G104" s="1" t="s">
        <v>10865</v>
      </c>
      <c r="H104" s="1">
        <f>+Temporalidad[[#This Row],[ID]]</f>
        <v>93</v>
      </c>
    </row>
    <row r="105" spans="1:8" hidden="1" x14ac:dyDescent="0.25">
      <c r="A105">
        <v>94</v>
      </c>
      <c r="B105" s="19" t="s">
        <v>10866</v>
      </c>
      <c r="C105" s="1" t="s">
        <v>8340</v>
      </c>
      <c r="D105" s="1" t="s">
        <v>8341</v>
      </c>
      <c r="E105" s="2">
        <v>33848</v>
      </c>
      <c r="F105" s="2">
        <v>33877</v>
      </c>
      <c r="G105" s="1" t="s">
        <v>10867</v>
      </c>
      <c r="H105" s="1">
        <f>+Temporalidad[[#This Row],[ID]]</f>
        <v>94</v>
      </c>
    </row>
    <row r="106" spans="1:8" hidden="1" x14ac:dyDescent="0.25">
      <c r="A106">
        <v>95</v>
      </c>
      <c r="B106" s="19" t="s">
        <v>10868</v>
      </c>
      <c r="C106" s="1" t="s">
        <v>8340</v>
      </c>
      <c r="D106" s="1" t="s">
        <v>8341</v>
      </c>
      <c r="E106" s="2">
        <v>33878</v>
      </c>
      <c r="F106" s="2">
        <v>33908</v>
      </c>
      <c r="G106" s="1" t="s">
        <v>10869</v>
      </c>
      <c r="H106" s="1">
        <f>+Temporalidad[[#This Row],[ID]]</f>
        <v>95</v>
      </c>
    </row>
    <row r="107" spans="1:8" hidden="1" x14ac:dyDescent="0.25">
      <c r="A107">
        <v>96</v>
      </c>
      <c r="B107" s="19" t="s">
        <v>10870</v>
      </c>
      <c r="C107" s="1" t="s">
        <v>8340</v>
      </c>
      <c r="D107" s="1" t="s">
        <v>8341</v>
      </c>
      <c r="E107" s="2">
        <v>33909</v>
      </c>
      <c r="F107" s="2">
        <v>33938</v>
      </c>
      <c r="G107" s="1" t="s">
        <v>10871</v>
      </c>
      <c r="H107" s="1">
        <f>+Temporalidad[[#This Row],[ID]]</f>
        <v>96</v>
      </c>
    </row>
    <row r="108" spans="1:8" hidden="1" x14ac:dyDescent="0.25">
      <c r="A108">
        <v>97</v>
      </c>
      <c r="B108" s="19" t="s">
        <v>10872</v>
      </c>
      <c r="C108" s="1" t="s">
        <v>8340</v>
      </c>
      <c r="D108" s="1" t="s">
        <v>8341</v>
      </c>
      <c r="E108" s="2">
        <v>33939</v>
      </c>
      <c r="F108" s="2">
        <v>33969</v>
      </c>
      <c r="G108" s="1" t="s">
        <v>10873</v>
      </c>
      <c r="H108" s="1">
        <f>+Temporalidad[[#This Row],[ID]]</f>
        <v>97</v>
      </c>
    </row>
    <row r="109" spans="1:8" hidden="1" x14ac:dyDescent="0.25">
      <c r="A109">
        <v>98</v>
      </c>
      <c r="B109" s="19" t="s">
        <v>10874</v>
      </c>
      <c r="C109" s="1" t="s">
        <v>8340</v>
      </c>
      <c r="D109" s="1" t="s">
        <v>8341</v>
      </c>
      <c r="E109" s="2">
        <v>33970</v>
      </c>
      <c r="F109" s="2">
        <v>34000</v>
      </c>
      <c r="G109" s="1" t="s">
        <v>10875</v>
      </c>
      <c r="H109" s="1">
        <f>+Temporalidad[[#This Row],[ID]]</f>
        <v>98</v>
      </c>
    </row>
    <row r="110" spans="1:8" hidden="1" x14ac:dyDescent="0.25">
      <c r="A110">
        <v>99</v>
      </c>
      <c r="B110" s="19" t="s">
        <v>10876</v>
      </c>
      <c r="C110" s="1" t="s">
        <v>8340</v>
      </c>
      <c r="D110" s="1" t="s">
        <v>8341</v>
      </c>
      <c r="E110" s="2">
        <v>34001</v>
      </c>
      <c r="F110" s="2">
        <v>34028</v>
      </c>
      <c r="G110" s="1" t="s">
        <v>10877</v>
      </c>
      <c r="H110" s="1">
        <f>+Temporalidad[[#This Row],[ID]]</f>
        <v>99</v>
      </c>
    </row>
    <row r="111" spans="1:8" hidden="1" x14ac:dyDescent="0.25">
      <c r="A111">
        <v>100</v>
      </c>
      <c r="B111" s="19" t="s">
        <v>10878</v>
      </c>
      <c r="C111" s="1" t="s">
        <v>8340</v>
      </c>
      <c r="D111" s="1" t="s">
        <v>8341</v>
      </c>
      <c r="E111" s="2">
        <v>34029</v>
      </c>
      <c r="F111" s="2">
        <v>34059</v>
      </c>
      <c r="G111" s="1" t="s">
        <v>10879</v>
      </c>
      <c r="H111" s="1">
        <f>+Temporalidad[[#This Row],[ID]]</f>
        <v>100</v>
      </c>
    </row>
    <row r="112" spans="1:8" hidden="1" x14ac:dyDescent="0.25">
      <c r="A112">
        <v>101</v>
      </c>
      <c r="B112" s="19" t="s">
        <v>10880</v>
      </c>
      <c r="C112" s="1" t="s">
        <v>8340</v>
      </c>
      <c r="D112" s="1" t="s">
        <v>8341</v>
      </c>
      <c r="E112" s="2">
        <v>34060</v>
      </c>
      <c r="F112" s="2">
        <v>34089</v>
      </c>
      <c r="G112" s="1" t="s">
        <v>10881</v>
      </c>
      <c r="H112" s="1">
        <f>+Temporalidad[[#This Row],[ID]]</f>
        <v>101</v>
      </c>
    </row>
    <row r="113" spans="1:8" hidden="1" x14ac:dyDescent="0.25">
      <c r="A113">
        <v>102</v>
      </c>
      <c r="B113" s="19" t="s">
        <v>10882</v>
      </c>
      <c r="C113" s="1" t="s">
        <v>8340</v>
      </c>
      <c r="D113" s="1" t="s">
        <v>8341</v>
      </c>
      <c r="E113" s="2">
        <v>34090</v>
      </c>
      <c r="F113" s="2">
        <v>34120</v>
      </c>
      <c r="G113" s="1" t="s">
        <v>10883</v>
      </c>
      <c r="H113" s="1">
        <f>+Temporalidad[[#This Row],[ID]]</f>
        <v>102</v>
      </c>
    </row>
    <row r="114" spans="1:8" hidden="1" x14ac:dyDescent="0.25">
      <c r="A114">
        <v>103</v>
      </c>
      <c r="B114" s="19" t="s">
        <v>10884</v>
      </c>
      <c r="C114" s="1" t="s">
        <v>8340</v>
      </c>
      <c r="D114" s="1" t="s">
        <v>8341</v>
      </c>
      <c r="E114" s="2">
        <v>34121</v>
      </c>
      <c r="F114" s="2">
        <v>34150</v>
      </c>
      <c r="G114" s="1" t="s">
        <v>10885</v>
      </c>
      <c r="H114" s="1">
        <f>+Temporalidad[[#This Row],[ID]]</f>
        <v>103</v>
      </c>
    </row>
    <row r="115" spans="1:8" hidden="1" x14ac:dyDescent="0.25">
      <c r="A115">
        <v>104</v>
      </c>
      <c r="B115" s="19" t="s">
        <v>10886</v>
      </c>
      <c r="C115" s="1" t="s">
        <v>8340</v>
      </c>
      <c r="D115" s="1" t="s">
        <v>8341</v>
      </c>
      <c r="E115" s="2">
        <v>34151</v>
      </c>
      <c r="F115" s="2">
        <v>34181</v>
      </c>
      <c r="G115" s="1" t="s">
        <v>10887</v>
      </c>
      <c r="H115" s="1">
        <f>+Temporalidad[[#This Row],[ID]]</f>
        <v>104</v>
      </c>
    </row>
    <row r="116" spans="1:8" hidden="1" x14ac:dyDescent="0.25">
      <c r="A116">
        <v>105</v>
      </c>
      <c r="B116" s="19" t="s">
        <v>10888</v>
      </c>
      <c r="C116" s="1" t="s">
        <v>8340</v>
      </c>
      <c r="D116" s="1" t="s">
        <v>8341</v>
      </c>
      <c r="E116" s="2">
        <v>34182</v>
      </c>
      <c r="F116" s="2">
        <v>34212</v>
      </c>
      <c r="G116" s="1" t="s">
        <v>10889</v>
      </c>
      <c r="H116" s="1">
        <f>+Temporalidad[[#This Row],[ID]]</f>
        <v>105</v>
      </c>
    </row>
    <row r="117" spans="1:8" hidden="1" x14ac:dyDescent="0.25">
      <c r="A117">
        <v>106</v>
      </c>
      <c r="B117" s="19" t="s">
        <v>10890</v>
      </c>
      <c r="C117" s="1" t="s">
        <v>8340</v>
      </c>
      <c r="D117" s="1" t="s">
        <v>8341</v>
      </c>
      <c r="E117" s="2">
        <v>34213</v>
      </c>
      <c r="F117" s="2">
        <v>34242</v>
      </c>
      <c r="G117" s="1" t="s">
        <v>10891</v>
      </c>
      <c r="H117" s="1">
        <f>+Temporalidad[[#This Row],[ID]]</f>
        <v>106</v>
      </c>
    </row>
    <row r="118" spans="1:8" hidden="1" x14ac:dyDescent="0.25">
      <c r="A118">
        <v>107</v>
      </c>
      <c r="B118" s="19" t="s">
        <v>10892</v>
      </c>
      <c r="C118" s="1" t="s">
        <v>8340</v>
      </c>
      <c r="D118" s="1" t="s">
        <v>8341</v>
      </c>
      <c r="E118" s="2">
        <v>34243</v>
      </c>
      <c r="F118" s="2">
        <v>34273</v>
      </c>
      <c r="G118" s="1" t="s">
        <v>10893</v>
      </c>
      <c r="H118" s="1">
        <f>+Temporalidad[[#This Row],[ID]]</f>
        <v>107</v>
      </c>
    </row>
    <row r="119" spans="1:8" hidden="1" x14ac:dyDescent="0.25">
      <c r="A119">
        <v>108</v>
      </c>
      <c r="B119" s="19" t="s">
        <v>10894</v>
      </c>
      <c r="C119" s="1" t="s">
        <v>8340</v>
      </c>
      <c r="D119" s="1" t="s">
        <v>8341</v>
      </c>
      <c r="E119" s="2">
        <v>34274</v>
      </c>
      <c r="F119" s="2">
        <v>34303</v>
      </c>
      <c r="G119" s="1" t="s">
        <v>10895</v>
      </c>
      <c r="H119" s="1">
        <f>+Temporalidad[[#This Row],[ID]]</f>
        <v>108</v>
      </c>
    </row>
    <row r="120" spans="1:8" hidden="1" x14ac:dyDescent="0.25">
      <c r="A120">
        <v>109</v>
      </c>
      <c r="B120" s="19" t="s">
        <v>10896</v>
      </c>
      <c r="C120" s="1" t="s">
        <v>8340</v>
      </c>
      <c r="D120" s="1" t="s">
        <v>8341</v>
      </c>
      <c r="E120" s="2">
        <v>34304</v>
      </c>
      <c r="F120" s="2">
        <v>34334</v>
      </c>
      <c r="G120" s="1" t="s">
        <v>10897</v>
      </c>
      <c r="H120" s="1">
        <f>+Temporalidad[[#This Row],[ID]]</f>
        <v>109</v>
      </c>
    </row>
    <row r="121" spans="1:8" hidden="1" x14ac:dyDescent="0.25">
      <c r="A121">
        <v>110</v>
      </c>
      <c r="B121" s="19" t="s">
        <v>10898</v>
      </c>
      <c r="C121" s="1" t="s">
        <v>8340</v>
      </c>
      <c r="D121" s="1" t="s">
        <v>8341</v>
      </c>
      <c r="E121" s="2">
        <v>34335</v>
      </c>
      <c r="F121" s="2">
        <v>34365</v>
      </c>
      <c r="G121" s="1" t="s">
        <v>10899</v>
      </c>
      <c r="H121" s="1">
        <f>+Temporalidad[[#This Row],[ID]]</f>
        <v>110</v>
      </c>
    </row>
    <row r="122" spans="1:8" hidden="1" x14ac:dyDescent="0.25">
      <c r="A122">
        <v>111</v>
      </c>
      <c r="B122" s="19" t="s">
        <v>10900</v>
      </c>
      <c r="C122" s="1" t="s">
        <v>8340</v>
      </c>
      <c r="D122" s="1" t="s">
        <v>8341</v>
      </c>
      <c r="E122" s="2">
        <v>34366</v>
      </c>
      <c r="F122" s="2">
        <v>34393</v>
      </c>
      <c r="G122" s="1" t="s">
        <v>10901</v>
      </c>
      <c r="H122" s="1">
        <f>+Temporalidad[[#This Row],[ID]]</f>
        <v>111</v>
      </c>
    </row>
    <row r="123" spans="1:8" hidden="1" x14ac:dyDescent="0.25">
      <c r="A123">
        <v>112</v>
      </c>
      <c r="B123" s="19" t="s">
        <v>10902</v>
      </c>
      <c r="C123" s="1" t="s">
        <v>8340</v>
      </c>
      <c r="D123" s="1" t="s">
        <v>8341</v>
      </c>
      <c r="E123" s="2">
        <v>34394</v>
      </c>
      <c r="F123" s="2">
        <v>34424</v>
      </c>
      <c r="G123" s="1" t="s">
        <v>10903</v>
      </c>
      <c r="H123" s="1">
        <f>+Temporalidad[[#This Row],[ID]]</f>
        <v>112</v>
      </c>
    </row>
    <row r="124" spans="1:8" hidden="1" x14ac:dyDescent="0.25">
      <c r="A124">
        <v>113</v>
      </c>
      <c r="B124" s="19" t="s">
        <v>10904</v>
      </c>
      <c r="C124" s="1" t="s">
        <v>8340</v>
      </c>
      <c r="D124" s="1" t="s">
        <v>8341</v>
      </c>
      <c r="E124" s="2">
        <v>34425</v>
      </c>
      <c r="F124" s="2">
        <v>34454</v>
      </c>
      <c r="G124" s="1" t="s">
        <v>10905</v>
      </c>
      <c r="H124" s="1">
        <f>+Temporalidad[[#This Row],[ID]]</f>
        <v>113</v>
      </c>
    </row>
    <row r="125" spans="1:8" hidden="1" x14ac:dyDescent="0.25">
      <c r="A125">
        <v>114</v>
      </c>
      <c r="B125" s="19" t="s">
        <v>10906</v>
      </c>
      <c r="C125" s="1" t="s">
        <v>8340</v>
      </c>
      <c r="D125" s="1" t="s">
        <v>8341</v>
      </c>
      <c r="E125" s="2">
        <v>34455</v>
      </c>
      <c r="F125" s="2">
        <v>34485</v>
      </c>
      <c r="G125" s="1" t="s">
        <v>10907</v>
      </c>
      <c r="H125" s="1">
        <f>+Temporalidad[[#This Row],[ID]]</f>
        <v>114</v>
      </c>
    </row>
    <row r="126" spans="1:8" hidden="1" x14ac:dyDescent="0.25">
      <c r="A126">
        <v>115</v>
      </c>
      <c r="B126" s="19" t="s">
        <v>10908</v>
      </c>
      <c r="C126" s="1" t="s">
        <v>8340</v>
      </c>
      <c r="D126" s="1" t="s">
        <v>8341</v>
      </c>
      <c r="E126" s="2">
        <v>34486</v>
      </c>
      <c r="F126" s="2">
        <v>34515</v>
      </c>
      <c r="G126" s="1" t="s">
        <v>10909</v>
      </c>
      <c r="H126" s="1">
        <f>+Temporalidad[[#This Row],[ID]]</f>
        <v>115</v>
      </c>
    </row>
    <row r="127" spans="1:8" hidden="1" x14ac:dyDescent="0.25">
      <c r="A127">
        <v>116</v>
      </c>
      <c r="B127" s="19" t="s">
        <v>10910</v>
      </c>
      <c r="C127" s="1" t="s">
        <v>8340</v>
      </c>
      <c r="D127" s="1" t="s">
        <v>8341</v>
      </c>
      <c r="E127" s="2">
        <v>34516</v>
      </c>
      <c r="F127" s="2">
        <v>34546</v>
      </c>
      <c r="G127" s="1" t="s">
        <v>10911</v>
      </c>
      <c r="H127" s="1">
        <f>+Temporalidad[[#This Row],[ID]]</f>
        <v>116</v>
      </c>
    </row>
    <row r="128" spans="1:8" hidden="1" x14ac:dyDescent="0.25">
      <c r="A128">
        <v>117</v>
      </c>
      <c r="B128" s="19" t="s">
        <v>10912</v>
      </c>
      <c r="C128" s="1" t="s">
        <v>8340</v>
      </c>
      <c r="D128" s="1" t="s">
        <v>8341</v>
      </c>
      <c r="E128" s="2">
        <v>34547</v>
      </c>
      <c r="F128" s="2">
        <v>34577</v>
      </c>
      <c r="G128" s="1" t="s">
        <v>10913</v>
      </c>
      <c r="H128" s="1">
        <f>+Temporalidad[[#This Row],[ID]]</f>
        <v>117</v>
      </c>
    </row>
    <row r="129" spans="1:8" hidden="1" x14ac:dyDescent="0.25">
      <c r="A129">
        <v>118</v>
      </c>
      <c r="B129" s="19" t="s">
        <v>10914</v>
      </c>
      <c r="C129" s="1" t="s">
        <v>8340</v>
      </c>
      <c r="D129" s="1" t="s">
        <v>8341</v>
      </c>
      <c r="E129" s="2">
        <v>34578</v>
      </c>
      <c r="F129" s="2">
        <v>34607</v>
      </c>
      <c r="G129" s="1" t="s">
        <v>10915</v>
      </c>
      <c r="H129" s="1">
        <f>+Temporalidad[[#This Row],[ID]]</f>
        <v>118</v>
      </c>
    </row>
    <row r="130" spans="1:8" hidden="1" x14ac:dyDescent="0.25">
      <c r="A130">
        <v>119</v>
      </c>
      <c r="B130" s="19" t="s">
        <v>10916</v>
      </c>
      <c r="C130" s="1" t="s">
        <v>8340</v>
      </c>
      <c r="D130" s="1" t="s">
        <v>8341</v>
      </c>
      <c r="E130" s="2">
        <v>34608</v>
      </c>
      <c r="F130" s="2">
        <v>34638</v>
      </c>
      <c r="G130" s="1" t="s">
        <v>10917</v>
      </c>
      <c r="H130" s="1">
        <f>+Temporalidad[[#This Row],[ID]]</f>
        <v>119</v>
      </c>
    </row>
    <row r="131" spans="1:8" hidden="1" x14ac:dyDescent="0.25">
      <c r="A131">
        <v>120</v>
      </c>
      <c r="B131" s="19" t="s">
        <v>10918</v>
      </c>
      <c r="C131" s="1" t="s">
        <v>8340</v>
      </c>
      <c r="D131" s="1" t="s">
        <v>8341</v>
      </c>
      <c r="E131" s="2">
        <v>34639</v>
      </c>
      <c r="F131" s="2">
        <v>34668</v>
      </c>
      <c r="G131" s="1" t="s">
        <v>10919</v>
      </c>
      <c r="H131" s="1">
        <f>+Temporalidad[[#This Row],[ID]]</f>
        <v>120</v>
      </c>
    </row>
    <row r="132" spans="1:8" hidden="1" x14ac:dyDescent="0.25">
      <c r="A132">
        <v>121</v>
      </c>
      <c r="B132" s="19" t="s">
        <v>10920</v>
      </c>
      <c r="C132" s="1" t="s">
        <v>8340</v>
      </c>
      <c r="D132" s="1" t="s">
        <v>8341</v>
      </c>
      <c r="E132" s="2">
        <v>34669</v>
      </c>
      <c r="F132" s="2">
        <v>34699</v>
      </c>
      <c r="G132" s="1" t="s">
        <v>10921</v>
      </c>
      <c r="H132" s="1">
        <f>+Temporalidad[[#This Row],[ID]]</f>
        <v>121</v>
      </c>
    </row>
    <row r="133" spans="1:8" hidden="1" x14ac:dyDescent="0.25">
      <c r="A133">
        <v>122</v>
      </c>
      <c r="B133" s="19" t="s">
        <v>10922</v>
      </c>
      <c r="C133" s="1" t="s">
        <v>8340</v>
      </c>
      <c r="D133" s="1" t="s">
        <v>8341</v>
      </c>
      <c r="E133" s="2">
        <v>34700</v>
      </c>
      <c r="F133" s="2">
        <v>34730</v>
      </c>
      <c r="G133" s="1" t="s">
        <v>10923</v>
      </c>
      <c r="H133" s="1">
        <f>+Temporalidad[[#This Row],[ID]]</f>
        <v>122</v>
      </c>
    </row>
    <row r="134" spans="1:8" hidden="1" x14ac:dyDescent="0.25">
      <c r="A134">
        <v>123</v>
      </c>
      <c r="B134" s="19" t="s">
        <v>10924</v>
      </c>
      <c r="C134" s="1" t="s">
        <v>8340</v>
      </c>
      <c r="D134" s="1" t="s">
        <v>8341</v>
      </c>
      <c r="E134" s="2">
        <v>34731</v>
      </c>
      <c r="F134" s="2">
        <v>34758</v>
      </c>
      <c r="G134" s="1" t="s">
        <v>10925</v>
      </c>
      <c r="H134" s="1">
        <f>+Temporalidad[[#This Row],[ID]]</f>
        <v>123</v>
      </c>
    </row>
    <row r="135" spans="1:8" hidden="1" x14ac:dyDescent="0.25">
      <c r="A135">
        <v>124</v>
      </c>
      <c r="B135" s="19" t="s">
        <v>10926</v>
      </c>
      <c r="C135" s="1" t="s">
        <v>8340</v>
      </c>
      <c r="D135" s="1" t="s">
        <v>8341</v>
      </c>
      <c r="E135" s="2">
        <v>34759</v>
      </c>
      <c r="F135" s="2">
        <v>34789</v>
      </c>
      <c r="G135" s="1" t="s">
        <v>10927</v>
      </c>
      <c r="H135" s="1">
        <f>+Temporalidad[[#This Row],[ID]]</f>
        <v>124</v>
      </c>
    </row>
    <row r="136" spans="1:8" hidden="1" x14ac:dyDescent="0.25">
      <c r="A136">
        <v>125</v>
      </c>
      <c r="B136" s="19" t="s">
        <v>10928</v>
      </c>
      <c r="C136" s="1" t="s">
        <v>8340</v>
      </c>
      <c r="D136" s="1" t="s">
        <v>8341</v>
      </c>
      <c r="E136" s="2">
        <v>34790</v>
      </c>
      <c r="F136" s="2">
        <v>34819</v>
      </c>
      <c r="G136" s="1" t="s">
        <v>10929</v>
      </c>
      <c r="H136" s="1">
        <f>+Temporalidad[[#This Row],[ID]]</f>
        <v>125</v>
      </c>
    </row>
    <row r="137" spans="1:8" hidden="1" x14ac:dyDescent="0.25">
      <c r="A137">
        <v>126</v>
      </c>
      <c r="B137" s="19" t="s">
        <v>10930</v>
      </c>
      <c r="C137" s="1" t="s">
        <v>8340</v>
      </c>
      <c r="D137" s="1" t="s">
        <v>8341</v>
      </c>
      <c r="E137" s="2">
        <v>34820</v>
      </c>
      <c r="F137" s="2">
        <v>34850</v>
      </c>
      <c r="G137" s="1" t="s">
        <v>10931</v>
      </c>
      <c r="H137" s="1">
        <f>+Temporalidad[[#This Row],[ID]]</f>
        <v>126</v>
      </c>
    </row>
    <row r="138" spans="1:8" hidden="1" x14ac:dyDescent="0.25">
      <c r="A138">
        <v>127</v>
      </c>
      <c r="B138" s="19" t="s">
        <v>10932</v>
      </c>
      <c r="C138" s="1" t="s">
        <v>8340</v>
      </c>
      <c r="D138" s="1" t="s">
        <v>8341</v>
      </c>
      <c r="E138" s="2">
        <v>34851</v>
      </c>
      <c r="F138" s="2">
        <v>34880</v>
      </c>
      <c r="G138" s="1" t="s">
        <v>10933</v>
      </c>
      <c r="H138" s="1">
        <f>+Temporalidad[[#This Row],[ID]]</f>
        <v>127</v>
      </c>
    </row>
    <row r="139" spans="1:8" hidden="1" x14ac:dyDescent="0.25">
      <c r="A139">
        <v>128</v>
      </c>
      <c r="B139" s="19" t="s">
        <v>10934</v>
      </c>
      <c r="C139" s="1" t="s">
        <v>8340</v>
      </c>
      <c r="D139" s="1" t="s">
        <v>8341</v>
      </c>
      <c r="E139" s="2">
        <v>34881</v>
      </c>
      <c r="F139" s="2">
        <v>34911</v>
      </c>
      <c r="G139" s="1" t="s">
        <v>10935</v>
      </c>
      <c r="H139" s="1">
        <f>+Temporalidad[[#This Row],[ID]]</f>
        <v>128</v>
      </c>
    </row>
    <row r="140" spans="1:8" hidden="1" x14ac:dyDescent="0.25">
      <c r="A140">
        <v>129</v>
      </c>
      <c r="B140" s="19" t="s">
        <v>10936</v>
      </c>
      <c r="C140" s="1" t="s">
        <v>8340</v>
      </c>
      <c r="D140" s="1" t="s">
        <v>8341</v>
      </c>
      <c r="E140" s="2">
        <v>34912</v>
      </c>
      <c r="F140" s="2">
        <v>34942</v>
      </c>
      <c r="G140" s="1" t="s">
        <v>10937</v>
      </c>
      <c r="H140" s="1">
        <f>+Temporalidad[[#This Row],[ID]]</f>
        <v>129</v>
      </c>
    </row>
    <row r="141" spans="1:8" hidden="1" x14ac:dyDescent="0.25">
      <c r="A141">
        <v>130</v>
      </c>
      <c r="B141" s="19" t="s">
        <v>10938</v>
      </c>
      <c r="C141" s="1" t="s">
        <v>8340</v>
      </c>
      <c r="D141" s="1" t="s">
        <v>8341</v>
      </c>
      <c r="E141" s="2">
        <v>34943</v>
      </c>
      <c r="F141" s="2">
        <v>34972</v>
      </c>
      <c r="G141" s="1" t="s">
        <v>10939</v>
      </c>
      <c r="H141" s="1">
        <f>+Temporalidad[[#This Row],[ID]]</f>
        <v>130</v>
      </c>
    </row>
    <row r="142" spans="1:8" hidden="1" x14ac:dyDescent="0.25">
      <c r="A142">
        <v>131</v>
      </c>
      <c r="B142" s="19" t="s">
        <v>10940</v>
      </c>
      <c r="C142" s="1" t="s">
        <v>8340</v>
      </c>
      <c r="D142" s="1" t="s">
        <v>8341</v>
      </c>
      <c r="E142" s="2">
        <v>34973</v>
      </c>
      <c r="F142" s="2">
        <v>35003</v>
      </c>
      <c r="G142" s="1" t="s">
        <v>10941</v>
      </c>
      <c r="H142" s="1">
        <f>+Temporalidad[[#This Row],[ID]]</f>
        <v>131</v>
      </c>
    </row>
    <row r="143" spans="1:8" hidden="1" x14ac:dyDescent="0.25">
      <c r="A143">
        <v>132</v>
      </c>
      <c r="B143" s="19" t="s">
        <v>10942</v>
      </c>
      <c r="C143" s="1" t="s">
        <v>8340</v>
      </c>
      <c r="D143" s="1" t="s">
        <v>8341</v>
      </c>
      <c r="E143" s="2">
        <v>35004</v>
      </c>
      <c r="F143" s="2">
        <v>35033</v>
      </c>
      <c r="G143" s="1" t="s">
        <v>10943</v>
      </c>
      <c r="H143" s="1">
        <f>+Temporalidad[[#This Row],[ID]]</f>
        <v>132</v>
      </c>
    </row>
    <row r="144" spans="1:8" hidden="1" x14ac:dyDescent="0.25">
      <c r="A144">
        <v>133</v>
      </c>
      <c r="B144" s="19" t="s">
        <v>10944</v>
      </c>
      <c r="C144" s="1" t="s">
        <v>8340</v>
      </c>
      <c r="D144" s="1" t="s">
        <v>8341</v>
      </c>
      <c r="E144" s="2">
        <v>35034</v>
      </c>
      <c r="F144" s="2">
        <v>35064</v>
      </c>
      <c r="G144" s="1" t="s">
        <v>10945</v>
      </c>
      <c r="H144" s="1">
        <f>+Temporalidad[[#This Row],[ID]]</f>
        <v>133</v>
      </c>
    </row>
    <row r="145" spans="1:8" hidden="1" x14ac:dyDescent="0.25">
      <c r="A145">
        <v>134</v>
      </c>
      <c r="B145" s="19" t="s">
        <v>10946</v>
      </c>
      <c r="C145" s="1" t="s">
        <v>8340</v>
      </c>
      <c r="D145" s="1" t="s">
        <v>8341</v>
      </c>
      <c r="E145" s="2">
        <v>35065</v>
      </c>
      <c r="F145" s="2">
        <v>35095</v>
      </c>
      <c r="G145" s="1" t="s">
        <v>10947</v>
      </c>
      <c r="H145" s="1">
        <f>+Temporalidad[[#This Row],[ID]]</f>
        <v>134</v>
      </c>
    </row>
    <row r="146" spans="1:8" hidden="1" x14ac:dyDescent="0.25">
      <c r="A146">
        <v>135</v>
      </c>
      <c r="B146" s="19" t="s">
        <v>10948</v>
      </c>
      <c r="C146" s="1" t="s">
        <v>8340</v>
      </c>
      <c r="D146" s="1" t="s">
        <v>8341</v>
      </c>
      <c r="E146" s="2">
        <v>35096</v>
      </c>
      <c r="F146" s="2">
        <v>35123</v>
      </c>
      <c r="G146" s="1" t="s">
        <v>10949</v>
      </c>
      <c r="H146" s="1">
        <f>+Temporalidad[[#This Row],[ID]]</f>
        <v>135</v>
      </c>
    </row>
    <row r="147" spans="1:8" hidden="1" x14ac:dyDescent="0.25">
      <c r="A147">
        <v>136</v>
      </c>
      <c r="B147" s="19" t="s">
        <v>10950</v>
      </c>
      <c r="C147" s="1" t="s">
        <v>8340</v>
      </c>
      <c r="D147" s="1" t="s">
        <v>8341</v>
      </c>
      <c r="E147" s="2">
        <v>35125</v>
      </c>
      <c r="F147" s="2">
        <v>35155</v>
      </c>
      <c r="G147" s="1" t="s">
        <v>10951</v>
      </c>
      <c r="H147" s="1">
        <f>+Temporalidad[[#This Row],[ID]]</f>
        <v>136</v>
      </c>
    </row>
    <row r="148" spans="1:8" hidden="1" x14ac:dyDescent="0.25">
      <c r="A148">
        <v>137</v>
      </c>
      <c r="B148" s="19" t="s">
        <v>10952</v>
      </c>
      <c r="C148" s="1" t="s">
        <v>8340</v>
      </c>
      <c r="D148" s="1" t="s">
        <v>8341</v>
      </c>
      <c r="E148" s="2">
        <v>35156</v>
      </c>
      <c r="F148" s="2">
        <v>35185</v>
      </c>
      <c r="G148" s="1" t="s">
        <v>10953</v>
      </c>
      <c r="H148" s="1">
        <f>+Temporalidad[[#This Row],[ID]]</f>
        <v>137</v>
      </c>
    </row>
    <row r="149" spans="1:8" hidden="1" x14ac:dyDescent="0.25">
      <c r="A149">
        <v>138</v>
      </c>
      <c r="B149" s="19" t="s">
        <v>10954</v>
      </c>
      <c r="C149" s="1" t="s">
        <v>8340</v>
      </c>
      <c r="D149" s="1" t="s">
        <v>8341</v>
      </c>
      <c r="E149" s="2">
        <v>35186</v>
      </c>
      <c r="F149" s="2">
        <v>35216</v>
      </c>
      <c r="G149" s="1" t="s">
        <v>10955</v>
      </c>
      <c r="H149" s="1">
        <f>+Temporalidad[[#This Row],[ID]]</f>
        <v>138</v>
      </c>
    </row>
    <row r="150" spans="1:8" hidden="1" x14ac:dyDescent="0.25">
      <c r="A150">
        <v>139</v>
      </c>
      <c r="B150" s="19" t="s">
        <v>10956</v>
      </c>
      <c r="C150" s="1" t="s">
        <v>8340</v>
      </c>
      <c r="D150" s="1" t="s">
        <v>8341</v>
      </c>
      <c r="E150" s="2">
        <v>35217</v>
      </c>
      <c r="F150" s="2">
        <v>35246</v>
      </c>
      <c r="G150" s="1" t="s">
        <v>10957</v>
      </c>
      <c r="H150" s="1">
        <f>+Temporalidad[[#This Row],[ID]]</f>
        <v>139</v>
      </c>
    </row>
    <row r="151" spans="1:8" hidden="1" x14ac:dyDescent="0.25">
      <c r="A151">
        <v>140</v>
      </c>
      <c r="B151" s="19" t="s">
        <v>10958</v>
      </c>
      <c r="C151" s="1" t="s">
        <v>8340</v>
      </c>
      <c r="D151" s="1" t="s">
        <v>8341</v>
      </c>
      <c r="E151" s="2">
        <v>35247</v>
      </c>
      <c r="F151" s="2">
        <v>35277</v>
      </c>
      <c r="G151" s="1" t="s">
        <v>10959</v>
      </c>
      <c r="H151" s="1">
        <f>+Temporalidad[[#This Row],[ID]]</f>
        <v>140</v>
      </c>
    </row>
    <row r="152" spans="1:8" hidden="1" x14ac:dyDescent="0.25">
      <c r="A152">
        <v>141</v>
      </c>
      <c r="B152" s="19" t="s">
        <v>10960</v>
      </c>
      <c r="C152" s="1" t="s">
        <v>8340</v>
      </c>
      <c r="D152" s="1" t="s">
        <v>8341</v>
      </c>
      <c r="E152" s="2">
        <v>35278</v>
      </c>
      <c r="F152" s="2">
        <v>35308</v>
      </c>
      <c r="G152" s="1" t="s">
        <v>10961</v>
      </c>
      <c r="H152" s="1">
        <f>+Temporalidad[[#This Row],[ID]]</f>
        <v>141</v>
      </c>
    </row>
    <row r="153" spans="1:8" hidden="1" x14ac:dyDescent="0.25">
      <c r="A153">
        <v>142</v>
      </c>
      <c r="B153" s="19" t="s">
        <v>10962</v>
      </c>
      <c r="C153" s="1" t="s">
        <v>8340</v>
      </c>
      <c r="D153" s="1" t="s">
        <v>8341</v>
      </c>
      <c r="E153" s="2">
        <v>35309</v>
      </c>
      <c r="F153" s="2">
        <v>35338</v>
      </c>
      <c r="G153" s="1" t="s">
        <v>10963</v>
      </c>
      <c r="H153" s="1">
        <f>+Temporalidad[[#This Row],[ID]]</f>
        <v>142</v>
      </c>
    </row>
    <row r="154" spans="1:8" hidden="1" x14ac:dyDescent="0.25">
      <c r="A154">
        <v>143</v>
      </c>
      <c r="B154" s="19" t="s">
        <v>10964</v>
      </c>
      <c r="C154" s="1" t="s">
        <v>8340</v>
      </c>
      <c r="D154" s="1" t="s">
        <v>8341</v>
      </c>
      <c r="E154" s="2">
        <v>35339</v>
      </c>
      <c r="F154" s="2">
        <v>35369</v>
      </c>
      <c r="G154" s="1" t="s">
        <v>10965</v>
      </c>
      <c r="H154" s="1">
        <f>+Temporalidad[[#This Row],[ID]]</f>
        <v>143</v>
      </c>
    </row>
    <row r="155" spans="1:8" hidden="1" x14ac:dyDescent="0.25">
      <c r="A155">
        <v>144</v>
      </c>
      <c r="B155" s="19" t="s">
        <v>10966</v>
      </c>
      <c r="C155" s="1" t="s">
        <v>8340</v>
      </c>
      <c r="D155" s="1" t="s">
        <v>8341</v>
      </c>
      <c r="E155" s="2">
        <v>35370</v>
      </c>
      <c r="F155" s="2">
        <v>35399</v>
      </c>
      <c r="G155" s="1" t="s">
        <v>10967</v>
      </c>
      <c r="H155" s="1">
        <f>+Temporalidad[[#This Row],[ID]]</f>
        <v>144</v>
      </c>
    </row>
    <row r="156" spans="1:8" hidden="1" x14ac:dyDescent="0.25">
      <c r="A156">
        <v>145</v>
      </c>
      <c r="B156" s="19" t="s">
        <v>10968</v>
      </c>
      <c r="C156" s="1" t="s">
        <v>8340</v>
      </c>
      <c r="D156" s="1" t="s">
        <v>8341</v>
      </c>
      <c r="E156" s="2">
        <v>35400</v>
      </c>
      <c r="F156" s="2">
        <v>35430</v>
      </c>
      <c r="G156" s="1" t="s">
        <v>10969</v>
      </c>
      <c r="H156" s="1">
        <f>+Temporalidad[[#This Row],[ID]]</f>
        <v>145</v>
      </c>
    </row>
    <row r="157" spans="1:8" hidden="1" x14ac:dyDescent="0.25">
      <c r="A157">
        <v>146</v>
      </c>
      <c r="B157" s="19" t="s">
        <v>10970</v>
      </c>
      <c r="C157" s="1" t="s">
        <v>8340</v>
      </c>
      <c r="D157" s="1" t="s">
        <v>8341</v>
      </c>
      <c r="E157" s="2">
        <v>35431</v>
      </c>
      <c r="F157" s="2">
        <v>35461</v>
      </c>
      <c r="G157" s="1" t="s">
        <v>10971</v>
      </c>
      <c r="H157" s="1">
        <f>+Temporalidad[[#This Row],[ID]]</f>
        <v>146</v>
      </c>
    </row>
    <row r="158" spans="1:8" hidden="1" x14ac:dyDescent="0.25">
      <c r="A158">
        <v>147</v>
      </c>
      <c r="B158" s="19" t="s">
        <v>10972</v>
      </c>
      <c r="C158" s="1" t="s">
        <v>8340</v>
      </c>
      <c r="D158" s="1" t="s">
        <v>8341</v>
      </c>
      <c r="E158" s="2">
        <v>35462</v>
      </c>
      <c r="F158" s="2">
        <v>35489</v>
      </c>
      <c r="G158" s="1" t="s">
        <v>10973</v>
      </c>
      <c r="H158" s="1">
        <f>+Temporalidad[[#This Row],[ID]]</f>
        <v>147</v>
      </c>
    </row>
    <row r="159" spans="1:8" hidden="1" x14ac:dyDescent="0.25">
      <c r="A159">
        <v>148</v>
      </c>
      <c r="B159" s="19" t="s">
        <v>10974</v>
      </c>
      <c r="C159" s="1" t="s">
        <v>8340</v>
      </c>
      <c r="D159" s="1" t="s">
        <v>8341</v>
      </c>
      <c r="E159" s="2">
        <v>35490</v>
      </c>
      <c r="F159" s="2">
        <v>35520</v>
      </c>
      <c r="G159" s="1" t="s">
        <v>10975</v>
      </c>
      <c r="H159" s="1">
        <f>+Temporalidad[[#This Row],[ID]]</f>
        <v>148</v>
      </c>
    </row>
    <row r="160" spans="1:8" hidden="1" x14ac:dyDescent="0.25">
      <c r="A160">
        <v>149</v>
      </c>
      <c r="B160" s="19" t="s">
        <v>10976</v>
      </c>
      <c r="C160" s="1" t="s">
        <v>8340</v>
      </c>
      <c r="D160" s="1" t="s">
        <v>8341</v>
      </c>
      <c r="E160" s="2">
        <v>35521</v>
      </c>
      <c r="F160" s="2">
        <v>35550</v>
      </c>
      <c r="G160" s="1" t="s">
        <v>10977</v>
      </c>
      <c r="H160" s="1">
        <f>+Temporalidad[[#This Row],[ID]]</f>
        <v>149</v>
      </c>
    </row>
    <row r="161" spans="1:8" hidden="1" x14ac:dyDescent="0.25">
      <c r="A161">
        <v>150</v>
      </c>
      <c r="B161" s="19" t="s">
        <v>10978</v>
      </c>
      <c r="C161" s="1" t="s">
        <v>8340</v>
      </c>
      <c r="D161" s="1" t="s">
        <v>8341</v>
      </c>
      <c r="E161" s="2">
        <v>35551</v>
      </c>
      <c r="F161" s="2">
        <v>35581</v>
      </c>
      <c r="G161" s="1" t="s">
        <v>10979</v>
      </c>
      <c r="H161" s="1">
        <f>+Temporalidad[[#This Row],[ID]]</f>
        <v>150</v>
      </c>
    </row>
    <row r="162" spans="1:8" hidden="1" x14ac:dyDescent="0.25">
      <c r="A162">
        <v>151</v>
      </c>
      <c r="B162" s="19" t="s">
        <v>10980</v>
      </c>
      <c r="C162" s="1" t="s">
        <v>8340</v>
      </c>
      <c r="D162" s="1" t="s">
        <v>8341</v>
      </c>
      <c r="E162" s="2">
        <v>35582</v>
      </c>
      <c r="F162" s="2">
        <v>35611</v>
      </c>
      <c r="G162" s="1" t="s">
        <v>10981</v>
      </c>
      <c r="H162" s="1">
        <f>+Temporalidad[[#This Row],[ID]]</f>
        <v>151</v>
      </c>
    </row>
    <row r="163" spans="1:8" hidden="1" x14ac:dyDescent="0.25">
      <c r="A163">
        <v>152</v>
      </c>
      <c r="B163" s="19" t="s">
        <v>10982</v>
      </c>
      <c r="C163" s="1" t="s">
        <v>8340</v>
      </c>
      <c r="D163" s="1" t="s">
        <v>8341</v>
      </c>
      <c r="E163" s="2">
        <v>35612</v>
      </c>
      <c r="F163" s="2">
        <v>35642</v>
      </c>
      <c r="G163" s="1" t="s">
        <v>10983</v>
      </c>
      <c r="H163" s="1">
        <f>+Temporalidad[[#This Row],[ID]]</f>
        <v>152</v>
      </c>
    </row>
    <row r="164" spans="1:8" hidden="1" x14ac:dyDescent="0.25">
      <c r="A164">
        <v>153</v>
      </c>
      <c r="B164" s="19" t="s">
        <v>10984</v>
      </c>
      <c r="C164" s="1" t="s">
        <v>8340</v>
      </c>
      <c r="D164" s="1" t="s">
        <v>8341</v>
      </c>
      <c r="E164" s="2">
        <v>35643</v>
      </c>
      <c r="F164" s="2">
        <v>35673</v>
      </c>
      <c r="G164" s="1" t="s">
        <v>10985</v>
      </c>
      <c r="H164" s="1">
        <f>+Temporalidad[[#This Row],[ID]]</f>
        <v>153</v>
      </c>
    </row>
    <row r="165" spans="1:8" hidden="1" x14ac:dyDescent="0.25">
      <c r="A165">
        <v>154</v>
      </c>
      <c r="B165" s="19" t="s">
        <v>10986</v>
      </c>
      <c r="C165" s="1" t="s">
        <v>8340</v>
      </c>
      <c r="D165" s="1" t="s">
        <v>8341</v>
      </c>
      <c r="E165" s="2">
        <v>35674</v>
      </c>
      <c r="F165" s="2">
        <v>35703</v>
      </c>
      <c r="G165" s="1" t="s">
        <v>10987</v>
      </c>
      <c r="H165" s="1">
        <f>+Temporalidad[[#This Row],[ID]]</f>
        <v>154</v>
      </c>
    </row>
    <row r="166" spans="1:8" hidden="1" x14ac:dyDescent="0.25">
      <c r="A166">
        <v>155</v>
      </c>
      <c r="B166" s="19" t="s">
        <v>10988</v>
      </c>
      <c r="C166" s="1" t="s">
        <v>8340</v>
      </c>
      <c r="D166" s="1" t="s">
        <v>8341</v>
      </c>
      <c r="E166" s="2">
        <v>35704</v>
      </c>
      <c r="F166" s="2">
        <v>35734</v>
      </c>
      <c r="G166" s="1" t="s">
        <v>10989</v>
      </c>
      <c r="H166" s="1">
        <f>+Temporalidad[[#This Row],[ID]]</f>
        <v>155</v>
      </c>
    </row>
    <row r="167" spans="1:8" hidden="1" x14ac:dyDescent="0.25">
      <c r="A167">
        <v>156</v>
      </c>
      <c r="B167" s="19" t="s">
        <v>10990</v>
      </c>
      <c r="C167" s="1" t="s">
        <v>8340</v>
      </c>
      <c r="D167" s="1" t="s">
        <v>8341</v>
      </c>
      <c r="E167" s="2">
        <v>35735</v>
      </c>
      <c r="F167" s="2">
        <v>35764</v>
      </c>
      <c r="G167" s="1" t="s">
        <v>10991</v>
      </c>
      <c r="H167" s="1">
        <f>+Temporalidad[[#This Row],[ID]]</f>
        <v>156</v>
      </c>
    </row>
    <row r="168" spans="1:8" hidden="1" x14ac:dyDescent="0.25">
      <c r="A168">
        <v>157</v>
      </c>
      <c r="B168" s="19" t="s">
        <v>10992</v>
      </c>
      <c r="C168" s="1" t="s">
        <v>8340</v>
      </c>
      <c r="D168" s="1" t="s">
        <v>8341</v>
      </c>
      <c r="E168" s="2">
        <v>35765</v>
      </c>
      <c r="F168" s="2">
        <v>35795</v>
      </c>
      <c r="G168" s="1" t="s">
        <v>10993</v>
      </c>
      <c r="H168" s="1">
        <f>+Temporalidad[[#This Row],[ID]]</f>
        <v>157</v>
      </c>
    </row>
    <row r="169" spans="1:8" hidden="1" x14ac:dyDescent="0.25">
      <c r="A169">
        <v>158</v>
      </c>
      <c r="B169" s="19" t="s">
        <v>10994</v>
      </c>
      <c r="C169" s="1" t="s">
        <v>8340</v>
      </c>
      <c r="D169" s="1" t="s">
        <v>8341</v>
      </c>
      <c r="E169" s="2">
        <v>35796</v>
      </c>
      <c r="F169" s="2">
        <v>35826</v>
      </c>
      <c r="G169" s="1" t="s">
        <v>10995</v>
      </c>
      <c r="H169" s="1">
        <f>+Temporalidad[[#This Row],[ID]]</f>
        <v>158</v>
      </c>
    </row>
    <row r="170" spans="1:8" hidden="1" x14ac:dyDescent="0.25">
      <c r="A170">
        <v>159</v>
      </c>
      <c r="B170" s="19" t="s">
        <v>10996</v>
      </c>
      <c r="C170" s="1" t="s">
        <v>8340</v>
      </c>
      <c r="D170" s="1" t="s">
        <v>8341</v>
      </c>
      <c r="E170" s="2">
        <v>35827</v>
      </c>
      <c r="F170" s="2">
        <v>35854</v>
      </c>
      <c r="G170" s="1" t="s">
        <v>10997</v>
      </c>
      <c r="H170" s="1">
        <f>+Temporalidad[[#This Row],[ID]]</f>
        <v>159</v>
      </c>
    </row>
    <row r="171" spans="1:8" hidden="1" x14ac:dyDescent="0.25">
      <c r="A171">
        <v>160</v>
      </c>
      <c r="B171" s="19" t="s">
        <v>10998</v>
      </c>
      <c r="C171" s="1" t="s">
        <v>8340</v>
      </c>
      <c r="D171" s="1" t="s">
        <v>8341</v>
      </c>
      <c r="E171" s="2">
        <v>35855</v>
      </c>
      <c r="F171" s="2">
        <v>35885</v>
      </c>
      <c r="G171" s="1" t="s">
        <v>10999</v>
      </c>
      <c r="H171" s="1">
        <f>+Temporalidad[[#This Row],[ID]]</f>
        <v>160</v>
      </c>
    </row>
    <row r="172" spans="1:8" hidden="1" x14ac:dyDescent="0.25">
      <c r="A172">
        <v>161</v>
      </c>
      <c r="B172" s="19" t="s">
        <v>11000</v>
      </c>
      <c r="C172" s="1" t="s">
        <v>8340</v>
      </c>
      <c r="D172" s="1" t="s">
        <v>8341</v>
      </c>
      <c r="E172" s="2">
        <v>35886</v>
      </c>
      <c r="F172" s="2">
        <v>35915</v>
      </c>
      <c r="G172" s="1" t="s">
        <v>11001</v>
      </c>
      <c r="H172" s="1">
        <f>+Temporalidad[[#This Row],[ID]]</f>
        <v>161</v>
      </c>
    </row>
    <row r="173" spans="1:8" hidden="1" x14ac:dyDescent="0.25">
      <c r="A173">
        <v>162</v>
      </c>
      <c r="B173" s="19" t="s">
        <v>11002</v>
      </c>
      <c r="C173" s="1" t="s">
        <v>8340</v>
      </c>
      <c r="D173" s="1" t="s">
        <v>8341</v>
      </c>
      <c r="E173" s="2">
        <v>35916</v>
      </c>
      <c r="F173" s="2">
        <v>35946</v>
      </c>
      <c r="G173" s="1" t="s">
        <v>11003</v>
      </c>
      <c r="H173" s="1">
        <f>+Temporalidad[[#This Row],[ID]]</f>
        <v>162</v>
      </c>
    </row>
    <row r="174" spans="1:8" hidden="1" x14ac:dyDescent="0.25">
      <c r="A174">
        <v>163</v>
      </c>
      <c r="B174" s="19" t="s">
        <v>11004</v>
      </c>
      <c r="C174" s="1" t="s">
        <v>8340</v>
      </c>
      <c r="D174" s="1" t="s">
        <v>8341</v>
      </c>
      <c r="E174" s="2">
        <v>35947</v>
      </c>
      <c r="F174" s="2">
        <v>35976</v>
      </c>
      <c r="G174" s="1" t="s">
        <v>11005</v>
      </c>
      <c r="H174" s="1">
        <f>+Temporalidad[[#This Row],[ID]]</f>
        <v>163</v>
      </c>
    </row>
    <row r="175" spans="1:8" hidden="1" x14ac:dyDescent="0.25">
      <c r="A175">
        <v>164</v>
      </c>
      <c r="B175" s="19" t="s">
        <v>11006</v>
      </c>
      <c r="C175" s="1" t="s">
        <v>8340</v>
      </c>
      <c r="D175" s="1" t="s">
        <v>8341</v>
      </c>
      <c r="E175" s="2">
        <v>35977</v>
      </c>
      <c r="F175" s="2">
        <v>36007</v>
      </c>
      <c r="G175" s="1" t="s">
        <v>11007</v>
      </c>
      <c r="H175" s="1">
        <f>+Temporalidad[[#This Row],[ID]]</f>
        <v>164</v>
      </c>
    </row>
    <row r="176" spans="1:8" hidden="1" x14ac:dyDescent="0.25">
      <c r="A176">
        <v>165</v>
      </c>
      <c r="B176" s="19" t="s">
        <v>11008</v>
      </c>
      <c r="C176" s="1" t="s">
        <v>8340</v>
      </c>
      <c r="D176" s="1" t="s">
        <v>8341</v>
      </c>
      <c r="E176" s="2">
        <v>36008</v>
      </c>
      <c r="F176" s="2">
        <v>36038</v>
      </c>
      <c r="G176" s="1" t="s">
        <v>11009</v>
      </c>
      <c r="H176" s="1">
        <f>+Temporalidad[[#This Row],[ID]]</f>
        <v>165</v>
      </c>
    </row>
    <row r="177" spans="1:8" hidden="1" x14ac:dyDescent="0.25">
      <c r="A177">
        <v>166</v>
      </c>
      <c r="B177" s="19" t="s">
        <v>11010</v>
      </c>
      <c r="C177" s="1" t="s">
        <v>8340</v>
      </c>
      <c r="D177" s="1" t="s">
        <v>8341</v>
      </c>
      <c r="E177" s="2">
        <v>36039</v>
      </c>
      <c r="F177" s="2">
        <v>36068</v>
      </c>
      <c r="G177" s="1" t="s">
        <v>11011</v>
      </c>
      <c r="H177" s="1">
        <f>+Temporalidad[[#This Row],[ID]]</f>
        <v>166</v>
      </c>
    </row>
    <row r="178" spans="1:8" hidden="1" x14ac:dyDescent="0.25">
      <c r="A178">
        <v>167</v>
      </c>
      <c r="B178" s="19" t="s">
        <v>11012</v>
      </c>
      <c r="C178" s="1" t="s">
        <v>8340</v>
      </c>
      <c r="D178" s="1" t="s">
        <v>8341</v>
      </c>
      <c r="E178" s="2">
        <v>36069</v>
      </c>
      <c r="F178" s="2">
        <v>36099</v>
      </c>
      <c r="G178" s="1" t="s">
        <v>11013</v>
      </c>
      <c r="H178" s="1">
        <f>+Temporalidad[[#This Row],[ID]]</f>
        <v>167</v>
      </c>
    </row>
    <row r="179" spans="1:8" hidden="1" x14ac:dyDescent="0.25">
      <c r="A179">
        <v>168</v>
      </c>
      <c r="B179" s="19" t="s">
        <v>11014</v>
      </c>
      <c r="C179" s="1" t="s">
        <v>8340</v>
      </c>
      <c r="D179" s="1" t="s">
        <v>8341</v>
      </c>
      <c r="E179" s="2">
        <v>36100</v>
      </c>
      <c r="F179" s="2">
        <v>36129</v>
      </c>
      <c r="G179" s="1" t="s">
        <v>11015</v>
      </c>
      <c r="H179" s="1">
        <f>+Temporalidad[[#This Row],[ID]]</f>
        <v>168</v>
      </c>
    </row>
    <row r="180" spans="1:8" hidden="1" x14ac:dyDescent="0.25">
      <c r="A180">
        <v>169</v>
      </c>
      <c r="B180" s="19" t="s">
        <v>11016</v>
      </c>
      <c r="C180" s="1" t="s">
        <v>8340</v>
      </c>
      <c r="D180" s="1" t="s">
        <v>8341</v>
      </c>
      <c r="E180" s="2">
        <v>36130</v>
      </c>
      <c r="F180" s="2">
        <v>36160</v>
      </c>
      <c r="G180" s="1" t="s">
        <v>11017</v>
      </c>
      <c r="H180" s="1">
        <f>+Temporalidad[[#This Row],[ID]]</f>
        <v>169</v>
      </c>
    </row>
    <row r="181" spans="1:8" hidden="1" x14ac:dyDescent="0.25">
      <c r="A181">
        <v>170</v>
      </c>
      <c r="B181" s="19" t="s">
        <v>11018</v>
      </c>
      <c r="C181" s="1" t="s">
        <v>8340</v>
      </c>
      <c r="D181" s="1" t="s">
        <v>8341</v>
      </c>
      <c r="E181" s="2">
        <v>36161</v>
      </c>
      <c r="F181" s="2">
        <v>36191</v>
      </c>
      <c r="G181" s="1" t="s">
        <v>11019</v>
      </c>
      <c r="H181" s="1">
        <f>+Temporalidad[[#This Row],[ID]]</f>
        <v>170</v>
      </c>
    </row>
    <row r="182" spans="1:8" hidden="1" x14ac:dyDescent="0.25">
      <c r="A182">
        <v>171</v>
      </c>
      <c r="B182" s="19" t="s">
        <v>11020</v>
      </c>
      <c r="C182" s="1" t="s">
        <v>8340</v>
      </c>
      <c r="D182" s="1" t="s">
        <v>8341</v>
      </c>
      <c r="E182" s="2">
        <v>36192</v>
      </c>
      <c r="F182" s="2">
        <v>36219</v>
      </c>
      <c r="G182" s="1" t="s">
        <v>11021</v>
      </c>
      <c r="H182" s="1">
        <f>+Temporalidad[[#This Row],[ID]]</f>
        <v>171</v>
      </c>
    </row>
    <row r="183" spans="1:8" hidden="1" x14ac:dyDescent="0.25">
      <c r="A183">
        <v>172</v>
      </c>
      <c r="B183" s="19" t="s">
        <v>11022</v>
      </c>
      <c r="C183" s="1" t="s">
        <v>8340</v>
      </c>
      <c r="D183" s="1" t="s">
        <v>8341</v>
      </c>
      <c r="E183" s="2">
        <v>36220</v>
      </c>
      <c r="F183" s="2">
        <v>36250</v>
      </c>
      <c r="G183" s="1" t="s">
        <v>11023</v>
      </c>
      <c r="H183" s="1">
        <f>+Temporalidad[[#This Row],[ID]]</f>
        <v>172</v>
      </c>
    </row>
    <row r="184" spans="1:8" hidden="1" x14ac:dyDescent="0.25">
      <c r="A184">
        <v>173</v>
      </c>
      <c r="B184" s="19" t="s">
        <v>11024</v>
      </c>
      <c r="C184" s="1" t="s">
        <v>8340</v>
      </c>
      <c r="D184" s="1" t="s">
        <v>8341</v>
      </c>
      <c r="E184" s="2">
        <v>36251</v>
      </c>
      <c r="F184" s="2">
        <v>36280</v>
      </c>
      <c r="G184" s="1" t="s">
        <v>11025</v>
      </c>
      <c r="H184" s="1">
        <f>+Temporalidad[[#This Row],[ID]]</f>
        <v>173</v>
      </c>
    </row>
    <row r="185" spans="1:8" hidden="1" x14ac:dyDescent="0.25">
      <c r="A185">
        <v>174</v>
      </c>
      <c r="B185" s="19" t="s">
        <v>11026</v>
      </c>
      <c r="C185" s="1" t="s">
        <v>8340</v>
      </c>
      <c r="D185" s="1" t="s">
        <v>8341</v>
      </c>
      <c r="E185" s="2">
        <v>36281</v>
      </c>
      <c r="F185" s="2">
        <v>36311</v>
      </c>
      <c r="G185" s="1" t="s">
        <v>11027</v>
      </c>
      <c r="H185" s="1">
        <f>+Temporalidad[[#This Row],[ID]]</f>
        <v>174</v>
      </c>
    </row>
    <row r="186" spans="1:8" hidden="1" x14ac:dyDescent="0.25">
      <c r="A186">
        <v>175</v>
      </c>
      <c r="B186" s="19" t="s">
        <v>11028</v>
      </c>
      <c r="C186" s="1" t="s">
        <v>8340</v>
      </c>
      <c r="D186" s="1" t="s">
        <v>8341</v>
      </c>
      <c r="E186" s="2">
        <v>36312</v>
      </c>
      <c r="F186" s="2">
        <v>36341</v>
      </c>
      <c r="G186" s="1" t="s">
        <v>11029</v>
      </c>
      <c r="H186" s="1">
        <f>+Temporalidad[[#This Row],[ID]]</f>
        <v>175</v>
      </c>
    </row>
    <row r="187" spans="1:8" hidden="1" x14ac:dyDescent="0.25">
      <c r="A187">
        <v>176</v>
      </c>
      <c r="B187" s="19" t="s">
        <v>11030</v>
      </c>
      <c r="C187" s="1" t="s">
        <v>8340</v>
      </c>
      <c r="D187" s="1" t="s">
        <v>8341</v>
      </c>
      <c r="E187" s="2">
        <v>36342</v>
      </c>
      <c r="F187" s="2">
        <v>36372</v>
      </c>
      <c r="G187" s="1" t="s">
        <v>11031</v>
      </c>
      <c r="H187" s="1">
        <f>+Temporalidad[[#This Row],[ID]]</f>
        <v>176</v>
      </c>
    </row>
    <row r="188" spans="1:8" hidden="1" x14ac:dyDescent="0.25">
      <c r="A188">
        <v>177</v>
      </c>
      <c r="B188" s="19" t="s">
        <v>11032</v>
      </c>
      <c r="C188" s="1" t="s">
        <v>8340</v>
      </c>
      <c r="D188" s="1" t="s">
        <v>8341</v>
      </c>
      <c r="E188" s="2">
        <v>36373</v>
      </c>
      <c r="F188" s="2">
        <v>36403</v>
      </c>
      <c r="G188" s="1" t="s">
        <v>11033</v>
      </c>
      <c r="H188" s="1">
        <f>+Temporalidad[[#This Row],[ID]]</f>
        <v>177</v>
      </c>
    </row>
    <row r="189" spans="1:8" hidden="1" x14ac:dyDescent="0.25">
      <c r="A189">
        <v>178</v>
      </c>
      <c r="B189" s="19" t="s">
        <v>11034</v>
      </c>
      <c r="C189" s="1" t="s">
        <v>8340</v>
      </c>
      <c r="D189" s="1" t="s">
        <v>8341</v>
      </c>
      <c r="E189" s="2">
        <v>36404</v>
      </c>
      <c r="F189" s="2">
        <v>36433</v>
      </c>
      <c r="G189" s="1" t="s">
        <v>11035</v>
      </c>
      <c r="H189" s="1">
        <f>+Temporalidad[[#This Row],[ID]]</f>
        <v>178</v>
      </c>
    </row>
    <row r="190" spans="1:8" hidden="1" x14ac:dyDescent="0.25">
      <c r="A190">
        <v>179</v>
      </c>
      <c r="B190" s="19" t="s">
        <v>11036</v>
      </c>
      <c r="C190" s="1" t="s">
        <v>8340</v>
      </c>
      <c r="D190" s="1" t="s">
        <v>8341</v>
      </c>
      <c r="E190" s="2">
        <v>36434</v>
      </c>
      <c r="F190" s="2">
        <v>36464</v>
      </c>
      <c r="G190" s="1" t="s">
        <v>11037</v>
      </c>
      <c r="H190" s="1">
        <f>+Temporalidad[[#This Row],[ID]]</f>
        <v>179</v>
      </c>
    </row>
    <row r="191" spans="1:8" hidden="1" x14ac:dyDescent="0.25">
      <c r="A191">
        <v>180</v>
      </c>
      <c r="B191" s="19" t="s">
        <v>11038</v>
      </c>
      <c r="C191" s="1" t="s">
        <v>8340</v>
      </c>
      <c r="D191" s="1" t="s">
        <v>8341</v>
      </c>
      <c r="E191" s="2">
        <v>36465</v>
      </c>
      <c r="F191" s="2">
        <v>36494</v>
      </c>
      <c r="G191" s="1" t="s">
        <v>11039</v>
      </c>
      <c r="H191" s="1">
        <f>+Temporalidad[[#This Row],[ID]]</f>
        <v>180</v>
      </c>
    </row>
    <row r="192" spans="1:8" hidden="1" x14ac:dyDescent="0.25">
      <c r="A192">
        <v>181</v>
      </c>
      <c r="B192" s="19" t="s">
        <v>11040</v>
      </c>
      <c r="C192" s="1" t="s">
        <v>8340</v>
      </c>
      <c r="D192" s="1" t="s">
        <v>8341</v>
      </c>
      <c r="E192" s="2">
        <v>36495</v>
      </c>
      <c r="F192" s="2">
        <v>36525</v>
      </c>
      <c r="G192" s="1" t="s">
        <v>11041</v>
      </c>
      <c r="H192" s="1">
        <f>+Temporalidad[[#This Row],[ID]]</f>
        <v>181</v>
      </c>
    </row>
    <row r="193" spans="1:8" hidden="1" x14ac:dyDescent="0.25">
      <c r="A193">
        <v>182</v>
      </c>
      <c r="B193" s="19" t="s">
        <v>11042</v>
      </c>
      <c r="C193" s="1" t="s">
        <v>8340</v>
      </c>
      <c r="D193" s="1" t="s">
        <v>8341</v>
      </c>
      <c r="E193" s="2">
        <v>36526</v>
      </c>
      <c r="F193" s="2">
        <v>36556</v>
      </c>
      <c r="G193" s="1" t="s">
        <v>11043</v>
      </c>
      <c r="H193" s="1">
        <f>+Temporalidad[[#This Row],[ID]]</f>
        <v>182</v>
      </c>
    </row>
    <row r="194" spans="1:8" hidden="1" x14ac:dyDescent="0.25">
      <c r="A194">
        <v>183</v>
      </c>
      <c r="B194" s="19" t="s">
        <v>11044</v>
      </c>
      <c r="C194" s="1" t="s">
        <v>8340</v>
      </c>
      <c r="D194" s="1" t="s">
        <v>8341</v>
      </c>
      <c r="E194" s="2">
        <v>36557</v>
      </c>
      <c r="F194" s="2">
        <v>36584</v>
      </c>
      <c r="G194" s="1" t="s">
        <v>11045</v>
      </c>
      <c r="H194" s="1">
        <f>+Temporalidad[[#This Row],[ID]]</f>
        <v>183</v>
      </c>
    </row>
    <row r="195" spans="1:8" hidden="1" x14ac:dyDescent="0.25">
      <c r="A195">
        <v>184</v>
      </c>
      <c r="B195" s="19" t="s">
        <v>11046</v>
      </c>
      <c r="C195" s="1" t="s">
        <v>8340</v>
      </c>
      <c r="D195" s="1" t="s">
        <v>8341</v>
      </c>
      <c r="E195" s="2">
        <v>36586</v>
      </c>
      <c r="F195" s="2">
        <v>36616</v>
      </c>
      <c r="G195" s="1" t="s">
        <v>11047</v>
      </c>
      <c r="H195" s="1">
        <f>+Temporalidad[[#This Row],[ID]]</f>
        <v>184</v>
      </c>
    </row>
    <row r="196" spans="1:8" hidden="1" x14ac:dyDescent="0.25">
      <c r="A196">
        <v>185</v>
      </c>
      <c r="B196" s="19" t="s">
        <v>11048</v>
      </c>
      <c r="C196" s="1" t="s">
        <v>8340</v>
      </c>
      <c r="D196" s="1" t="s">
        <v>8341</v>
      </c>
      <c r="E196" s="2">
        <v>36617</v>
      </c>
      <c r="F196" s="2">
        <v>36646</v>
      </c>
      <c r="G196" s="1" t="s">
        <v>11049</v>
      </c>
      <c r="H196" s="1">
        <f>+Temporalidad[[#This Row],[ID]]</f>
        <v>185</v>
      </c>
    </row>
    <row r="197" spans="1:8" hidden="1" x14ac:dyDescent="0.25">
      <c r="A197">
        <v>186</v>
      </c>
      <c r="B197" s="19" t="s">
        <v>11050</v>
      </c>
      <c r="C197" s="1" t="s">
        <v>8340</v>
      </c>
      <c r="D197" s="1" t="s">
        <v>8341</v>
      </c>
      <c r="E197" s="2">
        <v>36647</v>
      </c>
      <c r="F197" s="2">
        <v>36677</v>
      </c>
      <c r="G197" s="1" t="s">
        <v>11051</v>
      </c>
      <c r="H197" s="1">
        <f>+Temporalidad[[#This Row],[ID]]</f>
        <v>186</v>
      </c>
    </row>
    <row r="198" spans="1:8" hidden="1" x14ac:dyDescent="0.25">
      <c r="A198">
        <v>187</v>
      </c>
      <c r="B198" s="19" t="s">
        <v>11052</v>
      </c>
      <c r="C198" s="1" t="s">
        <v>8340</v>
      </c>
      <c r="D198" s="1" t="s">
        <v>8341</v>
      </c>
      <c r="E198" s="2">
        <v>36678</v>
      </c>
      <c r="F198" s="2">
        <v>36707</v>
      </c>
      <c r="G198" s="1" t="s">
        <v>11053</v>
      </c>
      <c r="H198" s="1">
        <f>+Temporalidad[[#This Row],[ID]]</f>
        <v>187</v>
      </c>
    </row>
    <row r="199" spans="1:8" hidden="1" x14ac:dyDescent="0.25">
      <c r="A199">
        <v>188</v>
      </c>
      <c r="B199" s="19" t="s">
        <v>11054</v>
      </c>
      <c r="C199" s="1" t="s">
        <v>8340</v>
      </c>
      <c r="D199" s="1" t="s">
        <v>8341</v>
      </c>
      <c r="E199" s="2">
        <v>36708</v>
      </c>
      <c r="F199" s="2">
        <v>36738</v>
      </c>
      <c r="G199" s="1" t="s">
        <v>11055</v>
      </c>
      <c r="H199" s="1">
        <f>+Temporalidad[[#This Row],[ID]]</f>
        <v>188</v>
      </c>
    </row>
    <row r="200" spans="1:8" hidden="1" x14ac:dyDescent="0.25">
      <c r="A200">
        <v>189</v>
      </c>
      <c r="B200" s="19" t="s">
        <v>11056</v>
      </c>
      <c r="C200" s="1" t="s">
        <v>8340</v>
      </c>
      <c r="D200" s="1" t="s">
        <v>8341</v>
      </c>
      <c r="E200" s="2">
        <v>36739</v>
      </c>
      <c r="F200" s="2">
        <v>36769</v>
      </c>
      <c r="G200" s="1" t="s">
        <v>11057</v>
      </c>
      <c r="H200" s="1">
        <f>+Temporalidad[[#This Row],[ID]]</f>
        <v>189</v>
      </c>
    </row>
    <row r="201" spans="1:8" hidden="1" x14ac:dyDescent="0.25">
      <c r="A201">
        <v>190</v>
      </c>
      <c r="B201" s="19" t="s">
        <v>11058</v>
      </c>
      <c r="C201" s="1" t="s">
        <v>8340</v>
      </c>
      <c r="D201" s="1" t="s">
        <v>8341</v>
      </c>
      <c r="E201" s="2">
        <v>36770</v>
      </c>
      <c r="F201" s="2">
        <v>36799</v>
      </c>
      <c r="G201" s="1" t="s">
        <v>11059</v>
      </c>
      <c r="H201" s="1">
        <f>+Temporalidad[[#This Row],[ID]]</f>
        <v>190</v>
      </c>
    </row>
    <row r="202" spans="1:8" hidden="1" x14ac:dyDescent="0.25">
      <c r="A202">
        <v>191</v>
      </c>
      <c r="B202" s="19" t="s">
        <v>11060</v>
      </c>
      <c r="C202" s="1" t="s">
        <v>8340</v>
      </c>
      <c r="D202" s="1" t="s">
        <v>8341</v>
      </c>
      <c r="E202" s="2">
        <v>36800</v>
      </c>
      <c r="F202" s="2">
        <v>36830</v>
      </c>
      <c r="G202" s="1" t="s">
        <v>11061</v>
      </c>
      <c r="H202" s="1">
        <f>+Temporalidad[[#This Row],[ID]]</f>
        <v>191</v>
      </c>
    </row>
    <row r="203" spans="1:8" hidden="1" x14ac:dyDescent="0.25">
      <c r="A203">
        <v>192</v>
      </c>
      <c r="B203" s="19" t="s">
        <v>11062</v>
      </c>
      <c r="C203" s="1" t="s">
        <v>8340</v>
      </c>
      <c r="D203" s="1" t="s">
        <v>8341</v>
      </c>
      <c r="E203" s="2">
        <v>36831</v>
      </c>
      <c r="F203" s="2">
        <v>36860</v>
      </c>
      <c r="G203" s="1" t="s">
        <v>11063</v>
      </c>
      <c r="H203" s="1">
        <f>+Temporalidad[[#This Row],[ID]]</f>
        <v>192</v>
      </c>
    </row>
    <row r="204" spans="1:8" hidden="1" x14ac:dyDescent="0.25">
      <c r="A204">
        <v>193</v>
      </c>
      <c r="B204" s="19" t="s">
        <v>11064</v>
      </c>
      <c r="C204" s="1" t="s">
        <v>8340</v>
      </c>
      <c r="D204" s="1" t="s">
        <v>8341</v>
      </c>
      <c r="E204" s="2">
        <v>36861</v>
      </c>
      <c r="F204" s="2">
        <v>36891</v>
      </c>
      <c r="G204" s="1" t="s">
        <v>11065</v>
      </c>
      <c r="H204" s="1">
        <f>+Temporalidad[[#This Row],[ID]]</f>
        <v>193</v>
      </c>
    </row>
    <row r="205" spans="1:8" hidden="1" x14ac:dyDescent="0.25">
      <c r="A205">
        <v>194</v>
      </c>
      <c r="B205" s="19" t="s">
        <v>11066</v>
      </c>
      <c r="C205" s="1" t="s">
        <v>8340</v>
      </c>
      <c r="D205" s="1" t="s">
        <v>8341</v>
      </c>
      <c r="E205" s="2">
        <v>36892</v>
      </c>
      <c r="F205" s="2">
        <v>36922</v>
      </c>
      <c r="G205" s="1" t="s">
        <v>11067</v>
      </c>
      <c r="H205" s="1">
        <f>+Temporalidad[[#This Row],[ID]]</f>
        <v>194</v>
      </c>
    </row>
    <row r="206" spans="1:8" hidden="1" x14ac:dyDescent="0.25">
      <c r="A206">
        <v>195</v>
      </c>
      <c r="B206" s="19" t="s">
        <v>11068</v>
      </c>
      <c r="C206" s="1" t="s">
        <v>8340</v>
      </c>
      <c r="D206" s="1" t="s">
        <v>8341</v>
      </c>
      <c r="E206" s="2">
        <v>36923</v>
      </c>
      <c r="F206" s="2">
        <v>36950</v>
      </c>
      <c r="G206" s="1" t="s">
        <v>11069</v>
      </c>
      <c r="H206" s="1">
        <f>+Temporalidad[[#This Row],[ID]]</f>
        <v>195</v>
      </c>
    </row>
    <row r="207" spans="1:8" hidden="1" x14ac:dyDescent="0.25">
      <c r="A207">
        <v>196</v>
      </c>
      <c r="B207" s="19" t="s">
        <v>11070</v>
      </c>
      <c r="C207" s="1" t="s">
        <v>8340</v>
      </c>
      <c r="D207" s="1" t="s">
        <v>8341</v>
      </c>
      <c r="E207" s="2">
        <v>36951</v>
      </c>
      <c r="F207" s="2">
        <v>36981</v>
      </c>
      <c r="G207" s="1" t="s">
        <v>11071</v>
      </c>
      <c r="H207" s="1">
        <f>+Temporalidad[[#This Row],[ID]]</f>
        <v>196</v>
      </c>
    </row>
    <row r="208" spans="1:8" hidden="1" x14ac:dyDescent="0.25">
      <c r="A208">
        <v>197</v>
      </c>
      <c r="B208" s="19" t="s">
        <v>11072</v>
      </c>
      <c r="C208" s="1" t="s">
        <v>8340</v>
      </c>
      <c r="D208" s="1" t="s">
        <v>8341</v>
      </c>
      <c r="E208" s="2">
        <v>36982</v>
      </c>
      <c r="F208" s="2">
        <v>37011</v>
      </c>
      <c r="G208" s="1" t="s">
        <v>11073</v>
      </c>
      <c r="H208" s="1">
        <f>+Temporalidad[[#This Row],[ID]]</f>
        <v>197</v>
      </c>
    </row>
    <row r="209" spans="1:8" hidden="1" x14ac:dyDescent="0.25">
      <c r="A209">
        <v>198</v>
      </c>
      <c r="B209" s="19" t="s">
        <v>11074</v>
      </c>
      <c r="C209" s="1" t="s">
        <v>8340</v>
      </c>
      <c r="D209" s="1" t="s">
        <v>8341</v>
      </c>
      <c r="E209" s="2">
        <v>37012</v>
      </c>
      <c r="F209" s="2">
        <v>37042</v>
      </c>
      <c r="G209" s="1" t="s">
        <v>11075</v>
      </c>
      <c r="H209" s="1">
        <f>+Temporalidad[[#This Row],[ID]]</f>
        <v>198</v>
      </c>
    </row>
    <row r="210" spans="1:8" hidden="1" x14ac:dyDescent="0.25">
      <c r="A210">
        <v>199</v>
      </c>
      <c r="B210" s="19" t="s">
        <v>11076</v>
      </c>
      <c r="C210" s="1" t="s">
        <v>8340</v>
      </c>
      <c r="D210" s="1" t="s">
        <v>8341</v>
      </c>
      <c r="E210" s="2">
        <v>37043</v>
      </c>
      <c r="F210" s="2">
        <v>37072</v>
      </c>
      <c r="G210" s="1" t="s">
        <v>11077</v>
      </c>
      <c r="H210" s="1">
        <f>+Temporalidad[[#This Row],[ID]]</f>
        <v>199</v>
      </c>
    </row>
    <row r="211" spans="1:8" hidden="1" x14ac:dyDescent="0.25">
      <c r="A211">
        <v>200</v>
      </c>
      <c r="B211" s="19" t="s">
        <v>11078</v>
      </c>
      <c r="C211" s="1" t="s">
        <v>8340</v>
      </c>
      <c r="D211" s="1" t="s">
        <v>8341</v>
      </c>
      <c r="E211" s="2">
        <v>37073</v>
      </c>
      <c r="F211" s="2">
        <v>37103</v>
      </c>
      <c r="G211" s="1" t="s">
        <v>11079</v>
      </c>
      <c r="H211" s="1">
        <f>+Temporalidad[[#This Row],[ID]]</f>
        <v>200</v>
      </c>
    </row>
    <row r="212" spans="1:8" hidden="1" x14ac:dyDescent="0.25">
      <c r="A212">
        <v>201</v>
      </c>
      <c r="B212" s="19" t="s">
        <v>11080</v>
      </c>
      <c r="C212" s="1" t="s">
        <v>8340</v>
      </c>
      <c r="D212" s="1" t="s">
        <v>8341</v>
      </c>
      <c r="E212" s="2">
        <v>37104</v>
      </c>
      <c r="F212" s="2">
        <v>37134</v>
      </c>
      <c r="G212" s="1" t="s">
        <v>11081</v>
      </c>
      <c r="H212" s="1">
        <f>+Temporalidad[[#This Row],[ID]]</f>
        <v>201</v>
      </c>
    </row>
    <row r="213" spans="1:8" hidden="1" x14ac:dyDescent="0.25">
      <c r="A213">
        <v>202</v>
      </c>
      <c r="B213" s="19" t="s">
        <v>11082</v>
      </c>
      <c r="C213" s="1" t="s">
        <v>8340</v>
      </c>
      <c r="D213" s="1" t="s">
        <v>8341</v>
      </c>
      <c r="E213" s="2">
        <v>37135</v>
      </c>
      <c r="F213" s="2">
        <v>37164</v>
      </c>
      <c r="G213" s="1" t="s">
        <v>11083</v>
      </c>
      <c r="H213" s="1">
        <f>+Temporalidad[[#This Row],[ID]]</f>
        <v>202</v>
      </c>
    </row>
    <row r="214" spans="1:8" hidden="1" x14ac:dyDescent="0.25">
      <c r="A214">
        <v>203</v>
      </c>
      <c r="B214" s="19" t="s">
        <v>11084</v>
      </c>
      <c r="C214" s="1" t="s">
        <v>8340</v>
      </c>
      <c r="D214" s="1" t="s">
        <v>8341</v>
      </c>
      <c r="E214" s="2">
        <v>37165</v>
      </c>
      <c r="F214" s="2">
        <v>37195</v>
      </c>
      <c r="G214" s="1" t="s">
        <v>11085</v>
      </c>
      <c r="H214" s="1">
        <f>+Temporalidad[[#This Row],[ID]]</f>
        <v>203</v>
      </c>
    </row>
    <row r="215" spans="1:8" hidden="1" x14ac:dyDescent="0.25">
      <c r="A215">
        <v>204</v>
      </c>
      <c r="B215" s="19" t="s">
        <v>11086</v>
      </c>
      <c r="C215" s="1" t="s">
        <v>8340</v>
      </c>
      <c r="D215" s="1" t="s">
        <v>8341</v>
      </c>
      <c r="E215" s="2">
        <v>37196</v>
      </c>
      <c r="F215" s="2">
        <v>37225</v>
      </c>
      <c r="G215" s="1" t="s">
        <v>11087</v>
      </c>
      <c r="H215" s="1">
        <f>+Temporalidad[[#This Row],[ID]]</f>
        <v>204</v>
      </c>
    </row>
    <row r="216" spans="1:8" hidden="1" x14ac:dyDescent="0.25">
      <c r="A216">
        <v>205</v>
      </c>
      <c r="B216" s="19" t="s">
        <v>11088</v>
      </c>
      <c r="C216" s="1" t="s">
        <v>8340</v>
      </c>
      <c r="D216" s="1" t="s">
        <v>8341</v>
      </c>
      <c r="E216" s="2">
        <v>37226</v>
      </c>
      <c r="F216" s="2">
        <v>37256</v>
      </c>
      <c r="G216" s="1" t="s">
        <v>11089</v>
      </c>
      <c r="H216" s="1">
        <f>+Temporalidad[[#This Row],[ID]]</f>
        <v>205</v>
      </c>
    </row>
    <row r="217" spans="1:8" hidden="1" x14ac:dyDescent="0.25">
      <c r="A217">
        <v>206</v>
      </c>
      <c r="B217" s="19" t="s">
        <v>11090</v>
      </c>
      <c r="C217" s="1" t="s">
        <v>8340</v>
      </c>
      <c r="D217" s="1" t="s">
        <v>8341</v>
      </c>
      <c r="E217" s="2">
        <v>37257</v>
      </c>
      <c r="F217" s="2">
        <v>37287</v>
      </c>
      <c r="G217" s="1" t="s">
        <v>11091</v>
      </c>
      <c r="H217" s="1">
        <f>+Temporalidad[[#This Row],[ID]]</f>
        <v>206</v>
      </c>
    </row>
    <row r="218" spans="1:8" hidden="1" x14ac:dyDescent="0.25">
      <c r="A218">
        <v>207</v>
      </c>
      <c r="B218" s="19" t="s">
        <v>11092</v>
      </c>
      <c r="C218" s="1" t="s">
        <v>8340</v>
      </c>
      <c r="D218" s="1" t="s">
        <v>8341</v>
      </c>
      <c r="E218" s="2">
        <v>37288</v>
      </c>
      <c r="F218" s="2">
        <v>37315</v>
      </c>
      <c r="G218" s="1" t="s">
        <v>11093</v>
      </c>
      <c r="H218" s="1">
        <f>+Temporalidad[[#This Row],[ID]]</f>
        <v>207</v>
      </c>
    </row>
    <row r="219" spans="1:8" hidden="1" x14ac:dyDescent="0.25">
      <c r="A219">
        <v>208</v>
      </c>
      <c r="B219" s="19" t="s">
        <v>11094</v>
      </c>
      <c r="C219" s="1" t="s">
        <v>8340</v>
      </c>
      <c r="D219" s="1" t="s">
        <v>8341</v>
      </c>
      <c r="E219" s="2">
        <v>37316</v>
      </c>
      <c r="F219" s="2">
        <v>37346</v>
      </c>
      <c r="G219" s="1" t="s">
        <v>11095</v>
      </c>
      <c r="H219" s="1">
        <f>+Temporalidad[[#This Row],[ID]]</f>
        <v>208</v>
      </c>
    </row>
    <row r="220" spans="1:8" hidden="1" x14ac:dyDescent="0.25">
      <c r="A220">
        <v>209</v>
      </c>
      <c r="B220" s="19" t="s">
        <v>11096</v>
      </c>
      <c r="C220" s="1" t="s">
        <v>8340</v>
      </c>
      <c r="D220" s="1" t="s">
        <v>8341</v>
      </c>
      <c r="E220" s="2">
        <v>37347</v>
      </c>
      <c r="F220" s="2">
        <v>37376</v>
      </c>
      <c r="G220" s="1" t="s">
        <v>11097</v>
      </c>
      <c r="H220" s="1">
        <f>+Temporalidad[[#This Row],[ID]]</f>
        <v>209</v>
      </c>
    </row>
    <row r="221" spans="1:8" hidden="1" x14ac:dyDescent="0.25">
      <c r="A221">
        <v>210</v>
      </c>
      <c r="B221" s="19" t="s">
        <v>11098</v>
      </c>
      <c r="C221" s="1" t="s">
        <v>8340</v>
      </c>
      <c r="D221" s="1" t="s">
        <v>8341</v>
      </c>
      <c r="E221" s="2">
        <v>37377</v>
      </c>
      <c r="F221" s="2">
        <v>37407</v>
      </c>
      <c r="G221" s="1" t="s">
        <v>11099</v>
      </c>
      <c r="H221" s="1">
        <f>+Temporalidad[[#This Row],[ID]]</f>
        <v>210</v>
      </c>
    </row>
    <row r="222" spans="1:8" hidden="1" x14ac:dyDescent="0.25">
      <c r="A222">
        <v>211</v>
      </c>
      <c r="B222" s="19" t="s">
        <v>11100</v>
      </c>
      <c r="C222" s="1" t="s">
        <v>8340</v>
      </c>
      <c r="D222" s="1" t="s">
        <v>8341</v>
      </c>
      <c r="E222" s="2">
        <v>37408</v>
      </c>
      <c r="F222" s="2">
        <v>37437</v>
      </c>
      <c r="G222" s="1" t="s">
        <v>11101</v>
      </c>
      <c r="H222" s="1">
        <f>+Temporalidad[[#This Row],[ID]]</f>
        <v>211</v>
      </c>
    </row>
    <row r="223" spans="1:8" hidden="1" x14ac:dyDescent="0.25">
      <c r="A223">
        <v>212</v>
      </c>
      <c r="B223" s="19" t="s">
        <v>11102</v>
      </c>
      <c r="C223" s="1" t="s">
        <v>8340</v>
      </c>
      <c r="D223" s="1" t="s">
        <v>8341</v>
      </c>
      <c r="E223" s="2">
        <v>37438</v>
      </c>
      <c r="F223" s="2">
        <v>37468</v>
      </c>
      <c r="G223" s="1" t="s">
        <v>11103</v>
      </c>
      <c r="H223" s="1">
        <f>+Temporalidad[[#This Row],[ID]]</f>
        <v>212</v>
      </c>
    </row>
    <row r="224" spans="1:8" hidden="1" x14ac:dyDescent="0.25">
      <c r="A224">
        <v>213</v>
      </c>
      <c r="B224" s="19" t="s">
        <v>11104</v>
      </c>
      <c r="C224" s="1" t="s">
        <v>8340</v>
      </c>
      <c r="D224" s="1" t="s">
        <v>8341</v>
      </c>
      <c r="E224" s="2">
        <v>37469</v>
      </c>
      <c r="F224" s="2">
        <v>37499</v>
      </c>
      <c r="G224" s="1" t="s">
        <v>11105</v>
      </c>
      <c r="H224" s="1">
        <f>+Temporalidad[[#This Row],[ID]]</f>
        <v>213</v>
      </c>
    </row>
    <row r="225" spans="1:8" hidden="1" x14ac:dyDescent="0.25">
      <c r="A225">
        <v>214</v>
      </c>
      <c r="B225" s="19" t="s">
        <v>11106</v>
      </c>
      <c r="C225" s="1" t="s">
        <v>8340</v>
      </c>
      <c r="D225" s="1" t="s">
        <v>8341</v>
      </c>
      <c r="E225" s="2">
        <v>37500</v>
      </c>
      <c r="F225" s="2">
        <v>37529</v>
      </c>
      <c r="G225" s="1" t="s">
        <v>11107</v>
      </c>
      <c r="H225" s="1">
        <f>+Temporalidad[[#This Row],[ID]]</f>
        <v>214</v>
      </c>
    </row>
    <row r="226" spans="1:8" hidden="1" x14ac:dyDescent="0.25">
      <c r="A226">
        <v>215</v>
      </c>
      <c r="B226" s="19" t="s">
        <v>11108</v>
      </c>
      <c r="C226" s="1" t="s">
        <v>8340</v>
      </c>
      <c r="D226" s="1" t="s">
        <v>8341</v>
      </c>
      <c r="E226" s="2">
        <v>37530</v>
      </c>
      <c r="F226" s="2">
        <v>37560</v>
      </c>
      <c r="G226" s="1" t="s">
        <v>11109</v>
      </c>
      <c r="H226" s="1">
        <f>+Temporalidad[[#This Row],[ID]]</f>
        <v>215</v>
      </c>
    </row>
    <row r="227" spans="1:8" hidden="1" x14ac:dyDescent="0.25">
      <c r="A227">
        <v>216</v>
      </c>
      <c r="B227" s="19" t="s">
        <v>11110</v>
      </c>
      <c r="C227" s="1" t="s">
        <v>8340</v>
      </c>
      <c r="D227" s="1" t="s">
        <v>8341</v>
      </c>
      <c r="E227" s="2">
        <v>37561</v>
      </c>
      <c r="F227" s="2">
        <v>37590</v>
      </c>
      <c r="G227" s="1" t="s">
        <v>11111</v>
      </c>
      <c r="H227" s="1">
        <f>+Temporalidad[[#This Row],[ID]]</f>
        <v>216</v>
      </c>
    </row>
    <row r="228" spans="1:8" hidden="1" x14ac:dyDescent="0.25">
      <c r="A228">
        <v>217</v>
      </c>
      <c r="B228" s="19" t="s">
        <v>11112</v>
      </c>
      <c r="C228" s="1" t="s">
        <v>8340</v>
      </c>
      <c r="D228" s="1" t="s">
        <v>8341</v>
      </c>
      <c r="E228" s="2">
        <v>37591</v>
      </c>
      <c r="F228" s="2">
        <v>37621</v>
      </c>
      <c r="G228" s="1" t="s">
        <v>11113</v>
      </c>
      <c r="H228" s="1">
        <f>+Temporalidad[[#This Row],[ID]]</f>
        <v>217</v>
      </c>
    </row>
    <row r="229" spans="1:8" hidden="1" x14ac:dyDescent="0.25">
      <c r="A229">
        <v>218</v>
      </c>
      <c r="B229" s="19" t="s">
        <v>11114</v>
      </c>
      <c r="C229" s="1" t="s">
        <v>8340</v>
      </c>
      <c r="D229" s="1" t="s">
        <v>8341</v>
      </c>
      <c r="E229" s="2">
        <v>37622</v>
      </c>
      <c r="F229" s="2">
        <v>37652</v>
      </c>
      <c r="G229" s="1" t="s">
        <v>11115</v>
      </c>
      <c r="H229" s="1">
        <f>+Temporalidad[[#This Row],[ID]]</f>
        <v>218</v>
      </c>
    </row>
    <row r="230" spans="1:8" hidden="1" x14ac:dyDescent="0.25">
      <c r="A230">
        <v>219</v>
      </c>
      <c r="B230" s="19" t="s">
        <v>11116</v>
      </c>
      <c r="C230" s="1" t="s">
        <v>8340</v>
      </c>
      <c r="D230" s="1" t="s">
        <v>8341</v>
      </c>
      <c r="E230" s="2">
        <v>37653</v>
      </c>
      <c r="F230" s="2">
        <v>37680</v>
      </c>
      <c r="G230" s="1" t="s">
        <v>11117</v>
      </c>
      <c r="H230" s="1">
        <f>+Temporalidad[[#This Row],[ID]]</f>
        <v>219</v>
      </c>
    </row>
    <row r="231" spans="1:8" hidden="1" x14ac:dyDescent="0.25">
      <c r="A231">
        <v>220</v>
      </c>
      <c r="B231" s="19" t="s">
        <v>11118</v>
      </c>
      <c r="C231" s="1" t="s">
        <v>8340</v>
      </c>
      <c r="D231" s="1" t="s">
        <v>8341</v>
      </c>
      <c r="E231" s="2">
        <v>37681</v>
      </c>
      <c r="F231" s="2">
        <v>37711</v>
      </c>
      <c r="G231" s="1" t="s">
        <v>11119</v>
      </c>
      <c r="H231" s="1">
        <f>+Temporalidad[[#This Row],[ID]]</f>
        <v>220</v>
      </c>
    </row>
    <row r="232" spans="1:8" hidden="1" x14ac:dyDescent="0.25">
      <c r="A232">
        <v>221</v>
      </c>
      <c r="B232" s="19" t="s">
        <v>11120</v>
      </c>
      <c r="C232" s="1" t="s">
        <v>8340</v>
      </c>
      <c r="D232" s="1" t="s">
        <v>8341</v>
      </c>
      <c r="E232" s="2">
        <v>37712</v>
      </c>
      <c r="F232" s="2">
        <v>37741</v>
      </c>
      <c r="G232" s="1" t="s">
        <v>11121</v>
      </c>
      <c r="H232" s="1">
        <f>+Temporalidad[[#This Row],[ID]]</f>
        <v>221</v>
      </c>
    </row>
    <row r="233" spans="1:8" hidden="1" x14ac:dyDescent="0.25">
      <c r="A233">
        <v>222</v>
      </c>
      <c r="B233" s="19" t="s">
        <v>11122</v>
      </c>
      <c r="C233" s="1" t="s">
        <v>8340</v>
      </c>
      <c r="D233" s="1" t="s">
        <v>8341</v>
      </c>
      <c r="E233" s="2">
        <v>37742</v>
      </c>
      <c r="F233" s="2">
        <v>37772</v>
      </c>
      <c r="G233" s="1" t="s">
        <v>11123</v>
      </c>
      <c r="H233" s="1">
        <f>+Temporalidad[[#This Row],[ID]]</f>
        <v>222</v>
      </c>
    </row>
    <row r="234" spans="1:8" hidden="1" x14ac:dyDescent="0.25">
      <c r="A234">
        <v>223</v>
      </c>
      <c r="B234" s="19" t="s">
        <v>11124</v>
      </c>
      <c r="C234" s="1" t="s">
        <v>8340</v>
      </c>
      <c r="D234" s="1" t="s">
        <v>8341</v>
      </c>
      <c r="E234" s="2">
        <v>37773</v>
      </c>
      <c r="F234" s="2">
        <v>37802</v>
      </c>
      <c r="G234" s="1" t="s">
        <v>11125</v>
      </c>
      <c r="H234" s="1">
        <f>+Temporalidad[[#This Row],[ID]]</f>
        <v>223</v>
      </c>
    </row>
    <row r="235" spans="1:8" hidden="1" x14ac:dyDescent="0.25">
      <c r="A235">
        <v>224</v>
      </c>
      <c r="B235" s="19" t="s">
        <v>11126</v>
      </c>
      <c r="C235" s="1" t="s">
        <v>8340</v>
      </c>
      <c r="D235" s="1" t="s">
        <v>8341</v>
      </c>
      <c r="E235" s="2">
        <v>37803</v>
      </c>
      <c r="F235" s="2">
        <v>37833</v>
      </c>
      <c r="G235" s="1" t="s">
        <v>11127</v>
      </c>
      <c r="H235" s="1">
        <f>+Temporalidad[[#This Row],[ID]]</f>
        <v>224</v>
      </c>
    </row>
    <row r="236" spans="1:8" hidden="1" x14ac:dyDescent="0.25">
      <c r="A236">
        <v>225</v>
      </c>
      <c r="B236" s="19" t="s">
        <v>11128</v>
      </c>
      <c r="C236" s="1" t="s">
        <v>8340</v>
      </c>
      <c r="D236" s="1" t="s">
        <v>8341</v>
      </c>
      <c r="E236" s="2">
        <v>37834</v>
      </c>
      <c r="F236" s="2">
        <v>37864</v>
      </c>
      <c r="G236" s="1" t="s">
        <v>11129</v>
      </c>
      <c r="H236" s="1">
        <f>+Temporalidad[[#This Row],[ID]]</f>
        <v>225</v>
      </c>
    </row>
    <row r="237" spans="1:8" hidden="1" x14ac:dyDescent="0.25">
      <c r="A237">
        <v>226</v>
      </c>
      <c r="B237" s="19" t="s">
        <v>11130</v>
      </c>
      <c r="C237" s="1" t="s">
        <v>8340</v>
      </c>
      <c r="D237" s="1" t="s">
        <v>8341</v>
      </c>
      <c r="E237" s="2">
        <v>37865</v>
      </c>
      <c r="F237" s="2">
        <v>37894</v>
      </c>
      <c r="G237" s="1" t="s">
        <v>11131</v>
      </c>
      <c r="H237" s="1">
        <f>+Temporalidad[[#This Row],[ID]]</f>
        <v>226</v>
      </c>
    </row>
    <row r="238" spans="1:8" hidden="1" x14ac:dyDescent="0.25">
      <c r="A238">
        <v>227</v>
      </c>
      <c r="B238" s="19" t="s">
        <v>11132</v>
      </c>
      <c r="C238" s="1" t="s">
        <v>8340</v>
      </c>
      <c r="D238" s="1" t="s">
        <v>8341</v>
      </c>
      <c r="E238" s="2">
        <v>37895</v>
      </c>
      <c r="F238" s="2">
        <v>37925</v>
      </c>
      <c r="G238" s="1" t="s">
        <v>11133</v>
      </c>
      <c r="H238" s="1">
        <f>+Temporalidad[[#This Row],[ID]]</f>
        <v>227</v>
      </c>
    </row>
    <row r="239" spans="1:8" hidden="1" x14ac:dyDescent="0.25">
      <c r="A239">
        <v>228</v>
      </c>
      <c r="B239" s="19" t="s">
        <v>11134</v>
      </c>
      <c r="C239" s="1" t="s">
        <v>8340</v>
      </c>
      <c r="D239" s="1" t="s">
        <v>8341</v>
      </c>
      <c r="E239" s="2">
        <v>37926</v>
      </c>
      <c r="F239" s="2">
        <v>37955</v>
      </c>
      <c r="G239" s="1" t="s">
        <v>11135</v>
      </c>
      <c r="H239" s="1">
        <f>+Temporalidad[[#This Row],[ID]]</f>
        <v>228</v>
      </c>
    </row>
    <row r="240" spans="1:8" hidden="1" x14ac:dyDescent="0.25">
      <c r="A240">
        <v>229</v>
      </c>
      <c r="B240" s="19" t="s">
        <v>11136</v>
      </c>
      <c r="C240" s="1" t="s">
        <v>8340</v>
      </c>
      <c r="D240" s="1" t="s">
        <v>8341</v>
      </c>
      <c r="E240" s="2">
        <v>37956</v>
      </c>
      <c r="F240" s="2">
        <v>37986</v>
      </c>
      <c r="G240" s="1" t="s">
        <v>11137</v>
      </c>
      <c r="H240" s="1">
        <f>+Temporalidad[[#This Row],[ID]]</f>
        <v>229</v>
      </c>
    </row>
    <row r="241" spans="1:8" hidden="1" x14ac:dyDescent="0.25">
      <c r="A241">
        <v>230</v>
      </c>
      <c r="B241" s="19" t="s">
        <v>11138</v>
      </c>
      <c r="C241" s="1" t="s">
        <v>8340</v>
      </c>
      <c r="D241" s="1" t="s">
        <v>8341</v>
      </c>
      <c r="E241" s="2">
        <v>37987</v>
      </c>
      <c r="F241" s="2">
        <v>38017</v>
      </c>
      <c r="G241" s="1" t="s">
        <v>11139</v>
      </c>
      <c r="H241" s="1">
        <f>+Temporalidad[[#This Row],[ID]]</f>
        <v>230</v>
      </c>
    </row>
    <row r="242" spans="1:8" hidden="1" x14ac:dyDescent="0.25">
      <c r="A242">
        <v>231</v>
      </c>
      <c r="B242" s="19" t="s">
        <v>11140</v>
      </c>
      <c r="C242" s="1" t="s">
        <v>8340</v>
      </c>
      <c r="D242" s="1" t="s">
        <v>8341</v>
      </c>
      <c r="E242" s="2">
        <v>38018</v>
      </c>
      <c r="F242" s="2">
        <v>38045</v>
      </c>
      <c r="G242" s="1" t="s">
        <v>11141</v>
      </c>
      <c r="H242" s="1">
        <f>+Temporalidad[[#This Row],[ID]]</f>
        <v>231</v>
      </c>
    </row>
    <row r="243" spans="1:8" hidden="1" x14ac:dyDescent="0.25">
      <c r="A243">
        <v>232</v>
      </c>
      <c r="B243" s="19" t="s">
        <v>11142</v>
      </c>
      <c r="C243" s="1" t="s">
        <v>8340</v>
      </c>
      <c r="D243" s="1" t="s">
        <v>8341</v>
      </c>
      <c r="E243" s="2">
        <v>38047</v>
      </c>
      <c r="F243" s="2">
        <v>38077</v>
      </c>
      <c r="G243" s="1" t="s">
        <v>11143</v>
      </c>
      <c r="H243" s="1">
        <f>+Temporalidad[[#This Row],[ID]]</f>
        <v>232</v>
      </c>
    </row>
    <row r="244" spans="1:8" hidden="1" x14ac:dyDescent="0.25">
      <c r="A244">
        <v>233</v>
      </c>
      <c r="B244" s="19" t="s">
        <v>11144</v>
      </c>
      <c r="C244" s="1" t="s">
        <v>8340</v>
      </c>
      <c r="D244" s="1" t="s">
        <v>8341</v>
      </c>
      <c r="E244" s="2">
        <v>38078</v>
      </c>
      <c r="F244" s="2">
        <v>38107</v>
      </c>
      <c r="G244" s="1" t="s">
        <v>11145</v>
      </c>
      <c r="H244" s="1">
        <f>+Temporalidad[[#This Row],[ID]]</f>
        <v>233</v>
      </c>
    </row>
    <row r="245" spans="1:8" hidden="1" x14ac:dyDescent="0.25">
      <c r="A245">
        <v>234</v>
      </c>
      <c r="B245" s="19" t="s">
        <v>11146</v>
      </c>
      <c r="C245" s="1" t="s">
        <v>8340</v>
      </c>
      <c r="D245" s="1" t="s">
        <v>8341</v>
      </c>
      <c r="E245" s="2">
        <v>38108</v>
      </c>
      <c r="F245" s="2">
        <v>38138</v>
      </c>
      <c r="G245" s="1" t="s">
        <v>11147</v>
      </c>
      <c r="H245" s="1">
        <f>+Temporalidad[[#This Row],[ID]]</f>
        <v>234</v>
      </c>
    </row>
    <row r="246" spans="1:8" hidden="1" x14ac:dyDescent="0.25">
      <c r="A246">
        <v>235</v>
      </c>
      <c r="B246" s="19" t="s">
        <v>11148</v>
      </c>
      <c r="C246" s="1" t="s">
        <v>8340</v>
      </c>
      <c r="D246" s="1" t="s">
        <v>8341</v>
      </c>
      <c r="E246" s="2">
        <v>38139</v>
      </c>
      <c r="F246" s="2">
        <v>38168</v>
      </c>
      <c r="G246" s="1" t="s">
        <v>11149</v>
      </c>
      <c r="H246" s="1">
        <f>+Temporalidad[[#This Row],[ID]]</f>
        <v>235</v>
      </c>
    </row>
    <row r="247" spans="1:8" hidden="1" x14ac:dyDescent="0.25">
      <c r="A247">
        <v>236</v>
      </c>
      <c r="B247" s="19" t="s">
        <v>11150</v>
      </c>
      <c r="C247" s="1" t="s">
        <v>8340</v>
      </c>
      <c r="D247" s="1" t="s">
        <v>8341</v>
      </c>
      <c r="E247" s="2">
        <v>38169</v>
      </c>
      <c r="F247" s="2">
        <v>38199</v>
      </c>
      <c r="G247" s="1" t="s">
        <v>11151</v>
      </c>
      <c r="H247" s="1">
        <f>+Temporalidad[[#This Row],[ID]]</f>
        <v>236</v>
      </c>
    </row>
    <row r="248" spans="1:8" hidden="1" x14ac:dyDescent="0.25">
      <c r="A248">
        <v>237</v>
      </c>
      <c r="B248" s="19" t="s">
        <v>11152</v>
      </c>
      <c r="C248" s="1" t="s">
        <v>8340</v>
      </c>
      <c r="D248" s="1" t="s">
        <v>8341</v>
      </c>
      <c r="E248" s="2">
        <v>38200</v>
      </c>
      <c r="F248" s="2">
        <v>38230</v>
      </c>
      <c r="G248" s="1" t="s">
        <v>11153</v>
      </c>
      <c r="H248" s="1">
        <f>+Temporalidad[[#This Row],[ID]]</f>
        <v>237</v>
      </c>
    </row>
    <row r="249" spans="1:8" hidden="1" x14ac:dyDescent="0.25">
      <c r="A249">
        <v>238</v>
      </c>
      <c r="B249" s="19" t="s">
        <v>11154</v>
      </c>
      <c r="C249" s="1" t="s">
        <v>8340</v>
      </c>
      <c r="D249" s="1" t="s">
        <v>8341</v>
      </c>
      <c r="E249" s="2">
        <v>38231</v>
      </c>
      <c r="F249" s="2">
        <v>38260</v>
      </c>
      <c r="G249" s="1" t="s">
        <v>11155</v>
      </c>
      <c r="H249" s="1">
        <f>+Temporalidad[[#This Row],[ID]]</f>
        <v>238</v>
      </c>
    </row>
    <row r="250" spans="1:8" hidden="1" x14ac:dyDescent="0.25">
      <c r="A250">
        <v>239</v>
      </c>
      <c r="B250" s="19" t="s">
        <v>11156</v>
      </c>
      <c r="C250" s="1" t="s">
        <v>8340</v>
      </c>
      <c r="D250" s="1" t="s">
        <v>8341</v>
      </c>
      <c r="E250" s="2">
        <v>38261</v>
      </c>
      <c r="F250" s="2">
        <v>38291</v>
      </c>
      <c r="G250" s="1" t="s">
        <v>11157</v>
      </c>
      <c r="H250" s="1">
        <f>+Temporalidad[[#This Row],[ID]]</f>
        <v>239</v>
      </c>
    </row>
    <row r="251" spans="1:8" hidden="1" x14ac:dyDescent="0.25">
      <c r="A251">
        <v>240</v>
      </c>
      <c r="B251" s="19" t="s">
        <v>11158</v>
      </c>
      <c r="C251" s="1" t="s">
        <v>8340</v>
      </c>
      <c r="D251" s="1" t="s">
        <v>8341</v>
      </c>
      <c r="E251" s="2">
        <v>38292</v>
      </c>
      <c r="F251" s="2">
        <v>38321</v>
      </c>
      <c r="G251" s="1" t="s">
        <v>11159</v>
      </c>
      <c r="H251" s="1">
        <f>+Temporalidad[[#This Row],[ID]]</f>
        <v>240</v>
      </c>
    </row>
    <row r="252" spans="1:8" hidden="1" x14ac:dyDescent="0.25">
      <c r="A252">
        <v>241</v>
      </c>
      <c r="B252" s="19" t="s">
        <v>11160</v>
      </c>
      <c r="C252" s="1" t="s">
        <v>8340</v>
      </c>
      <c r="D252" s="1" t="s">
        <v>8341</v>
      </c>
      <c r="E252" s="2">
        <v>38322</v>
      </c>
      <c r="F252" s="2">
        <v>38352</v>
      </c>
      <c r="G252" s="1" t="s">
        <v>11161</v>
      </c>
      <c r="H252" s="1">
        <f>+Temporalidad[[#This Row],[ID]]</f>
        <v>241</v>
      </c>
    </row>
    <row r="253" spans="1:8" hidden="1" x14ac:dyDescent="0.25">
      <c r="A253">
        <v>242</v>
      </c>
      <c r="B253" s="19" t="s">
        <v>11162</v>
      </c>
      <c r="C253" s="1" t="s">
        <v>8340</v>
      </c>
      <c r="D253" s="1" t="s">
        <v>8341</v>
      </c>
      <c r="E253" s="2">
        <v>38353</v>
      </c>
      <c r="F253" s="2">
        <v>38383</v>
      </c>
      <c r="G253" s="1" t="s">
        <v>11163</v>
      </c>
      <c r="H253" s="1">
        <f>+Temporalidad[[#This Row],[ID]]</f>
        <v>242</v>
      </c>
    </row>
    <row r="254" spans="1:8" hidden="1" x14ac:dyDescent="0.25">
      <c r="A254">
        <v>243</v>
      </c>
      <c r="B254" s="19" t="s">
        <v>11164</v>
      </c>
      <c r="C254" s="1" t="s">
        <v>8340</v>
      </c>
      <c r="D254" s="1" t="s">
        <v>8341</v>
      </c>
      <c r="E254" s="2">
        <v>38384</v>
      </c>
      <c r="F254" s="2">
        <v>38411</v>
      </c>
      <c r="G254" s="1" t="s">
        <v>11165</v>
      </c>
      <c r="H254" s="1">
        <f>+Temporalidad[[#This Row],[ID]]</f>
        <v>243</v>
      </c>
    </row>
    <row r="255" spans="1:8" hidden="1" x14ac:dyDescent="0.25">
      <c r="A255">
        <v>244</v>
      </c>
      <c r="B255" s="19" t="s">
        <v>11166</v>
      </c>
      <c r="C255" s="1" t="s">
        <v>8340</v>
      </c>
      <c r="D255" s="1" t="s">
        <v>8341</v>
      </c>
      <c r="E255" s="2">
        <v>38412</v>
      </c>
      <c r="F255" s="2">
        <v>38442</v>
      </c>
      <c r="G255" s="1" t="s">
        <v>11167</v>
      </c>
      <c r="H255" s="1">
        <f>+Temporalidad[[#This Row],[ID]]</f>
        <v>244</v>
      </c>
    </row>
    <row r="256" spans="1:8" hidden="1" x14ac:dyDescent="0.25">
      <c r="A256">
        <v>245</v>
      </c>
      <c r="B256" s="19" t="s">
        <v>11168</v>
      </c>
      <c r="C256" s="1" t="s">
        <v>8340</v>
      </c>
      <c r="D256" s="1" t="s">
        <v>8341</v>
      </c>
      <c r="E256" s="2">
        <v>38443</v>
      </c>
      <c r="F256" s="2">
        <v>38472</v>
      </c>
      <c r="G256" s="1" t="s">
        <v>11169</v>
      </c>
      <c r="H256" s="1">
        <f>+Temporalidad[[#This Row],[ID]]</f>
        <v>245</v>
      </c>
    </row>
    <row r="257" spans="1:8" hidden="1" x14ac:dyDescent="0.25">
      <c r="A257">
        <v>246</v>
      </c>
      <c r="B257" s="19" t="s">
        <v>11170</v>
      </c>
      <c r="C257" s="1" t="s">
        <v>8340</v>
      </c>
      <c r="D257" s="1" t="s">
        <v>8341</v>
      </c>
      <c r="E257" s="2">
        <v>38473</v>
      </c>
      <c r="F257" s="2">
        <v>38503</v>
      </c>
      <c r="G257" s="1" t="s">
        <v>11171</v>
      </c>
      <c r="H257" s="1">
        <f>+Temporalidad[[#This Row],[ID]]</f>
        <v>246</v>
      </c>
    </row>
    <row r="258" spans="1:8" hidden="1" x14ac:dyDescent="0.25">
      <c r="A258">
        <v>247</v>
      </c>
      <c r="B258" s="19" t="s">
        <v>11172</v>
      </c>
      <c r="C258" s="1" t="s">
        <v>8340</v>
      </c>
      <c r="D258" s="1" t="s">
        <v>8341</v>
      </c>
      <c r="E258" s="2">
        <v>38504</v>
      </c>
      <c r="F258" s="2">
        <v>38533</v>
      </c>
      <c r="G258" s="1" t="s">
        <v>11173</v>
      </c>
      <c r="H258" s="1">
        <f>+Temporalidad[[#This Row],[ID]]</f>
        <v>247</v>
      </c>
    </row>
    <row r="259" spans="1:8" hidden="1" x14ac:dyDescent="0.25">
      <c r="A259">
        <v>248</v>
      </c>
      <c r="B259" s="19" t="s">
        <v>11174</v>
      </c>
      <c r="C259" s="1" t="s">
        <v>8340</v>
      </c>
      <c r="D259" s="1" t="s">
        <v>8341</v>
      </c>
      <c r="E259" s="2">
        <v>38534</v>
      </c>
      <c r="F259" s="2">
        <v>38564</v>
      </c>
      <c r="G259" s="1" t="s">
        <v>11175</v>
      </c>
      <c r="H259" s="1">
        <f>+Temporalidad[[#This Row],[ID]]</f>
        <v>248</v>
      </c>
    </row>
    <row r="260" spans="1:8" hidden="1" x14ac:dyDescent="0.25">
      <c r="A260">
        <v>249</v>
      </c>
      <c r="B260" s="19" t="s">
        <v>11176</v>
      </c>
      <c r="C260" s="1" t="s">
        <v>8340</v>
      </c>
      <c r="D260" s="1" t="s">
        <v>8341</v>
      </c>
      <c r="E260" s="2">
        <v>38565</v>
      </c>
      <c r="F260" s="2">
        <v>38595</v>
      </c>
      <c r="G260" s="1" t="s">
        <v>11177</v>
      </c>
      <c r="H260" s="1">
        <f>+Temporalidad[[#This Row],[ID]]</f>
        <v>249</v>
      </c>
    </row>
    <row r="261" spans="1:8" hidden="1" x14ac:dyDescent="0.25">
      <c r="A261">
        <v>250</v>
      </c>
      <c r="B261" s="19" t="s">
        <v>11178</v>
      </c>
      <c r="C261" s="1" t="s">
        <v>8340</v>
      </c>
      <c r="D261" s="1" t="s">
        <v>8341</v>
      </c>
      <c r="E261" s="2">
        <v>38596</v>
      </c>
      <c r="F261" s="2">
        <v>38625</v>
      </c>
      <c r="G261" s="1" t="s">
        <v>11179</v>
      </c>
      <c r="H261" s="1">
        <f>+Temporalidad[[#This Row],[ID]]</f>
        <v>250</v>
      </c>
    </row>
    <row r="262" spans="1:8" hidden="1" x14ac:dyDescent="0.25">
      <c r="A262">
        <v>251</v>
      </c>
      <c r="B262" s="19" t="s">
        <v>11180</v>
      </c>
      <c r="C262" s="1" t="s">
        <v>8340</v>
      </c>
      <c r="D262" s="1" t="s">
        <v>8341</v>
      </c>
      <c r="E262" s="2">
        <v>38626</v>
      </c>
      <c r="F262" s="2">
        <v>38656</v>
      </c>
      <c r="G262" s="1" t="s">
        <v>11181</v>
      </c>
      <c r="H262" s="1">
        <f>+Temporalidad[[#This Row],[ID]]</f>
        <v>251</v>
      </c>
    </row>
    <row r="263" spans="1:8" hidden="1" x14ac:dyDescent="0.25">
      <c r="A263">
        <v>252</v>
      </c>
      <c r="B263" s="19" t="s">
        <v>11182</v>
      </c>
      <c r="C263" s="1" t="s">
        <v>8340</v>
      </c>
      <c r="D263" s="1" t="s">
        <v>8341</v>
      </c>
      <c r="E263" s="2">
        <v>38657</v>
      </c>
      <c r="F263" s="2">
        <v>38686</v>
      </c>
      <c r="G263" s="1" t="s">
        <v>11183</v>
      </c>
      <c r="H263" s="1">
        <f>+Temporalidad[[#This Row],[ID]]</f>
        <v>252</v>
      </c>
    </row>
    <row r="264" spans="1:8" hidden="1" x14ac:dyDescent="0.25">
      <c r="A264">
        <v>253</v>
      </c>
      <c r="B264" s="19" t="s">
        <v>11184</v>
      </c>
      <c r="C264" s="1" t="s">
        <v>8340</v>
      </c>
      <c r="D264" s="1" t="s">
        <v>8341</v>
      </c>
      <c r="E264" s="2">
        <v>38687</v>
      </c>
      <c r="F264" s="2">
        <v>38717</v>
      </c>
      <c r="G264" s="1" t="s">
        <v>11185</v>
      </c>
      <c r="H264" s="1">
        <f>+Temporalidad[[#This Row],[ID]]</f>
        <v>253</v>
      </c>
    </row>
    <row r="265" spans="1:8" hidden="1" x14ac:dyDescent="0.25">
      <c r="A265">
        <v>254</v>
      </c>
      <c r="B265" s="19" t="s">
        <v>11186</v>
      </c>
      <c r="C265" s="1" t="s">
        <v>8340</v>
      </c>
      <c r="D265" s="1" t="s">
        <v>8341</v>
      </c>
      <c r="E265" s="2">
        <v>38718</v>
      </c>
      <c r="F265" s="2">
        <v>38748</v>
      </c>
      <c r="G265" s="1" t="s">
        <v>11187</v>
      </c>
      <c r="H265" s="1">
        <f>+Temporalidad[[#This Row],[ID]]</f>
        <v>254</v>
      </c>
    </row>
    <row r="266" spans="1:8" hidden="1" x14ac:dyDescent="0.25">
      <c r="A266">
        <v>255</v>
      </c>
      <c r="B266" s="19" t="s">
        <v>11188</v>
      </c>
      <c r="C266" s="1" t="s">
        <v>8340</v>
      </c>
      <c r="D266" s="1" t="s">
        <v>8341</v>
      </c>
      <c r="E266" s="2">
        <v>38749</v>
      </c>
      <c r="F266" s="2">
        <v>38776</v>
      </c>
      <c r="G266" s="1" t="s">
        <v>11189</v>
      </c>
      <c r="H266" s="1">
        <f>+Temporalidad[[#This Row],[ID]]</f>
        <v>255</v>
      </c>
    </row>
    <row r="267" spans="1:8" hidden="1" x14ac:dyDescent="0.25">
      <c r="A267">
        <v>256</v>
      </c>
      <c r="B267" s="19" t="s">
        <v>11190</v>
      </c>
      <c r="C267" s="1" t="s">
        <v>8340</v>
      </c>
      <c r="D267" s="1" t="s">
        <v>8341</v>
      </c>
      <c r="E267" s="2">
        <v>38777</v>
      </c>
      <c r="F267" s="2">
        <v>38807</v>
      </c>
      <c r="G267" s="1" t="s">
        <v>11191</v>
      </c>
      <c r="H267" s="1">
        <f>+Temporalidad[[#This Row],[ID]]</f>
        <v>256</v>
      </c>
    </row>
    <row r="268" spans="1:8" hidden="1" x14ac:dyDescent="0.25">
      <c r="A268">
        <v>257</v>
      </c>
      <c r="B268" s="19" t="s">
        <v>11192</v>
      </c>
      <c r="C268" s="1" t="s">
        <v>8340</v>
      </c>
      <c r="D268" s="1" t="s">
        <v>8341</v>
      </c>
      <c r="E268" s="2">
        <v>38808</v>
      </c>
      <c r="F268" s="2">
        <v>38837</v>
      </c>
      <c r="G268" s="1" t="s">
        <v>11193</v>
      </c>
      <c r="H268" s="1">
        <f>+Temporalidad[[#This Row],[ID]]</f>
        <v>257</v>
      </c>
    </row>
    <row r="269" spans="1:8" hidden="1" x14ac:dyDescent="0.25">
      <c r="A269">
        <v>258</v>
      </c>
      <c r="B269" s="19" t="s">
        <v>11194</v>
      </c>
      <c r="C269" s="1" t="s">
        <v>8340</v>
      </c>
      <c r="D269" s="1" t="s">
        <v>8341</v>
      </c>
      <c r="E269" s="2">
        <v>38838</v>
      </c>
      <c r="F269" s="2">
        <v>38868</v>
      </c>
      <c r="G269" s="1" t="s">
        <v>11195</v>
      </c>
      <c r="H269" s="1">
        <f>+Temporalidad[[#This Row],[ID]]</f>
        <v>258</v>
      </c>
    </row>
    <row r="270" spans="1:8" hidden="1" x14ac:dyDescent="0.25">
      <c r="A270">
        <v>259</v>
      </c>
      <c r="B270" s="19" t="s">
        <v>11196</v>
      </c>
      <c r="C270" s="1" t="s">
        <v>8340</v>
      </c>
      <c r="D270" s="1" t="s">
        <v>8341</v>
      </c>
      <c r="E270" s="2">
        <v>38869</v>
      </c>
      <c r="F270" s="2">
        <v>38898</v>
      </c>
      <c r="G270" s="1" t="s">
        <v>11197</v>
      </c>
      <c r="H270" s="1">
        <f>+Temporalidad[[#This Row],[ID]]</f>
        <v>259</v>
      </c>
    </row>
    <row r="271" spans="1:8" hidden="1" x14ac:dyDescent="0.25">
      <c r="A271">
        <v>260</v>
      </c>
      <c r="B271" s="19" t="s">
        <v>11198</v>
      </c>
      <c r="C271" s="1" t="s">
        <v>8340</v>
      </c>
      <c r="D271" s="1" t="s">
        <v>8341</v>
      </c>
      <c r="E271" s="2">
        <v>38899</v>
      </c>
      <c r="F271" s="2">
        <v>38929</v>
      </c>
      <c r="G271" s="1" t="s">
        <v>11199</v>
      </c>
      <c r="H271" s="1">
        <f>+Temporalidad[[#This Row],[ID]]</f>
        <v>260</v>
      </c>
    </row>
    <row r="272" spans="1:8" hidden="1" x14ac:dyDescent="0.25">
      <c r="A272">
        <v>261</v>
      </c>
      <c r="B272" s="19" t="s">
        <v>11200</v>
      </c>
      <c r="C272" s="1" t="s">
        <v>8340</v>
      </c>
      <c r="D272" s="1" t="s">
        <v>8341</v>
      </c>
      <c r="E272" s="2">
        <v>38930</v>
      </c>
      <c r="F272" s="2">
        <v>38960</v>
      </c>
      <c r="G272" s="1" t="s">
        <v>11201</v>
      </c>
      <c r="H272" s="1">
        <f>+Temporalidad[[#This Row],[ID]]</f>
        <v>261</v>
      </c>
    </row>
    <row r="273" spans="1:8" hidden="1" x14ac:dyDescent="0.25">
      <c r="A273">
        <v>262</v>
      </c>
      <c r="B273" s="19" t="s">
        <v>11202</v>
      </c>
      <c r="C273" s="1" t="s">
        <v>8340</v>
      </c>
      <c r="D273" s="1" t="s">
        <v>8341</v>
      </c>
      <c r="E273" s="2">
        <v>38961</v>
      </c>
      <c r="F273" s="2">
        <v>38990</v>
      </c>
      <c r="G273" s="1" t="s">
        <v>11203</v>
      </c>
      <c r="H273" s="1">
        <f>+Temporalidad[[#This Row],[ID]]</f>
        <v>262</v>
      </c>
    </row>
    <row r="274" spans="1:8" hidden="1" x14ac:dyDescent="0.25">
      <c r="A274">
        <v>263</v>
      </c>
      <c r="B274" s="19" t="s">
        <v>11204</v>
      </c>
      <c r="C274" s="1" t="s">
        <v>8340</v>
      </c>
      <c r="D274" s="1" t="s">
        <v>8341</v>
      </c>
      <c r="E274" s="2">
        <v>38991</v>
      </c>
      <c r="F274" s="2">
        <v>39021</v>
      </c>
      <c r="G274" s="1" t="s">
        <v>11205</v>
      </c>
      <c r="H274" s="1">
        <f>+Temporalidad[[#This Row],[ID]]</f>
        <v>263</v>
      </c>
    </row>
    <row r="275" spans="1:8" hidden="1" x14ac:dyDescent="0.25">
      <c r="A275">
        <v>264</v>
      </c>
      <c r="B275" s="19" t="s">
        <v>11206</v>
      </c>
      <c r="C275" s="1" t="s">
        <v>8340</v>
      </c>
      <c r="D275" s="1" t="s">
        <v>8341</v>
      </c>
      <c r="E275" s="2">
        <v>39022</v>
      </c>
      <c r="F275" s="2">
        <v>39051</v>
      </c>
      <c r="G275" s="1" t="s">
        <v>11207</v>
      </c>
      <c r="H275" s="1">
        <f>+Temporalidad[[#This Row],[ID]]</f>
        <v>264</v>
      </c>
    </row>
    <row r="276" spans="1:8" hidden="1" x14ac:dyDescent="0.25">
      <c r="A276">
        <v>265</v>
      </c>
      <c r="B276" s="19" t="s">
        <v>11208</v>
      </c>
      <c r="C276" s="1" t="s">
        <v>8340</v>
      </c>
      <c r="D276" s="1" t="s">
        <v>8341</v>
      </c>
      <c r="E276" s="2">
        <v>39052</v>
      </c>
      <c r="F276" s="2">
        <v>39082</v>
      </c>
      <c r="G276" s="1" t="s">
        <v>11209</v>
      </c>
      <c r="H276" s="1">
        <f>+Temporalidad[[#This Row],[ID]]</f>
        <v>265</v>
      </c>
    </row>
    <row r="277" spans="1:8" hidden="1" x14ac:dyDescent="0.25">
      <c r="A277">
        <v>266</v>
      </c>
      <c r="B277" s="19" t="s">
        <v>11210</v>
      </c>
      <c r="C277" s="1" t="s">
        <v>8340</v>
      </c>
      <c r="D277" s="1" t="s">
        <v>8341</v>
      </c>
      <c r="E277" s="2">
        <v>39083</v>
      </c>
      <c r="F277" s="2">
        <v>39113</v>
      </c>
      <c r="G277" s="1" t="s">
        <v>11211</v>
      </c>
      <c r="H277" s="1">
        <f>+Temporalidad[[#This Row],[ID]]</f>
        <v>266</v>
      </c>
    </row>
    <row r="278" spans="1:8" hidden="1" x14ac:dyDescent="0.25">
      <c r="A278">
        <v>267</v>
      </c>
      <c r="B278" s="19" t="s">
        <v>11212</v>
      </c>
      <c r="C278" s="1" t="s">
        <v>8340</v>
      </c>
      <c r="D278" s="1" t="s">
        <v>8341</v>
      </c>
      <c r="E278" s="2">
        <v>39114</v>
      </c>
      <c r="F278" s="2">
        <v>39141</v>
      </c>
      <c r="G278" s="1" t="s">
        <v>11213</v>
      </c>
      <c r="H278" s="1">
        <f>+Temporalidad[[#This Row],[ID]]</f>
        <v>267</v>
      </c>
    </row>
    <row r="279" spans="1:8" hidden="1" x14ac:dyDescent="0.25">
      <c r="A279">
        <v>268</v>
      </c>
      <c r="B279" s="19" t="s">
        <v>11214</v>
      </c>
      <c r="C279" s="1" t="s">
        <v>8340</v>
      </c>
      <c r="D279" s="1" t="s">
        <v>8341</v>
      </c>
      <c r="E279" s="2">
        <v>39142</v>
      </c>
      <c r="F279" s="2">
        <v>39172</v>
      </c>
      <c r="G279" s="1" t="s">
        <v>11215</v>
      </c>
      <c r="H279" s="1">
        <f>+Temporalidad[[#This Row],[ID]]</f>
        <v>268</v>
      </c>
    </row>
    <row r="280" spans="1:8" hidden="1" x14ac:dyDescent="0.25">
      <c r="A280">
        <v>269</v>
      </c>
      <c r="B280" s="19" t="s">
        <v>11216</v>
      </c>
      <c r="C280" s="1" t="s">
        <v>8340</v>
      </c>
      <c r="D280" s="1" t="s">
        <v>8341</v>
      </c>
      <c r="E280" s="2">
        <v>39173</v>
      </c>
      <c r="F280" s="2">
        <v>39202</v>
      </c>
      <c r="G280" s="1" t="s">
        <v>11217</v>
      </c>
      <c r="H280" s="1">
        <f>+Temporalidad[[#This Row],[ID]]</f>
        <v>269</v>
      </c>
    </row>
    <row r="281" spans="1:8" hidden="1" x14ac:dyDescent="0.25">
      <c r="A281">
        <v>270</v>
      </c>
      <c r="B281" s="19" t="s">
        <v>11218</v>
      </c>
      <c r="C281" s="1" t="s">
        <v>8340</v>
      </c>
      <c r="D281" s="1" t="s">
        <v>8341</v>
      </c>
      <c r="E281" s="2">
        <v>39203</v>
      </c>
      <c r="F281" s="2">
        <v>39233</v>
      </c>
      <c r="G281" s="1" t="s">
        <v>11219</v>
      </c>
      <c r="H281" s="1">
        <f>+Temporalidad[[#This Row],[ID]]</f>
        <v>270</v>
      </c>
    </row>
    <row r="282" spans="1:8" hidden="1" x14ac:dyDescent="0.25">
      <c r="A282">
        <v>271</v>
      </c>
      <c r="B282" s="19" t="s">
        <v>11220</v>
      </c>
      <c r="C282" s="1" t="s">
        <v>8340</v>
      </c>
      <c r="D282" s="1" t="s">
        <v>8341</v>
      </c>
      <c r="E282" s="2">
        <v>39234</v>
      </c>
      <c r="F282" s="2">
        <v>39263</v>
      </c>
      <c r="G282" s="1" t="s">
        <v>11221</v>
      </c>
      <c r="H282" s="1">
        <f>+Temporalidad[[#This Row],[ID]]</f>
        <v>271</v>
      </c>
    </row>
    <row r="283" spans="1:8" hidden="1" x14ac:dyDescent="0.25">
      <c r="A283">
        <v>272</v>
      </c>
      <c r="B283" s="19" t="s">
        <v>11222</v>
      </c>
      <c r="C283" s="1" t="s">
        <v>8340</v>
      </c>
      <c r="D283" s="1" t="s">
        <v>8341</v>
      </c>
      <c r="E283" s="2">
        <v>39264</v>
      </c>
      <c r="F283" s="2">
        <v>39294</v>
      </c>
      <c r="G283" s="1" t="s">
        <v>11223</v>
      </c>
      <c r="H283" s="1">
        <f>+Temporalidad[[#This Row],[ID]]</f>
        <v>272</v>
      </c>
    </row>
    <row r="284" spans="1:8" hidden="1" x14ac:dyDescent="0.25">
      <c r="A284">
        <v>273</v>
      </c>
      <c r="B284" s="19" t="s">
        <v>11224</v>
      </c>
      <c r="C284" s="1" t="s">
        <v>8340</v>
      </c>
      <c r="D284" s="1" t="s">
        <v>8341</v>
      </c>
      <c r="E284" s="2">
        <v>39295</v>
      </c>
      <c r="F284" s="2">
        <v>39325</v>
      </c>
      <c r="G284" s="1" t="s">
        <v>11225</v>
      </c>
      <c r="H284" s="1">
        <f>+Temporalidad[[#This Row],[ID]]</f>
        <v>273</v>
      </c>
    </row>
    <row r="285" spans="1:8" hidden="1" x14ac:dyDescent="0.25">
      <c r="A285">
        <v>274</v>
      </c>
      <c r="B285" s="19" t="s">
        <v>11226</v>
      </c>
      <c r="C285" s="1" t="s">
        <v>8340</v>
      </c>
      <c r="D285" s="1" t="s">
        <v>8341</v>
      </c>
      <c r="E285" s="2">
        <v>39326</v>
      </c>
      <c r="F285" s="2">
        <v>39355</v>
      </c>
      <c r="G285" s="1" t="s">
        <v>11227</v>
      </c>
      <c r="H285" s="1">
        <f>+Temporalidad[[#This Row],[ID]]</f>
        <v>274</v>
      </c>
    </row>
    <row r="286" spans="1:8" hidden="1" x14ac:dyDescent="0.25">
      <c r="A286">
        <v>275</v>
      </c>
      <c r="B286" s="19" t="s">
        <v>11228</v>
      </c>
      <c r="C286" s="1" t="s">
        <v>8340</v>
      </c>
      <c r="D286" s="1" t="s">
        <v>8341</v>
      </c>
      <c r="E286" s="2">
        <v>39356</v>
      </c>
      <c r="F286" s="2">
        <v>39386</v>
      </c>
      <c r="G286" s="1" t="s">
        <v>11229</v>
      </c>
      <c r="H286" s="1">
        <f>+Temporalidad[[#This Row],[ID]]</f>
        <v>275</v>
      </c>
    </row>
    <row r="287" spans="1:8" hidden="1" x14ac:dyDescent="0.25">
      <c r="A287">
        <v>276</v>
      </c>
      <c r="B287" s="19" t="s">
        <v>11230</v>
      </c>
      <c r="C287" s="1" t="s">
        <v>8340</v>
      </c>
      <c r="D287" s="1" t="s">
        <v>8341</v>
      </c>
      <c r="E287" s="2">
        <v>39387</v>
      </c>
      <c r="F287" s="2">
        <v>39416</v>
      </c>
      <c r="G287" s="1" t="s">
        <v>11231</v>
      </c>
      <c r="H287" s="1">
        <f>+Temporalidad[[#This Row],[ID]]</f>
        <v>276</v>
      </c>
    </row>
    <row r="288" spans="1:8" hidden="1" x14ac:dyDescent="0.25">
      <c r="A288">
        <v>277</v>
      </c>
      <c r="B288" s="19" t="s">
        <v>11232</v>
      </c>
      <c r="C288" s="1" t="s">
        <v>8340</v>
      </c>
      <c r="D288" s="1" t="s">
        <v>8341</v>
      </c>
      <c r="E288" s="2">
        <v>39417</v>
      </c>
      <c r="F288" s="2">
        <v>39447</v>
      </c>
      <c r="G288" s="1" t="s">
        <v>11233</v>
      </c>
      <c r="H288" s="1">
        <f>+Temporalidad[[#This Row],[ID]]</f>
        <v>277</v>
      </c>
    </row>
    <row r="289" spans="1:8" hidden="1" x14ac:dyDescent="0.25">
      <c r="A289">
        <v>278</v>
      </c>
      <c r="B289" s="19" t="s">
        <v>11234</v>
      </c>
      <c r="C289" s="1" t="s">
        <v>8340</v>
      </c>
      <c r="D289" s="1" t="s">
        <v>8341</v>
      </c>
      <c r="E289" s="2">
        <v>39448</v>
      </c>
      <c r="F289" s="2">
        <v>39478</v>
      </c>
      <c r="G289" s="1" t="s">
        <v>11235</v>
      </c>
      <c r="H289" s="1">
        <f>+Temporalidad[[#This Row],[ID]]</f>
        <v>278</v>
      </c>
    </row>
    <row r="290" spans="1:8" hidden="1" x14ac:dyDescent="0.25">
      <c r="A290">
        <v>279</v>
      </c>
      <c r="B290" s="19" t="s">
        <v>11236</v>
      </c>
      <c r="C290" s="1" t="s">
        <v>8340</v>
      </c>
      <c r="D290" s="1" t="s">
        <v>8341</v>
      </c>
      <c r="E290" s="2">
        <v>39479</v>
      </c>
      <c r="F290" s="2">
        <v>39506</v>
      </c>
      <c r="G290" s="1" t="s">
        <v>11237</v>
      </c>
      <c r="H290" s="1">
        <f>+Temporalidad[[#This Row],[ID]]</f>
        <v>279</v>
      </c>
    </row>
    <row r="291" spans="1:8" hidden="1" x14ac:dyDescent="0.25">
      <c r="A291">
        <v>280</v>
      </c>
      <c r="B291" s="19" t="s">
        <v>11238</v>
      </c>
      <c r="C291" s="1" t="s">
        <v>8340</v>
      </c>
      <c r="D291" s="1" t="s">
        <v>8341</v>
      </c>
      <c r="E291" s="2">
        <v>39508</v>
      </c>
      <c r="F291" s="2">
        <v>39538</v>
      </c>
      <c r="G291" s="1" t="s">
        <v>11239</v>
      </c>
      <c r="H291" s="1">
        <f>+Temporalidad[[#This Row],[ID]]</f>
        <v>280</v>
      </c>
    </row>
    <row r="292" spans="1:8" hidden="1" x14ac:dyDescent="0.25">
      <c r="A292">
        <v>281</v>
      </c>
      <c r="B292" s="19" t="s">
        <v>11240</v>
      </c>
      <c r="C292" s="1" t="s">
        <v>8340</v>
      </c>
      <c r="D292" s="1" t="s">
        <v>8341</v>
      </c>
      <c r="E292" s="2">
        <v>39539</v>
      </c>
      <c r="F292" s="2">
        <v>39568</v>
      </c>
      <c r="G292" s="1" t="s">
        <v>11241</v>
      </c>
      <c r="H292" s="1">
        <f>+Temporalidad[[#This Row],[ID]]</f>
        <v>281</v>
      </c>
    </row>
    <row r="293" spans="1:8" hidden="1" x14ac:dyDescent="0.25">
      <c r="A293">
        <v>282</v>
      </c>
      <c r="B293" s="19" t="s">
        <v>11242</v>
      </c>
      <c r="C293" s="1" t="s">
        <v>8340</v>
      </c>
      <c r="D293" s="1" t="s">
        <v>8341</v>
      </c>
      <c r="E293" s="2">
        <v>39569</v>
      </c>
      <c r="F293" s="2">
        <v>39599</v>
      </c>
      <c r="G293" s="1" t="s">
        <v>11243</v>
      </c>
      <c r="H293" s="1">
        <f>+Temporalidad[[#This Row],[ID]]</f>
        <v>282</v>
      </c>
    </row>
    <row r="294" spans="1:8" hidden="1" x14ac:dyDescent="0.25">
      <c r="A294">
        <v>283</v>
      </c>
      <c r="B294" s="19" t="s">
        <v>11244</v>
      </c>
      <c r="C294" s="1" t="s">
        <v>8340</v>
      </c>
      <c r="D294" s="1" t="s">
        <v>8341</v>
      </c>
      <c r="E294" s="2">
        <v>39600</v>
      </c>
      <c r="F294" s="2">
        <v>39629</v>
      </c>
      <c r="G294" s="1" t="s">
        <v>11245</v>
      </c>
      <c r="H294" s="1">
        <f>+Temporalidad[[#This Row],[ID]]</f>
        <v>283</v>
      </c>
    </row>
    <row r="295" spans="1:8" hidden="1" x14ac:dyDescent="0.25">
      <c r="A295">
        <v>284</v>
      </c>
      <c r="B295" s="19" t="s">
        <v>11246</v>
      </c>
      <c r="C295" s="1" t="s">
        <v>8340</v>
      </c>
      <c r="D295" s="1" t="s">
        <v>8341</v>
      </c>
      <c r="E295" s="2">
        <v>39630</v>
      </c>
      <c r="F295" s="2">
        <v>39660</v>
      </c>
      <c r="G295" s="1" t="s">
        <v>11247</v>
      </c>
      <c r="H295" s="1">
        <f>+Temporalidad[[#This Row],[ID]]</f>
        <v>284</v>
      </c>
    </row>
    <row r="296" spans="1:8" hidden="1" x14ac:dyDescent="0.25">
      <c r="A296">
        <v>285</v>
      </c>
      <c r="B296" s="19" t="s">
        <v>11248</v>
      </c>
      <c r="C296" s="1" t="s">
        <v>8340</v>
      </c>
      <c r="D296" s="1" t="s">
        <v>8341</v>
      </c>
      <c r="E296" s="2">
        <v>39661</v>
      </c>
      <c r="F296" s="2">
        <v>39691</v>
      </c>
      <c r="G296" s="1" t="s">
        <v>11249</v>
      </c>
      <c r="H296" s="1">
        <f>+Temporalidad[[#This Row],[ID]]</f>
        <v>285</v>
      </c>
    </row>
    <row r="297" spans="1:8" hidden="1" x14ac:dyDescent="0.25">
      <c r="A297">
        <v>286</v>
      </c>
      <c r="B297" s="19" t="s">
        <v>11250</v>
      </c>
      <c r="C297" s="1" t="s">
        <v>8340</v>
      </c>
      <c r="D297" s="1" t="s">
        <v>8341</v>
      </c>
      <c r="E297" s="2">
        <v>39692</v>
      </c>
      <c r="F297" s="2">
        <v>39721</v>
      </c>
      <c r="G297" s="1" t="s">
        <v>11251</v>
      </c>
      <c r="H297" s="1">
        <f>+Temporalidad[[#This Row],[ID]]</f>
        <v>286</v>
      </c>
    </row>
    <row r="298" spans="1:8" hidden="1" x14ac:dyDescent="0.25">
      <c r="A298">
        <v>287</v>
      </c>
      <c r="B298" s="19" t="s">
        <v>11252</v>
      </c>
      <c r="C298" s="1" t="s">
        <v>8340</v>
      </c>
      <c r="D298" s="1" t="s">
        <v>8341</v>
      </c>
      <c r="E298" s="2">
        <v>39722</v>
      </c>
      <c r="F298" s="2">
        <v>39752</v>
      </c>
      <c r="G298" s="1" t="s">
        <v>11253</v>
      </c>
      <c r="H298" s="1">
        <f>+Temporalidad[[#This Row],[ID]]</f>
        <v>287</v>
      </c>
    </row>
    <row r="299" spans="1:8" hidden="1" x14ac:dyDescent="0.25">
      <c r="A299">
        <v>288</v>
      </c>
      <c r="B299" s="19" t="s">
        <v>11254</v>
      </c>
      <c r="C299" s="1" t="s">
        <v>8340</v>
      </c>
      <c r="D299" s="1" t="s">
        <v>8341</v>
      </c>
      <c r="E299" s="2">
        <v>39753</v>
      </c>
      <c r="F299" s="2">
        <v>39782</v>
      </c>
      <c r="G299" s="1" t="s">
        <v>11255</v>
      </c>
      <c r="H299" s="1">
        <f>+Temporalidad[[#This Row],[ID]]</f>
        <v>288</v>
      </c>
    </row>
    <row r="300" spans="1:8" hidden="1" x14ac:dyDescent="0.25">
      <c r="A300">
        <v>289</v>
      </c>
      <c r="B300" s="19" t="s">
        <v>11256</v>
      </c>
      <c r="C300" s="1" t="s">
        <v>8340</v>
      </c>
      <c r="D300" s="1" t="s">
        <v>8341</v>
      </c>
      <c r="E300" s="2">
        <v>39783</v>
      </c>
      <c r="F300" s="2">
        <v>39813</v>
      </c>
      <c r="G300" s="1" t="s">
        <v>11257</v>
      </c>
      <c r="H300" s="1">
        <f>+Temporalidad[[#This Row],[ID]]</f>
        <v>289</v>
      </c>
    </row>
    <row r="301" spans="1:8" hidden="1" x14ac:dyDescent="0.25">
      <c r="A301">
        <v>290</v>
      </c>
      <c r="B301" s="19" t="s">
        <v>11258</v>
      </c>
      <c r="C301" s="1" t="s">
        <v>8340</v>
      </c>
      <c r="D301" s="1" t="s">
        <v>8341</v>
      </c>
      <c r="E301" s="2">
        <v>39814</v>
      </c>
      <c r="F301" s="2">
        <v>39844</v>
      </c>
      <c r="G301" s="1" t="s">
        <v>11259</v>
      </c>
      <c r="H301" s="1">
        <f>+Temporalidad[[#This Row],[ID]]</f>
        <v>290</v>
      </c>
    </row>
    <row r="302" spans="1:8" hidden="1" x14ac:dyDescent="0.25">
      <c r="A302">
        <v>291</v>
      </c>
      <c r="B302" s="19" t="s">
        <v>11260</v>
      </c>
      <c r="C302" s="1" t="s">
        <v>8340</v>
      </c>
      <c r="D302" s="1" t="s">
        <v>8341</v>
      </c>
      <c r="E302" s="2">
        <v>39845</v>
      </c>
      <c r="F302" s="2">
        <v>39872</v>
      </c>
      <c r="G302" s="1" t="s">
        <v>11261</v>
      </c>
      <c r="H302" s="1">
        <f>+Temporalidad[[#This Row],[ID]]</f>
        <v>291</v>
      </c>
    </row>
    <row r="303" spans="1:8" hidden="1" x14ac:dyDescent="0.25">
      <c r="A303">
        <v>292</v>
      </c>
      <c r="B303" s="19" t="s">
        <v>11262</v>
      </c>
      <c r="C303" s="1" t="s">
        <v>8340</v>
      </c>
      <c r="D303" s="1" t="s">
        <v>8341</v>
      </c>
      <c r="E303" s="2">
        <v>39873</v>
      </c>
      <c r="F303" s="2">
        <v>39903</v>
      </c>
      <c r="G303" s="1" t="s">
        <v>11263</v>
      </c>
      <c r="H303" s="1">
        <f>+Temporalidad[[#This Row],[ID]]</f>
        <v>292</v>
      </c>
    </row>
    <row r="304" spans="1:8" hidden="1" x14ac:dyDescent="0.25">
      <c r="A304">
        <v>293</v>
      </c>
      <c r="B304" s="19" t="s">
        <v>11264</v>
      </c>
      <c r="C304" s="1" t="s">
        <v>8340</v>
      </c>
      <c r="D304" s="1" t="s">
        <v>8341</v>
      </c>
      <c r="E304" s="2">
        <v>39904</v>
      </c>
      <c r="F304" s="2">
        <v>39933</v>
      </c>
      <c r="G304" s="1" t="s">
        <v>11265</v>
      </c>
      <c r="H304" s="1">
        <f>+Temporalidad[[#This Row],[ID]]</f>
        <v>293</v>
      </c>
    </row>
    <row r="305" spans="1:8" hidden="1" x14ac:dyDescent="0.25">
      <c r="A305">
        <v>294</v>
      </c>
      <c r="B305" s="19" t="s">
        <v>11266</v>
      </c>
      <c r="C305" s="1" t="s">
        <v>8340</v>
      </c>
      <c r="D305" s="1" t="s">
        <v>8341</v>
      </c>
      <c r="E305" s="2">
        <v>39934</v>
      </c>
      <c r="F305" s="2">
        <v>39964</v>
      </c>
      <c r="G305" s="1" t="s">
        <v>11267</v>
      </c>
      <c r="H305" s="1">
        <f>+Temporalidad[[#This Row],[ID]]</f>
        <v>294</v>
      </c>
    </row>
    <row r="306" spans="1:8" hidden="1" x14ac:dyDescent="0.25">
      <c r="A306">
        <v>295</v>
      </c>
      <c r="B306" s="19" t="s">
        <v>11268</v>
      </c>
      <c r="C306" s="1" t="s">
        <v>8340</v>
      </c>
      <c r="D306" s="1" t="s">
        <v>8341</v>
      </c>
      <c r="E306" s="2">
        <v>39965</v>
      </c>
      <c r="F306" s="2">
        <v>39994</v>
      </c>
      <c r="G306" s="1" t="s">
        <v>11269</v>
      </c>
      <c r="H306" s="1">
        <f>+Temporalidad[[#This Row],[ID]]</f>
        <v>295</v>
      </c>
    </row>
    <row r="307" spans="1:8" hidden="1" x14ac:dyDescent="0.25">
      <c r="A307">
        <v>296</v>
      </c>
      <c r="B307" s="19" t="s">
        <v>11270</v>
      </c>
      <c r="C307" s="1" t="s">
        <v>8340</v>
      </c>
      <c r="D307" s="1" t="s">
        <v>8341</v>
      </c>
      <c r="E307" s="2">
        <v>39995</v>
      </c>
      <c r="F307" s="2">
        <v>40025</v>
      </c>
      <c r="G307" s="1" t="s">
        <v>11271</v>
      </c>
      <c r="H307" s="1">
        <f>+Temporalidad[[#This Row],[ID]]</f>
        <v>296</v>
      </c>
    </row>
    <row r="308" spans="1:8" hidden="1" x14ac:dyDescent="0.25">
      <c r="A308">
        <v>297</v>
      </c>
      <c r="B308" s="19" t="s">
        <v>11272</v>
      </c>
      <c r="C308" s="1" t="s">
        <v>8340</v>
      </c>
      <c r="D308" s="1" t="s">
        <v>8341</v>
      </c>
      <c r="E308" s="2">
        <v>40026</v>
      </c>
      <c r="F308" s="2">
        <v>40056</v>
      </c>
      <c r="G308" s="1" t="s">
        <v>11273</v>
      </c>
      <c r="H308" s="1">
        <f>+Temporalidad[[#This Row],[ID]]</f>
        <v>297</v>
      </c>
    </row>
    <row r="309" spans="1:8" hidden="1" x14ac:dyDescent="0.25">
      <c r="A309">
        <v>298</v>
      </c>
      <c r="B309" s="19" t="s">
        <v>11274</v>
      </c>
      <c r="C309" s="1" t="s">
        <v>8340</v>
      </c>
      <c r="D309" s="1" t="s">
        <v>8341</v>
      </c>
      <c r="E309" s="2">
        <v>40057</v>
      </c>
      <c r="F309" s="2">
        <v>40086</v>
      </c>
      <c r="G309" s="1" t="s">
        <v>11275</v>
      </c>
      <c r="H309" s="1">
        <f>+Temporalidad[[#This Row],[ID]]</f>
        <v>298</v>
      </c>
    </row>
    <row r="310" spans="1:8" hidden="1" x14ac:dyDescent="0.25">
      <c r="A310">
        <v>299</v>
      </c>
      <c r="B310" s="19" t="s">
        <v>11276</v>
      </c>
      <c r="C310" s="1" t="s">
        <v>8340</v>
      </c>
      <c r="D310" s="1" t="s">
        <v>8341</v>
      </c>
      <c r="E310" s="2">
        <v>40087</v>
      </c>
      <c r="F310" s="2">
        <v>40117</v>
      </c>
      <c r="G310" s="1" t="s">
        <v>11277</v>
      </c>
      <c r="H310" s="1">
        <f>+Temporalidad[[#This Row],[ID]]</f>
        <v>299</v>
      </c>
    </row>
    <row r="311" spans="1:8" hidden="1" x14ac:dyDescent="0.25">
      <c r="A311">
        <v>300</v>
      </c>
      <c r="B311" s="19" t="s">
        <v>11278</v>
      </c>
      <c r="C311" s="1" t="s">
        <v>8340</v>
      </c>
      <c r="D311" s="1" t="s">
        <v>8341</v>
      </c>
      <c r="E311" s="2">
        <v>40118</v>
      </c>
      <c r="F311" s="2">
        <v>40147</v>
      </c>
      <c r="G311" s="1" t="s">
        <v>11279</v>
      </c>
      <c r="H311" s="1">
        <f>+Temporalidad[[#This Row],[ID]]</f>
        <v>300</v>
      </c>
    </row>
    <row r="312" spans="1:8" hidden="1" x14ac:dyDescent="0.25">
      <c r="A312">
        <v>301</v>
      </c>
      <c r="B312" s="19" t="s">
        <v>11280</v>
      </c>
      <c r="C312" s="1" t="s">
        <v>8340</v>
      </c>
      <c r="D312" s="1" t="s">
        <v>8341</v>
      </c>
      <c r="E312" s="2">
        <v>40148</v>
      </c>
      <c r="F312" s="2">
        <v>40178</v>
      </c>
      <c r="G312" s="1" t="s">
        <v>11281</v>
      </c>
      <c r="H312" s="1">
        <f>+Temporalidad[[#This Row],[ID]]</f>
        <v>301</v>
      </c>
    </row>
    <row r="313" spans="1:8" hidden="1" x14ac:dyDescent="0.25">
      <c r="A313">
        <v>302</v>
      </c>
      <c r="B313" s="19" t="s">
        <v>11282</v>
      </c>
      <c r="C313" s="1" t="s">
        <v>8340</v>
      </c>
      <c r="D313" s="1" t="s">
        <v>8341</v>
      </c>
      <c r="E313" s="2">
        <v>40179</v>
      </c>
      <c r="F313" s="2">
        <v>40209</v>
      </c>
      <c r="G313" s="1" t="s">
        <v>11283</v>
      </c>
      <c r="H313" s="1">
        <f>+Temporalidad[[#This Row],[ID]]</f>
        <v>302</v>
      </c>
    </row>
    <row r="314" spans="1:8" hidden="1" x14ac:dyDescent="0.25">
      <c r="A314">
        <v>303</v>
      </c>
      <c r="B314" s="19" t="s">
        <v>11284</v>
      </c>
      <c r="C314" s="1" t="s">
        <v>8340</v>
      </c>
      <c r="D314" s="1" t="s">
        <v>8341</v>
      </c>
      <c r="E314" s="2">
        <v>40210</v>
      </c>
      <c r="F314" s="2">
        <v>40237</v>
      </c>
      <c r="G314" s="1" t="s">
        <v>11285</v>
      </c>
      <c r="H314" s="1">
        <f>+Temporalidad[[#This Row],[ID]]</f>
        <v>303</v>
      </c>
    </row>
    <row r="315" spans="1:8" hidden="1" x14ac:dyDescent="0.25">
      <c r="A315">
        <v>304</v>
      </c>
      <c r="B315" s="19" t="s">
        <v>11286</v>
      </c>
      <c r="C315" s="1" t="s">
        <v>8340</v>
      </c>
      <c r="D315" s="1" t="s">
        <v>8341</v>
      </c>
      <c r="E315" s="2">
        <v>40238</v>
      </c>
      <c r="F315" s="2">
        <v>40268</v>
      </c>
      <c r="G315" s="1" t="s">
        <v>11287</v>
      </c>
      <c r="H315" s="1">
        <f>+Temporalidad[[#This Row],[ID]]</f>
        <v>304</v>
      </c>
    </row>
    <row r="316" spans="1:8" hidden="1" x14ac:dyDescent="0.25">
      <c r="A316">
        <v>305</v>
      </c>
      <c r="B316" s="19" t="s">
        <v>11288</v>
      </c>
      <c r="C316" s="1" t="s">
        <v>8340</v>
      </c>
      <c r="D316" s="1" t="s">
        <v>8341</v>
      </c>
      <c r="E316" s="2">
        <v>40269</v>
      </c>
      <c r="F316" s="2">
        <v>40298</v>
      </c>
      <c r="G316" s="1" t="s">
        <v>11289</v>
      </c>
      <c r="H316" s="1">
        <f>+Temporalidad[[#This Row],[ID]]</f>
        <v>305</v>
      </c>
    </row>
    <row r="317" spans="1:8" hidden="1" x14ac:dyDescent="0.25">
      <c r="A317">
        <v>306</v>
      </c>
      <c r="B317" s="19" t="s">
        <v>11290</v>
      </c>
      <c r="C317" s="1" t="s">
        <v>8340</v>
      </c>
      <c r="D317" s="1" t="s">
        <v>8341</v>
      </c>
      <c r="E317" s="2">
        <v>40299</v>
      </c>
      <c r="F317" s="2">
        <v>40329</v>
      </c>
      <c r="G317" s="1" t="s">
        <v>11291</v>
      </c>
      <c r="H317" s="1">
        <f>+Temporalidad[[#This Row],[ID]]</f>
        <v>306</v>
      </c>
    </row>
    <row r="318" spans="1:8" hidden="1" x14ac:dyDescent="0.25">
      <c r="A318">
        <v>307</v>
      </c>
      <c r="B318" s="19" t="s">
        <v>11292</v>
      </c>
      <c r="C318" s="1" t="s">
        <v>8340</v>
      </c>
      <c r="D318" s="1" t="s">
        <v>8341</v>
      </c>
      <c r="E318" s="2">
        <v>40330</v>
      </c>
      <c r="F318" s="2">
        <v>40359</v>
      </c>
      <c r="G318" s="1" t="s">
        <v>11293</v>
      </c>
      <c r="H318" s="1">
        <f>+Temporalidad[[#This Row],[ID]]</f>
        <v>307</v>
      </c>
    </row>
    <row r="319" spans="1:8" hidden="1" x14ac:dyDescent="0.25">
      <c r="A319">
        <v>308</v>
      </c>
      <c r="B319" s="19" t="s">
        <v>11294</v>
      </c>
      <c r="C319" s="1" t="s">
        <v>8340</v>
      </c>
      <c r="D319" s="1" t="s">
        <v>8341</v>
      </c>
      <c r="E319" s="2">
        <v>40360</v>
      </c>
      <c r="F319" s="2">
        <v>40390</v>
      </c>
      <c r="G319" s="1" t="s">
        <v>11295</v>
      </c>
      <c r="H319" s="1">
        <f>+Temporalidad[[#This Row],[ID]]</f>
        <v>308</v>
      </c>
    </row>
    <row r="320" spans="1:8" hidden="1" x14ac:dyDescent="0.25">
      <c r="A320">
        <v>309</v>
      </c>
      <c r="B320" s="19" t="s">
        <v>11296</v>
      </c>
      <c r="C320" s="1" t="s">
        <v>8340</v>
      </c>
      <c r="D320" s="1" t="s">
        <v>8341</v>
      </c>
      <c r="E320" s="2">
        <v>40391</v>
      </c>
      <c r="F320" s="2">
        <v>40421</v>
      </c>
      <c r="G320" s="1" t="s">
        <v>11297</v>
      </c>
      <c r="H320" s="1">
        <f>+Temporalidad[[#This Row],[ID]]</f>
        <v>309</v>
      </c>
    </row>
    <row r="321" spans="1:8" hidden="1" x14ac:dyDescent="0.25">
      <c r="A321">
        <v>310</v>
      </c>
      <c r="B321" s="19" t="s">
        <v>11298</v>
      </c>
      <c r="C321" s="1" t="s">
        <v>8340</v>
      </c>
      <c r="D321" s="1" t="s">
        <v>8341</v>
      </c>
      <c r="E321" s="2">
        <v>40422</v>
      </c>
      <c r="F321" s="2">
        <v>40451</v>
      </c>
      <c r="G321" s="1" t="s">
        <v>11299</v>
      </c>
      <c r="H321" s="1">
        <f>+Temporalidad[[#This Row],[ID]]</f>
        <v>310</v>
      </c>
    </row>
    <row r="322" spans="1:8" hidden="1" x14ac:dyDescent="0.25">
      <c r="A322">
        <v>311</v>
      </c>
      <c r="B322" s="19" t="s">
        <v>11300</v>
      </c>
      <c r="C322" s="1" t="s">
        <v>8340</v>
      </c>
      <c r="D322" s="1" t="s">
        <v>8341</v>
      </c>
      <c r="E322" s="2">
        <v>40452</v>
      </c>
      <c r="F322" s="2">
        <v>40482</v>
      </c>
      <c r="G322" s="1" t="s">
        <v>11301</v>
      </c>
      <c r="H322" s="1">
        <f>+Temporalidad[[#This Row],[ID]]</f>
        <v>311</v>
      </c>
    </row>
    <row r="323" spans="1:8" hidden="1" x14ac:dyDescent="0.25">
      <c r="A323">
        <v>312</v>
      </c>
      <c r="B323" s="19" t="s">
        <v>11302</v>
      </c>
      <c r="C323" s="1" t="s">
        <v>8340</v>
      </c>
      <c r="D323" s="1" t="s">
        <v>8341</v>
      </c>
      <c r="E323" s="2">
        <v>40483</v>
      </c>
      <c r="F323" s="2">
        <v>40512</v>
      </c>
      <c r="G323" s="1" t="s">
        <v>11303</v>
      </c>
      <c r="H323" s="1">
        <f>+Temporalidad[[#This Row],[ID]]</f>
        <v>312</v>
      </c>
    </row>
    <row r="324" spans="1:8" hidden="1" x14ac:dyDescent="0.25">
      <c r="A324">
        <v>313</v>
      </c>
      <c r="B324" s="19" t="s">
        <v>11304</v>
      </c>
      <c r="C324" s="1" t="s">
        <v>8340</v>
      </c>
      <c r="D324" s="1" t="s">
        <v>8341</v>
      </c>
      <c r="E324" s="2">
        <v>40513</v>
      </c>
      <c r="F324" s="2">
        <v>40543</v>
      </c>
      <c r="G324" s="1" t="s">
        <v>11305</v>
      </c>
      <c r="H324" s="1">
        <f>+Temporalidad[[#This Row],[ID]]</f>
        <v>313</v>
      </c>
    </row>
    <row r="325" spans="1:8" hidden="1" x14ac:dyDescent="0.25">
      <c r="A325">
        <v>314</v>
      </c>
      <c r="B325" s="19" t="s">
        <v>11306</v>
      </c>
      <c r="C325" s="1" t="s">
        <v>8340</v>
      </c>
      <c r="D325" s="1" t="s">
        <v>8341</v>
      </c>
      <c r="E325" s="2">
        <v>40544</v>
      </c>
      <c r="F325" s="2">
        <v>40574</v>
      </c>
      <c r="G325" s="1" t="s">
        <v>11307</v>
      </c>
      <c r="H325" s="1">
        <f>+Temporalidad[[#This Row],[ID]]</f>
        <v>314</v>
      </c>
    </row>
    <row r="326" spans="1:8" hidden="1" x14ac:dyDescent="0.25">
      <c r="A326">
        <v>315</v>
      </c>
      <c r="B326" s="19" t="s">
        <v>11308</v>
      </c>
      <c r="C326" s="1" t="s">
        <v>8340</v>
      </c>
      <c r="D326" s="1" t="s">
        <v>8341</v>
      </c>
      <c r="E326" s="2">
        <v>40575</v>
      </c>
      <c r="F326" s="2">
        <v>40602</v>
      </c>
      <c r="G326" s="1" t="s">
        <v>11309</v>
      </c>
      <c r="H326" s="1">
        <f>+Temporalidad[[#This Row],[ID]]</f>
        <v>315</v>
      </c>
    </row>
    <row r="327" spans="1:8" hidden="1" x14ac:dyDescent="0.25">
      <c r="A327">
        <v>316</v>
      </c>
      <c r="B327" s="19" t="s">
        <v>11310</v>
      </c>
      <c r="C327" s="1" t="s">
        <v>8340</v>
      </c>
      <c r="D327" s="1" t="s">
        <v>8341</v>
      </c>
      <c r="E327" s="2">
        <v>40603</v>
      </c>
      <c r="F327" s="2">
        <v>40633</v>
      </c>
      <c r="G327" s="1" t="s">
        <v>11311</v>
      </c>
      <c r="H327" s="1">
        <f>+Temporalidad[[#This Row],[ID]]</f>
        <v>316</v>
      </c>
    </row>
    <row r="328" spans="1:8" hidden="1" x14ac:dyDescent="0.25">
      <c r="A328">
        <v>317</v>
      </c>
      <c r="B328" s="19" t="s">
        <v>11312</v>
      </c>
      <c r="C328" s="1" t="s">
        <v>8340</v>
      </c>
      <c r="D328" s="1" t="s">
        <v>8341</v>
      </c>
      <c r="E328" s="2">
        <v>40634</v>
      </c>
      <c r="F328" s="2">
        <v>40663</v>
      </c>
      <c r="G328" s="1" t="s">
        <v>11313</v>
      </c>
      <c r="H328" s="1">
        <f>+Temporalidad[[#This Row],[ID]]</f>
        <v>317</v>
      </c>
    </row>
    <row r="329" spans="1:8" hidden="1" x14ac:dyDescent="0.25">
      <c r="A329">
        <v>318</v>
      </c>
      <c r="B329" s="19" t="s">
        <v>11314</v>
      </c>
      <c r="C329" s="1" t="s">
        <v>8340</v>
      </c>
      <c r="D329" s="1" t="s">
        <v>8341</v>
      </c>
      <c r="E329" s="2">
        <v>40664</v>
      </c>
      <c r="F329" s="2">
        <v>40694</v>
      </c>
      <c r="G329" s="1" t="s">
        <v>11315</v>
      </c>
      <c r="H329" s="1">
        <f>+Temporalidad[[#This Row],[ID]]</f>
        <v>318</v>
      </c>
    </row>
    <row r="330" spans="1:8" hidden="1" x14ac:dyDescent="0.25">
      <c r="A330">
        <v>319</v>
      </c>
      <c r="B330" s="19" t="s">
        <v>11316</v>
      </c>
      <c r="C330" s="1" t="s">
        <v>8340</v>
      </c>
      <c r="D330" s="1" t="s">
        <v>8341</v>
      </c>
      <c r="E330" s="2">
        <v>40695</v>
      </c>
      <c r="F330" s="2">
        <v>40724</v>
      </c>
      <c r="G330" s="1" t="s">
        <v>11317</v>
      </c>
      <c r="H330" s="1">
        <f>+Temporalidad[[#This Row],[ID]]</f>
        <v>319</v>
      </c>
    </row>
    <row r="331" spans="1:8" hidden="1" x14ac:dyDescent="0.25">
      <c r="A331">
        <v>320</v>
      </c>
      <c r="B331" s="19" t="s">
        <v>11318</v>
      </c>
      <c r="C331" s="1" t="s">
        <v>8340</v>
      </c>
      <c r="D331" s="1" t="s">
        <v>8341</v>
      </c>
      <c r="E331" s="2">
        <v>40725</v>
      </c>
      <c r="F331" s="2">
        <v>40755</v>
      </c>
      <c r="G331" s="1" t="s">
        <v>11319</v>
      </c>
      <c r="H331" s="1">
        <f>+Temporalidad[[#This Row],[ID]]</f>
        <v>320</v>
      </c>
    </row>
    <row r="332" spans="1:8" hidden="1" x14ac:dyDescent="0.25">
      <c r="A332">
        <v>321</v>
      </c>
      <c r="B332" s="19" t="s">
        <v>11320</v>
      </c>
      <c r="C332" s="1" t="s">
        <v>8340</v>
      </c>
      <c r="D332" s="1" t="s">
        <v>8341</v>
      </c>
      <c r="E332" s="2">
        <v>40756</v>
      </c>
      <c r="F332" s="2">
        <v>40786</v>
      </c>
      <c r="G332" s="1" t="s">
        <v>11321</v>
      </c>
      <c r="H332" s="1">
        <f>+Temporalidad[[#This Row],[ID]]</f>
        <v>321</v>
      </c>
    </row>
    <row r="333" spans="1:8" hidden="1" x14ac:dyDescent="0.25">
      <c r="A333">
        <v>322</v>
      </c>
      <c r="B333" s="19" t="s">
        <v>11322</v>
      </c>
      <c r="C333" s="1" t="s">
        <v>8340</v>
      </c>
      <c r="D333" s="1" t="s">
        <v>8341</v>
      </c>
      <c r="E333" s="2">
        <v>40787</v>
      </c>
      <c r="F333" s="2">
        <v>40816</v>
      </c>
      <c r="G333" s="1" t="s">
        <v>11323</v>
      </c>
      <c r="H333" s="1">
        <f>+Temporalidad[[#This Row],[ID]]</f>
        <v>322</v>
      </c>
    </row>
    <row r="334" spans="1:8" hidden="1" x14ac:dyDescent="0.25">
      <c r="A334">
        <v>323</v>
      </c>
      <c r="B334" s="19" t="s">
        <v>11324</v>
      </c>
      <c r="C334" s="1" t="s">
        <v>8340</v>
      </c>
      <c r="D334" s="1" t="s">
        <v>8341</v>
      </c>
      <c r="E334" s="2">
        <v>40817</v>
      </c>
      <c r="F334" s="2">
        <v>40847</v>
      </c>
      <c r="G334" s="1" t="s">
        <v>11325</v>
      </c>
      <c r="H334" s="1">
        <f>+Temporalidad[[#This Row],[ID]]</f>
        <v>323</v>
      </c>
    </row>
    <row r="335" spans="1:8" hidden="1" x14ac:dyDescent="0.25">
      <c r="A335">
        <v>324</v>
      </c>
      <c r="B335" s="19" t="s">
        <v>11326</v>
      </c>
      <c r="C335" s="1" t="s">
        <v>8340</v>
      </c>
      <c r="D335" s="1" t="s">
        <v>8341</v>
      </c>
      <c r="E335" s="2">
        <v>40848</v>
      </c>
      <c r="F335" s="2">
        <v>40877</v>
      </c>
      <c r="G335" s="1" t="s">
        <v>11327</v>
      </c>
      <c r="H335" s="1">
        <f>+Temporalidad[[#This Row],[ID]]</f>
        <v>324</v>
      </c>
    </row>
    <row r="336" spans="1:8" hidden="1" x14ac:dyDescent="0.25">
      <c r="A336">
        <v>325</v>
      </c>
      <c r="B336" s="19" t="s">
        <v>11328</v>
      </c>
      <c r="C336" s="1" t="s">
        <v>8340</v>
      </c>
      <c r="D336" s="1" t="s">
        <v>8341</v>
      </c>
      <c r="E336" s="2">
        <v>40878</v>
      </c>
      <c r="F336" s="2">
        <v>40908</v>
      </c>
      <c r="G336" s="1" t="s">
        <v>11329</v>
      </c>
      <c r="H336" s="1">
        <f>+Temporalidad[[#This Row],[ID]]</f>
        <v>325</v>
      </c>
    </row>
    <row r="337" spans="1:8" hidden="1" x14ac:dyDescent="0.25">
      <c r="A337">
        <v>326</v>
      </c>
      <c r="B337" s="19" t="s">
        <v>11330</v>
      </c>
      <c r="C337" s="1" t="s">
        <v>8340</v>
      </c>
      <c r="D337" s="1" t="s">
        <v>8341</v>
      </c>
      <c r="E337" s="2">
        <v>40909</v>
      </c>
      <c r="F337" s="2">
        <v>40939</v>
      </c>
      <c r="G337" s="1" t="s">
        <v>11331</v>
      </c>
      <c r="H337" s="1">
        <f>+Temporalidad[[#This Row],[ID]]</f>
        <v>326</v>
      </c>
    </row>
    <row r="338" spans="1:8" hidden="1" x14ac:dyDescent="0.25">
      <c r="A338">
        <v>327</v>
      </c>
      <c r="B338" s="19" t="s">
        <v>11332</v>
      </c>
      <c r="C338" s="1" t="s">
        <v>8340</v>
      </c>
      <c r="D338" s="1" t="s">
        <v>8341</v>
      </c>
      <c r="E338" s="2">
        <v>40940</v>
      </c>
      <c r="F338" s="2">
        <v>40967</v>
      </c>
      <c r="G338" s="1" t="s">
        <v>11333</v>
      </c>
      <c r="H338" s="1">
        <f>+Temporalidad[[#This Row],[ID]]</f>
        <v>327</v>
      </c>
    </row>
    <row r="339" spans="1:8" hidden="1" x14ac:dyDescent="0.25">
      <c r="A339">
        <v>328</v>
      </c>
      <c r="B339" s="19" t="s">
        <v>11334</v>
      </c>
      <c r="C339" s="1" t="s">
        <v>8340</v>
      </c>
      <c r="D339" s="1" t="s">
        <v>8341</v>
      </c>
      <c r="E339" s="2">
        <v>40969</v>
      </c>
      <c r="F339" s="2">
        <v>40999</v>
      </c>
      <c r="G339" s="1" t="s">
        <v>11335</v>
      </c>
      <c r="H339" s="1">
        <f>+Temporalidad[[#This Row],[ID]]</f>
        <v>328</v>
      </c>
    </row>
    <row r="340" spans="1:8" hidden="1" x14ac:dyDescent="0.25">
      <c r="A340">
        <v>329</v>
      </c>
      <c r="B340" s="19" t="s">
        <v>11336</v>
      </c>
      <c r="C340" s="1" t="s">
        <v>8340</v>
      </c>
      <c r="D340" s="1" t="s">
        <v>8341</v>
      </c>
      <c r="E340" s="2">
        <v>41000</v>
      </c>
      <c r="F340" s="2">
        <v>41029</v>
      </c>
      <c r="G340" s="1" t="s">
        <v>11337</v>
      </c>
      <c r="H340" s="1">
        <f>+Temporalidad[[#This Row],[ID]]</f>
        <v>329</v>
      </c>
    </row>
    <row r="341" spans="1:8" hidden="1" x14ac:dyDescent="0.25">
      <c r="A341">
        <v>330</v>
      </c>
      <c r="B341" s="19" t="s">
        <v>11338</v>
      </c>
      <c r="C341" s="1" t="s">
        <v>8340</v>
      </c>
      <c r="D341" s="1" t="s">
        <v>8341</v>
      </c>
      <c r="E341" s="2">
        <v>41030</v>
      </c>
      <c r="F341" s="2">
        <v>41060</v>
      </c>
      <c r="G341" s="1" t="s">
        <v>11339</v>
      </c>
      <c r="H341" s="1">
        <f>+Temporalidad[[#This Row],[ID]]</f>
        <v>330</v>
      </c>
    </row>
    <row r="342" spans="1:8" hidden="1" x14ac:dyDescent="0.25">
      <c r="A342">
        <v>331</v>
      </c>
      <c r="B342" s="19" t="s">
        <v>11340</v>
      </c>
      <c r="C342" s="1" t="s">
        <v>8340</v>
      </c>
      <c r="D342" s="1" t="s">
        <v>8341</v>
      </c>
      <c r="E342" s="2">
        <v>41061</v>
      </c>
      <c r="F342" s="2">
        <v>41090</v>
      </c>
      <c r="G342" s="1" t="s">
        <v>11341</v>
      </c>
      <c r="H342" s="1">
        <f>+Temporalidad[[#This Row],[ID]]</f>
        <v>331</v>
      </c>
    </row>
    <row r="343" spans="1:8" hidden="1" x14ac:dyDescent="0.25">
      <c r="A343">
        <v>332</v>
      </c>
      <c r="B343" s="19" t="s">
        <v>11342</v>
      </c>
      <c r="C343" s="1" t="s">
        <v>8340</v>
      </c>
      <c r="D343" s="1" t="s">
        <v>8341</v>
      </c>
      <c r="E343" s="2">
        <v>41091</v>
      </c>
      <c r="F343" s="2">
        <v>41121</v>
      </c>
      <c r="G343" s="1" t="s">
        <v>11343</v>
      </c>
      <c r="H343" s="1">
        <f>+Temporalidad[[#This Row],[ID]]</f>
        <v>332</v>
      </c>
    </row>
    <row r="344" spans="1:8" hidden="1" x14ac:dyDescent="0.25">
      <c r="A344">
        <v>333</v>
      </c>
      <c r="B344" s="19" t="s">
        <v>11344</v>
      </c>
      <c r="C344" s="1" t="s">
        <v>8340</v>
      </c>
      <c r="D344" s="1" t="s">
        <v>8341</v>
      </c>
      <c r="E344" s="2">
        <v>41122</v>
      </c>
      <c r="F344" s="2">
        <v>41152</v>
      </c>
      <c r="G344" s="1" t="s">
        <v>11345</v>
      </c>
      <c r="H344" s="1">
        <f>+Temporalidad[[#This Row],[ID]]</f>
        <v>333</v>
      </c>
    </row>
    <row r="345" spans="1:8" hidden="1" x14ac:dyDescent="0.25">
      <c r="A345">
        <v>334</v>
      </c>
      <c r="B345" s="19" t="s">
        <v>11346</v>
      </c>
      <c r="C345" s="1" t="s">
        <v>8340</v>
      </c>
      <c r="D345" s="1" t="s">
        <v>8341</v>
      </c>
      <c r="E345" s="2">
        <v>41153</v>
      </c>
      <c r="F345" s="2">
        <v>41182</v>
      </c>
      <c r="G345" s="1" t="s">
        <v>11347</v>
      </c>
      <c r="H345" s="1">
        <f>+Temporalidad[[#This Row],[ID]]</f>
        <v>334</v>
      </c>
    </row>
    <row r="346" spans="1:8" hidden="1" x14ac:dyDescent="0.25">
      <c r="A346">
        <v>335</v>
      </c>
      <c r="B346" s="19" t="s">
        <v>11348</v>
      </c>
      <c r="C346" s="1" t="s">
        <v>8340</v>
      </c>
      <c r="D346" s="1" t="s">
        <v>8341</v>
      </c>
      <c r="E346" s="2">
        <v>41183</v>
      </c>
      <c r="F346" s="2">
        <v>41213</v>
      </c>
      <c r="G346" s="1" t="s">
        <v>11349</v>
      </c>
      <c r="H346" s="1">
        <f>+Temporalidad[[#This Row],[ID]]</f>
        <v>335</v>
      </c>
    </row>
    <row r="347" spans="1:8" hidden="1" x14ac:dyDescent="0.25">
      <c r="A347">
        <v>336</v>
      </c>
      <c r="B347" s="19" t="s">
        <v>11350</v>
      </c>
      <c r="C347" s="1" t="s">
        <v>8340</v>
      </c>
      <c r="D347" s="1" t="s">
        <v>8341</v>
      </c>
      <c r="E347" s="2">
        <v>41214</v>
      </c>
      <c r="F347" s="2">
        <v>41243</v>
      </c>
      <c r="G347" s="1" t="s">
        <v>11351</v>
      </c>
      <c r="H347" s="1">
        <f>+Temporalidad[[#This Row],[ID]]</f>
        <v>336</v>
      </c>
    </row>
    <row r="348" spans="1:8" hidden="1" x14ac:dyDescent="0.25">
      <c r="A348">
        <v>337</v>
      </c>
      <c r="B348" s="19" t="s">
        <v>11352</v>
      </c>
      <c r="C348" s="1" t="s">
        <v>8340</v>
      </c>
      <c r="D348" s="1" t="s">
        <v>8341</v>
      </c>
      <c r="E348" s="2">
        <v>41244</v>
      </c>
      <c r="F348" s="2">
        <v>41274</v>
      </c>
      <c r="G348" s="1" t="s">
        <v>11353</v>
      </c>
      <c r="H348" s="1">
        <f>+Temporalidad[[#This Row],[ID]]</f>
        <v>337</v>
      </c>
    </row>
    <row r="349" spans="1:8" hidden="1" x14ac:dyDescent="0.25">
      <c r="A349">
        <v>338</v>
      </c>
      <c r="B349" s="19" t="s">
        <v>11354</v>
      </c>
      <c r="C349" s="1" t="s">
        <v>8340</v>
      </c>
      <c r="D349" s="1" t="s">
        <v>8341</v>
      </c>
      <c r="E349" s="2">
        <v>41275</v>
      </c>
      <c r="F349" s="2">
        <v>41305</v>
      </c>
      <c r="G349" s="1" t="s">
        <v>11355</v>
      </c>
      <c r="H349" s="1">
        <f>+Temporalidad[[#This Row],[ID]]</f>
        <v>338</v>
      </c>
    </row>
    <row r="350" spans="1:8" hidden="1" x14ac:dyDescent="0.25">
      <c r="A350">
        <v>339</v>
      </c>
      <c r="B350" s="19" t="s">
        <v>11356</v>
      </c>
      <c r="C350" s="1" t="s">
        <v>8340</v>
      </c>
      <c r="D350" s="1" t="s">
        <v>8341</v>
      </c>
      <c r="E350" s="2">
        <v>41306</v>
      </c>
      <c r="F350" s="2">
        <v>41333</v>
      </c>
      <c r="G350" s="1" t="s">
        <v>11357</v>
      </c>
      <c r="H350" s="1">
        <f>+Temporalidad[[#This Row],[ID]]</f>
        <v>339</v>
      </c>
    </row>
    <row r="351" spans="1:8" hidden="1" x14ac:dyDescent="0.25">
      <c r="A351">
        <v>340</v>
      </c>
      <c r="B351" s="19" t="s">
        <v>11358</v>
      </c>
      <c r="C351" s="1" t="s">
        <v>8340</v>
      </c>
      <c r="D351" s="1" t="s">
        <v>8341</v>
      </c>
      <c r="E351" s="2">
        <v>41334</v>
      </c>
      <c r="F351" s="2">
        <v>41364</v>
      </c>
      <c r="G351" s="1" t="s">
        <v>11359</v>
      </c>
      <c r="H351" s="1">
        <f>+Temporalidad[[#This Row],[ID]]</f>
        <v>340</v>
      </c>
    </row>
    <row r="352" spans="1:8" hidden="1" x14ac:dyDescent="0.25">
      <c r="A352">
        <v>341</v>
      </c>
      <c r="B352" s="19" t="s">
        <v>11360</v>
      </c>
      <c r="C352" s="1" t="s">
        <v>8340</v>
      </c>
      <c r="D352" s="1" t="s">
        <v>8341</v>
      </c>
      <c r="E352" s="2">
        <v>41365</v>
      </c>
      <c r="F352" s="2">
        <v>41394</v>
      </c>
      <c r="G352" s="1" t="s">
        <v>11361</v>
      </c>
      <c r="H352" s="1">
        <f>+Temporalidad[[#This Row],[ID]]</f>
        <v>341</v>
      </c>
    </row>
    <row r="353" spans="1:8" hidden="1" x14ac:dyDescent="0.25">
      <c r="A353">
        <v>342</v>
      </c>
      <c r="B353" s="19" t="s">
        <v>11362</v>
      </c>
      <c r="C353" s="1" t="s">
        <v>8340</v>
      </c>
      <c r="D353" s="1" t="s">
        <v>8341</v>
      </c>
      <c r="E353" s="2">
        <v>41395</v>
      </c>
      <c r="F353" s="2">
        <v>41425</v>
      </c>
      <c r="G353" s="1" t="s">
        <v>11363</v>
      </c>
      <c r="H353" s="1">
        <f>+Temporalidad[[#This Row],[ID]]</f>
        <v>342</v>
      </c>
    </row>
    <row r="354" spans="1:8" hidden="1" x14ac:dyDescent="0.25">
      <c r="A354">
        <v>343</v>
      </c>
      <c r="B354" s="19" t="s">
        <v>11364</v>
      </c>
      <c r="C354" s="1" t="s">
        <v>8340</v>
      </c>
      <c r="D354" s="1" t="s">
        <v>8341</v>
      </c>
      <c r="E354" s="2">
        <v>41426</v>
      </c>
      <c r="F354" s="2">
        <v>41455</v>
      </c>
      <c r="G354" s="1" t="s">
        <v>11365</v>
      </c>
      <c r="H354" s="1">
        <f>+Temporalidad[[#This Row],[ID]]</f>
        <v>343</v>
      </c>
    </row>
    <row r="355" spans="1:8" hidden="1" x14ac:dyDescent="0.25">
      <c r="A355">
        <v>344</v>
      </c>
      <c r="B355" s="19" t="s">
        <v>11366</v>
      </c>
      <c r="C355" s="1" t="s">
        <v>8340</v>
      </c>
      <c r="D355" s="1" t="s">
        <v>8341</v>
      </c>
      <c r="E355" s="2">
        <v>41456</v>
      </c>
      <c r="F355" s="2">
        <v>41486</v>
      </c>
      <c r="G355" s="1" t="s">
        <v>11367</v>
      </c>
      <c r="H355" s="1">
        <f>+Temporalidad[[#This Row],[ID]]</f>
        <v>344</v>
      </c>
    </row>
    <row r="356" spans="1:8" hidden="1" x14ac:dyDescent="0.25">
      <c r="A356">
        <v>345</v>
      </c>
      <c r="B356" s="19" t="s">
        <v>11368</v>
      </c>
      <c r="C356" s="1" t="s">
        <v>8340</v>
      </c>
      <c r="D356" s="1" t="s">
        <v>8341</v>
      </c>
      <c r="E356" s="2">
        <v>41487</v>
      </c>
      <c r="F356" s="2">
        <v>41517</v>
      </c>
      <c r="G356" s="1" t="s">
        <v>11369</v>
      </c>
      <c r="H356" s="1">
        <f>+Temporalidad[[#This Row],[ID]]</f>
        <v>345</v>
      </c>
    </row>
    <row r="357" spans="1:8" hidden="1" x14ac:dyDescent="0.25">
      <c r="A357">
        <v>346</v>
      </c>
      <c r="B357" s="19" t="s">
        <v>11370</v>
      </c>
      <c r="C357" s="1" t="s">
        <v>8340</v>
      </c>
      <c r="D357" s="1" t="s">
        <v>8341</v>
      </c>
      <c r="E357" s="2">
        <v>41518</v>
      </c>
      <c r="F357" s="2">
        <v>41547</v>
      </c>
      <c r="G357" s="1" t="s">
        <v>11371</v>
      </c>
      <c r="H357" s="1">
        <f>+Temporalidad[[#This Row],[ID]]</f>
        <v>346</v>
      </c>
    </row>
    <row r="358" spans="1:8" hidden="1" x14ac:dyDescent="0.25">
      <c r="A358">
        <v>347</v>
      </c>
      <c r="B358" s="19" t="s">
        <v>11372</v>
      </c>
      <c r="C358" s="1" t="s">
        <v>8340</v>
      </c>
      <c r="D358" s="1" t="s">
        <v>8341</v>
      </c>
      <c r="E358" s="2">
        <v>41548</v>
      </c>
      <c r="F358" s="2">
        <v>41578</v>
      </c>
      <c r="G358" s="1" t="s">
        <v>11373</v>
      </c>
      <c r="H358" s="1">
        <f>+Temporalidad[[#This Row],[ID]]</f>
        <v>347</v>
      </c>
    </row>
    <row r="359" spans="1:8" hidden="1" x14ac:dyDescent="0.25">
      <c r="A359">
        <v>348</v>
      </c>
      <c r="B359" s="19" t="s">
        <v>11374</v>
      </c>
      <c r="C359" s="1" t="s">
        <v>8340</v>
      </c>
      <c r="D359" s="1" t="s">
        <v>8341</v>
      </c>
      <c r="E359" s="2">
        <v>41579</v>
      </c>
      <c r="F359" s="2">
        <v>41608</v>
      </c>
      <c r="G359" s="1" t="s">
        <v>11375</v>
      </c>
      <c r="H359" s="1">
        <f>+Temporalidad[[#This Row],[ID]]</f>
        <v>348</v>
      </c>
    </row>
    <row r="360" spans="1:8" hidden="1" x14ac:dyDescent="0.25">
      <c r="A360">
        <v>349</v>
      </c>
      <c r="B360" s="19" t="s">
        <v>11376</v>
      </c>
      <c r="C360" s="1" t="s">
        <v>8340</v>
      </c>
      <c r="D360" s="1" t="s">
        <v>8341</v>
      </c>
      <c r="E360" s="2">
        <v>41609</v>
      </c>
      <c r="F360" s="2">
        <v>41639</v>
      </c>
      <c r="G360" s="1" t="s">
        <v>11377</v>
      </c>
      <c r="H360" s="1">
        <f>+Temporalidad[[#This Row],[ID]]</f>
        <v>349</v>
      </c>
    </row>
    <row r="361" spans="1:8" hidden="1" x14ac:dyDescent="0.25">
      <c r="A361">
        <v>350</v>
      </c>
      <c r="B361" s="19" t="s">
        <v>11378</v>
      </c>
      <c r="C361" s="1" t="s">
        <v>8340</v>
      </c>
      <c r="D361" s="1" t="s">
        <v>8341</v>
      </c>
      <c r="E361" s="2">
        <v>41640</v>
      </c>
      <c r="F361" s="2">
        <v>41670</v>
      </c>
      <c r="G361" s="1" t="s">
        <v>11379</v>
      </c>
      <c r="H361" s="1">
        <f>+Temporalidad[[#This Row],[ID]]</f>
        <v>350</v>
      </c>
    </row>
    <row r="362" spans="1:8" hidden="1" x14ac:dyDescent="0.25">
      <c r="A362">
        <v>351</v>
      </c>
      <c r="B362" s="19" t="s">
        <v>11380</v>
      </c>
      <c r="C362" s="1" t="s">
        <v>8340</v>
      </c>
      <c r="D362" s="1" t="s">
        <v>8341</v>
      </c>
      <c r="E362" s="2">
        <v>41671</v>
      </c>
      <c r="F362" s="2">
        <v>41698</v>
      </c>
      <c r="G362" s="1" t="s">
        <v>11381</v>
      </c>
      <c r="H362" s="1">
        <f>+Temporalidad[[#This Row],[ID]]</f>
        <v>351</v>
      </c>
    </row>
    <row r="363" spans="1:8" hidden="1" x14ac:dyDescent="0.25">
      <c r="A363">
        <v>352</v>
      </c>
      <c r="B363" s="19" t="s">
        <v>11382</v>
      </c>
      <c r="C363" s="1" t="s">
        <v>8340</v>
      </c>
      <c r="D363" s="1" t="s">
        <v>8341</v>
      </c>
      <c r="E363" s="2">
        <v>41699</v>
      </c>
      <c r="F363" s="2">
        <v>41729</v>
      </c>
      <c r="G363" s="1" t="s">
        <v>11383</v>
      </c>
      <c r="H363" s="1">
        <f>+Temporalidad[[#This Row],[ID]]</f>
        <v>352</v>
      </c>
    </row>
    <row r="364" spans="1:8" hidden="1" x14ac:dyDescent="0.25">
      <c r="A364">
        <v>353</v>
      </c>
      <c r="B364" s="19" t="s">
        <v>11384</v>
      </c>
      <c r="C364" s="1" t="s">
        <v>8340</v>
      </c>
      <c r="D364" s="1" t="s">
        <v>8341</v>
      </c>
      <c r="E364" s="2">
        <v>41730</v>
      </c>
      <c r="F364" s="2">
        <v>41759</v>
      </c>
      <c r="G364" s="1" t="s">
        <v>11385</v>
      </c>
      <c r="H364" s="1">
        <f>+Temporalidad[[#This Row],[ID]]</f>
        <v>353</v>
      </c>
    </row>
    <row r="365" spans="1:8" hidden="1" x14ac:dyDescent="0.25">
      <c r="A365">
        <v>354</v>
      </c>
      <c r="B365" s="19" t="s">
        <v>11386</v>
      </c>
      <c r="C365" s="1" t="s">
        <v>8340</v>
      </c>
      <c r="D365" s="1" t="s">
        <v>8341</v>
      </c>
      <c r="E365" s="2">
        <v>41760</v>
      </c>
      <c r="F365" s="2">
        <v>41790</v>
      </c>
      <c r="G365" s="1" t="s">
        <v>11387</v>
      </c>
      <c r="H365" s="1">
        <f>+Temporalidad[[#This Row],[ID]]</f>
        <v>354</v>
      </c>
    </row>
    <row r="366" spans="1:8" hidden="1" x14ac:dyDescent="0.25">
      <c r="A366">
        <v>355</v>
      </c>
      <c r="B366" s="19" t="s">
        <v>11388</v>
      </c>
      <c r="C366" s="1" t="s">
        <v>8340</v>
      </c>
      <c r="D366" s="1" t="s">
        <v>8341</v>
      </c>
      <c r="E366" s="2">
        <v>41791</v>
      </c>
      <c r="F366" s="2">
        <v>41820</v>
      </c>
      <c r="G366" s="1" t="s">
        <v>11389</v>
      </c>
      <c r="H366" s="1">
        <f>+Temporalidad[[#This Row],[ID]]</f>
        <v>355</v>
      </c>
    </row>
    <row r="367" spans="1:8" hidden="1" x14ac:dyDescent="0.25">
      <c r="A367">
        <v>356</v>
      </c>
      <c r="B367" s="19" t="s">
        <v>11390</v>
      </c>
      <c r="C367" s="1" t="s">
        <v>8340</v>
      </c>
      <c r="D367" s="1" t="s">
        <v>8341</v>
      </c>
      <c r="E367" s="2">
        <v>41821</v>
      </c>
      <c r="F367" s="2">
        <v>41851</v>
      </c>
      <c r="G367" s="1" t="s">
        <v>11391</v>
      </c>
      <c r="H367" s="1">
        <f>+Temporalidad[[#This Row],[ID]]</f>
        <v>356</v>
      </c>
    </row>
    <row r="368" spans="1:8" hidden="1" x14ac:dyDescent="0.25">
      <c r="A368">
        <v>357</v>
      </c>
      <c r="B368" s="19" t="s">
        <v>11392</v>
      </c>
      <c r="C368" s="1" t="s">
        <v>8340</v>
      </c>
      <c r="D368" s="1" t="s">
        <v>8341</v>
      </c>
      <c r="E368" s="2">
        <v>41852</v>
      </c>
      <c r="F368" s="2">
        <v>41882</v>
      </c>
      <c r="G368" s="1" t="s">
        <v>11393</v>
      </c>
      <c r="H368" s="1">
        <f>+Temporalidad[[#This Row],[ID]]</f>
        <v>357</v>
      </c>
    </row>
    <row r="369" spans="1:8" hidden="1" x14ac:dyDescent="0.25">
      <c r="A369">
        <v>358</v>
      </c>
      <c r="B369" s="19" t="s">
        <v>11394</v>
      </c>
      <c r="C369" s="1" t="s">
        <v>8340</v>
      </c>
      <c r="D369" s="1" t="s">
        <v>8341</v>
      </c>
      <c r="E369" s="2">
        <v>41883</v>
      </c>
      <c r="F369" s="2">
        <v>41912</v>
      </c>
      <c r="G369" s="1" t="s">
        <v>11395</v>
      </c>
      <c r="H369" s="1">
        <f>+Temporalidad[[#This Row],[ID]]</f>
        <v>358</v>
      </c>
    </row>
    <row r="370" spans="1:8" hidden="1" x14ac:dyDescent="0.25">
      <c r="A370">
        <v>359</v>
      </c>
      <c r="B370" s="19" t="s">
        <v>11396</v>
      </c>
      <c r="C370" s="1" t="s">
        <v>8340</v>
      </c>
      <c r="D370" s="1" t="s">
        <v>8341</v>
      </c>
      <c r="E370" s="2">
        <v>41913</v>
      </c>
      <c r="F370" s="2">
        <v>41943</v>
      </c>
      <c r="G370" s="1" t="s">
        <v>11397</v>
      </c>
      <c r="H370" s="1">
        <f>+Temporalidad[[#This Row],[ID]]</f>
        <v>359</v>
      </c>
    </row>
    <row r="371" spans="1:8" hidden="1" x14ac:dyDescent="0.25">
      <c r="A371">
        <v>360</v>
      </c>
      <c r="B371" s="19" t="s">
        <v>11398</v>
      </c>
      <c r="C371" s="1" t="s">
        <v>8340</v>
      </c>
      <c r="D371" s="1" t="s">
        <v>8341</v>
      </c>
      <c r="E371" s="2">
        <v>41944</v>
      </c>
      <c r="F371" s="2">
        <v>41973</v>
      </c>
      <c r="G371" s="1" t="s">
        <v>11399</v>
      </c>
      <c r="H371" s="1">
        <f>+Temporalidad[[#This Row],[ID]]</f>
        <v>360</v>
      </c>
    </row>
    <row r="372" spans="1:8" hidden="1" x14ac:dyDescent="0.25">
      <c r="A372">
        <v>361</v>
      </c>
      <c r="B372" s="19" t="s">
        <v>11400</v>
      </c>
      <c r="C372" s="1" t="s">
        <v>8340</v>
      </c>
      <c r="D372" s="1" t="s">
        <v>8341</v>
      </c>
      <c r="E372" s="2">
        <v>41974</v>
      </c>
      <c r="F372" s="2">
        <v>42004</v>
      </c>
      <c r="G372" s="1" t="s">
        <v>11401</v>
      </c>
      <c r="H372" s="1">
        <f>+Temporalidad[[#This Row],[ID]]</f>
        <v>361</v>
      </c>
    </row>
    <row r="373" spans="1:8" hidden="1" x14ac:dyDescent="0.25">
      <c r="A373">
        <v>362</v>
      </c>
      <c r="B373" s="19" t="s">
        <v>11402</v>
      </c>
      <c r="C373" s="1" t="s">
        <v>8340</v>
      </c>
      <c r="D373" s="1" t="s">
        <v>8341</v>
      </c>
      <c r="E373" s="2">
        <v>42005</v>
      </c>
      <c r="F373" s="2">
        <v>42035</v>
      </c>
      <c r="G373" s="1" t="s">
        <v>11403</v>
      </c>
      <c r="H373" s="1">
        <f>+Temporalidad[[#This Row],[ID]]</f>
        <v>362</v>
      </c>
    </row>
    <row r="374" spans="1:8" hidden="1" x14ac:dyDescent="0.25">
      <c r="A374">
        <v>363</v>
      </c>
      <c r="B374" s="19" t="s">
        <v>11404</v>
      </c>
      <c r="C374" s="1" t="s">
        <v>8340</v>
      </c>
      <c r="D374" s="1" t="s">
        <v>8341</v>
      </c>
      <c r="E374" s="2">
        <v>42036</v>
      </c>
      <c r="F374" s="2">
        <v>42063</v>
      </c>
      <c r="G374" s="1" t="s">
        <v>11405</v>
      </c>
      <c r="H374" s="1">
        <f>+Temporalidad[[#This Row],[ID]]</f>
        <v>363</v>
      </c>
    </row>
    <row r="375" spans="1:8" hidden="1" x14ac:dyDescent="0.25">
      <c r="A375">
        <v>364</v>
      </c>
      <c r="B375" s="19" t="s">
        <v>11406</v>
      </c>
      <c r="C375" s="1" t="s">
        <v>8340</v>
      </c>
      <c r="D375" s="1" t="s">
        <v>8341</v>
      </c>
      <c r="E375" s="2">
        <v>42064</v>
      </c>
      <c r="F375" s="2">
        <v>42094</v>
      </c>
      <c r="G375" s="1" t="s">
        <v>11407</v>
      </c>
      <c r="H375" s="1">
        <f>+Temporalidad[[#This Row],[ID]]</f>
        <v>364</v>
      </c>
    </row>
    <row r="376" spans="1:8" hidden="1" x14ac:dyDescent="0.25">
      <c r="A376">
        <v>365</v>
      </c>
      <c r="B376" s="19" t="s">
        <v>11408</v>
      </c>
      <c r="C376" s="1" t="s">
        <v>8340</v>
      </c>
      <c r="D376" s="1" t="s">
        <v>8341</v>
      </c>
      <c r="E376" s="2">
        <v>42095</v>
      </c>
      <c r="F376" s="2">
        <v>42124</v>
      </c>
      <c r="G376" s="1" t="s">
        <v>11409</v>
      </c>
      <c r="H376" s="1">
        <f>+Temporalidad[[#This Row],[ID]]</f>
        <v>365</v>
      </c>
    </row>
    <row r="377" spans="1:8" hidden="1" x14ac:dyDescent="0.25">
      <c r="A377">
        <v>366</v>
      </c>
      <c r="B377" s="19" t="s">
        <v>11410</v>
      </c>
      <c r="C377" s="1" t="s">
        <v>8340</v>
      </c>
      <c r="D377" s="1" t="s">
        <v>8341</v>
      </c>
      <c r="E377" s="2">
        <v>42125</v>
      </c>
      <c r="F377" s="2">
        <v>42155</v>
      </c>
      <c r="G377" s="1" t="s">
        <v>11411</v>
      </c>
      <c r="H377" s="1">
        <f>+Temporalidad[[#This Row],[ID]]</f>
        <v>366</v>
      </c>
    </row>
    <row r="378" spans="1:8" hidden="1" x14ac:dyDescent="0.25">
      <c r="A378">
        <v>367</v>
      </c>
      <c r="B378" s="19" t="s">
        <v>11412</v>
      </c>
      <c r="C378" s="1" t="s">
        <v>8340</v>
      </c>
      <c r="D378" s="1" t="s">
        <v>8341</v>
      </c>
      <c r="E378" s="2">
        <v>42156</v>
      </c>
      <c r="F378" s="2">
        <v>42185</v>
      </c>
      <c r="G378" s="1" t="s">
        <v>11413</v>
      </c>
      <c r="H378" s="1">
        <f>+Temporalidad[[#This Row],[ID]]</f>
        <v>367</v>
      </c>
    </row>
    <row r="379" spans="1:8" hidden="1" x14ac:dyDescent="0.25">
      <c r="A379">
        <v>368</v>
      </c>
      <c r="B379" s="19" t="s">
        <v>11414</v>
      </c>
      <c r="C379" s="1" t="s">
        <v>8340</v>
      </c>
      <c r="D379" s="1" t="s">
        <v>8341</v>
      </c>
      <c r="E379" s="2">
        <v>42186</v>
      </c>
      <c r="F379" s="2">
        <v>42216</v>
      </c>
      <c r="G379" s="1" t="s">
        <v>11415</v>
      </c>
      <c r="H379" s="1">
        <f>+Temporalidad[[#This Row],[ID]]</f>
        <v>368</v>
      </c>
    </row>
    <row r="380" spans="1:8" hidden="1" x14ac:dyDescent="0.25">
      <c r="A380">
        <v>369</v>
      </c>
      <c r="B380" s="19" t="s">
        <v>11416</v>
      </c>
      <c r="C380" s="1" t="s">
        <v>8340</v>
      </c>
      <c r="D380" s="1" t="s">
        <v>8341</v>
      </c>
      <c r="E380" s="2">
        <v>42217</v>
      </c>
      <c r="F380" s="2">
        <v>42247</v>
      </c>
      <c r="G380" s="1" t="s">
        <v>11417</v>
      </c>
      <c r="H380" s="1">
        <f>+Temporalidad[[#This Row],[ID]]</f>
        <v>369</v>
      </c>
    </row>
    <row r="381" spans="1:8" hidden="1" x14ac:dyDescent="0.25">
      <c r="A381">
        <v>370</v>
      </c>
      <c r="B381" s="19" t="s">
        <v>11418</v>
      </c>
      <c r="C381" s="1" t="s">
        <v>8340</v>
      </c>
      <c r="D381" s="1" t="s">
        <v>8341</v>
      </c>
      <c r="E381" s="2">
        <v>42248</v>
      </c>
      <c r="F381" s="2">
        <v>42277</v>
      </c>
      <c r="G381" s="1" t="s">
        <v>11419</v>
      </c>
      <c r="H381" s="1">
        <f>+Temporalidad[[#This Row],[ID]]</f>
        <v>370</v>
      </c>
    </row>
    <row r="382" spans="1:8" hidden="1" x14ac:dyDescent="0.25">
      <c r="A382">
        <v>371</v>
      </c>
      <c r="B382" s="19" t="s">
        <v>11420</v>
      </c>
      <c r="C382" s="1" t="s">
        <v>8340</v>
      </c>
      <c r="D382" s="1" t="s">
        <v>8341</v>
      </c>
      <c r="E382" s="2">
        <v>42278</v>
      </c>
      <c r="F382" s="2">
        <v>42308</v>
      </c>
      <c r="G382" s="1" t="s">
        <v>11421</v>
      </c>
      <c r="H382" s="1">
        <f>+Temporalidad[[#This Row],[ID]]</f>
        <v>371</v>
      </c>
    </row>
    <row r="383" spans="1:8" hidden="1" x14ac:dyDescent="0.25">
      <c r="A383">
        <v>372</v>
      </c>
      <c r="B383" s="19" t="s">
        <v>11422</v>
      </c>
      <c r="C383" s="1" t="s">
        <v>8340</v>
      </c>
      <c r="D383" s="1" t="s">
        <v>8341</v>
      </c>
      <c r="E383" s="2">
        <v>42309</v>
      </c>
      <c r="F383" s="2">
        <v>42338</v>
      </c>
      <c r="G383" s="1" t="s">
        <v>11423</v>
      </c>
      <c r="H383" s="1">
        <f>+Temporalidad[[#This Row],[ID]]</f>
        <v>372</v>
      </c>
    </row>
    <row r="384" spans="1:8" hidden="1" x14ac:dyDescent="0.25">
      <c r="A384">
        <v>373</v>
      </c>
      <c r="B384" s="19" t="s">
        <v>11424</v>
      </c>
      <c r="C384" s="1" t="s">
        <v>8340</v>
      </c>
      <c r="D384" s="1" t="s">
        <v>8341</v>
      </c>
      <c r="E384" s="2">
        <v>42339</v>
      </c>
      <c r="F384" s="2">
        <v>42369</v>
      </c>
      <c r="G384" s="1" t="s">
        <v>11425</v>
      </c>
      <c r="H384" s="1">
        <f>+Temporalidad[[#This Row],[ID]]</f>
        <v>373</v>
      </c>
    </row>
    <row r="385" spans="1:8" hidden="1" x14ac:dyDescent="0.25">
      <c r="A385">
        <v>374</v>
      </c>
      <c r="B385" s="19" t="s">
        <v>11426</v>
      </c>
      <c r="C385" s="1" t="s">
        <v>8340</v>
      </c>
      <c r="D385" s="1" t="s">
        <v>8341</v>
      </c>
      <c r="E385" s="2">
        <v>42370</v>
      </c>
      <c r="F385" s="2">
        <v>42400</v>
      </c>
      <c r="G385" s="1" t="s">
        <v>11427</v>
      </c>
      <c r="H385" s="1">
        <f>+Temporalidad[[#This Row],[ID]]</f>
        <v>374</v>
      </c>
    </row>
    <row r="386" spans="1:8" hidden="1" x14ac:dyDescent="0.25">
      <c r="A386">
        <v>375</v>
      </c>
      <c r="B386" s="19" t="s">
        <v>11428</v>
      </c>
      <c r="C386" s="1" t="s">
        <v>8340</v>
      </c>
      <c r="D386" s="1" t="s">
        <v>8341</v>
      </c>
      <c r="E386" s="2">
        <v>42401</v>
      </c>
      <c r="F386" s="2">
        <v>42428</v>
      </c>
      <c r="G386" s="1" t="s">
        <v>11429</v>
      </c>
      <c r="H386" s="1">
        <f>+Temporalidad[[#This Row],[ID]]</f>
        <v>375</v>
      </c>
    </row>
    <row r="387" spans="1:8" hidden="1" x14ac:dyDescent="0.25">
      <c r="A387">
        <v>376</v>
      </c>
      <c r="B387" s="19" t="s">
        <v>11430</v>
      </c>
      <c r="C387" s="1" t="s">
        <v>8340</v>
      </c>
      <c r="D387" s="1" t="s">
        <v>8341</v>
      </c>
      <c r="E387" s="2">
        <v>42430</v>
      </c>
      <c r="F387" s="2">
        <v>42460</v>
      </c>
      <c r="G387" s="1" t="s">
        <v>11431</v>
      </c>
      <c r="H387" s="1">
        <f>+Temporalidad[[#This Row],[ID]]</f>
        <v>376</v>
      </c>
    </row>
    <row r="388" spans="1:8" hidden="1" x14ac:dyDescent="0.25">
      <c r="A388">
        <v>377</v>
      </c>
      <c r="B388" s="19" t="s">
        <v>11432</v>
      </c>
      <c r="C388" s="1" t="s">
        <v>8340</v>
      </c>
      <c r="D388" s="1" t="s">
        <v>8341</v>
      </c>
      <c r="E388" s="2">
        <v>42461</v>
      </c>
      <c r="F388" s="2">
        <v>42490</v>
      </c>
      <c r="G388" s="1" t="s">
        <v>11433</v>
      </c>
      <c r="H388" s="1">
        <f>+Temporalidad[[#This Row],[ID]]</f>
        <v>377</v>
      </c>
    </row>
    <row r="389" spans="1:8" hidden="1" x14ac:dyDescent="0.25">
      <c r="A389">
        <v>378</v>
      </c>
      <c r="B389" s="19" t="s">
        <v>11434</v>
      </c>
      <c r="C389" s="1" t="s">
        <v>8340</v>
      </c>
      <c r="D389" s="1" t="s">
        <v>8341</v>
      </c>
      <c r="E389" s="2">
        <v>42491</v>
      </c>
      <c r="F389" s="2">
        <v>42521</v>
      </c>
      <c r="G389" s="1" t="s">
        <v>11435</v>
      </c>
      <c r="H389" s="1">
        <f>+Temporalidad[[#This Row],[ID]]</f>
        <v>378</v>
      </c>
    </row>
    <row r="390" spans="1:8" hidden="1" x14ac:dyDescent="0.25">
      <c r="A390">
        <v>379</v>
      </c>
      <c r="B390" s="19" t="s">
        <v>11436</v>
      </c>
      <c r="C390" s="1" t="s">
        <v>8340</v>
      </c>
      <c r="D390" s="1" t="s">
        <v>8341</v>
      </c>
      <c r="E390" s="2">
        <v>42522</v>
      </c>
      <c r="F390" s="2">
        <v>42551</v>
      </c>
      <c r="G390" s="1" t="s">
        <v>11437</v>
      </c>
      <c r="H390" s="1">
        <f>+Temporalidad[[#This Row],[ID]]</f>
        <v>379</v>
      </c>
    </row>
    <row r="391" spans="1:8" hidden="1" x14ac:dyDescent="0.25">
      <c r="A391">
        <v>380</v>
      </c>
      <c r="B391" s="19" t="s">
        <v>11438</v>
      </c>
      <c r="C391" s="1" t="s">
        <v>8340</v>
      </c>
      <c r="D391" s="1" t="s">
        <v>8341</v>
      </c>
      <c r="E391" s="2">
        <v>42552</v>
      </c>
      <c r="F391" s="2">
        <v>42582</v>
      </c>
      <c r="G391" s="1" t="s">
        <v>11439</v>
      </c>
      <c r="H391" s="1">
        <f>+Temporalidad[[#This Row],[ID]]</f>
        <v>380</v>
      </c>
    </row>
    <row r="392" spans="1:8" hidden="1" x14ac:dyDescent="0.25">
      <c r="A392">
        <v>381</v>
      </c>
      <c r="B392" s="19" t="s">
        <v>11440</v>
      </c>
      <c r="C392" s="1" t="s">
        <v>8340</v>
      </c>
      <c r="D392" s="1" t="s">
        <v>8341</v>
      </c>
      <c r="E392" s="2">
        <v>42583</v>
      </c>
      <c r="F392" s="2">
        <v>42613</v>
      </c>
      <c r="G392" s="1" t="s">
        <v>11441</v>
      </c>
      <c r="H392" s="1">
        <f>+Temporalidad[[#This Row],[ID]]</f>
        <v>381</v>
      </c>
    </row>
    <row r="393" spans="1:8" hidden="1" x14ac:dyDescent="0.25">
      <c r="A393">
        <v>382</v>
      </c>
      <c r="B393" s="19" t="s">
        <v>11442</v>
      </c>
      <c r="C393" s="1" t="s">
        <v>8340</v>
      </c>
      <c r="D393" s="1" t="s">
        <v>8341</v>
      </c>
      <c r="E393" s="2">
        <v>42614</v>
      </c>
      <c r="F393" s="2">
        <v>42643</v>
      </c>
      <c r="G393" s="1" t="s">
        <v>11443</v>
      </c>
      <c r="H393" s="1">
        <f>+Temporalidad[[#This Row],[ID]]</f>
        <v>382</v>
      </c>
    </row>
    <row r="394" spans="1:8" hidden="1" x14ac:dyDescent="0.25">
      <c r="A394">
        <v>383</v>
      </c>
      <c r="B394" s="19" t="s">
        <v>11444</v>
      </c>
      <c r="C394" s="1" t="s">
        <v>8340</v>
      </c>
      <c r="D394" s="1" t="s">
        <v>8341</v>
      </c>
      <c r="E394" s="2">
        <v>42644</v>
      </c>
      <c r="F394" s="2">
        <v>42674</v>
      </c>
      <c r="G394" s="1" t="s">
        <v>11445</v>
      </c>
      <c r="H394" s="1">
        <f>+Temporalidad[[#This Row],[ID]]</f>
        <v>383</v>
      </c>
    </row>
    <row r="395" spans="1:8" hidden="1" x14ac:dyDescent="0.25">
      <c r="A395">
        <v>384</v>
      </c>
      <c r="B395" s="19" t="s">
        <v>11446</v>
      </c>
      <c r="C395" s="1" t="s">
        <v>8340</v>
      </c>
      <c r="D395" s="1" t="s">
        <v>8341</v>
      </c>
      <c r="E395" s="2">
        <v>42675</v>
      </c>
      <c r="F395" s="2">
        <v>42704</v>
      </c>
      <c r="G395" s="1" t="s">
        <v>11447</v>
      </c>
      <c r="H395" s="1">
        <f>+Temporalidad[[#This Row],[ID]]</f>
        <v>384</v>
      </c>
    </row>
    <row r="396" spans="1:8" hidden="1" x14ac:dyDescent="0.25">
      <c r="A396">
        <v>385</v>
      </c>
      <c r="B396" s="19" t="s">
        <v>11448</v>
      </c>
      <c r="C396" s="1" t="s">
        <v>8340</v>
      </c>
      <c r="D396" s="1" t="s">
        <v>8341</v>
      </c>
      <c r="E396" s="2">
        <v>42705</v>
      </c>
      <c r="F396" s="2">
        <v>42735</v>
      </c>
      <c r="G396" s="1" t="s">
        <v>11449</v>
      </c>
      <c r="H396" s="1">
        <f>+Temporalidad[[#This Row],[ID]]</f>
        <v>385</v>
      </c>
    </row>
    <row r="397" spans="1:8" hidden="1" x14ac:dyDescent="0.25">
      <c r="A397">
        <v>386</v>
      </c>
      <c r="B397" s="19" t="s">
        <v>11450</v>
      </c>
      <c r="C397" s="1" t="s">
        <v>8340</v>
      </c>
      <c r="D397" s="1" t="s">
        <v>8341</v>
      </c>
      <c r="E397" s="2">
        <v>42736</v>
      </c>
      <c r="F397" s="2">
        <v>42766</v>
      </c>
      <c r="G397" s="1" t="s">
        <v>11451</v>
      </c>
      <c r="H397" s="1">
        <f>+Temporalidad[[#This Row],[ID]]</f>
        <v>386</v>
      </c>
    </row>
    <row r="398" spans="1:8" hidden="1" x14ac:dyDescent="0.25">
      <c r="A398">
        <v>387</v>
      </c>
      <c r="B398" s="19" t="s">
        <v>11452</v>
      </c>
      <c r="C398" s="1" t="s">
        <v>8340</v>
      </c>
      <c r="D398" s="1" t="s">
        <v>8341</v>
      </c>
      <c r="E398" s="2">
        <v>42767</v>
      </c>
      <c r="F398" s="2">
        <v>42794</v>
      </c>
      <c r="G398" s="1" t="s">
        <v>11453</v>
      </c>
      <c r="H398" s="1">
        <f>+Temporalidad[[#This Row],[ID]]</f>
        <v>387</v>
      </c>
    </row>
    <row r="399" spans="1:8" hidden="1" x14ac:dyDescent="0.25">
      <c r="A399">
        <v>388</v>
      </c>
      <c r="B399" s="19" t="s">
        <v>11454</v>
      </c>
      <c r="C399" s="1" t="s">
        <v>8340</v>
      </c>
      <c r="D399" s="1" t="s">
        <v>8341</v>
      </c>
      <c r="E399" s="2">
        <v>42795</v>
      </c>
      <c r="F399" s="2">
        <v>42825</v>
      </c>
      <c r="G399" s="1" t="s">
        <v>11455</v>
      </c>
      <c r="H399" s="1">
        <f>+Temporalidad[[#This Row],[ID]]</f>
        <v>388</v>
      </c>
    </row>
    <row r="400" spans="1:8" hidden="1" x14ac:dyDescent="0.25">
      <c r="A400">
        <v>389</v>
      </c>
      <c r="B400" s="19" t="s">
        <v>11456</v>
      </c>
      <c r="C400" s="1" t="s">
        <v>8340</v>
      </c>
      <c r="D400" s="1" t="s">
        <v>8341</v>
      </c>
      <c r="E400" s="2">
        <v>42826</v>
      </c>
      <c r="F400" s="2">
        <v>42855</v>
      </c>
      <c r="G400" s="1" t="s">
        <v>11457</v>
      </c>
      <c r="H400" s="1">
        <f>+Temporalidad[[#This Row],[ID]]</f>
        <v>389</v>
      </c>
    </row>
    <row r="401" spans="1:8" hidden="1" x14ac:dyDescent="0.25">
      <c r="A401">
        <v>390</v>
      </c>
      <c r="B401" s="19" t="s">
        <v>11458</v>
      </c>
      <c r="C401" s="1" t="s">
        <v>8340</v>
      </c>
      <c r="D401" s="1" t="s">
        <v>8341</v>
      </c>
      <c r="E401" s="2">
        <v>42856</v>
      </c>
      <c r="F401" s="2">
        <v>42886</v>
      </c>
      <c r="G401" s="1" t="s">
        <v>11459</v>
      </c>
      <c r="H401" s="1">
        <f>+Temporalidad[[#This Row],[ID]]</f>
        <v>390</v>
      </c>
    </row>
    <row r="402" spans="1:8" hidden="1" x14ac:dyDescent="0.25">
      <c r="A402">
        <v>391</v>
      </c>
      <c r="B402" s="19" t="s">
        <v>11460</v>
      </c>
      <c r="C402" s="1" t="s">
        <v>8340</v>
      </c>
      <c r="D402" s="1" t="s">
        <v>8341</v>
      </c>
      <c r="E402" s="2">
        <v>42887</v>
      </c>
      <c r="F402" s="2">
        <v>42916</v>
      </c>
      <c r="G402" s="1" t="s">
        <v>11461</v>
      </c>
      <c r="H402" s="1">
        <f>+Temporalidad[[#This Row],[ID]]</f>
        <v>391</v>
      </c>
    </row>
    <row r="403" spans="1:8" hidden="1" x14ac:dyDescent="0.25">
      <c r="A403">
        <v>392</v>
      </c>
      <c r="B403" s="19" t="s">
        <v>11462</v>
      </c>
      <c r="C403" s="1" t="s">
        <v>8340</v>
      </c>
      <c r="D403" s="1" t="s">
        <v>8341</v>
      </c>
      <c r="E403" s="2">
        <v>42917</v>
      </c>
      <c r="F403" s="2">
        <v>42947</v>
      </c>
      <c r="G403" s="1" t="s">
        <v>11463</v>
      </c>
      <c r="H403" s="1">
        <f>+Temporalidad[[#This Row],[ID]]</f>
        <v>392</v>
      </c>
    </row>
    <row r="404" spans="1:8" hidden="1" x14ac:dyDescent="0.25">
      <c r="A404">
        <v>393</v>
      </c>
      <c r="B404" s="19" t="s">
        <v>11464</v>
      </c>
      <c r="C404" s="1" t="s">
        <v>8340</v>
      </c>
      <c r="D404" s="1" t="s">
        <v>8341</v>
      </c>
      <c r="E404" s="2">
        <v>42948</v>
      </c>
      <c r="F404" s="2">
        <v>42978</v>
      </c>
      <c r="G404" s="1" t="s">
        <v>11465</v>
      </c>
      <c r="H404" s="1">
        <f>+Temporalidad[[#This Row],[ID]]</f>
        <v>393</v>
      </c>
    </row>
    <row r="405" spans="1:8" hidden="1" x14ac:dyDescent="0.25">
      <c r="A405">
        <v>394</v>
      </c>
      <c r="B405" s="19" t="s">
        <v>11466</v>
      </c>
      <c r="C405" s="1" t="s">
        <v>8340</v>
      </c>
      <c r="D405" s="1" t="s">
        <v>8341</v>
      </c>
      <c r="E405" s="2">
        <v>42979</v>
      </c>
      <c r="F405" s="2">
        <v>43008</v>
      </c>
      <c r="G405" s="1" t="s">
        <v>11467</v>
      </c>
      <c r="H405" s="1">
        <f>+Temporalidad[[#This Row],[ID]]</f>
        <v>394</v>
      </c>
    </row>
    <row r="406" spans="1:8" hidden="1" x14ac:dyDescent="0.25">
      <c r="A406">
        <v>395</v>
      </c>
      <c r="B406" s="19" t="s">
        <v>11468</v>
      </c>
      <c r="C406" s="1" t="s">
        <v>8340</v>
      </c>
      <c r="D406" s="1" t="s">
        <v>8341</v>
      </c>
      <c r="E406" s="2">
        <v>43009</v>
      </c>
      <c r="F406" s="2">
        <v>43039</v>
      </c>
      <c r="G406" s="1" t="s">
        <v>11469</v>
      </c>
      <c r="H406" s="1">
        <f>+Temporalidad[[#This Row],[ID]]</f>
        <v>395</v>
      </c>
    </row>
    <row r="407" spans="1:8" hidden="1" x14ac:dyDescent="0.25">
      <c r="A407">
        <v>396</v>
      </c>
      <c r="B407" s="19" t="s">
        <v>11470</v>
      </c>
      <c r="C407" s="1" t="s">
        <v>8340</v>
      </c>
      <c r="D407" s="1" t="s">
        <v>8341</v>
      </c>
      <c r="E407" s="2">
        <v>43040</v>
      </c>
      <c r="F407" s="2">
        <v>43069</v>
      </c>
      <c r="G407" s="1" t="s">
        <v>11471</v>
      </c>
      <c r="H407" s="1">
        <f>+Temporalidad[[#This Row],[ID]]</f>
        <v>396</v>
      </c>
    </row>
    <row r="408" spans="1:8" hidden="1" x14ac:dyDescent="0.25">
      <c r="A408">
        <v>397</v>
      </c>
      <c r="B408" s="19" t="s">
        <v>11472</v>
      </c>
      <c r="C408" s="1" t="s">
        <v>8340</v>
      </c>
      <c r="D408" s="1" t="s">
        <v>8341</v>
      </c>
      <c r="E408" s="2">
        <v>43070</v>
      </c>
      <c r="F408" s="2">
        <v>43100</v>
      </c>
      <c r="G408" s="1" t="s">
        <v>11473</v>
      </c>
      <c r="H408" s="1">
        <f>+Temporalidad[[#This Row],[ID]]</f>
        <v>397</v>
      </c>
    </row>
    <row r="409" spans="1:8" hidden="1" x14ac:dyDescent="0.25">
      <c r="A409">
        <v>398</v>
      </c>
      <c r="B409" s="19" t="s">
        <v>11474</v>
      </c>
      <c r="C409" s="1" t="s">
        <v>8340</v>
      </c>
      <c r="D409" s="1" t="s">
        <v>8341</v>
      </c>
      <c r="E409" s="2">
        <v>43101</v>
      </c>
      <c r="F409" s="2">
        <v>43131</v>
      </c>
      <c r="G409" s="1" t="s">
        <v>11475</v>
      </c>
      <c r="H409" s="1">
        <f>+Temporalidad[[#This Row],[ID]]</f>
        <v>398</v>
      </c>
    </row>
    <row r="410" spans="1:8" hidden="1" x14ac:dyDescent="0.25">
      <c r="A410">
        <v>399</v>
      </c>
      <c r="B410" s="19" t="s">
        <v>11476</v>
      </c>
      <c r="C410" s="1" t="s">
        <v>8340</v>
      </c>
      <c r="D410" s="1" t="s">
        <v>8341</v>
      </c>
      <c r="E410" s="2">
        <v>43132</v>
      </c>
      <c r="F410" s="2">
        <v>43159</v>
      </c>
      <c r="G410" s="1" t="s">
        <v>11477</v>
      </c>
      <c r="H410" s="1">
        <f>+Temporalidad[[#This Row],[ID]]</f>
        <v>399</v>
      </c>
    </row>
    <row r="411" spans="1:8" hidden="1" x14ac:dyDescent="0.25">
      <c r="A411">
        <v>400</v>
      </c>
      <c r="B411" s="19" t="s">
        <v>11478</v>
      </c>
      <c r="C411" s="1" t="s">
        <v>8340</v>
      </c>
      <c r="D411" s="1" t="s">
        <v>8341</v>
      </c>
      <c r="E411" s="2">
        <v>43160</v>
      </c>
      <c r="F411" s="2">
        <v>43190</v>
      </c>
      <c r="G411" s="1" t="s">
        <v>11479</v>
      </c>
      <c r="H411" s="1">
        <f>+Temporalidad[[#This Row],[ID]]</f>
        <v>400</v>
      </c>
    </row>
    <row r="412" spans="1:8" hidden="1" x14ac:dyDescent="0.25">
      <c r="A412">
        <v>401</v>
      </c>
      <c r="B412" s="19" t="s">
        <v>11480</v>
      </c>
      <c r="C412" s="1" t="s">
        <v>8340</v>
      </c>
      <c r="D412" s="1" t="s">
        <v>8341</v>
      </c>
      <c r="E412" s="2">
        <v>43191</v>
      </c>
      <c r="F412" s="2">
        <v>43220</v>
      </c>
      <c r="G412" s="1" t="s">
        <v>11481</v>
      </c>
      <c r="H412" s="1">
        <f>+Temporalidad[[#This Row],[ID]]</f>
        <v>401</v>
      </c>
    </row>
    <row r="413" spans="1:8" hidden="1" x14ac:dyDescent="0.25">
      <c r="A413">
        <v>402</v>
      </c>
      <c r="B413" s="19" t="s">
        <v>11482</v>
      </c>
      <c r="C413" s="1" t="s">
        <v>8340</v>
      </c>
      <c r="D413" s="1" t="s">
        <v>8341</v>
      </c>
      <c r="E413" s="2">
        <v>43221</v>
      </c>
      <c r="F413" s="2">
        <v>43251</v>
      </c>
      <c r="G413" s="1" t="s">
        <v>11483</v>
      </c>
      <c r="H413" s="1">
        <f>+Temporalidad[[#This Row],[ID]]</f>
        <v>402</v>
      </c>
    </row>
    <row r="414" spans="1:8" hidden="1" x14ac:dyDescent="0.25">
      <c r="A414">
        <v>403</v>
      </c>
      <c r="B414" s="19" t="s">
        <v>11484</v>
      </c>
      <c r="C414" s="1" t="s">
        <v>8340</v>
      </c>
      <c r="D414" s="1" t="s">
        <v>8341</v>
      </c>
      <c r="E414" s="2">
        <v>43252</v>
      </c>
      <c r="F414" s="2">
        <v>43281</v>
      </c>
      <c r="G414" s="1" t="s">
        <v>11485</v>
      </c>
      <c r="H414" s="1">
        <f>+Temporalidad[[#This Row],[ID]]</f>
        <v>403</v>
      </c>
    </row>
    <row r="415" spans="1:8" hidden="1" x14ac:dyDescent="0.25">
      <c r="A415">
        <v>404</v>
      </c>
      <c r="B415" s="19" t="s">
        <v>11486</v>
      </c>
      <c r="C415" s="1" t="s">
        <v>8340</v>
      </c>
      <c r="D415" s="1" t="s">
        <v>8341</v>
      </c>
      <c r="E415" s="2">
        <v>43282</v>
      </c>
      <c r="F415" s="2">
        <v>43312</v>
      </c>
      <c r="G415" s="1" t="s">
        <v>11487</v>
      </c>
      <c r="H415" s="1">
        <f>+Temporalidad[[#This Row],[ID]]</f>
        <v>404</v>
      </c>
    </row>
    <row r="416" spans="1:8" hidden="1" x14ac:dyDescent="0.25">
      <c r="A416">
        <v>405</v>
      </c>
      <c r="B416" s="19" t="s">
        <v>11488</v>
      </c>
      <c r="C416" s="1" t="s">
        <v>8340</v>
      </c>
      <c r="D416" s="1" t="s">
        <v>8341</v>
      </c>
      <c r="E416" s="2">
        <v>43313</v>
      </c>
      <c r="F416" s="2">
        <v>43343</v>
      </c>
      <c r="G416" s="1" t="s">
        <v>11489</v>
      </c>
      <c r="H416" s="1">
        <f>+Temporalidad[[#This Row],[ID]]</f>
        <v>405</v>
      </c>
    </row>
    <row r="417" spans="1:8" hidden="1" x14ac:dyDescent="0.25">
      <c r="A417">
        <v>406</v>
      </c>
      <c r="B417" s="19" t="s">
        <v>11490</v>
      </c>
      <c r="C417" s="1" t="s">
        <v>8340</v>
      </c>
      <c r="D417" s="1" t="s">
        <v>8341</v>
      </c>
      <c r="E417" s="2">
        <v>43344</v>
      </c>
      <c r="F417" s="2">
        <v>43373</v>
      </c>
      <c r="G417" s="1" t="s">
        <v>11491</v>
      </c>
      <c r="H417" s="1">
        <f>+Temporalidad[[#This Row],[ID]]</f>
        <v>406</v>
      </c>
    </row>
    <row r="418" spans="1:8" hidden="1" x14ac:dyDescent="0.25">
      <c r="A418">
        <v>407</v>
      </c>
      <c r="B418" s="19" t="s">
        <v>11492</v>
      </c>
      <c r="C418" s="1" t="s">
        <v>8340</v>
      </c>
      <c r="D418" s="1" t="s">
        <v>8341</v>
      </c>
      <c r="E418" s="2">
        <v>43374</v>
      </c>
      <c r="F418" s="2">
        <v>43404</v>
      </c>
      <c r="G418" s="1" t="s">
        <v>11493</v>
      </c>
      <c r="H418" s="1">
        <f>+Temporalidad[[#This Row],[ID]]</f>
        <v>407</v>
      </c>
    </row>
    <row r="419" spans="1:8" hidden="1" x14ac:dyDescent="0.25">
      <c r="A419">
        <v>408</v>
      </c>
      <c r="B419" s="19" t="s">
        <v>11494</v>
      </c>
      <c r="C419" s="1" t="s">
        <v>8340</v>
      </c>
      <c r="D419" s="1" t="s">
        <v>8341</v>
      </c>
      <c r="E419" s="2">
        <v>43405</v>
      </c>
      <c r="F419" s="2">
        <v>43434</v>
      </c>
      <c r="G419" s="1" t="s">
        <v>11495</v>
      </c>
      <c r="H419" s="1">
        <f>+Temporalidad[[#This Row],[ID]]</f>
        <v>408</v>
      </c>
    </row>
    <row r="420" spans="1:8" hidden="1" x14ac:dyDescent="0.25">
      <c r="A420">
        <v>409</v>
      </c>
      <c r="B420" s="19" t="s">
        <v>11496</v>
      </c>
      <c r="C420" s="1" t="s">
        <v>8340</v>
      </c>
      <c r="D420" s="1" t="s">
        <v>8341</v>
      </c>
      <c r="E420" s="2">
        <v>43435</v>
      </c>
      <c r="F420" s="2">
        <v>43465</v>
      </c>
      <c r="G420" s="1" t="s">
        <v>11497</v>
      </c>
      <c r="H420" s="1">
        <f>+Temporalidad[[#This Row],[ID]]</f>
        <v>409</v>
      </c>
    </row>
    <row r="421" spans="1:8" hidden="1" x14ac:dyDescent="0.25">
      <c r="A421">
        <v>410</v>
      </c>
      <c r="B421" s="19" t="s">
        <v>11498</v>
      </c>
      <c r="C421" s="1" t="s">
        <v>8340</v>
      </c>
      <c r="D421" s="1" t="s">
        <v>8341</v>
      </c>
      <c r="E421" s="2">
        <v>43466</v>
      </c>
      <c r="F421" s="2">
        <v>43496</v>
      </c>
      <c r="G421" s="1" t="s">
        <v>11499</v>
      </c>
      <c r="H421" s="1">
        <f>+Temporalidad[[#This Row],[ID]]</f>
        <v>410</v>
      </c>
    </row>
    <row r="422" spans="1:8" hidden="1" x14ac:dyDescent="0.25">
      <c r="A422">
        <v>411</v>
      </c>
      <c r="B422" s="19" t="s">
        <v>11500</v>
      </c>
      <c r="C422" s="1" t="s">
        <v>8340</v>
      </c>
      <c r="D422" s="1" t="s">
        <v>8341</v>
      </c>
      <c r="E422" s="2">
        <v>43497</v>
      </c>
      <c r="F422" s="2">
        <v>43524</v>
      </c>
      <c r="G422" s="1" t="s">
        <v>11501</v>
      </c>
      <c r="H422" s="1">
        <f>+Temporalidad[[#This Row],[ID]]</f>
        <v>411</v>
      </c>
    </row>
    <row r="423" spans="1:8" hidden="1" x14ac:dyDescent="0.25">
      <c r="A423">
        <v>412</v>
      </c>
      <c r="B423" s="19" t="s">
        <v>11502</v>
      </c>
      <c r="C423" s="1" t="s">
        <v>8340</v>
      </c>
      <c r="D423" s="1" t="s">
        <v>8341</v>
      </c>
      <c r="E423" s="2">
        <v>43525</v>
      </c>
      <c r="F423" s="2">
        <v>43555</v>
      </c>
      <c r="G423" s="1" t="s">
        <v>11503</v>
      </c>
      <c r="H423" s="1">
        <f>+Temporalidad[[#This Row],[ID]]</f>
        <v>412</v>
      </c>
    </row>
    <row r="424" spans="1:8" hidden="1" x14ac:dyDescent="0.25">
      <c r="A424">
        <v>413</v>
      </c>
      <c r="B424" s="19" t="s">
        <v>11504</v>
      </c>
      <c r="C424" s="1" t="s">
        <v>8340</v>
      </c>
      <c r="D424" s="1" t="s">
        <v>8341</v>
      </c>
      <c r="E424" s="2">
        <v>43556</v>
      </c>
      <c r="F424" s="2">
        <v>43585</v>
      </c>
      <c r="G424" s="1" t="s">
        <v>11505</v>
      </c>
      <c r="H424" s="1">
        <f>+Temporalidad[[#This Row],[ID]]</f>
        <v>413</v>
      </c>
    </row>
    <row r="425" spans="1:8" hidden="1" x14ac:dyDescent="0.25">
      <c r="A425">
        <v>414</v>
      </c>
      <c r="B425" s="19" t="s">
        <v>11506</v>
      </c>
      <c r="C425" s="1" t="s">
        <v>8340</v>
      </c>
      <c r="D425" s="1" t="s">
        <v>8341</v>
      </c>
      <c r="E425" s="2">
        <v>43586</v>
      </c>
      <c r="F425" s="2">
        <v>43616</v>
      </c>
      <c r="G425" s="1" t="s">
        <v>11507</v>
      </c>
      <c r="H425" s="1">
        <f>+Temporalidad[[#This Row],[ID]]</f>
        <v>414</v>
      </c>
    </row>
    <row r="426" spans="1:8" hidden="1" x14ac:dyDescent="0.25">
      <c r="A426">
        <v>415</v>
      </c>
      <c r="B426" s="19" t="s">
        <v>11508</v>
      </c>
      <c r="C426" s="1" t="s">
        <v>8340</v>
      </c>
      <c r="D426" s="1" t="s">
        <v>8341</v>
      </c>
      <c r="E426" s="2">
        <v>43617</v>
      </c>
      <c r="F426" s="2">
        <v>43646</v>
      </c>
      <c r="G426" s="1" t="s">
        <v>11509</v>
      </c>
      <c r="H426" s="1">
        <f>+Temporalidad[[#This Row],[ID]]</f>
        <v>415</v>
      </c>
    </row>
    <row r="427" spans="1:8" hidden="1" x14ac:dyDescent="0.25">
      <c r="A427">
        <v>416</v>
      </c>
      <c r="B427" s="19" t="s">
        <v>11510</v>
      </c>
      <c r="C427" s="1" t="s">
        <v>8340</v>
      </c>
      <c r="D427" s="1" t="s">
        <v>8341</v>
      </c>
      <c r="E427" s="2">
        <v>43647</v>
      </c>
      <c r="F427" s="2">
        <v>43677</v>
      </c>
      <c r="G427" s="1" t="s">
        <v>11511</v>
      </c>
      <c r="H427" s="1">
        <f>+Temporalidad[[#This Row],[ID]]</f>
        <v>416</v>
      </c>
    </row>
    <row r="428" spans="1:8" hidden="1" x14ac:dyDescent="0.25">
      <c r="A428">
        <v>417</v>
      </c>
      <c r="B428" s="19" t="s">
        <v>11512</v>
      </c>
      <c r="C428" s="1" t="s">
        <v>8340</v>
      </c>
      <c r="D428" s="1" t="s">
        <v>8341</v>
      </c>
      <c r="E428" s="2">
        <v>43678</v>
      </c>
      <c r="F428" s="2">
        <v>43708</v>
      </c>
      <c r="G428" s="1" t="s">
        <v>11513</v>
      </c>
      <c r="H428" s="1">
        <f>+Temporalidad[[#This Row],[ID]]</f>
        <v>417</v>
      </c>
    </row>
    <row r="429" spans="1:8" hidden="1" x14ac:dyDescent="0.25">
      <c r="A429">
        <v>418</v>
      </c>
      <c r="B429" s="19" t="s">
        <v>11514</v>
      </c>
      <c r="C429" s="1" t="s">
        <v>8340</v>
      </c>
      <c r="D429" s="1" t="s">
        <v>8341</v>
      </c>
      <c r="E429" s="2">
        <v>43709</v>
      </c>
      <c r="F429" s="2">
        <v>43738</v>
      </c>
      <c r="G429" s="1" t="s">
        <v>11515</v>
      </c>
      <c r="H429" s="1">
        <f>+Temporalidad[[#This Row],[ID]]</f>
        <v>418</v>
      </c>
    </row>
    <row r="430" spans="1:8" hidden="1" x14ac:dyDescent="0.25">
      <c r="A430">
        <v>419</v>
      </c>
      <c r="B430" s="19" t="s">
        <v>11516</v>
      </c>
      <c r="C430" s="1" t="s">
        <v>8340</v>
      </c>
      <c r="D430" s="1" t="s">
        <v>8341</v>
      </c>
      <c r="E430" s="2">
        <v>43739</v>
      </c>
      <c r="F430" s="2">
        <v>43769</v>
      </c>
      <c r="G430" s="1" t="s">
        <v>11517</v>
      </c>
      <c r="H430" s="1">
        <f>+Temporalidad[[#This Row],[ID]]</f>
        <v>419</v>
      </c>
    </row>
    <row r="431" spans="1:8" hidden="1" x14ac:dyDescent="0.25">
      <c r="A431">
        <v>420</v>
      </c>
      <c r="B431" s="19" t="s">
        <v>11518</v>
      </c>
      <c r="C431" s="1" t="s">
        <v>8340</v>
      </c>
      <c r="D431" s="1" t="s">
        <v>8341</v>
      </c>
      <c r="E431" s="2">
        <v>43770</v>
      </c>
      <c r="F431" s="2">
        <v>43799</v>
      </c>
      <c r="G431" s="1" t="s">
        <v>11519</v>
      </c>
      <c r="H431" s="1">
        <f>+Temporalidad[[#This Row],[ID]]</f>
        <v>420</v>
      </c>
    </row>
    <row r="432" spans="1:8" hidden="1" x14ac:dyDescent="0.25">
      <c r="A432">
        <v>421</v>
      </c>
      <c r="B432" s="19" t="s">
        <v>11520</v>
      </c>
      <c r="C432" s="1" t="s">
        <v>8340</v>
      </c>
      <c r="D432" s="1" t="s">
        <v>8341</v>
      </c>
      <c r="E432" s="2">
        <v>43800</v>
      </c>
      <c r="F432" s="2">
        <v>43830</v>
      </c>
      <c r="G432" s="1" t="s">
        <v>11521</v>
      </c>
      <c r="H432" s="1">
        <f>+Temporalidad[[#This Row],[ID]]</f>
        <v>421</v>
      </c>
    </row>
    <row r="433" spans="1:8" hidden="1" x14ac:dyDescent="0.25">
      <c r="A433">
        <v>422</v>
      </c>
      <c r="B433" s="19" t="s">
        <v>11522</v>
      </c>
      <c r="C433" s="1" t="s">
        <v>8340</v>
      </c>
      <c r="D433" s="1" t="s">
        <v>8341</v>
      </c>
      <c r="E433" s="2">
        <v>43831</v>
      </c>
      <c r="F433" s="2">
        <v>43861</v>
      </c>
      <c r="G433" s="1" t="s">
        <v>11523</v>
      </c>
      <c r="H433" s="1">
        <f>+Temporalidad[[#This Row],[ID]]</f>
        <v>422</v>
      </c>
    </row>
    <row r="434" spans="1:8" hidden="1" x14ac:dyDescent="0.25">
      <c r="A434">
        <v>423</v>
      </c>
      <c r="B434" s="19" t="s">
        <v>11524</v>
      </c>
      <c r="C434" s="1" t="s">
        <v>8340</v>
      </c>
      <c r="D434" s="1" t="s">
        <v>8341</v>
      </c>
      <c r="E434" s="2">
        <v>43862</v>
      </c>
      <c r="F434" s="2">
        <v>43889</v>
      </c>
      <c r="G434" s="1" t="s">
        <v>11525</v>
      </c>
      <c r="H434" s="1">
        <f>+Temporalidad[[#This Row],[ID]]</f>
        <v>423</v>
      </c>
    </row>
    <row r="435" spans="1:8" hidden="1" x14ac:dyDescent="0.25">
      <c r="A435">
        <v>424</v>
      </c>
      <c r="B435" s="19" t="s">
        <v>11526</v>
      </c>
      <c r="C435" s="1" t="s">
        <v>8340</v>
      </c>
      <c r="D435" s="1" t="s">
        <v>8341</v>
      </c>
      <c r="E435" s="2">
        <v>43891</v>
      </c>
      <c r="F435" s="2">
        <v>43921</v>
      </c>
      <c r="G435" s="1" t="s">
        <v>11527</v>
      </c>
      <c r="H435" s="1">
        <f>+Temporalidad[[#This Row],[ID]]</f>
        <v>424</v>
      </c>
    </row>
    <row r="436" spans="1:8" hidden="1" x14ac:dyDescent="0.25">
      <c r="A436">
        <v>425</v>
      </c>
      <c r="B436" s="19" t="s">
        <v>11528</v>
      </c>
      <c r="C436" s="1" t="s">
        <v>8340</v>
      </c>
      <c r="D436" s="1" t="s">
        <v>8341</v>
      </c>
      <c r="E436" s="2">
        <v>43922</v>
      </c>
      <c r="F436" s="2">
        <v>43951</v>
      </c>
      <c r="G436" s="1" t="s">
        <v>11529</v>
      </c>
      <c r="H436" s="1">
        <f>+Temporalidad[[#This Row],[ID]]</f>
        <v>425</v>
      </c>
    </row>
    <row r="437" spans="1:8" hidden="1" x14ac:dyDescent="0.25">
      <c r="A437">
        <v>426</v>
      </c>
      <c r="B437" s="19" t="s">
        <v>11530</v>
      </c>
      <c r="C437" s="1" t="s">
        <v>8340</v>
      </c>
      <c r="D437" s="1" t="s">
        <v>8341</v>
      </c>
      <c r="E437" s="2">
        <v>43952</v>
      </c>
      <c r="F437" s="2">
        <v>43982</v>
      </c>
      <c r="G437" s="1" t="s">
        <v>11531</v>
      </c>
      <c r="H437" s="1">
        <f>+Temporalidad[[#This Row],[ID]]</f>
        <v>426</v>
      </c>
    </row>
    <row r="438" spans="1:8" hidden="1" x14ac:dyDescent="0.25">
      <c r="A438">
        <v>427</v>
      </c>
      <c r="B438" s="19" t="s">
        <v>11532</v>
      </c>
      <c r="C438" s="1" t="s">
        <v>8340</v>
      </c>
      <c r="D438" s="1" t="s">
        <v>8341</v>
      </c>
      <c r="E438" s="2">
        <v>43983</v>
      </c>
      <c r="F438" s="2">
        <v>44012</v>
      </c>
      <c r="G438" s="1" t="s">
        <v>11533</v>
      </c>
      <c r="H438" s="1">
        <f>+Temporalidad[[#This Row],[ID]]</f>
        <v>427</v>
      </c>
    </row>
    <row r="439" spans="1:8" hidden="1" x14ac:dyDescent="0.25">
      <c r="A439">
        <v>428</v>
      </c>
      <c r="B439" s="19" t="s">
        <v>11534</v>
      </c>
      <c r="C439" s="1" t="s">
        <v>8340</v>
      </c>
      <c r="D439" s="1" t="s">
        <v>8341</v>
      </c>
      <c r="E439" s="2">
        <v>44013</v>
      </c>
      <c r="F439" s="2">
        <v>44043</v>
      </c>
      <c r="G439" s="1" t="s">
        <v>11535</v>
      </c>
      <c r="H439" s="1">
        <f>+Temporalidad[[#This Row],[ID]]</f>
        <v>428</v>
      </c>
    </row>
    <row r="440" spans="1:8" hidden="1" x14ac:dyDescent="0.25">
      <c r="A440">
        <v>429</v>
      </c>
      <c r="B440" s="19" t="s">
        <v>11536</v>
      </c>
      <c r="C440" s="1" t="s">
        <v>8340</v>
      </c>
      <c r="D440" s="1" t="s">
        <v>8341</v>
      </c>
      <c r="E440" s="2">
        <v>44044</v>
      </c>
      <c r="F440" s="2">
        <v>44074</v>
      </c>
      <c r="G440" s="1" t="s">
        <v>11537</v>
      </c>
      <c r="H440" s="1">
        <f>+Temporalidad[[#This Row],[ID]]</f>
        <v>429</v>
      </c>
    </row>
    <row r="441" spans="1:8" hidden="1" x14ac:dyDescent="0.25">
      <c r="A441">
        <v>430</v>
      </c>
      <c r="B441" s="19" t="s">
        <v>11538</v>
      </c>
      <c r="C441" s="1" t="s">
        <v>8340</v>
      </c>
      <c r="D441" s="1" t="s">
        <v>8341</v>
      </c>
      <c r="E441" s="2">
        <v>44075</v>
      </c>
      <c r="F441" s="2">
        <v>44104</v>
      </c>
      <c r="G441" s="1" t="s">
        <v>11539</v>
      </c>
      <c r="H441" s="1">
        <f>+Temporalidad[[#This Row],[ID]]</f>
        <v>430</v>
      </c>
    </row>
    <row r="442" spans="1:8" hidden="1" x14ac:dyDescent="0.25">
      <c r="A442">
        <v>431</v>
      </c>
      <c r="B442" s="19" t="s">
        <v>11540</v>
      </c>
      <c r="C442" s="1" t="s">
        <v>8340</v>
      </c>
      <c r="D442" s="1" t="s">
        <v>8341</v>
      </c>
      <c r="E442" s="2">
        <v>44105</v>
      </c>
      <c r="F442" s="2">
        <v>44135</v>
      </c>
      <c r="G442" s="1" t="s">
        <v>11541</v>
      </c>
      <c r="H442" s="1">
        <f>+Temporalidad[[#This Row],[ID]]</f>
        <v>431</v>
      </c>
    </row>
    <row r="443" spans="1:8" hidden="1" x14ac:dyDescent="0.25">
      <c r="A443">
        <v>432</v>
      </c>
      <c r="B443" s="19" t="s">
        <v>11542</v>
      </c>
      <c r="C443" s="1" t="s">
        <v>8340</v>
      </c>
      <c r="D443" s="1" t="s">
        <v>8341</v>
      </c>
      <c r="E443" s="2">
        <v>44136</v>
      </c>
      <c r="F443" s="2">
        <v>44165</v>
      </c>
      <c r="G443" s="1" t="s">
        <v>11543</v>
      </c>
      <c r="H443" s="1">
        <f>+Temporalidad[[#This Row],[ID]]</f>
        <v>432</v>
      </c>
    </row>
    <row r="444" spans="1:8" hidden="1" x14ac:dyDescent="0.25">
      <c r="A444">
        <v>433</v>
      </c>
      <c r="B444" s="19" t="s">
        <v>11544</v>
      </c>
      <c r="C444" s="1" t="s">
        <v>8340</v>
      </c>
      <c r="D444" s="1" t="s">
        <v>8341</v>
      </c>
      <c r="E444" s="2">
        <v>44166</v>
      </c>
      <c r="F444" s="2">
        <v>44196</v>
      </c>
      <c r="G444" s="1" t="s">
        <v>11545</v>
      </c>
      <c r="H444" s="1">
        <f>+Temporalidad[[#This Row],[ID]]</f>
        <v>433</v>
      </c>
    </row>
    <row r="445" spans="1:8" hidden="1" x14ac:dyDescent="0.25">
      <c r="A445">
        <v>434</v>
      </c>
      <c r="B445" s="19" t="s">
        <v>11546</v>
      </c>
      <c r="C445" s="1" t="s">
        <v>8340</v>
      </c>
      <c r="D445" s="1" t="s">
        <v>8341</v>
      </c>
      <c r="E445" s="2">
        <v>44197</v>
      </c>
      <c r="F445" s="2">
        <v>44227</v>
      </c>
      <c r="G445" s="1" t="s">
        <v>11547</v>
      </c>
      <c r="H445" s="1">
        <f>+Temporalidad[[#This Row],[ID]]</f>
        <v>434</v>
      </c>
    </row>
    <row r="446" spans="1:8" hidden="1" x14ac:dyDescent="0.25">
      <c r="A446">
        <v>435</v>
      </c>
      <c r="B446" s="19" t="s">
        <v>11548</v>
      </c>
      <c r="C446" s="1" t="s">
        <v>8340</v>
      </c>
      <c r="D446" s="1" t="s">
        <v>8341</v>
      </c>
      <c r="E446" s="2">
        <v>44228</v>
      </c>
      <c r="F446" s="2">
        <v>44255</v>
      </c>
      <c r="G446" s="1" t="s">
        <v>11549</v>
      </c>
      <c r="H446" s="1">
        <f>+Temporalidad[[#This Row],[ID]]</f>
        <v>435</v>
      </c>
    </row>
    <row r="447" spans="1:8" hidden="1" x14ac:dyDescent="0.25">
      <c r="A447">
        <v>436</v>
      </c>
      <c r="B447" s="19" t="s">
        <v>11550</v>
      </c>
      <c r="C447" s="1" t="s">
        <v>8340</v>
      </c>
      <c r="D447" s="1" t="s">
        <v>8341</v>
      </c>
      <c r="E447" s="2">
        <v>44256</v>
      </c>
      <c r="F447" s="2">
        <v>44286</v>
      </c>
      <c r="G447" s="1" t="s">
        <v>11551</v>
      </c>
      <c r="H447" s="1">
        <f>+Temporalidad[[#This Row],[ID]]</f>
        <v>436</v>
      </c>
    </row>
    <row r="448" spans="1:8" hidden="1" x14ac:dyDescent="0.25">
      <c r="A448">
        <v>437</v>
      </c>
      <c r="B448" s="19" t="s">
        <v>11552</v>
      </c>
      <c r="C448" s="1" t="s">
        <v>8340</v>
      </c>
      <c r="D448" s="1" t="s">
        <v>8341</v>
      </c>
      <c r="E448" s="2">
        <v>44287</v>
      </c>
      <c r="F448" s="2">
        <v>44316</v>
      </c>
      <c r="G448" s="1" t="s">
        <v>11553</v>
      </c>
      <c r="H448" s="1">
        <f>+Temporalidad[[#This Row],[ID]]</f>
        <v>437</v>
      </c>
    </row>
    <row r="449" spans="1:8" hidden="1" x14ac:dyDescent="0.25">
      <c r="A449">
        <v>438</v>
      </c>
      <c r="B449" s="19" t="s">
        <v>11554</v>
      </c>
      <c r="C449" s="1" t="s">
        <v>8340</v>
      </c>
      <c r="D449" s="1" t="s">
        <v>8341</v>
      </c>
      <c r="E449" s="2">
        <v>44317</v>
      </c>
      <c r="F449" s="2">
        <v>44347</v>
      </c>
      <c r="G449" s="1" t="s">
        <v>11555</v>
      </c>
      <c r="H449" s="1">
        <f>+Temporalidad[[#This Row],[ID]]</f>
        <v>438</v>
      </c>
    </row>
    <row r="450" spans="1:8" hidden="1" x14ac:dyDescent="0.25">
      <c r="A450">
        <v>439</v>
      </c>
      <c r="B450" s="19" t="s">
        <v>11556</v>
      </c>
      <c r="C450" s="1" t="s">
        <v>8340</v>
      </c>
      <c r="D450" s="1" t="s">
        <v>8341</v>
      </c>
      <c r="E450" s="2">
        <v>44348</v>
      </c>
      <c r="F450" s="2">
        <v>44377</v>
      </c>
      <c r="G450" s="1" t="s">
        <v>11557</v>
      </c>
      <c r="H450" s="1">
        <f>+Temporalidad[[#This Row],[ID]]</f>
        <v>439</v>
      </c>
    </row>
    <row r="451" spans="1:8" hidden="1" x14ac:dyDescent="0.25">
      <c r="A451">
        <v>440</v>
      </c>
      <c r="B451" s="19" t="s">
        <v>11558</v>
      </c>
      <c r="C451" s="1" t="s">
        <v>8340</v>
      </c>
      <c r="D451" s="1" t="s">
        <v>8341</v>
      </c>
      <c r="E451" s="2">
        <v>44378</v>
      </c>
      <c r="F451" s="2">
        <v>44408</v>
      </c>
      <c r="G451" s="1" t="s">
        <v>11559</v>
      </c>
      <c r="H451" s="1">
        <f>+Temporalidad[[#This Row],[ID]]</f>
        <v>440</v>
      </c>
    </row>
    <row r="452" spans="1:8" hidden="1" x14ac:dyDescent="0.25">
      <c r="A452">
        <v>441</v>
      </c>
      <c r="B452" s="19" t="s">
        <v>11560</v>
      </c>
      <c r="C452" s="1" t="s">
        <v>8340</v>
      </c>
      <c r="D452" s="1" t="s">
        <v>8341</v>
      </c>
      <c r="E452" s="2">
        <v>44409</v>
      </c>
      <c r="F452" s="2">
        <v>44439</v>
      </c>
      <c r="G452" s="1" t="s">
        <v>11561</v>
      </c>
      <c r="H452" s="1">
        <f>+Temporalidad[[#This Row],[ID]]</f>
        <v>441</v>
      </c>
    </row>
    <row r="453" spans="1:8" hidden="1" x14ac:dyDescent="0.25">
      <c r="A453">
        <v>442</v>
      </c>
      <c r="B453" s="19" t="s">
        <v>11562</v>
      </c>
      <c r="C453" s="1" t="s">
        <v>8340</v>
      </c>
      <c r="D453" s="1" t="s">
        <v>8341</v>
      </c>
      <c r="E453" s="2">
        <v>44440</v>
      </c>
      <c r="F453" s="2">
        <v>44469</v>
      </c>
      <c r="G453" s="1" t="s">
        <v>11563</v>
      </c>
      <c r="H453" s="1">
        <f>+Temporalidad[[#This Row],[ID]]</f>
        <v>442</v>
      </c>
    </row>
    <row r="454" spans="1:8" hidden="1" x14ac:dyDescent="0.25">
      <c r="A454">
        <v>443</v>
      </c>
      <c r="B454" s="19" t="s">
        <v>11564</v>
      </c>
      <c r="C454" s="1" t="s">
        <v>8340</v>
      </c>
      <c r="D454" s="1" t="s">
        <v>8341</v>
      </c>
      <c r="E454" s="2">
        <v>44470</v>
      </c>
      <c r="F454" s="2">
        <v>44500</v>
      </c>
      <c r="G454" s="1" t="s">
        <v>11565</v>
      </c>
      <c r="H454" s="1">
        <f>+Temporalidad[[#This Row],[ID]]</f>
        <v>443</v>
      </c>
    </row>
    <row r="455" spans="1:8" hidden="1" x14ac:dyDescent="0.25">
      <c r="A455">
        <v>444</v>
      </c>
      <c r="B455" s="19" t="s">
        <v>11566</v>
      </c>
      <c r="C455" s="1" t="s">
        <v>8340</v>
      </c>
      <c r="D455" s="1" t="s">
        <v>8341</v>
      </c>
      <c r="E455" s="2">
        <v>44501</v>
      </c>
      <c r="F455" s="2">
        <v>44530</v>
      </c>
      <c r="G455" s="1" t="s">
        <v>11567</v>
      </c>
      <c r="H455" s="1">
        <f>+Temporalidad[[#This Row],[ID]]</f>
        <v>444</v>
      </c>
    </row>
    <row r="456" spans="1:8" hidden="1" x14ac:dyDescent="0.25">
      <c r="A456">
        <v>445</v>
      </c>
      <c r="B456" s="19" t="s">
        <v>11568</v>
      </c>
      <c r="C456" s="1" t="s">
        <v>8340</v>
      </c>
      <c r="D456" s="1" t="s">
        <v>8341</v>
      </c>
      <c r="E456" s="2">
        <v>44531</v>
      </c>
      <c r="F456" s="2">
        <v>44561</v>
      </c>
      <c r="G456" s="1" t="s">
        <v>11569</v>
      </c>
      <c r="H456" s="1">
        <f>+Temporalidad[[#This Row],[ID]]</f>
        <v>445</v>
      </c>
    </row>
    <row r="457" spans="1:8" hidden="1" x14ac:dyDescent="0.25">
      <c r="A457">
        <v>446</v>
      </c>
      <c r="B457" s="19" t="s">
        <v>11570</v>
      </c>
      <c r="C457" s="1" t="s">
        <v>8340</v>
      </c>
      <c r="D457" s="1" t="s">
        <v>8341</v>
      </c>
      <c r="E457" s="2">
        <v>44562</v>
      </c>
      <c r="F457" s="2">
        <v>44592</v>
      </c>
      <c r="G457" s="1" t="s">
        <v>11571</v>
      </c>
      <c r="H457" s="1">
        <f>+Temporalidad[[#This Row],[ID]]</f>
        <v>446</v>
      </c>
    </row>
    <row r="458" spans="1:8" hidden="1" x14ac:dyDescent="0.25">
      <c r="A458">
        <v>447</v>
      </c>
      <c r="B458" s="19" t="s">
        <v>11572</v>
      </c>
      <c r="C458" s="1" t="s">
        <v>8340</v>
      </c>
      <c r="D458" s="1" t="s">
        <v>8341</v>
      </c>
      <c r="E458" s="2">
        <v>44593</v>
      </c>
      <c r="F458" s="2">
        <v>44620</v>
      </c>
      <c r="G458" s="1" t="s">
        <v>11573</v>
      </c>
      <c r="H458" s="1">
        <f>+Temporalidad[[#This Row],[ID]]</f>
        <v>447</v>
      </c>
    </row>
    <row r="459" spans="1:8" hidden="1" x14ac:dyDescent="0.25">
      <c r="A459">
        <v>448</v>
      </c>
      <c r="B459" s="19" t="s">
        <v>11574</v>
      </c>
      <c r="C459" s="1" t="s">
        <v>8340</v>
      </c>
      <c r="D459" s="1" t="s">
        <v>8341</v>
      </c>
      <c r="E459" s="2">
        <v>44621</v>
      </c>
      <c r="F459" s="2">
        <v>44651</v>
      </c>
      <c r="G459" s="1" t="s">
        <v>11575</v>
      </c>
      <c r="H459" s="1">
        <f>+Temporalidad[[#This Row],[ID]]</f>
        <v>448</v>
      </c>
    </row>
    <row r="460" spans="1:8" hidden="1" x14ac:dyDescent="0.25">
      <c r="A460">
        <v>449</v>
      </c>
      <c r="B460" s="19" t="s">
        <v>11576</v>
      </c>
      <c r="C460" s="1" t="s">
        <v>8340</v>
      </c>
      <c r="D460" s="1" t="s">
        <v>8341</v>
      </c>
      <c r="E460" s="2">
        <v>44652</v>
      </c>
      <c r="F460" s="2">
        <v>44681</v>
      </c>
      <c r="G460" s="1" t="s">
        <v>11577</v>
      </c>
      <c r="H460" s="1">
        <f>+Temporalidad[[#This Row],[ID]]</f>
        <v>449</v>
      </c>
    </row>
    <row r="461" spans="1:8" hidden="1" x14ac:dyDescent="0.25">
      <c r="A461">
        <v>450</v>
      </c>
      <c r="B461" s="19" t="s">
        <v>11578</v>
      </c>
      <c r="C461" s="1" t="s">
        <v>8340</v>
      </c>
      <c r="D461" s="1" t="s">
        <v>8341</v>
      </c>
      <c r="E461" s="2">
        <v>44682</v>
      </c>
      <c r="F461" s="2">
        <v>44712</v>
      </c>
      <c r="G461" s="1" t="s">
        <v>11579</v>
      </c>
      <c r="H461" s="1">
        <f>+Temporalidad[[#This Row],[ID]]</f>
        <v>450</v>
      </c>
    </row>
    <row r="462" spans="1:8" hidden="1" x14ac:dyDescent="0.25">
      <c r="A462">
        <v>451</v>
      </c>
      <c r="B462" s="19" t="s">
        <v>11580</v>
      </c>
      <c r="C462" s="1" t="s">
        <v>8340</v>
      </c>
      <c r="D462" s="1" t="s">
        <v>8341</v>
      </c>
      <c r="E462" s="2">
        <v>44713</v>
      </c>
      <c r="F462" s="2">
        <v>44742</v>
      </c>
      <c r="G462" s="1" t="s">
        <v>11581</v>
      </c>
      <c r="H462" s="1">
        <f>+Temporalidad[[#This Row],[ID]]</f>
        <v>451</v>
      </c>
    </row>
    <row r="463" spans="1:8" hidden="1" x14ac:dyDescent="0.25">
      <c r="A463">
        <v>452</v>
      </c>
      <c r="B463" s="19" t="s">
        <v>11582</v>
      </c>
      <c r="C463" s="1" t="s">
        <v>8340</v>
      </c>
      <c r="D463" s="1" t="s">
        <v>8341</v>
      </c>
      <c r="E463" s="2">
        <v>44743</v>
      </c>
      <c r="F463" s="2">
        <v>44773</v>
      </c>
      <c r="G463" s="1" t="s">
        <v>11583</v>
      </c>
      <c r="H463" s="1">
        <f>+Temporalidad[[#This Row],[ID]]</f>
        <v>452</v>
      </c>
    </row>
    <row r="464" spans="1:8" hidden="1" x14ac:dyDescent="0.25">
      <c r="A464">
        <v>453</v>
      </c>
      <c r="B464" s="19" t="s">
        <v>11584</v>
      </c>
      <c r="C464" s="1" t="s">
        <v>8340</v>
      </c>
      <c r="D464" s="1" t="s">
        <v>8341</v>
      </c>
      <c r="E464" s="2">
        <v>44774</v>
      </c>
      <c r="F464" s="2">
        <v>44804</v>
      </c>
      <c r="G464" s="1" t="s">
        <v>11585</v>
      </c>
      <c r="H464" s="1">
        <f>+Temporalidad[[#This Row],[ID]]</f>
        <v>453</v>
      </c>
    </row>
    <row r="465" spans="1:8" hidden="1" x14ac:dyDescent="0.25">
      <c r="A465">
        <v>454</v>
      </c>
      <c r="B465" s="19" t="s">
        <v>11586</v>
      </c>
      <c r="C465" s="1" t="s">
        <v>8340</v>
      </c>
      <c r="D465" s="1" t="s">
        <v>8341</v>
      </c>
      <c r="E465" s="2">
        <v>44805</v>
      </c>
      <c r="F465" s="2">
        <v>44834</v>
      </c>
      <c r="G465" s="1" t="s">
        <v>11587</v>
      </c>
      <c r="H465" s="1">
        <f>+Temporalidad[[#This Row],[ID]]</f>
        <v>454</v>
      </c>
    </row>
    <row r="466" spans="1:8" hidden="1" x14ac:dyDescent="0.25">
      <c r="A466">
        <v>455</v>
      </c>
      <c r="B466" s="19" t="s">
        <v>11588</v>
      </c>
      <c r="C466" s="1" t="s">
        <v>8340</v>
      </c>
      <c r="D466" s="1" t="s">
        <v>8341</v>
      </c>
      <c r="E466" s="2">
        <v>44835</v>
      </c>
      <c r="F466" s="2">
        <v>44865</v>
      </c>
      <c r="G466" s="1" t="s">
        <v>11589</v>
      </c>
      <c r="H466" s="1">
        <f>+Temporalidad[[#This Row],[ID]]</f>
        <v>455</v>
      </c>
    </row>
    <row r="467" spans="1:8" hidden="1" x14ac:dyDescent="0.25">
      <c r="A467">
        <v>456</v>
      </c>
      <c r="B467" s="19" t="s">
        <v>11590</v>
      </c>
      <c r="C467" s="1" t="s">
        <v>8340</v>
      </c>
      <c r="D467" s="1" t="s">
        <v>8341</v>
      </c>
      <c r="E467" s="2">
        <v>44866</v>
      </c>
      <c r="F467" s="2">
        <v>44895</v>
      </c>
      <c r="G467" s="1" t="s">
        <v>11591</v>
      </c>
      <c r="H467" s="1">
        <f>+Temporalidad[[#This Row],[ID]]</f>
        <v>456</v>
      </c>
    </row>
    <row r="468" spans="1:8" hidden="1" x14ac:dyDescent="0.25">
      <c r="A468">
        <v>457</v>
      </c>
      <c r="B468" s="19" t="s">
        <v>11592</v>
      </c>
      <c r="C468" s="1" t="s">
        <v>8340</v>
      </c>
      <c r="D468" s="1" t="s">
        <v>8341</v>
      </c>
      <c r="E468" s="2">
        <v>44896</v>
      </c>
      <c r="F468" s="2">
        <v>44926</v>
      </c>
      <c r="G468" s="1" t="s">
        <v>11593</v>
      </c>
      <c r="H468" s="1">
        <f>+Temporalidad[[#This Row],[ID]]</f>
        <v>457</v>
      </c>
    </row>
    <row r="469" spans="1:8" hidden="1" x14ac:dyDescent="0.25">
      <c r="A469">
        <v>458</v>
      </c>
      <c r="B469" s="19" t="s">
        <v>11594</v>
      </c>
      <c r="C469" s="1" t="s">
        <v>8340</v>
      </c>
      <c r="D469" s="1" t="s">
        <v>8341</v>
      </c>
      <c r="E469" s="2">
        <v>44927</v>
      </c>
      <c r="F469" s="2">
        <v>44957</v>
      </c>
      <c r="G469" s="1" t="s">
        <v>11595</v>
      </c>
      <c r="H469" s="1">
        <f>+Temporalidad[[#This Row],[ID]]</f>
        <v>458</v>
      </c>
    </row>
    <row r="470" spans="1:8" hidden="1" x14ac:dyDescent="0.25">
      <c r="A470">
        <v>459</v>
      </c>
      <c r="B470" s="19" t="s">
        <v>11596</v>
      </c>
      <c r="C470" s="1" t="s">
        <v>8340</v>
      </c>
      <c r="D470" s="1" t="s">
        <v>8341</v>
      </c>
      <c r="E470" s="2">
        <v>44958</v>
      </c>
      <c r="F470" s="2">
        <v>44985</v>
      </c>
      <c r="G470" s="1" t="s">
        <v>11597</v>
      </c>
      <c r="H470" s="1">
        <f>+Temporalidad[[#This Row],[ID]]</f>
        <v>459</v>
      </c>
    </row>
    <row r="471" spans="1:8" hidden="1" x14ac:dyDescent="0.25">
      <c r="A471">
        <v>460</v>
      </c>
      <c r="B471" s="19" t="s">
        <v>11598</v>
      </c>
      <c r="C471" s="1" t="s">
        <v>8340</v>
      </c>
      <c r="D471" s="1" t="s">
        <v>8341</v>
      </c>
      <c r="E471" s="2">
        <v>44986</v>
      </c>
      <c r="F471" s="2">
        <v>45016</v>
      </c>
      <c r="G471" s="1" t="s">
        <v>11599</v>
      </c>
      <c r="H471" s="1">
        <f>+Temporalidad[[#This Row],[ID]]</f>
        <v>460</v>
      </c>
    </row>
    <row r="472" spans="1:8" hidden="1" x14ac:dyDescent="0.25">
      <c r="A472">
        <v>461</v>
      </c>
      <c r="B472" s="19" t="s">
        <v>11600</v>
      </c>
      <c r="C472" s="1" t="s">
        <v>8340</v>
      </c>
      <c r="D472" s="1" t="s">
        <v>8341</v>
      </c>
      <c r="E472" s="2">
        <v>45017</v>
      </c>
      <c r="F472" s="2">
        <v>45046</v>
      </c>
      <c r="G472" s="1" t="s">
        <v>11601</v>
      </c>
      <c r="H472" s="1">
        <f>+Temporalidad[[#This Row],[ID]]</f>
        <v>461</v>
      </c>
    </row>
    <row r="473" spans="1:8" hidden="1" x14ac:dyDescent="0.25">
      <c r="A473">
        <v>462</v>
      </c>
      <c r="B473" s="19" t="s">
        <v>11602</v>
      </c>
      <c r="C473" s="1" t="s">
        <v>8340</v>
      </c>
      <c r="D473" s="1" t="s">
        <v>8341</v>
      </c>
      <c r="E473" s="2">
        <v>45047</v>
      </c>
      <c r="F473" s="2">
        <v>45077</v>
      </c>
      <c r="G473" s="1" t="s">
        <v>11603</v>
      </c>
      <c r="H473" s="1">
        <f>+Temporalidad[[#This Row],[ID]]</f>
        <v>462</v>
      </c>
    </row>
    <row r="474" spans="1:8" hidden="1" x14ac:dyDescent="0.25">
      <c r="A474">
        <v>463</v>
      </c>
      <c r="B474" s="19" t="s">
        <v>11604</v>
      </c>
      <c r="C474" s="1" t="s">
        <v>8340</v>
      </c>
      <c r="D474" s="1" t="s">
        <v>8341</v>
      </c>
      <c r="E474" s="2">
        <v>45078</v>
      </c>
      <c r="F474" s="2">
        <v>45107</v>
      </c>
      <c r="G474" s="1" t="s">
        <v>11605</v>
      </c>
      <c r="H474" s="1">
        <f>+Temporalidad[[#This Row],[ID]]</f>
        <v>463</v>
      </c>
    </row>
    <row r="475" spans="1:8" hidden="1" x14ac:dyDescent="0.25">
      <c r="A475">
        <v>464</v>
      </c>
      <c r="B475" s="19" t="s">
        <v>11606</v>
      </c>
      <c r="C475" s="1" t="s">
        <v>8340</v>
      </c>
      <c r="D475" s="1" t="s">
        <v>8341</v>
      </c>
      <c r="E475" s="2">
        <v>45108</v>
      </c>
      <c r="F475" s="2">
        <v>45138</v>
      </c>
      <c r="G475" s="1" t="s">
        <v>11607</v>
      </c>
      <c r="H475" s="1">
        <f>+Temporalidad[[#This Row],[ID]]</f>
        <v>464</v>
      </c>
    </row>
    <row r="476" spans="1:8" hidden="1" x14ac:dyDescent="0.25">
      <c r="A476">
        <v>465</v>
      </c>
      <c r="B476" s="19" t="s">
        <v>11608</v>
      </c>
      <c r="C476" s="1" t="s">
        <v>8340</v>
      </c>
      <c r="D476" s="1" t="s">
        <v>8341</v>
      </c>
      <c r="E476" s="2">
        <v>45139</v>
      </c>
      <c r="F476" s="2">
        <v>45169</v>
      </c>
      <c r="G476" s="1" t="s">
        <v>11609</v>
      </c>
      <c r="H476" s="1">
        <f>+Temporalidad[[#This Row],[ID]]</f>
        <v>465</v>
      </c>
    </row>
    <row r="477" spans="1:8" hidden="1" x14ac:dyDescent="0.25">
      <c r="A477">
        <v>466</v>
      </c>
      <c r="B477" s="19" t="s">
        <v>11610</v>
      </c>
      <c r="C477" s="1" t="s">
        <v>8340</v>
      </c>
      <c r="D477" s="1" t="s">
        <v>8341</v>
      </c>
      <c r="E477" s="2">
        <v>45170</v>
      </c>
      <c r="F477" s="2">
        <v>45199</v>
      </c>
      <c r="G477" s="1" t="s">
        <v>11611</v>
      </c>
      <c r="H477" s="1">
        <f>+Temporalidad[[#This Row],[ID]]</f>
        <v>466</v>
      </c>
    </row>
    <row r="478" spans="1:8" hidden="1" x14ac:dyDescent="0.25">
      <c r="A478">
        <v>467</v>
      </c>
      <c r="B478" s="19" t="s">
        <v>11612</v>
      </c>
      <c r="C478" s="1" t="s">
        <v>8340</v>
      </c>
      <c r="D478" s="1" t="s">
        <v>8341</v>
      </c>
      <c r="E478" s="2">
        <v>45200</v>
      </c>
      <c r="F478" s="2">
        <v>45230</v>
      </c>
      <c r="G478" s="1" t="s">
        <v>11613</v>
      </c>
      <c r="H478" s="1">
        <f>+Temporalidad[[#This Row],[ID]]</f>
        <v>467</v>
      </c>
    </row>
    <row r="479" spans="1:8" hidden="1" x14ac:dyDescent="0.25">
      <c r="A479">
        <v>468</v>
      </c>
      <c r="B479" s="19" t="s">
        <v>11614</v>
      </c>
      <c r="C479" s="1" t="s">
        <v>8340</v>
      </c>
      <c r="D479" s="1" t="s">
        <v>8341</v>
      </c>
      <c r="E479" s="2">
        <v>45231</v>
      </c>
      <c r="F479" s="2">
        <v>45260</v>
      </c>
      <c r="G479" s="1" t="s">
        <v>11615</v>
      </c>
      <c r="H479" s="1">
        <f>+Temporalidad[[#This Row],[ID]]</f>
        <v>468</v>
      </c>
    </row>
    <row r="480" spans="1:8" hidden="1" x14ac:dyDescent="0.25">
      <c r="A480">
        <v>469</v>
      </c>
      <c r="B480" s="19" t="s">
        <v>11616</v>
      </c>
      <c r="C480" s="1" t="s">
        <v>8340</v>
      </c>
      <c r="D480" s="1" t="s">
        <v>8341</v>
      </c>
      <c r="E480" s="2">
        <v>45261</v>
      </c>
      <c r="F480" s="2">
        <v>45291</v>
      </c>
      <c r="G480" s="1" t="s">
        <v>11617</v>
      </c>
      <c r="H480" s="1">
        <f>+Temporalidad[[#This Row],[ID]]</f>
        <v>469</v>
      </c>
    </row>
    <row r="481" spans="1:8" hidden="1" x14ac:dyDescent="0.25">
      <c r="A481">
        <v>470</v>
      </c>
      <c r="B481" s="19" t="s">
        <v>11618</v>
      </c>
      <c r="C481" s="1" t="s">
        <v>8340</v>
      </c>
      <c r="D481" s="1" t="s">
        <v>8341</v>
      </c>
      <c r="E481" s="2">
        <v>45292</v>
      </c>
      <c r="F481" s="2">
        <v>45322</v>
      </c>
      <c r="G481" s="1" t="s">
        <v>11619</v>
      </c>
      <c r="H481" s="1">
        <f>+Temporalidad[[#This Row],[ID]]</f>
        <v>470</v>
      </c>
    </row>
    <row r="482" spans="1:8" hidden="1" x14ac:dyDescent="0.25">
      <c r="A482">
        <v>471</v>
      </c>
      <c r="B482" s="19" t="s">
        <v>11620</v>
      </c>
      <c r="C482" s="1" t="s">
        <v>8340</v>
      </c>
      <c r="D482" s="1" t="s">
        <v>8341</v>
      </c>
      <c r="E482" s="2">
        <v>45323</v>
      </c>
      <c r="F482" s="2">
        <v>45350</v>
      </c>
      <c r="G482" s="1" t="s">
        <v>11621</v>
      </c>
      <c r="H482" s="1">
        <f>+Temporalidad[[#This Row],[ID]]</f>
        <v>471</v>
      </c>
    </row>
    <row r="483" spans="1:8" hidden="1" x14ac:dyDescent="0.25">
      <c r="A483">
        <v>472</v>
      </c>
      <c r="B483" s="19" t="s">
        <v>11622</v>
      </c>
      <c r="C483" s="1" t="s">
        <v>8340</v>
      </c>
      <c r="D483" s="1" t="s">
        <v>8341</v>
      </c>
      <c r="E483" s="2">
        <v>45352</v>
      </c>
      <c r="F483" s="2">
        <v>45382</v>
      </c>
      <c r="G483" s="1" t="s">
        <v>11623</v>
      </c>
      <c r="H483" s="1">
        <f>+Temporalidad[[#This Row],[ID]]</f>
        <v>472</v>
      </c>
    </row>
    <row r="484" spans="1:8" hidden="1" x14ac:dyDescent="0.25">
      <c r="A484">
        <v>473</v>
      </c>
      <c r="B484" s="19" t="s">
        <v>11624</v>
      </c>
      <c r="C484" s="1" t="s">
        <v>8340</v>
      </c>
      <c r="D484" s="1" t="s">
        <v>8341</v>
      </c>
      <c r="E484" s="2">
        <v>45383</v>
      </c>
      <c r="F484" s="2">
        <v>45412</v>
      </c>
      <c r="G484" s="1" t="s">
        <v>11625</v>
      </c>
      <c r="H484" s="1">
        <f>+Temporalidad[[#This Row],[ID]]</f>
        <v>473</v>
      </c>
    </row>
    <row r="485" spans="1:8" hidden="1" x14ac:dyDescent="0.25">
      <c r="A485">
        <v>474</v>
      </c>
      <c r="B485" s="19" t="s">
        <v>11626</v>
      </c>
      <c r="C485" s="1" t="s">
        <v>8340</v>
      </c>
      <c r="D485" s="1" t="s">
        <v>8341</v>
      </c>
      <c r="E485" s="2">
        <v>45413</v>
      </c>
      <c r="F485" s="2">
        <v>45443</v>
      </c>
      <c r="G485" s="1" t="s">
        <v>11627</v>
      </c>
      <c r="H485" s="1">
        <f>+Temporalidad[[#This Row],[ID]]</f>
        <v>474</v>
      </c>
    </row>
    <row r="486" spans="1:8" hidden="1" x14ac:dyDescent="0.25">
      <c r="A486">
        <v>475</v>
      </c>
      <c r="B486" s="19" t="s">
        <v>11628</v>
      </c>
      <c r="C486" s="1" t="s">
        <v>8340</v>
      </c>
      <c r="D486" s="1" t="s">
        <v>8341</v>
      </c>
      <c r="E486" s="2">
        <v>45444</v>
      </c>
      <c r="F486" s="2">
        <v>45473</v>
      </c>
      <c r="G486" s="1" t="s">
        <v>11629</v>
      </c>
      <c r="H486" s="1">
        <f>+Temporalidad[[#This Row],[ID]]</f>
        <v>475</v>
      </c>
    </row>
    <row r="487" spans="1:8" hidden="1" x14ac:dyDescent="0.25">
      <c r="A487">
        <v>476</v>
      </c>
      <c r="B487" s="19" t="s">
        <v>11630</v>
      </c>
      <c r="C487" s="1" t="s">
        <v>8340</v>
      </c>
      <c r="D487" s="1" t="s">
        <v>8341</v>
      </c>
      <c r="E487" s="2">
        <v>45474</v>
      </c>
      <c r="F487" s="2">
        <v>45504</v>
      </c>
      <c r="G487" s="1" t="s">
        <v>11631</v>
      </c>
      <c r="H487" s="1">
        <f>+Temporalidad[[#This Row],[ID]]</f>
        <v>476</v>
      </c>
    </row>
    <row r="488" spans="1:8" hidden="1" x14ac:dyDescent="0.25">
      <c r="A488">
        <v>477</v>
      </c>
      <c r="B488" s="19" t="s">
        <v>11632</v>
      </c>
      <c r="C488" s="1" t="s">
        <v>8340</v>
      </c>
      <c r="D488" s="1" t="s">
        <v>8341</v>
      </c>
      <c r="E488" s="2">
        <v>45505</v>
      </c>
      <c r="F488" s="2">
        <v>45535</v>
      </c>
      <c r="G488" s="1" t="s">
        <v>11633</v>
      </c>
      <c r="H488" s="1">
        <f>+Temporalidad[[#This Row],[ID]]</f>
        <v>477</v>
      </c>
    </row>
    <row r="489" spans="1:8" hidden="1" x14ac:dyDescent="0.25">
      <c r="A489">
        <v>478</v>
      </c>
      <c r="B489" s="19" t="s">
        <v>11634</v>
      </c>
      <c r="C489" s="1" t="s">
        <v>8340</v>
      </c>
      <c r="D489" s="1" t="s">
        <v>8341</v>
      </c>
      <c r="E489" s="2">
        <v>45536</v>
      </c>
      <c r="F489" s="2">
        <v>45565</v>
      </c>
      <c r="G489" s="1" t="s">
        <v>11635</v>
      </c>
      <c r="H489" s="1">
        <f>+Temporalidad[[#This Row],[ID]]</f>
        <v>478</v>
      </c>
    </row>
    <row r="490" spans="1:8" hidden="1" x14ac:dyDescent="0.25">
      <c r="A490">
        <v>479</v>
      </c>
      <c r="B490" s="19" t="s">
        <v>11636</v>
      </c>
      <c r="C490" s="1" t="s">
        <v>8340</v>
      </c>
      <c r="D490" s="1" t="s">
        <v>8341</v>
      </c>
      <c r="E490" s="2">
        <v>45566</v>
      </c>
      <c r="F490" s="2">
        <v>45596</v>
      </c>
      <c r="G490" s="1" t="s">
        <v>11637</v>
      </c>
      <c r="H490" s="1">
        <f>+Temporalidad[[#This Row],[ID]]</f>
        <v>479</v>
      </c>
    </row>
    <row r="491" spans="1:8" hidden="1" x14ac:dyDescent="0.25">
      <c r="A491">
        <v>480</v>
      </c>
      <c r="B491" s="19" t="s">
        <v>11638</v>
      </c>
      <c r="C491" s="1" t="s">
        <v>8340</v>
      </c>
      <c r="D491" s="1" t="s">
        <v>8341</v>
      </c>
      <c r="E491" s="2">
        <v>45597</v>
      </c>
      <c r="F491" s="2">
        <v>45626</v>
      </c>
      <c r="G491" s="1" t="s">
        <v>11639</v>
      </c>
      <c r="H491" s="1">
        <f>+Temporalidad[[#This Row],[ID]]</f>
        <v>480</v>
      </c>
    </row>
    <row r="492" spans="1:8" hidden="1" x14ac:dyDescent="0.25">
      <c r="A492">
        <v>481</v>
      </c>
      <c r="B492" s="19" t="s">
        <v>11640</v>
      </c>
      <c r="C492" s="1" t="s">
        <v>8340</v>
      </c>
      <c r="D492" s="1" t="s">
        <v>8341</v>
      </c>
      <c r="E492" s="2">
        <v>45627</v>
      </c>
      <c r="F492" s="2">
        <v>45657</v>
      </c>
      <c r="G492" s="1" t="s">
        <v>11641</v>
      </c>
      <c r="H492" s="1">
        <f>+Temporalidad[[#This Row],[ID]]</f>
        <v>481</v>
      </c>
    </row>
    <row r="493" spans="1:8" hidden="1" x14ac:dyDescent="0.25">
      <c r="A493">
        <v>482</v>
      </c>
      <c r="B493" s="19" t="s">
        <v>11642</v>
      </c>
      <c r="C493" s="1" t="s">
        <v>8340</v>
      </c>
      <c r="D493" s="1" t="s">
        <v>8341</v>
      </c>
      <c r="E493" s="2">
        <v>45658</v>
      </c>
      <c r="F493" s="2">
        <v>45688</v>
      </c>
      <c r="G493" s="1" t="s">
        <v>11643</v>
      </c>
      <c r="H493" s="1">
        <f>+Temporalidad[[#This Row],[ID]]</f>
        <v>482</v>
      </c>
    </row>
    <row r="494" spans="1:8" hidden="1" x14ac:dyDescent="0.25">
      <c r="A494">
        <v>483</v>
      </c>
      <c r="B494" s="19" t="s">
        <v>11644</v>
      </c>
      <c r="C494" s="1" t="s">
        <v>8340</v>
      </c>
      <c r="D494" s="1" t="s">
        <v>8341</v>
      </c>
      <c r="E494" s="2">
        <v>45689</v>
      </c>
      <c r="F494" s="2">
        <v>45716</v>
      </c>
      <c r="G494" s="1" t="s">
        <v>11645</v>
      </c>
      <c r="H494" s="1">
        <f>+Temporalidad[[#This Row],[ID]]</f>
        <v>483</v>
      </c>
    </row>
    <row r="495" spans="1:8" hidden="1" x14ac:dyDescent="0.25">
      <c r="A495">
        <v>484</v>
      </c>
      <c r="B495" s="19" t="s">
        <v>11646</v>
      </c>
      <c r="C495" s="1" t="s">
        <v>8340</v>
      </c>
      <c r="D495" s="1" t="s">
        <v>8341</v>
      </c>
      <c r="E495" s="2">
        <v>45717</v>
      </c>
      <c r="F495" s="2">
        <v>45747</v>
      </c>
      <c r="G495" s="1" t="s">
        <v>11647</v>
      </c>
      <c r="H495" s="1">
        <f>+Temporalidad[[#This Row],[ID]]</f>
        <v>484</v>
      </c>
    </row>
    <row r="496" spans="1:8" hidden="1" x14ac:dyDescent="0.25">
      <c r="A496">
        <v>485</v>
      </c>
      <c r="B496" s="19" t="s">
        <v>11648</v>
      </c>
      <c r="C496" s="1" t="s">
        <v>8340</v>
      </c>
      <c r="D496" s="1" t="s">
        <v>8341</v>
      </c>
      <c r="E496" s="2">
        <v>45748</v>
      </c>
      <c r="F496" s="2">
        <v>45777</v>
      </c>
      <c r="G496" s="1" t="s">
        <v>11649</v>
      </c>
      <c r="H496" s="1">
        <f>+Temporalidad[[#This Row],[ID]]</f>
        <v>485</v>
      </c>
    </row>
    <row r="497" spans="1:8" hidden="1" x14ac:dyDescent="0.25">
      <c r="A497">
        <v>486</v>
      </c>
      <c r="B497" s="19" t="s">
        <v>11650</v>
      </c>
      <c r="C497" s="1" t="s">
        <v>8340</v>
      </c>
      <c r="D497" s="1" t="s">
        <v>8341</v>
      </c>
      <c r="E497" s="2">
        <v>45778</v>
      </c>
      <c r="F497" s="2">
        <v>45808</v>
      </c>
      <c r="G497" s="1" t="s">
        <v>11651</v>
      </c>
      <c r="H497" s="1">
        <f>+Temporalidad[[#This Row],[ID]]</f>
        <v>486</v>
      </c>
    </row>
    <row r="498" spans="1:8" hidden="1" x14ac:dyDescent="0.25">
      <c r="A498">
        <v>487</v>
      </c>
      <c r="B498" s="19" t="s">
        <v>11652</v>
      </c>
      <c r="C498" s="1" t="s">
        <v>8340</v>
      </c>
      <c r="D498" s="1" t="s">
        <v>8341</v>
      </c>
      <c r="E498" s="2">
        <v>45809</v>
      </c>
      <c r="F498" s="2">
        <v>45838</v>
      </c>
      <c r="G498" s="1" t="s">
        <v>11653</v>
      </c>
      <c r="H498" s="1">
        <f>+Temporalidad[[#This Row],[ID]]</f>
        <v>487</v>
      </c>
    </row>
    <row r="499" spans="1:8" hidden="1" x14ac:dyDescent="0.25">
      <c r="A499">
        <v>488</v>
      </c>
      <c r="B499" s="19" t="s">
        <v>11654</v>
      </c>
      <c r="C499" s="1" t="s">
        <v>8340</v>
      </c>
      <c r="D499" s="1" t="s">
        <v>8341</v>
      </c>
      <c r="E499" s="2">
        <v>45839</v>
      </c>
      <c r="F499" s="2">
        <v>45869</v>
      </c>
      <c r="G499" s="1" t="s">
        <v>11655</v>
      </c>
      <c r="H499" s="1">
        <f>+Temporalidad[[#This Row],[ID]]</f>
        <v>488</v>
      </c>
    </row>
    <row r="500" spans="1:8" hidden="1" x14ac:dyDescent="0.25">
      <c r="A500">
        <v>489</v>
      </c>
      <c r="B500" s="19" t="s">
        <v>11656</v>
      </c>
      <c r="C500" s="1" t="s">
        <v>8340</v>
      </c>
      <c r="D500" s="1" t="s">
        <v>8341</v>
      </c>
      <c r="E500" s="2">
        <v>45870</v>
      </c>
      <c r="F500" s="2">
        <v>45900</v>
      </c>
      <c r="G500" s="1" t="s">
        <v>11657</v>
      </c>
      <c r="H500" s="1">
        <f>+Temporalidad[[#This Row],[ID]]</f>
        <v>489</v>
      </c>
    </row>
    <row r="501" spans="1:8" hidden="1" x14ac:dyDescent="0.25">
      <c r="A501">
        <v>490</v>
      </c>
      <c r="B501" s="19" t="s">
        <v>11658</v>
      </c>
      <c r="C501" s="1" t="s">
        <v>8340</v>
      </c>
      <c r="D501" s="1" t="s">
        <v>8341</v>
      </c>
      <c r="E501" s="2">
        <v>45901</v>
      </c>
      <c r="F501" s="2">
        <v>45930</v>
      </c>
      <c r="G501" s="1" t="s">
        <v>11659</v>
      </c>
      <c r="H501" s="1">
        <f>+Temporalidad[[#This Row],[ID]]</f>
        <v>490</v>
      </c>
    </row>
    <row r="502" spans="1:8" hidden="1" x14ac:dyDescent="0.25">
      <c r="A502">
        <v>491</v>
      </c>
      <c r="B502" s="19" t="s">
        <v>11660</v>
      </c>
      <c r="C502" s="1" t="s">
        <v>8340</v>
      </c>
      <c r="D502" s="1" t="s">
        <v>8341</v>
      </c>
      <c r="E502" s="2">
        <v>45931</v>
      </c>
      <c r="F502" s="2">
        <v>45961</v>
      </c>
      <c r="G502" s="1" t="s">
        <v>11661</v>
      </c>
      <c r="H502" s="1">
        <f>+Temporalidad[[#This Row],[ID]]</f>
        <v>491</v>
      </c>
    </row>
    <row r="503" spans="1:8" hidden="1" x14ac:dyDescent="0.25">
      <c r="A503">
        <v>492</v>
      </c>
      <c r="B503" s="19" t="s">
        <v>11662</v>
      </c>
      <c r="C503" s="1" t="s">
        <v>8340</v>
      </c>
      <c r="D503" s="1" t="s">
        <v>8341</v>
      </c>
      <c r="E503" s="2">
        <v>45962</v>
      </c>
      <c r="F503" s="2">
        <v>45991</v>
      </c>
      <c r="G503" s="1" t="s">
        <v>11663</v>
      </c>
      <c r="H503" s="1">
        <f>+Temporalidad[[#This Row],[ID]]</f>
        <v>492</v>
      </c>
    </row>
    <row r="504" spans="1:8" hidden="1" x14ac:dyDescent="0.25">
      <c r="A504">
        <v>493</v>
      </c>
      <c r="B504" s="19" t="s">
        <v>11664</v>
      </c>
      <c r="C504" s="1" t="s">
        <v>8340</v>
      </c>
      <c r="D504" s="1" t="s">
        <v>8341</v>
      </c>
      <c r="E504" s="2">
        <v>45992</v>
      </c>
      <c r="F504" s="2">
        <v>46022</v>
      </c>
      <c r="G504" s="1" t="s">
        <v>11665</v>
      </c>
      <c r="H504" s="1">
        <f>+Temporalidad[[#This Row],[ID]]</f>
        <v>493</v>
      </c>
    </row>
    <row r="505" spans="1:8" hidden="1" x14ac:dyDescent="0.25">
      <c r="A505">
        <v>494</v>
      </c>
      <c r="B505" s="19" t="s">
        <v>11666</v>
      </c>
      <c r="C505" s="1" t="s">
        <v>8340</v>
      </c>
      <c r="D505" s="1" t="s">
        <v>8341</v>
      </c>
      <c r="E505" s="2">
        <v>46023</v>
      </c>
      <c r="F505" s="2">
        <v>46053</v>
      </c>
      <c r="G505" s="1" t="s">
        <v>11667</v>
      </c>
      <c r="H505" s="1">
        <f>+Temporalidad[[#This Row],[ID]]</f>
        <v>494</v>
      </c>
    </row>
    <row r="506" spans="1:8" hidden="1" x14ac:dyDescent="0.25">
      <c r="A506">
        <v>495</v>
      </c>
      <c r="B506" s="19" t="s">
        <v>11668</v>
      </c>
      <c r="C506" s="1" t="s">
        <v>8340</v>
      </c>
      <c r="D506" s="1" t="s">
        <v>8341</v>
      </c>
      <c r="E506" s="2">
        <v>46054</v>
      </c>
      <c r="F506" s="2">
        <v>46081</v>
      </c>
      <c r="G506" s="1" t="s">
        <v>11669</v>
      </c>
      <c r="H506" s="1">
        <f>+Temporalidad[[#This Row],[ID]]</f>
        <v>495</v>
      </c>
    </row>
    <row r="507" spans="1:8" hidden="1" x14ac:dyDescent="0.25">
      <c r="A507">
        <v>496</v>
      </c>
      <c r="B507" s="19" t="s">
        <v>11670</v>
      </c>
      <c r="C507" s="1" t="s">
        <v>8340</v>
      </c>
      <c r="D507" s="1" t="s">
        <v>8341</v>
      </c>
      <c r="E507" s="2">
        <v>46082</v>
      </c>
      <c r="F507" s="2">
        <v>46112</v>
      </c>
      <c r="G507" s="1" t="s">
        <v>11671</v>
      </c>
      <c r="H507" s="1">
        <f>+Temporalidad[[#This Row],[ID]]</f>
        <v>496</v>
      </c>
    </row>
    <row r="508" spans="1:8" hidden="1" x14ac:dyDescent="0.25">
      <c r="A508">
        <v>497</v>
      </c>
      <c r="B508" s="19" t="s">
        <v>11672</v>
      </c>
      <c r="C508" s="1" t="s">
        <v>8340</v>
      </c>
      <c r="D508" s="1" t="s">
        <v>8341</v>
      </c>
      <c r="E508" s="2">
        <v>46113</v>
      </c>
      <c r="F508" s="2">
        <v>46142</v>
      </c>
      <c r="G508" s="1" t="s">
        <v>11673</v>
      </c>
      <c r="H508" s="1">
        <f>+Temporalidad[[#This Row],[ID]]</f>
        <v>497</v>
      </c>
    </row>
    <row r="509" spans="1:8" hidden="1" x14ac:dyDescent="0.25">
      <c r="A509">
        <v>498</v>
      </c>
      <c r="B509" s="19" t="s">
        <v>11674</v>
      </c>
      <c r="C509" s="1" t="s">
        <v>8340</v>
      </c>
      <c r="D509" s="1" t="s">
        <v>8341</v>
      </c>
      <c r="E509" s="2">
        <v>46143</v>
      </c>
      <c r="F509" s="2">
        <v>46173</v>
      </c>
      <c r="G509" s="1" t="s">
        <v>11675</v>
      </c>
      <c r="H509" s="1">
        <f>+Temporalidad[[#This Row],[ID]]</f>
        <v>498</v>
      </c>
    </row>
    <row r="510" spans="1:8" hidden="1" x14ac:dyDescent="0.25">
      <c r="A510">
        <v>499</v>
      </c>
      <c r="B510" s="19" t="s">
        <v>11676</v>
      </c>
      <c r="C510" s="1" t="s">
        <v>8340</v>
      </c>
      <c r="D510" s="1" t="s">
        <v>8341</v>
      </c>
      <c r="E510" s="2">
        <v>46174</v>
      </c>
      <c r="F510" s="2">
        <v>46203</v>
      </c>
      <c r="G510" s="1" t="s">
        <v>11677</v>
      </c>
      <c r="H510" s="1">
        <f>+Temporalidad[[#This Row],[ID]]</f>
        <v>499</v>
      </c>
    </row>
    <row r="511" spans="1:8" hidden="1" x14ac:dyDescent="0.25">
      <c r="A511">
        <v>500</v>
      </c>
      <c r="B511" s="19" t="s">
        <v>11678</v>
      </c>
      <c r="C511" s="1" t="s">
        <v>8340</v>
      </c>
      <c r="D511" s="1" t="s">
        <v>8341</v>
      </c>
      <c r="E511" s="2">
        <v>46204</v>
      </c>
      <c r="F511" s="2">
        <v>46234</v>
      </c>
      <c r="G511" s="1" t="s">
        <v>11679</v>
      </c>
      <c r="H511" s="1">
        <f>+Temporalidad[[#This Row],[ID]]</f>
        <v>500</v>
      </c>
    </row>
    <row r="512" spans="1:8" hidden="1" x14ac:dyDescent="0.25">
      <c r="A512">
        <v>501</v>
      </c>
      <c r="B512" s="19" t="s">
        <v>11680</v>
      </c>
      <c r="C512" s="1" t="s">
        <v>8340</v>
      </c>
      <c r="D512" s="1" t="s">
        <v>8341</v>
      </c>
      <c r="E512" s="2">
        <v>46235</v>
      </c>
      <c r="F512" s="2">
        <v>46265</v>
      </c>
      <c r="G512" s="1" t="s">
        <v>11681</v>
      </c>
      <c r="H512" s="1">
        <f>+Temporalidad[[#This Row],[ID]]</f>
        <v>501</v>
      </c>
    </row>
    <row r="513" spans="1:8" hidden="1" x14ac:dyDescent="0.25">
      <c r="A513">
        <v>502</v>
      </c>
      <c r="B513" s="19" t="s">
        <v>11682</v>
      </c>
      <c r="C513" s="1" t="s">
        <v>8340</v>
      </c>
      <c r="D513" s="1" t="s">
        <v>8341</v>
      </c>
      <c r="E513" s="2">
        <v>46266</v>
      </c>
      <c r="F513" s="2">
        <v>46295</v>
      </c>
      <c r="G513" s="1" t="s">
        <v>11683</v>
      </c>
      <c r="H513" s="1">
        <f>+Temporalidad[[#This Row],[ID]]</f>
        <v>502</v>
      </c>
    </row>
    <row r="514" spans="1:8" hidden="1" x14ac:dyDescent="0.25">
      <c r="A514">
        <v>503</v>
      </c>
      <c r="B514" s="19" t="s">
        <v>11684</v>
      </c>
      <c r="C514" s="1" t="s">
        <v>8340</v>
      </c>
      <c r="D514" s="1" t="s">
        <v>8341</v>
      </c>
      <c r="E514" s="2">
        <v>46296</v>
      </c>
      <c r="F514" s="2">
        <v>46326</v>
      </c>
      <c r="G514" s="1" t="s">
        <v>11685</v>
      </c>
      <c r="H514" s="1">
        <f>+Temporalidad[[#This Row],[ID]]</f>
        <v>503</v>
      </c>
    </row>
    <row r="515" spans="1:8" hidden="1" x14ac:dyDescent="0.25">
      <c r="A515">
        <v>504</v>
      </c>
      <c r="B515" s="19" t="s">
        <v>11686</v>
      </c>
      <c r="C515" s="1" t="s">
        <v>8340</v>
      </c>
      <c r="D515" s="1" t="s">
        <v>8341</v>
      </c>
      <c r="E515" s="2">
        <v>46327</v>
      </c>
      <c r="F515" s="2">
        <v>46356</v>
      </c>
      <c r="G515" s="1" t="s">
        <v>11687</v>
      </c>
      <c r="H515" s="1">
        <f>+Temporalidad[[#This Row],[ID]]</f>
        <v>504</v>
      </c>
    </row>
    <row r="516" spans="1:8" hidden="1" x14ac:dyDescent="0.25">
      <c r="A516">
        <v>505</v>
      </c>
      <c r="B516" s="19" t="s">
        <v>11688</v>
      </c>
      <c r="C516" s="1" t="s">
        <v>8340</v>
      </c>
      <c r="D516" s="1" t="s">
        <v>8341</v>
      </c>
      <c r="E516" s="2">
        <v>46357</v>
      </c>
      <c r="F516" s="2">
        <v>46387</v>
      </c>
      <c r="G516" s="1" t="s">
        <v>11689</v>
      </c>
      <c r="H516" s="1">
        <f>+Temporalidad[[#This Row],[ID]]</f>
        <v>505</v>
      </c>
    </row>
    <row r="517" spans="1:8" hidden="1" x14ac:dyDescent="0.25">
      <c r="A517">
        <v>506</v>
      </c>
      <c r="B517" s="19" t="s">
        <v>11690</v>
      </c>
      <c r="C517" s="1" t="s">
        <v>8340</v>
      </c>
      <c r="D517" s="1" t="s">
        <v>8341</v>
      </c>
      <c r="E517" s="2">
        <v>46388</v>
      </c>
      <c r="F517" s="2">
        <v>46418</v>
      </c>
      <c r="G517" s="1" t="s">
        <v>11691</v>
      </c>
      <c r="H517" s="1">
        <f>+Temporalidad[[#This Row],[ID]]</f>
        <v>506</v>
      </c>
    </row>
    <row r="518" spans="1:8" hidden="1" x14ac:dyDescent="0.25">
      <c r="A518">
        <v>507</v>
      </c>
      <c r="B518" s="19" t="s">
        <v>11692</v>
      </c>
      <c r="C518" s="1" t="s">
        <v>8340</v>
      </c>
      <c r="D518" s="1" t="s">
        <v>8341</v>
      </c>
      <c r="E518" s="2">
        <v>46419</v>
      </c>
      <c r="F518" s="2">
        <v>46446</v>
      </c>
      <c r="G518" s="1" t="s">
        <v>11693</v>
      </c>
      <c r="H518" s="1">
        <f>+Temporalidad[[#This Row],[ID]]</f>
        <v>507</v>
      </c>
    </row>
    <row r="519" spans="1:8" hidden="1" x14ac:dyDescent="0.25">
      <c r="A519">
        <v>508</v>
      </c>
      <c r="B519" s="19" t="s">
        <v>11694</v>
      </c>
      <c r="C519" s="1" t="s">
        <v>8340</v>
      </c>
      <c r="D519" s="1" t="s">
        <v>8341</v>
      </c>
      <c r="E519" s="2">
        <v>46447</v>
      </c>
      <c r="F519" s="2">
        <v>46477</v>
      </c>
      <c r="G519" s="1" t="s">
        <v>11695</v>
      </c>
      <c r="H519" s="1">
        <f>+Temporalidad[[#This Row],[ID]]</f>
        <v>508</v>
      </c>
    </row>
    <row r="520" spans="1:8" hidden="1" x14ac:dyDescent="0.25">
      <c r="A520">
        <v>509</v>
      </c>
      <c r="B520" s="19" t="s">
        <v>11696</v>
      </c>
      <c r="C520" s="1" t="s">
        <v>8340</v>
      </c>
      <c r="D520" s="1" t="s">
        <v>8341</v>
      </c>
      <c r="E520" s="2">
        <v>46478</v>
      </c>
      <c r="F520" s="2">
        <v>46507</v>
      </c>
      <c r="G520" s="1" t="s">
        <v>11697</v>
      </c>
      <c r="H520" s="1">
        <f>+Temporalidad[[#This Row],[ID]]</f>
        <v>509</v>
      </c>
    </row>
    <row r="521" spans="1:8" hidden="1" x14ac:dyDescent="0.25">
      <c r="A521">
        <v>510</v>
      </c>
      <c r="B521" s="19" t="s">
        <v>11698</v>
      </c>
      <c r="C521" s="1" t="s">
        <v>8340</v>
      </c>
      <c r="D521" s="1" t="s">
        <v>8341</v>
      </c>
      <c r="E521" s="2">
        <v>46508</v>
      </c>
      <c r="F521" s="2">
        <v>46538</v>
      </c>
      <c r="G521" s="1" t="s">
        <v>11699</v>
      </c>
      <c r="H521" s="1">
        <f>+Temporalidad[[#This Row],[ID]]</f>
        <v>510</v>
      </c>
    </row>
    <row r="522" spans="1:8" hidden="1" x14ac:dyDescent="0.25">
      <c r="A522">
        <v>511</v>
      </c>
      <c r="B522" s="19" t="s">
        <v>11700</v>
      </c>
      <c r="C522" s="1" t="s">
        <v>8340</v>
      </c>
      <c r="D522" s="1" t="s">
        <v>8341</v>
      </c>
      <c r="E522" s="2">
        <v>46539</v>
      </c>
      <c r="F522" s="2">
        <v>46568</v>
      </c>
      <c r="G522" s="1" t="s">
        <v>11701</v>
      </c>
      <c r="H522" s="1">
        <f>+Temporalidad[[#This Row],[ID]]</f>
        <v>511</v>
      </c>
    </row>
    <row r="523" spans="1:8" hidden="1" x14ac:dyDescent="0.25">
      <c r="A523">
        <v>512</v>
      </c>
      <c r="B523" s="19" t="s">
        <v>11702</v>
      </c>
      <c r="C523" s="1" t="s">
        <v>8340</v>
      </c>
      <c r="D523" s="1" t="s">
        <v>8341</v>
      </c>
      <c r="E523" s="2">
        <v>46569</v>
      </c>
      <c r="F523" s="2">
        <v>46599</v>
      </c>
      <c r="G523" s="1" t="s">
        <v>11703</v>
      </c>
      <c r="H523" s="1">
        <f>+Temporalidad[[#This Row],[ID]]</f>
        <v>512</v>
      </c>
    </row>
    <row r="524" spans="1:8" hidden="1" x14ac:dyDescent="0.25">
      <c r="A524">
        <v>513</v>
      </c>
      <c r="B524" s="19" t="s">
        <v>11704</v>
      </c>
      <c r="C524" s="1" t="s">
        <v>8340</v>
      </c>
      <c r="D524" s="1" t="s">
        <v>8341</v>
      </c>
      <c r="E524" s="2">
        <v>46600</v>
      </c>
      <c r="F524" s="2">
        <v>46630</v>
      </c>
      <c r="G524" s="1" t="s">
        <v>11705</v>
      </c>
      <c r="H524" s="1">
        <f>+Temporalidad[[#This Row],[ID]]</f>
        <v>513</v>
      </c>
    </row>
    <row r="525" spans="1:8" hidden="1" x14ac:dyDescent="0.25">
      <c r="A525">
        <v>514</v>
      </c>
      <c r="B525" s="19" t="s">
        <v>11706</v>
      </c>
      <c r="C525" s="1" t="s">
        <v>8340</v>
      </c>
      <c r="D525" s="1" t="s">
        <v>8341</v>
      </c>
      <c r="E525" s="2">
        <v>46631</v>
      </c>
      <c r="F525" s="2">
        <v>46660</v>
      </c>
      <c r="G525" s="1" t="s">
        <v>11707</v>
      </c>
      <c r="H525" s="1">
        <f>+Temporalidad[[#This Row],[ID]]</f>
        <v>514</v>
      </c>
    </row>
    <row r="526" spans="1:8" hidden="1" x14ac:dyDescent="0.25">
      <c r="A526">
        <v>515</v>
      </c>
      <c r="B526" s="19" t="s">
        <v>11708</v>
      </c>
      <c r="C526" s="1" t="s">
        <v>8340</v>
      </c>
      <c r="D526" s="1" t="s">
        <v>8341</v>
      </c>
      <c r="E526" s="2">
        <v>46661</v>
      </c>
      <c r="F526" s="2">
        <v>46691</v>
      </c>
      <c r="G526" s="1" t="s">
        <v>11709</v>
      </c>
      <c r="H526" s="1">
        <f>+Temporalidad[[#This Row],[ID]]</f>
        <v>515</v>
      </c>
    </row>
    <row r="527" spans="1:8" hidden="1" x14ac:dyDescent="0.25">
      <c r="A527">
        <v>516</v>
      </c>
      <c r="B527" s="19" t="s">
        <v>11710</v>
      </c>
      <c r="C527" s="1" t="s">
        <v>8340</v>
      </c>
      <c r="D527" s="1" t="s">
        <v>8341</v>
      </c>
      <c r="E527" s="2">
        <v>46692</v>
      </c>
      <c r="F527" s="2">
        <v>46721</v>
      </c>
      <c r="G527" s="1" t="s">
        <v>11711</v>
      </c>
      <c r="H527" s="1">
        <f>+Temporalidad[[#This Row],[ID]]</f>
        <v>516</v>
      </c>
    </row>
    <row r="528" spans="1:8" hidden="1" x14ac:dyDescent="0.25">
      <c r="A528">
        <v>517</v>
      </c>
      <c r="B528" s="19" t="s">
        <v>11712</v>
      </c>
      <c r="C528" s="1" t="s">
        <v>8340</v>
      </c>
      <c r="D528" s="1" t="s">
        <v>8341</v>
      </c>
      <c r="E528" s="2">
        <v>46722</v>
      </c>
      <c r="F528" s="2">
        <v>46752</v>
      </c>
      <c r="G528" s="1" t="s">
        <v>11713</v>
      </c>
      <c r="H528" s="1">
        <f>+Temporalidad[[#This Row],[ID]]</f>
        <v>517</v>
      </c>
    </row>
    <row r="529" spans="1:8" hidden="1" x14ac:dyDescent="0.25">
      <c r="A529">
        <v>518</v>
      </c>
      <c r="B529" s="19" t="s">
        <v>11714</v>
      </c>
      <c r="C529" s="1" t="s">
        <v>8340</v>
      </c>
      <c r="D529" s="1" t="s">
        <v>8341</v>
      </c>
      <c r="E529" s="2">
        <v>46753</v>
      </c>
      <c r="F529" s="2">
        <v>46783</v>
      </c>
      <c r="G529" s="1" t="s">
        <v>11715</v>
      </c>
      <c r="H529" s="1">
        <f>+Temporalidad[[#This Row],[ID]]</f>
        <v>518</v>
      </c>
    </row>
    <row r="530" spans="1:8" hidden="1" x14ac:dyDescent="0.25">
      <c r="A530">
        <v>519</v>
      </c>
      <c r="B530" s="19" t="s">
        <v>11716</v>
      </c>
      <c r="C530" s="1" t="s">
        <v>8340</v>
      </c>
      <c r="D530" s="1" t="s">
        <v>8341</v>
      </c>
      <c r="E530" s="2">
        <v>46784</v>
      </c>
      <c r="F530" s="2">
        <v>46811</v>
      </c>
      <c r="G530" s="1" t="s">
        <v>11717</v>
      </c>
      <c r="H530" s="1">
        <f>+Temporalidad[[#This Row],[ID]]</f>
        <v>519</v>
      </c>
    </row>
    <row r="531" spans="1:8" hidden="1" x14ac:dyDescent="0.25">
      <c r="A531">
        <v>520</v>
      </c>
      <c r="B531" s="19" t="s">
        <v>11718</v>
      </c>
      <c r="C531" s="1" t="s">
        <v>8340</v>
      </c>
      <c r="D531" s="1" t="s">
        <v>8341</v>
      </c>
      <c r="E531" s="2">
        <v>46813</v>
      </c>
      <c r="F531" s="2">
        <v>46843</v>
      </c>
      <c r="G531" s="1" t="s">
        <v>11719</v>
      </c>
      <c r="H531" s="1">
        <f>+Temporalidad[[#This Row],[ID]]</f>
        <v>520</v>
      </c>
    </row>
    <row r="532" spans="1:8" hidden="1" x14ac:dyDescent="0.25">
      <c r="A532">
        <v>521</v>
      </c>
      <c r="B532" s="19" t="s">
        <v>11720</v>
      </c>
      <c r="C532" s="1" t="s">
        <v>8340</v>
      </c>
      <c r="D532" s="1" t="s">
        <v>8341</v>
      </c>
      <c r="E532" s="2">
        <v>46844</v>
      </c>
      <c r="F532" s="2">
        <v>46873</v>
      </c>
      <c r="G532" s="1" t="s">
        <v>11721</v>
      </c>
      <c r="H532" s="1">
        <f>+Temporalidad[[#This Row],[ID]]</f>
        <v>521</v>
      </c>
    </row>
    <row r="533" spans="1:8" hidden="1" x14ac:dyDescent="0.25">
      <c r="A533">
        <v>522</v>
      </c>
      <c r="B533" s="19" t="s">
        <v>11722</v>
      </c>
      <c r="C533" s="1" t="s">
        <v>8340</v>
      </c>
      <c r="D533" s="1" t="s">
        <v>8341</v>
      </c>
      <c r="E533" s="2">
        <v>46874</v>
      </c>
      <c r="F533" s="2">
        <v>46904</v>
      </c>
      <c r="G533" s="1" t="s">
        <v>11723</v>
      </c>
      <c r="H533" s="1">
        <f>+Temporalidad[[#This Row],[ID]]</f>
        <v>522</v>
      </c>
    </row>
    <row r="534" spans="1:8" hidden="1" x14ac:dyDescent="0.25">
      <c r="A534">
        <v>523</v>
      </c>
      <c r="B534" s="19" t="s">
        <v>11724</v>
      </c>
      <c r="C534" s="1" t="s">
        <v>8340</v>
      </c>
      <c r="D534" s="1" t="s">
        <v>8341</v>
      </c>
      <c r="E534" s="2">
        <v>46905</v>
      </c>
      <c r="F534" s="2">
        <v>46934</v>
      </c>
      <c r="G534" s="1" t="s">
        <v>11725</v>
      </c>
      <c r="H534" s="1">
        <f>+Temporalidad[[#This Row],[ID]]</f>
        <v>523</v>
      </c>
    </row>
    <row r="535" spans="1:8" hidden="1" x14ac:dyDescent="0.25">
      <c r="A535">
        <v>524</v>
      </c>
      <c r="B535" s="19" t="s">
        <v>11726</v>
      </c>
      <c r="C535" s="1" t="s">
        <v>8340</v>
      </c>
      <c r="D535" s="1" t="s">
        <v>8341</v>
      </c>
      <c r="E535" s="2">
        <v>46935</v>
      </c>
      <c r="F535" s="2">
        <v>46965</v>
      </c>
      <c r="G535" s="1" t="s">
        <v>11727</v>
      </c>
      <c r="H535" s="1">
        <f>+Temporalidad[[#This Row],[ID]]</f>
        <v>524</v>
      </c>
    </row>
    <row r="536" spans="1:8" hidden="1" x14ac:dyDescent="0.25">
      <c r="A536">
        <v>525</v>
      </c>
      <c r="B536" s="19" t="s">
        <v>11728</v>
      </c>
      <c r="C536" s="1" t="s">
        <v>8340</v>
      </c>
      <c r="D536" s="1" t="s">
        <v>8341</v>
      </c>
      <c r="E536" s="2">
        <v>46966</v>
      </c>
      <c r="F536" s="2">
        <v>46996</v>
      </c>
      <c r="G536" s="1" t="s">
        <v>11729</v>
      </c>
      <c r="H536" s="1">
        <f>+Temporalidad[[#This Row],[ID]]</f>
        <v>525</v>
      </c>
    </row>
    <row r="537" spans="1:8" hidden="1" x14ac:dyDescent="0.25">
      <c r="A537">
        <v>526</v>
      </c>
      <c r="B537" s="19" t="s">
        <v>11730</v>
      </c>
      <c r="C537" s="1" t="s">
        <v>8340</v>
      </c>
      <c r="D537" s="1" t="s">
        <v>8341</v>
      </c>
      <c r="E537" s="2">
        <v>46997</v>
      </c>
      <c r="F537" s="2">
        <v>47026</v>
      </c>
      <c r="G537" s="1" t="s">
        <v>11731</v>
      </c>
      <c r="H537" s="1">
        <f>+Temporalidad[[#This Row],[ID]]</f>
        <v>526</v>
      </c>
    </row>
    <row r="538" spans="1:8" hidden="1" x14ac:dyDescent="0.25">
      <c r="A538">
        <v>527</v>
      </c>
      <c r="B538" s="19" t="s">
        <v>11732</v>
      </c>
      <c r="C538" s="1" t="s">
        <v>8340</v>
      </c>
      <c r="D538" s="1" t="s">
        <v>8341</v>
      </c>
      <c r="E538" s="2">
        <v>47027</v>
      </c>
      <c r="F538" s="2">
        <v>47057</v>
      </c>
      <c r="G538" s="1" t="s">
        <v>11733</v>
      </c>
      <c r="H538" s="1">
        <f>+Temporalidad[[#This Row],[ID]]</f>
        <v>527</v>
      </c>
    </row>
    <row r="539" spans="1:8" hidden="1" x14ac:dyDescent="0.25">
      <c r="A539">
        <v>528</v>
      </c>
      <c r="B539" s="19" t="s">
        <v>11734</v>
      </c>
      <c r="C539" s="1" t="s">
        <v>8340</v>
      </c>
      <c r="D539" s="1" t="s">
        <v>8341</v>
      </c>
      <c r="E539" s="2">
        <v>47058</v>
      </c>
      <c r="F539" s="2">
        <v>47087</v>
      </c>
      <c r="G539" s="1" t="s">
        <v>11735</v>
      </c>
      <c r="H539" s="1">
        <f>+Temporalidad[[#This Row],[ID]]</f>
        <v>528</v>
      </c>
    </row>
    <row r="540" spans="1:8" hidden="1" x14ac:dyDescent="0.25">
      <c r="A540">
        <v>529</v>
      </c>
      <c r="B540" s="19" t="s">
        <v>11736</v>
      </c>
      <c r="C540" s="1" t="s">
        <v>8340</v>
      </c>
      <c r="D540" s="1" t="s">
        <v>8341</v>
      </c>
      <c r="E540" s="2">
        <v>47088</v>
      </c>
      <c r="F540" s="2">
        <v>47118</v>
      </c>
      <c r="G540" s="1" t="s">
        <v>11737</v>
      </c>
      <c r="H540" s="1">
        <f>+Temporalidad[[#This Row],[ID]]</f>
        <v>529</v>
      </c>
    </row>
    <row r="541" spans="1:8" hidden="1" x14ac:dyDescent="0.25">
      <c r="A541">
        <v>530</v>
      </c>
      <c r="B541" s="19" t="s">
        <v>11738</v>
      </c>
      <c r="C541" s="1" t="s">
        <v>8340</v>
      </c>
      <c r="D541" s="1" t="s">
        <v>8341</v>
      </c>
      <c r="E541" s="2">
        <v>47119</v>
      </c>
      <c r="F541" s="2">
        <v>47149</v>
      </c>
      <c r="G541" s="1" t="s">
        <v>11739</v>
      </c>
      <c r="H541" s="1">
        <f>+Temporalidad[[#This Row],[ID]]</f>
        <v>530</v>
      </c>
    </row>
    <row r="542" spans="1:8" hidden="1" x14ac:dyDescent="0.25">
      <c r="A542">
        <v>531</v>
      </c>
      <c r="B542" s="19" t="s">
        <v>11740</v>
      </c>
      <c r="C542" s="1" t="s">
        <v>8340</v>
      </c>
      <c r="D542" s="1" t="s">
        <v>8341</v>
      </c>
      <c r="E542" s="2">
        <v>47150</v>
      </c>
      <c r="F542" s="2">
        <v>47177</v>
      </c>
      <c r="G542" s="1" t="s">
        <v>11741</v>
      </c>
      <c r="H542" s="1">
        <f>+Temporalidad[[#This Row],[ID]]</f>
        <v>531</v>
      </c>
    </row>
    <row r="543" spans="1:8" hidden="1" x14ac:dyDescent="0.25">
      <c r="A543">
        <v>532</v>
      </c>
      <c r="B543" s="19" t="s">
        <v>11742</v>
      </c>
      <c r="C543" s="1" t="s">
        <v>8340</v>
      </c>
      <c r="D543" s="1" t="s">
        <v>8341</v>
      </c>
      <c r="E543" s="2">
        <v>47178</v>
      </c>
      <c r="F543" s="2">
        <v>47208</v>
      </c>
      <c r="G543" s="1" t="s">
        <v>11743</v>
      </c>
      <c r="H543" s="1">
        <f>+Temporalidad[[#This Row],[ID]]</f>
        <v>532</v>
      </c>
    </row>
    <row r="544" spans="1:8" hidden="1" x14ac:dyDescent="0.25">
      <c r="A544">
        <v>533</v>
      </c>
      <c r="B544" s="19" t="s">
        <v>11744</v>
      </c>
      <c r="C544" s="1" t="s">
        <v>8340</v>
      </c>
      <c r="D544" s="1" t="s">
        <v>8341</v>
      </c>
      <c r="E544" s="2">
        <v>47209</v>
      </c>
      <c r="F544" s="2">
        <v>47238</v>
      </c>
      <c r="G544" s="1" t="s">
        <v>11745</v>
      </c>
      <c r="H544" s="1">
        <f>+Temporalidad[[#This Row],[ID]]</f>
        <v>533</v>
      </c>
    </row>
    <row r="545" spans="1:8" hidden="1" x14ac:dyDescent="0.25">
      <c r="A545">
        <v>534</v>
      </c>
      <c r="B545" s="19" t="s">
        <v>11746</v>
      </c>
      <c r="C545" s="1" t="s">
        <v>8340</v>
      </c>
      <c r="D545" s="1" t="s">
        <v>8341</v>
      </c>
      <c r="E545" s="2">
        <v>47239</v>
      </c>
      <c r="F545" s="2">
        <v>47269</v>
      </c>
      <c r="G545" s="1" t="s">
        <v>11747</v>
      </c>
      <c r="H545" s="1">
        <f>+Temporalidad[[#This Row],[ID]]</f>
        <v>534</v>
      </c>
    </row>
    <row r="546" spans="1:8" hidden="1" x14ac:dyDescent="0.25">
      <c r="A546">
        <v>535</v>
      </c>
      <c r="B546" s="19" t="s">
        <v>11748</v>
      </c>
      <c r="C546" s="1" t="s">
        <v>8340</v>
      </c>
      <c r="D546" s="1" t="s">
        <v>8341</v>
      </c>
      <c r="E546" s="2">
        <v>47270</v>
      </c>
      <c r="F546" s="2">
        <v>47299</v>
      </c>
      <c r="G546" s="1" t="s">
        <v>11749</v>
      </c>
      <c r="H546" s="1">
        <f>+Temporalidad[[#This Row],[ID]]</f>
        <v>535</v>
      </c>
    </row>
    <row r="547" spans="1:8" hidden="1" x14ac:dyDescent="0.25">
      <c r="A547">
        <v>536</v>
      </c>
      <c r="B547" s="19" t="s">
        <v>11750</v>
      </c>
      <c r="C547" s="1" t="s">
        <v>8340</v>
      </c>
      <c r="D547" s="1" t="s">
        <v>8341</v>
      </c>
      <c r="E547" s="2">
        <v>47300</v>
      </c>
      <c r="F547" s="2">
        <v>47330</v>
      </c>
      <c r="G547" s="1" t="s">
        <v>11751</v>
      </c>
      <c r="H547" s="1">
        <f>+Temporalidad[[#This Row],[ID]]</f>
        <v>536</v>
      </c>
    </row>
    <row r="548" spans="1:8" hidden="1" x14ac:dyDescent="0.25">
      <c r="A548">
        <v>537</v>
      </c>
      <c r="B548" s="19" t="s">
        <v>11752</v>
      </c>
      <c r="C548" s="1" t="s">
        <v>8340</v>
      </c>
      <c r="D548" s="1" t="s">
        <v>8341</v>
      </c>
      <c r="E548" s="2">
        <v>47331</v>
      </c>
      <c r="F548" s="2">
        <v>47361</v>
      </c>
      <c r="G548" s="1" t="s">
        <v>11753</v>
      </c>
      <c r="H548" s="1">
        <f>+Temporalidad[[#This Row],[ID]]</f>
        <v>537</v>
      </c>
    </row>
    <row r="549" spans="1:8" hidden="1" x14ac:dyDescent="0.25">
      <c r="A549">
        <v>538</v>
      </c>
      <c r="B549" s="19" t="s">
        <v>11754</v>
      </c>
      <c r="C549" s="1" t="s">
        <v>8340</v>
      </c>
      <c r="D549" s="1" t="s">
        <v>8341</v>
      </c>
      <c r="E549" s="2">
        <v>47362</v>
      </c>
      <c r="F549" s="2">
        <v>47391</v>
      </c>
      <c r="G549" s="1" t="s">
        <v>11755</v>
      </c>
      <c r="H549" s="1">
        <f>+Temporalidad[[#This Row],[ID]]</f>
        <v>538</v>
      </c>
    </row>
    <row r="550" spans="1:8" hidden="1" x14ac:dyDescent="0.25">
      <c r="A550">
        <v>539</v>
      </c>
      <c r="B550" s="19" t="s">
        <v>11756</v>
      </c>
      <c r="C550" s="1" t="s">
        <v>8340</v>
      </c>
      <c r="D550" s="1" t="s">
        <v>8341</v>
      </c>
      <c r="E550" s="2">
        <v>47392</v>
      </c>
      <c r="F550" s="2">
        <v>47422</v>
      </c>
      <c r="G550" s="1" t="s">
        <v>11757</v>
      </c>
      <c r="H550" s="1">
        <f>+Temporalidad[[#This Row],[ID]]</f>
        <v>539</v>
      </c>
    </row>
    <row r="551" spans="1:8" hidden="1" x14ac:dyDescent="0.25">
      <c r="A551">
        <v>540</v>
      </c>
      <c r="B551" s="19" t="s">
        <v>11758</v>
      </c>
      <c r="C551" s="1" t="s">
        <v>8340</v>
      </c>
      <c r="D551" s="1" t="s">
        <v>8341</v>
      </c>
      <c r="E551" s="2">
        <v>47423</v>
      </c>
      <c r="F551" s="2">
        <v>47452</v>
      </c>
      <c r="G551" s="1" t="s">
        <v>11759</v>
      </c>
      <c r="H551" s="1">
        <f>+Temporalidad[[#This Row],[ID]]</f>
        <v>540</v>
      </c>
    </row>
    <row r="552" spans="1:8" hidden="1" x14ac:dyDescent="0.25">
      <c r="A552">
        <v>541</v>
      </c>
      <c r="B552" s="19" t="s">
        <v>11760</v>
      </c>
      <c r="C552" s="1" t="s">
        <v>8340</v>
      </c>
      <c r="D552" s="1" t="s">
        <v>8341</v>
      </c>
      <c r="E552" s="2">
        <v>47453</v>
      </c>
      <c r="F552" s="2">
        <v>47483</v>
      </c>
      <c r="G552" s="1" t="s">
        <v>11761</v>
      </c>
      <c r="H552" s="1">
        <f>+Temporalidad[[#This Row],[ID]]</f>
        <v>541</v>
      </c>
    </row>
    <row r="553" spans="1:8" hidden="1" x14ac:dyDescent="0.25">
      <c r="A553">
        <v>542</v>
      </c>
      <c r="B553" s="19" t="s">
        <v>11762</v>
      </c>
      <c r="C553" s="1" t="s">
        <v>8340</v>
      </c>
      <c r="D553" s="1" t="s">
        <v>8341</v>
      </c>
      <c r="E553" s="2">
        <v>47484</v>
      </c>
      <c r="F553" s="2">
        <v>47514</v>
      </c>
      <c r="G553" s="1" t="s">
        <v>11763</v>
      </c>
      <c r="H553" s="1">
        <f>+Temporalidad[[#This Row],[ID]]</f>
        <v>542</v>
      </c>
    </row>
    <row r="554" spans="1:8" hidden="1" x14ac:dyDescent="0.25">
      <c r="A554">
        <v>543</v>
      </c>
      <c r="B554" s="19" t="s">
        <v>11764</v>
      </c>
      <c r="C554" s="1" t="s">
        <v>8340</v>
      </c>
      <c r="D554" s="1" t="s">
        <v>8341</v>
      </c>
      <c r="E554" s="2">
        <v>47515</v>
      </c>
      <c r="F554" s="2">
        <v>47542</v>
      </c>
      <c r="G554" s="1" t="s">
        <v>11765</v>
      </c>
      <c r="H554" s="1">
        <f>+Temporalidad[[#This Row],[ID]]</f>
        <v>543</v>
      </c>
    </row>
    <row r="555" spans="1:8" hidden="1" x14ac:dyDescent="0.25">
      <c r="A555">
        <v>544</v>
      </c>
      <c r="B555" s="19" t="s">
        <v>11766</v>
      </c>
      <c r="C555" s="1" t="s">
        <v>8340</v>
      </c>
      <c r="D555" s="1" t="s">
        <v>8341</v>
      </c>
      <c r="E555" s="2">
        <v>47543</v>
      </c>
      <c r="F555" s="2">
        <v>47573</v>
      </c>
      <c r="G555" s="1" t="s">
        <v>11767</v>
      </c>
      <c r="H555" s="1">
        <f>+Temporalidad[[#This Row],[ID]]</f>
        <v>544</v>
      </c>
    </row>
    <row r="556" spans="1:8" hidden="1" x14ac:dyDescent="0.25">
      <c r="A556">
        <v>545</v>
      </c>
      <c r="B556" s="19" t="s">
        <v>11768</v>
      </c>
      <c r="C556" s="1" t="s">
        <v>8340</v>
      </c>
      <c r="D556" s="1" t="s">
        <v>8341</v>
      </c>
      <c r="E556" s="2">
        <v>47574</v>
      </c>
      <c r="F556" s="2">
        <v>47603</v>
      </c>
      <c r="G556" s="1" t="s">
        <v>11769</v>
      </c>
      <c r="H556" s="1">
        <f>+Temporalidad[[#This Row],[ID]]</f>
        <v>545</v>
      </c>
    </row>
    <row r="557" spans="1:8" hidden="1" x14ac:dyDescent="0.25">
      <c r="A557">
        <v>546</v>
      </c>
      <c r="B557" s="19" t="s">
        <v>11770</v>
      </c>
      <c r="C557" s="1" t="s">
        <v>8340</v>
      </c>
      <c r="D557" s="1" t="s">
        <v>8341</v>
      </c>
      <c r="E557" s="2">
        <v>47604</v>
      </c>
      <c r="F557" s="2">
        <v>47634</v>
      </c>
      <c r="G557" s="1" t="s">
        <v>11771</v>
      </c>
      <c r="H557" s="1">
        <f>+Temporalidad[[#This Row],[ID]]</f>
        <v>546</v>
      </c>
    </row>
    <row r="558" spans="1:8" hidden="1" x14ac:dyDescent="0.25">
      <c r="A558">
        <v>547</v>
      </c>
      <c r="B558" s="19" t="s">
        <v>11772</v>
      </c>
      <c r="C558" s="1" t="s">
        <v>8340</v>
      </c>
      <c r="D558" s="1" t="s">
        <v>8341</v>
      </c>
      <c r="E558" s="2">
        <v>47635</v>
      </c>
      <c r="F558" s="2">
        <v>47664</v>
      </c>
      <c r="G558" s="1" t="s">
        <v>11773</v>
      </c>
      <c r="H558" s="1">
        <f>+Temporalidad[[#This Row],[ID]]</f>
        <v>547</v>
      </c>
    </row>
    <row r="559" spans="1:8" hidden="1" x14ac:dyDescent="0.25">
      <c r="A559">
        <v>548</v>
      </c>
      <c r="B559" s="19" t="s">
        <v>11774</v>
      </c>
      <c r="C559" s="1" t="s">
        <v>8340</v>
      </c>
      <c r="D559" s="1" t="s">
        <v>8341</v>
      </c>
      <c r="E559" s="2">
        <v>47665</v>
      </c>
      <c r="F559" s="2">
        <v>47695</v>
      </c>
      <c r="G559" s="1" t="s">
        <v>11775</v>
      </c>
      <c r="H559" s="1">
        <f>+Temporalidad[[#This Row],[ID]]</f>
        <v>548</v>
      </c>
    </row>
    <row r="560" spans="1:8" hidden="1" x14ac:dyDescent="0.25">
      <c r="A560">
        <v>549</v>
      </c>
      <c r="B560" s="19" t="s">
        <v>11776</v>
      </c>
      <c r="C560" s="1" t="s">
        <v>8340</v>
      </c>
      <c r="D560" s="1" t="s">
        <v>8341</v>
      </c>
      <c r="E560" s="2">
        <v>47696</v>
      </c>
      <c r="F560" s="2">
        <v>47726</v>
      </c>
      <c r="G560" s="1" t="s">
        <v>11777</v>
      </c>
      <c r="H560" s="1">
        <f>+Temporalidad[[#This Row],[ID]]</f>
        <v>549</v>
      </c>
    </row>
    <row r="561" spans="1:8" hidden="1" x14ac:dyDescent="0.25">
      <c r="A561">
        <v>550</v>
      </c>
      <c r="B561" s="19" t="s">
        <v>11778</v>
      </c>
      <c r="C561" s="1" t="s">
        <v>8340</v>
      </c>
      <c r="D561" s="1" t="s">
        <v>8341</v>
      </c>
      <c r="E561" s="2">
        <v>47727</v>
      </c>
      <c r="F561" s="2">
        <v>47756</v>
      </c>
      <c r="G561" s="1" t="s">
        <v>11779</v>
      </c>
      <c r="H561" s="1">
        <f>+Temporalidad[[#This Row],[ID]]</f>
        <v>550</v>
      </c>
    </row>
    <row r="562" spans="1:8" hidden="1" x14ac:dyDescent="0.25">
      <c r="A562">
        <v>551</v>
      </c>
      <c r="B562" s="19" t="s">
        <v>11780</v>
      </c>
      <c r="C562" s="1" t="s">
        <v>8340</v>
      </c>
      <c r="D562" s="1" t="s">
        <v>8341</v>
      </c>
      <c r="E562" s="2">
        <v>47757</v>
      </c>
      <c r="F562" s="2">
        <v>47787</v>
      </c>
      <c r="G562" s="1" t="s">
        <v>11781</v>
      </c>
      <c r="H562" s="1">
        <f>+Temporalidad[[#This Row],[ID]]</f>
        <v>551</v>
      </c>
    </row>
    <row r="563" spans="1:8" hidden="1" x14ac:dyDescent="0.25">
      <c r="A563">
        <v>552</v>
      </c>
      <c r="B563" s="19" t="s">
        <v>11782</v>
      </c>
      <c r="C563" s="1" t="s">
        <v>8340</v>
      </c>
      <c r="D563" s="1" t="s">
        <v>8341</v>
      </c>
      <c r="E563" s="2">
        <v>47788</v>
      </c>
      <c r="F563" s="2">
        <v>47817</v>
      </c>
      <c r="G563" s="1" t="s">
        <v>11783</v>
      </c>
      <c r="H563" s="1">
        <f>+Temporalidad[[#This Row],[ID]]</f>
        <v>552</v>
      </c>
    </row>
    <row r="564" spans="1:8" hidden="1" x14ac:dyDescent="0.25">
      <c r="A564">
        <v>553</v>
      </c>
      <c r="B564" s="19" t="s">
        <v>11784</v>
      </c>
      <c r="C564" s="1" t="s">
        <v>8340</v>
      </c>
      <c r="D564" s="1" t="s">
        <v>8341</v>
      </c>
      <c r="E564" s="2">
        <v>47818</v>
      </c>
      <c r="F564" s="2">
        <v>47848</v>
      </c>
      <c r="G564" s="1" t="s">
        <v>11785</v>
      </c>
      <c r="H564" s="1">
        <f>+Temporalidad[[#This Row],[ID]]</f>
        <v>553</v>
      </c>
    </row>
    <row r="565" spans="1:8" hidden="1" x14ac:dyDescent="0.25">
      <c r="A565">
        <v>554</v>
      </c>
      <c r="B565" s="19" t="s">
        <v>11786</v>
      </c>
      <c r="C565" s="1" t="s">
        <v>8340</v>
      </c>
      <c r="D565" s="1" t="s">
        <v>8341</v>
      </c>
      <c r="E565" s="2">
        <v>47849</v>
      </c>
      <c r="F565" s="2">
        <v>47879</v>
      </c>
      <c r="G565" s="1" t="s">
        <v>11787</v>
      </c>
      <c r="H565" s="1">
        <f>+Temporalidad[[#This Row],[ID]]</f>
        <v>554</v>
      </c>
    </row>
    <row r="566" spans="1:8" hidden="1" x14ac:dyDescent="0.25">
      <c r="A566">
        <v>555</v>
      </c>
      <c r="B566" s="19" t="s">
        <v>11788</v>
      </c>
      <c r="C566" s="1" t="s">
        <v>8340</v>
      </c>
      <c r="D566" s="1" t="s">
        <v>8341</v>
      </c>
      <c r="E566" s="2">
        <v>47880</v>
      </c>
      <c r="F566" s="2">
        <v>47907</v>
      </c>
      <c r="G566" s="1" t="s">
        <v>11789</v>
      </c>
      <c r="H566" s="1">
        <f>+Temporalidad[[#This Row],[ID]]</f>
        <v>555</v>
      </c>
    </row>
    <row r="567" spans="1:8" hidden="1" x14ac:dyDescent="0.25">
      <c r="A567">
        <v>556</v>
      </c>
      <c r="B567" s="19" t="s">
        <v>11790</v>
      </c>
      <c r="C567" s="1" t="s">
        <v>8340</v>
      </c>
      <c r="D567" s="1" t="s">
        <v>8341</v>
      </c>
      <c r="E567" s="2">
        <v>47908</v>
      </c>
      <c r="F567" s="2">
        <v>47938</v>
      </c>
      <c r="G567" s="1" t="s">
        <v>11791</v>
      </c>
      <c r="H567" s="1">
        <f>+Temporalidad[[#This Row],[ID]]</f>
        <v>556</v>
      </c>
    </row>
    <row r="568" spans="1:8" hidden="1" x14ac:dyDescent="0.25">
      <c r="A568">
        <v>557</v>
      </c>
      <c r="B568" s="19" t="s">
        <v>11792</v>
      </c>
      <c r="C568" s="1" t="s">
        <v>8340</v>
      </c>
      <c r="D568" s="1" t="s">
        <v>8341</v>
      </c>
      <c r="E568" s="2">
        <v>47939</v>
      </c>
      <c r="F568" s="2">
        <v>47968</v>
      </c>
      <c r="G568" s="1" t="s">
        <v>11793</v>
      </c>
      <c r="H568" s="1">
        <f>+Temporalidad[[#This Row],[ID]]</f>
        <v>557</v>
      </c>
    </row>
    <row r="569" spans="1:8" hidden="1" x14ac:dyDescent="0.25">
      <c r="A569">
        <v>558</v>
      </c>
      <c r="B569" s="19" t="s">
        <v>11794</v>
      </c>
      <c r="C569" s="1" t="s">
        <v>8340</v>
      </c>
      <c r="D569" s="1" t="s">
        <v>8341</v>
      </c>
      <c r="E569" s="2">
        <v>47969</v>
      </c>
      <c r="F569" s="2">
        <v>47999</v>
      </c>
      <c r="G569" s="1" t="s">
        <v>11795</v>
      </c>
      <c r="H569" s="1">
        <f>+Temporalidad[[#This Row],[ID]]</f>
        <v>558</v>
      </c>
    </row>
    <row r="570" spans="1:8" hidden="1" x14ac:dyDescent="0.25">
      <c r="A570">
        <v>559</v>
      </c>
      <c r="B570" s="19" t="s">
        <v>11796</v>
      </c>
      <c r="C570" s="1" t="s">
        <v>8340</v>
      </c>
      <c r="D570" s="1" t="s">
        <v>8341</v>
      </c>
      <c r="E570" s="2">
        <v>48000</v>
      </c>
      <c r="F570" s="2">
        <v>48029</v>
      </c>
      <c r="G570" s="1" t="s">
        <v>11797</v>
      </c>
      <c r="H570" s="1">
        <f>+Temporalidad[[#This Row],[ID]]</f>
        <v>559</v>
      </c>
    </row>
    <row r="571" spans="1:8" hidden="1" x14ac:dyDescent="0.25">
      <c r="A571">
        <v>560</v>
      </c>
      <c r="B571" s="19" t="s">
        <v>11798</v>
      </c>
      <c r="C571" s="1" t="s">
        <v>8340</v>
      </c>
      <c r="D571" s="1" t="s">
        <v>8341</v>
      </c>
      <c r="E571" s="2">
        <v>48030</v>
      </c>
      <c r="F571" s="2">
        <v>48060</v>
      </c>
      <c r="G571" s="1" t="s">
        <v>11799</v>
      </c>
      <c r="H571" s="1">
        <f>+Temporalidad[[#This Row],[ID]]</f>
        <v>560</v>
      </c>
    </row>
    <row r="572" spans="1:8" hidden="1" x14ac:dyDescent="0.25">
      <c r="A572">
        <v>561</v>
      </c>
      <c r="B572" s="19" t="s">
        <v>11800</v>
      </c>
      <c r="C572" s="1" t="s">
        <v>8340</v>
      </c>
      <c r="D572" s="1" t="s">
        <v>8341</v>
      </c>
      <c r="E572" s="2">
        <v>48061</v>
      </c>
      <c r="F572" s="2">
        <v>48091</v>
      </c>
      <c r="G572" s="1" t="s">
        <v>11801</v>
      </c>
      <c r="H572" s="1">
        <f>+Temporalidad[[#This Row],[ID]]</f>
        <v>561</v>
      </c>
    </row>
    <row r="573" spans="1:8" hidden="1" x14ac:dyDescent="0.25">
      <c r="A573">
        <v>562</v>
      </c>
      <c r="B573" s="19" t="s">
        <v>11802</v>
      </c>
      <c r="C573" s="1" t="s">
        <v>8340</v>
      </c>
      <c r="D573" s="1" t="s">
        <v>8341</v>
      </c>
      <c r="E573" s="2">
        <v>48092</v>
      </c>
      <c r="F573" s="2">
        <v>48121</v>
      </c>
      <c r="G573" s="1" t="s">
        <v>11803</v>
      </c>
      <c r="H573" s="1">
        <f>+Temporalidad[[#This Row],[ID]]</f>
        <v>562</v>
      </c>
    </row>
    <row r="574" spans="1:8" hidden="1" x14ac:dyDescent="0.25">
      <c r="A574">
        <v>563</v>
      </c>
      <c r="B574" s="19" t="s">
        <v>11804</v>
      </c>
      <c r="C574" s="1" t="s">
        <v>8340</v>
      </c>
      <c r="D574" s="1" t="s">
        <v>8341</v>
      </c>
      <c r="E574" s="2">
        <v>48122</v>
      </c>
      <c r="F574" s="2">
        <v>48152</v>
      </c>
      <c r="G574" s="1" t="s">
        <v>11805</v>
      </c>
      <c r="H574" s="1">
        <f>+Temporalidad[[#This Row],[ID]]</f>
        <v>563</v>
      </c>
    </row>
    <row r="575" spans="1:8" hidden="1" x14ac:dyDescent="0.25">
      <c r="A575">
        <v>564</v>
      </c>
      <c r="B575" s="19" t="s">
        <v>11806</v>
      </c>
      <c r="C575" s="1" t="s">
        <v>8340</v>
      </c>
      <c r="D575" s="1" t="s">
        <v>8341</v>
      </c>
      <c r="E575" s="2">
        <v>48153</v>
      </c>
      <c r="F575" s="2">
        <v>48182</v>
      </c>
      <c r="G575" s="1" t="s">
        <v>11807</v>
      </c>
      <c r="H575" s="1">
        <f>+Temporalidad[[#This Row],[ID]]</f>
        <v>564</v>
      </c>
    </row>
    <row r="576" spans="1:8" hidden="1" x14ac:dyDescent="0.25">
      <c r="A576">
        <v>565</v>
      </c>
      <c r="B576" s="19" t="s">
        <v>11808</v>
      </c>
      <c r="C576" s="1" t="s">
        <v>8340</v>
      </c>
      <c r="D576" s="1" t="s">
        <v>8341</v>
      </c>
      <c r="E576" s="2">
        <v>48183</v>
      </c>
      <c r="F576" s="2">
        <v>48213</v>
      </c>
      <c r="G576" s="1" t="s">
        <v>11809</v>
      </c>
      <c r="H576" s="1">
        <f>+Temporalidad[[#This Row],[ID]]</f>
        <v>565</v>
      </c>
    </row>
    <row r="577" spans="1:8" hidden="1" x14ac:dyDescent="0.25">
      <c r="A577">
        <v>566</v>
      </c>
      <c r="B577" s="19" t="s">
        <v>11810</v>
      </c>
      <c r="C577" s="1" t="s">
        <v>8340</v>
      </c>
      <c r="D577" s="1" t="s">
        <v>8341</v>
      </c>
      <c r="E577" s="2">
        <v>48214</v>
      </c>
      <c r="F577" s="2">
        <v>48244</v>
      </c>
      <c r="G577" s="1" t="s">
        <v>11811</v>
      </c>
      <c r="H577" s="1">
        <f>+Temporalidad[[#This Row],[ID]]</f>
        <v>566</v>
      </c>
    </row>
    <row r="578" spans="1:8" hidden="1" x14ac:dyDescent="0.25">
      <c r="A578">
        <v>567</v>
      </c>
      <c r="B578" s="19" t="s">
        <v>11812</v>
      </c>
      <c r="C578" s="1" t="s">
        <v>8340</v>
      </c>
      <c r="D578" s="1" t="s">
        <v>8341</v>
      </c>
      <c r="E578" s="2">
        <v>48245</v>
      </c>
      <c r="F578" s="2">
        <v>48272</v>
      </c>
      <c r="G578" s="1" t="s">
        <v>11813</v>
      </c>
      <c r="H578" s="1">
        <f>+Temporalidad[[#This Row],[ID]]</f>
        <v>567</v>
      </c>
    </row>
    <row r="579" spans="1:8" hidden="1" x14ac:dyDescent="0.25">
      <c r="A579">
        <v>568</v>
      </c>
      <c r="B579" s="19" t="s">
        <v>11814</v>
      </c>
      <c r="C579" s="1" t="s">
        <v>8340</v>
      </c>
      <c r="D579" s="1" t="s">
        <v>8341</v>
      </c>
      <c r="E579" s="2">
        <v>48274</v>
      </c>
      <c r="F579" s="2">
        <v>48304</v>
      </c>
      <c r="G579" s="1" t="s">
        <v>11815</v>
      </c>
      <c r="H579" s="1">
        <f>+Temporalidad[[#This Row],[ID]]</f>
        <v>568</v>
      </c>
    </row>
    <row r="580" spans="1:8" hidden="1" x14ac:dyDescent="0.25">
      <c r="A580">
        <v>569</v>
      </c>
      <c r="B580" s="19" t="s">
        <v>11816</v>
      </c>
      <c r="C580" s="1" t="s">
        <v>8340</v>
      </c>
      <c r="D580" s="1" t="s">
        <v>8341</v>
      </c>
      <c r="E580" s="2">
        <v>48305</v>
      </c>
      <c r="F580" s="2">
        <v>48334</v>
      </c>
      <c r="G580" s="1" t="s">
        <v>11817</v>
      </c>
      <c r="H580" s="1">
        <f>+Temporalidad[[#This Row],[ID]]</f>
        <v>569</v>
      </c>
    </row>
    <row r="581" spans="1:8" hidden="1" x14ac:dyDescent="0.25">
      <c r="A581">
        <v>570</v>
      </c>
      <c r="B581" s="19" t="s">
        <v>11818</v>
      </c>
      <c r="C581" s="1" t="s">
        <v>8340</v>
      </c>
      <c r="D581" s="1" t="s">
        <v>8341</v>
      </c>
      <c r="E581" s="2">
        <v>48335</v>
      </c>
      <c r="F581" s="2">
        <v>48365</v>
      </c>
      <c r="G581" s="1" t="s">
        <v>11819</v>
      </c>
      <c r="H581" s="1">
        <f>+Temporalidad[[#This Row],[ID]]</f>
        <v>570</v>
      </c>
    </row>
    <row r="582" spans="1:8" hidden="1" x14ac:dyDescent="0.25">
      <c r="A582">
        <v>571</v>
      </c>
      <c r="B582" s="19" t="s">
        <v>11820</v>
      </c>
      <c r="C582" s="1" t="s">
        <v>8340</v>
      </c>
      <c r="D582" s="1" t="s">
        <v>8341</v>
      </c>
      <c r="E582" s="2">
        <v>48366</v>
      </c>
      <c r="F582" s="2">
        <v>48395</v>
      </c>
      <c r="G582" s="1" t="s">
        <v>11821</v>
      </c>
      <c r="H582" s="1">
        <f>+Temporalidad[[#This Row],[ID]]</f>
        <v>571</v>
      </c>
    </row>
    <row r="583" spans="1:8" hidden="1" x14ac:dyDescent="0.25">
      <c r="A583">
        <v>572</v>
      </c>
      <c r="B583" s="19" t="s">
        <v>11822</v>
      </c>
      <c r="C583" s="1" t="s">
        <v>8340</v>
      </c>
      <c r="D583" s="1" t="s">
        <v>8341</v>
      </c>
      <c r="E583" s="2">
        <v>48396</v>
      </c>
      <c r="F583" s="2">
        <v>48426</v>
      </c>
      <c r="G583" s="1" t="s">
        <v>11823</v>
      </c>
      <c r="H583" s="1">
        <f>+Temporalidad[[#This Row],[ID]]</f>
        <v>572</v>
      </c>
    </row>
    <row r="584" spans="1:8" hidden="1" x14ac:dyDescent="0.25">
      <c r="A584">
        <v>573</v>
      </c>
      <c r="B584" s="19" t="s">
        <v>11824</v>
      </c>
      <c r="C584" s="1" t="s">
        <v>8340</v>
      </c>
      <c r="D584" s="1" t="s">
        <v>8341</v>
      </c>
      <c r="E584" s="2">
        <v>48427</v>
      </c>
      <c r="F584" s="2">
        <v>48457</v>
      </c>
      <c r="G584" s="1" t="s">
        <v>11825</v>
      </c>
      <c r="H584" s="1">
        <f>+Temporalidad[[#This Row],[ID]]</f>
        <v>573</v>
      </c>
    </row>
    <row r="585" spans="1:8" hidden="1" x14ac:dyDescent="0.25">
      <c r="A585">
        <v>574</v>
      </c>
      <c r="B585" s="19" t="s">
        <v>11826</v>
      </c>
      <c r="C585" s="1" t="s">
        <v>8340</v>
      </c>
      <c r="D585" s="1" t="s">
        <v>8341</v>
      </c>
      <c r="E585" s="2">
        <v>48458</v>
      </c>
      <c r="F585" s="2">
        <v>48487</v>
      </c>
      <c r="G585" s="1" t="s">
        <v>11827</v>
      </c>
      <c r="H585" s="1">
        <f>+Temporalidad[[#This Row],[ID]]</f>
        <v>574</v>
      </c>
    </row>
    <row r="586" spans="1:8" hidden="1" x14ac:dyDescent="0.25">
      <c r="A586">
        <v>575</v>
      </c>
      <c r="B586" s="19" t="s">
        <v>11828</v>
      </c>
      <c r="C586" s="1" t="s">
        <v>8340</v>
      </c>
      <c r="D586" s="1" t="s">
        <v>8341</v>
      </c>
      <c r="E586" s="2">
        <v>48488</v>
      </c>
      <c r="F586" s="2">
        <v>48518</v>
      </c>
      <c r="G586" s="1" t="s">
        <v>11829</v>
      </c>
      <c r="H586" s="1">
        <f>+Temporalidad[[#This Row],[ID]]</f>
        <v>575</v>
      </c>
    </row>
    <row r="587" spans="1:8" hidden="1" x14ac:dyDescent="0.25">
      <c r="A587">
        <v>576</v>
      </c>
      <c r="B587" s="19" t="s">
        <v>11830</v>
      </c>
      <c r="C587" s="1" t="s">
        <v>8340</v>
      </c>
      <c r="D587" s="1" t="s">
        <v>8341</v>
      </c>
      <c r="E587" s="2">
        <v>48519</v>
      </c>
      <c r="F587" s="2">
        <v>48548</v>
      </c>
      <c r="G587" s="1" t="s">
        <v>11831</v>
      </c>
      <c r="H587" s="1">
        <f>+Temporalidad[[#This Row],[ID]]</f>
        <v>576</v>
      </c>
    </row>
    <row r="588" spans="1:8" hidden="1" x14ac:dyDescent="0.25">
      <c r="A588">
        <v>577</v>
      </c>
      <c r="B588" s="19" t="s">
        <v>11832</v>
      </c>
      <c r="C588" s="1" t="s">
        <v>8340</v>
      </c>
      <c r="D588" s="1" t="s">
        <v>8341</v>
      </c>
      <c r="E588" s="2">
        <v>48549</v>
      </c>
      <c r="F588" s="2">
        <v>48579</v>
      </c>
      <c r="G588" s="1" t="s">
        <v>11833</v>
      </c>
      <c r="H588" s="1">
        <f>+Temporalidad[[#This Row],[ID]]</f>
        <v>577</v>
      </c>
    </row>
    <row r="589" spans="1:8" hidden="1" x14ac:dyDescent="0.25">
      <c r="A589">
        <v>578</v>
      </c>
      <c r="B589" s="19" t="s">
        <v>11834</v>
      </c>
      <c r="C589" s="1" t="s">
        <v>8340</v>
      </c>
      <c r="D589" s="1" t="s">
        <v>8341</v>
      </c>
      <c r="E589" s="2">
        <v>48580</v>
      </c>
      <c r="F589" s="2">
        <v>48610</v>
      </c>
      <c r="G589" s="1" t="s">
        <v>11835</v>
      </c>
      <c r="H589" s="1">
        <f>+Temporalidad[[#This Row],[ID]]</f>
        <v>578</v>
      </c>
    </row>
    <row r="590" spans="1:8" hidden="1" x14ac:dyDescent="0.25">
      <c r="A590">
        <v>579</v>
      </c>
      <c r="B590" s="19" t="s">
        <v>11836</v>
      </c>
      <c r="C590" s="1" t="s">
        <v>8340</v>
      </c>
      <c r="D590" s="1" t="s">
        <v>8341</v>
      </c>
      <c r="E590" s="2">
        <v>48611</v>
      </c>
      <c r="F590" s="2">
        <v>48638</v>
      </c>
      <c r="G590" s="1" t="s">
        <v>11837</v>
      </c>
      <c r="H590" s="1">
        <f>+Temporalidad[[#This Row],[ID]]</f>
        <v>579</v>
      </c>
    </row>
    <row r="591" spans="1:8" hidden="1" x14ac:dyDescent="0.25">
      <c r="A591">
        <v>580</v>
      </c>
      <c r="B591" s="19" t="s">
        <v>11838</v>
      </c>
      <c r="C591" s="1" t="s">
        <v>8340</v>
      </c>
      <c r="D591" s="1" t="s">
        <v>8341</v>
      </c>
      <c r="E591" s="2">
        <v>48639</v>
      </c>
      <c r="F591" s="2">
        <v>48669</v>
      </c>
      <c r="G591" s="1" t="s">
        <v>11839</v>
      </c>
      <c r="H591" s="1">
        <f>+Temporalidad[[#This Row],[ID]]</f>
        <v>580</v>
      </c>
    </row>
    <row r="592" spans="1:8" hidden="1" x14ac:dyDescent="0.25">
      <c r="A592">
        <v>581</v>
      </c>
      <c r="B592" s="19" t="s">
        <v>11840</v>
      </c>
      <c r="C592" s="1" t="s">
        <v>8340</v>
      </c>
      <c r="D592" s="1" t="s">
        <v>8341</v>
      </c>
      <c r="E592" s="2">
        <v>48670</v>
      </c>
      <c r="F592" s="2">
        <v>48699</v>
      </c>
      <c r="G592" s="1" t="s">
        <v>11841</v>
      </c>
      <c r="H592" s="1">
        <f>+Temporalidad[[#This Row],[ID]]</f>
        <v>581</v>
      </c>
    </row>
    <row r="593" spans="1:8" hidden="1" x14ac:dyDescent="0.25">
      <c r="A593">
        <v>582</v>
      </c>
      <c r="B593" s="19" t="s">
        <v>11842</v>
      </c>
      <c r="C593" s="1" t="s">
        <v>8340</v>
      </c>
      <c r="D593" s="1" t="s">
        <v>8341</v>
      </c>
      <c r="E593" s="2">
        <v>48700</v>
      </c>
      <c r="F593" s="2">
        <v>48730</v>
      </c>
      <c r="G593" s="1" t="s">
        <v>11843</v>
      </c>
      <c r="H593" s="1">
        <f>+Temporalidad[[#This Row],[ID]]</f>
        <v>582</v>
      </c>
    </row>
    <row r="594" spans="1:8" hidden="1" x14ac:dyDescent="0.25">
      <c r="A594">
        <v>583</v>
      </c>
      <c r="B594" s="19" t="s">
        <v>11844</v>
      </c>
      <c r="C594" s="1" t="s">
        <v>8340</v>
      </c>
      <c r="D594" s="1" t="s">
        <v>8341</v>
      </c>
      <c r="E594" s="2">
        <v>48731</v>
      </c>
      <c r="F594" s="2">
        <v>48760</v>
      </c>
      <c r="G594" s="1" t="s">
        <v>11845</v>
      </c>
      <c r="H594" s="1">
        <f>+Temporalidad[[#This Row],[ID]]</f>
        <v>583</v>
      </c>
    </row>
    <row r="595" spans="1:8" hidden="1" x14ac:dyDescent="0.25">
      <c r="A595">
        <v>584</v>
      </c>
      <c r="B595" s="19" t="s">
        <v>11846</v>
      </c>
      <c r="C595" s="1" t="s">
        <v>8340</v>
      </c>
      <c r="D595" s="1" t="s">
        <v>8341</v>
      </c>
      <c r="E595" s="2">
        <v>48761</v>
      </c>
      <c r="F595" s="2">
        <v>48791</v>
      </c>
      <c r="G595" s="1" t="s">
        <v>11847</v>
      </c>
      <c r="H595" s="1">
        <f>+Temporalidad[[#This Row],[ID]]</f>
        <v>584</v>
      </c>
    </row>
    <row r="596" spans="1:8" hidden="1" x14ac:dyDescent="0.25">
      <c r="A596">
        <v>585</v>
      </c>
      <c r="B596" s="19" t="s">
        <v>11848</v>
      </c>
      <c r="C596" s="1" t="s">
        <v>8340</v>
      </c>
      <c r="D596" s="1" t="s">
        <v>8341</v>
      </c>
      <c r="E596" s="2">
        <v>48792</v>
      </c>
      <c r="F596" s="2">
        <v>48822</v>
      </c>
      <c r="G596" s="1" t="s">
        <v>11849</v>
      </c>
      <c r="H596" s="1">
        <f>+Temporalidad[[#This Row],[ID]]</f>
        <v>585</v>
      </c>
    </row>
    <row r="597" spans="1:8" hidden="1" x14ac:dyDescent="0.25">
      <c r="A597">
        <v>586</v>
      </c>
      <c r="B597" s="19" t="s">
        <v>11850</v>
      </c>
      <c r="C597" s="1" t="s">
        <v>8340</v>
      </c>
      <c r="D597" s="1" t="s">
        <v>8341</v>
      </c>
      <c r="E597" s="2">
        <v>48823</v>
      </c>
      <c r="F597" s="2">
        <v>48852</v>
      </c>
      <c r="G597" s="1" t="s">
        <v>11851</v>
      </c>
      <c r="H597" s="1">
        <f>+Temporalidad[[#This Row],[ID]]</f>
        <v>586</v>
      </c>
    </row>
    <row r="598" spans="1:8" hidden="1" x14ac:dyDescent="0.25">
      <c r="A598">
        <v>587</v>
      </c>
      <c r="B598" s="19" t="s">
        <v>11852</v>
      </c>
      <c r="C598" s="1" t="s">
        <v>8340</v>
      </c>
      <c r="D598" s="1" t="s">
        <v>8341</v>
      </c>
      <c r="E598" s="2">
        <v>48853</v>
      </c>
      <c r="F598" s="2">
        <v>48883</v>
      </c>
      <c r="G598" s="1" t="s">
        <v>11853</v>
      </c>
      <c r="H598" s="1">
        <f>+Temporalidad[[#This Row],[ID]]</f>
        <v>587</v>
      </c>
    </row>
    <row r="599" spans="1:8" hidden="1" x14ac:dyDescent="0.25">
      <c r="A599">
        <v>588</v>
      </c>
      <c r="B599" s="19" t="s">
        <v>11854</v>
      </c>
      <c r="C599" s="1" t="s">
        <v>8340</v>
      </c>
      <c r="D599" s="1" t="s">
        <v>8341</v>
      </c>
      <c r="E599" s="2">
        <v>48884</v>
      </c>
      <c r="F599" s="2">
        <v>48913</v>
      </c>
      <c r="G599" s="1" t="s">
        <v>11855</v>
      </c>
      <c r="H599" s="1">
        <f>+Temporalidad[[#This Row],[ID]]</f>
        <v>588</v>
      </c>
    </row>
    <row r="600" spans="1:8" hidden="1" x14ac:dyDescent="0.25">
      <c r="A600">
        <v>589</v>
      </c>
      <c r="B600" s="19" t="s">
        <v>11856</v>
      </c>
      <c r="C600" s="1" t="s">
        <v>8340</v>
      </c>
      <c r="D600" s="1" t="s">
        <v>8341</v>
      </c>
      <c r="E600" s="2">
        <v>48914</v>
      </c>
      <c r="F600" s="2">
        <v>48944</v>
      </c>
      <c r="G600" s="1" t="s">
        <v>11857</v>
      </c>
      <c r="H600" s="1">
        <f>+Temporalidad[[#This Row],[ID]]</f>
        <v>589</v>
      </c>
    </row>
    <row r="601" spans="1:8" hidden="1" x14ac:dyDescent="0.25">
      <c r="A601">
        <v>590</v>
      </c>
      <c r="B601" s="19" t="s">
        <v>11858</v>
      </c>
      <c r="C601" s="1" t="s">
        <v>8340</v>
      </c>
      <c r="D601" s="1" t="s">
        <v>8341</v>
      </c>
      <c r="E601" s="2">
        <v>48945</v>
      </c>
      <c r="F601" s="2">
        <v>48975</v>
      </c>
      <c r="G601" s="1" t="s">
        <v>11859</v>
      </c>
      <c r="H601" s="1">
        <f>+Temporalidad[[#This Row],[ID]]</f>
        <v>590</v>
      </c>
    </row>
    <row r="602" spans="1:8" hidden="1" x14ac:dyDescent="0.25">
      <c r="A602">
        <v>591</v>
      </c>
      <c r="B602" s="19" t="s">
        <v>11860</v>
      </c>
      <c r="C602" s="1" t="s">
        <v>8340</v>
      </c>
      <c r="D602" s="1" t="s">
        <v>8341</v>
      </c>
      <c r="E602" s="2">
        <v>48976</v>
      </c>
      <c r="F602" s="2">
        <v>49003</v>
      </c>
      <c r="G602" s="1" t="s">
        <v>11861</v>
      </c>
      <c r="H602" s="1">
        <f>+Temporalidad[[#This Row],[ID]]</f>
        <v>591</v>
      </c>
    </row>
    <row r="603" spans="1:8" hidden="1" x14ac:dyDescent="0.25">
      <c r="A603">
        <v>592</v>
      </c>
      <c r="B603" s="19" t="s">
        <v>11862</v>
      </c>
      <c r="C603" s="1" t="s">
        <v>8340</v>
      </c>
      <c r="D603" s="1" t="s">
        <v>8341</v>
      </c>
      <c r="E603" s="2">
        <v>49004</v>
      </c>
      <c r="F603" s="2">
        <v>49034</v>
      </c>
      <c r="G603" s="1" t="s">
        <v>11863</v>
      </c>
      <c r="H603" s="1">
        <f>+Temporalidad[[#This Row],[ID]]</f>
        <v>592</v>
      </c>
    </row>
    <row r="604" spans="1:8" hidden="1" x14ac:dyDescent="0.25">
      <c r="A604">
        <v>593</v>
      </c>
      <c r="B604" s="19" t="s">
        <v>11864</v>
      </c>
      <c r="C604" s="1" t="s">
        <v>8340</v>
      </c>
      <c r="D604" s="1" t="s">
        <v>8341</v>
      </c>
      <c r="E604" s="2">
        <v>49035</v>
      </c>
      <c r="F604" s="2">
        <v>49064</v>
      </c>
      <c r="G604" s="1" t="s">
        <v>11865</v>
      </c>
      <c r="H604" s="1">
        <f>+Temporalidad[[#This Row],[ID]]</f>
        <v>593</v>
      </c>
    </row>
    <row r="605" spans="1:8" hidden="1" x14ac:dyDescent="0.25">
      <c r="A605">
        <v>594</v>
      </c>
      <c r="B605" s="19" t="s">
        <v>11866</v>
      </c>
      <c r="C605" s="1" t="s">
        <v>8340</v>
      </c>
      <c r="D605" s="1" t="s">
        <v>8341</v>
      </c>
      <c r="E605" s="2">
        <v>49065</v>
      </c>
      <c r="F605" s="2">
        <v>49095</v>
      </c>
      <c r="G605" s="1" t="s">
        <v>11867</v>
      </c>
      <c r="H605" s="1">
        <f>+Temporalidad[[#This Row],[ID]]</f>
        <v>594</v>
      </c>
    </row>
    <row r="606" spans="1:8" hidden="1" x14ac:dyDescent="0.25">
      <c r="A606">
        <v>595</v>
      </c>
      <c r="B606" s="19" t="s">
        <v>11868</v>
      </c>
      <c r="C606" s="1" t="s">
        <v>8340</v>
      </c>
      <c r="D606" s="1" t="s">
        <v>8341</v>
      </c>
      <c r="E606" s="2">
        <v>49096</v>
      </c>
      <c r="F606" s="2">
        <v>49125</v>
      </c>
      <c r="G606" s="1" t="s">
        <v>11869</v>
      </c>
      <c r="H606" s="1">
        <f>+Temporalidad[[#This Row],[ID]]</f>
        <v>595</v>
      </c>
    </row>
    <row r="607" spans="1:8" hidden="1" x14ac:dyDescent="0.25">
      <c r="A607">
        <v>596</v>
      </c>
      <c r="B607" s="19" t="s">
        <v>11870</v>
      </c>
      <c r="C607" s="1" t="s">
        <v>8340</v>
      </c>
      <c r="D607" s="1" t="s">
        <v>8341</v>
      </c>
      <c r="E607" s="2">
        <v>49126</v>
      </c>
      <c r="F607" s="2">
        <v>49156</v>
      </c>
      <c r="G607" s="1" t="s">
        <v>11871</v>
      </c>
      <c r="H607" s="1">
        <f>+Temporalidad[[#This Row],[ID]]</f>
        <v>596</v>
      </c>
    </row>
    <row r="608" spans="1:8" hidden="1" x14ac:dyDescent="0.25">
      <c r="A608">
        <v>597</v>
      </c>
      <c r="B608" s="19" t="s">
        <v>11872</v>
      </c>
      <c r="C608" s="1" t="s">
        <v>8340</v>
      </c>
      <c r="D608" s="1" t="s">
        <v>8341</v>
      </c>
      <c r="E608" s="2">
        <v>49157</v>
      </c>
      <c r="F608" s="2">
        <v>49187</v>
      </c>
      <c r="G608" s="1" t="s">
        <v>11873</v>
      </c>
      <c r="H608" s="1">
        <f>+Temporalidad[[#This Row],[ID]]</f>
        <v>597</v>
      </c>
    </row>
    <row r="609" spans="1:8" hidden="1" x14ac:dyDescent="0.25">
      <c r="A609">
        <v>598</v>
      </c>
      <c r="B609" s="19" t="s">
        <v>11874</v>
      </c>
      <c r="C609" s="1" t="s">
        <v>8340</v>
      </c>
      <c r="D609" s="1" t="s">
        <v>8341</v>
      </c>
      <c r="E609" s="2">
        <v>49188</v>
      </c>
      <c r="F609" s="2">
        <v>49217</v>
      </c>
      <c r="G609" s="1" t="s">
        <v>11875</v>
      </c>
      <c r="H609" s="1">
        <f>+Temporalidad[[#This Row],[ID]]</f>
        <v>598</v>
      </c>
    </row>
    <row r="610" spans="1:8" hidden="1" x14ac:dyDescent="0.25">
      <c r="A610">
        <v>599</v>
      </c>
      <c r="B610" s="19" t="s">
        <v>11876</v>
      </c>
      <c r="C610" s="1" t="s">
        <v>8340</v>
      </c>
      <c r="D610" s="1" t="s">
        <v>8341</v>
      </c>
      <c r="E610" s="2">
        <v>49218</v>
      </c>
      <c r="F610" s="2">
        <v>49248</v>
      </c>
      <c r="G610" s="1" t="s">
        <v>11877</v>
      </c>
      <c r="H610" s="1">
        <f>+Temporalidad[[#This Row],[ID]]</f>
        <v>599</v>
      </c>
    </row>
    <row r="611" spans="1:8" hidden="1" x14ac:dyDescent="0.25">
      <c r="A611">
        <v>600</v>
      </c>
      <c r="B611" s="19" t="s">
        <v>11878</v>
      </c>
      <c r="C611" s="1" t="s">
        <v>8340</v>
      </c>
      <c r="D611" s="1" t="s">
        <v>8341</v>
      </c>
      <c r="E611" s="2">
        <v>49249</v>
      </c>
      <c r="F611" s="2">
        <v>49278</v>
      </c>
      <c r="G611" s="1" t="s">
        <v>11879</v>
      </c>
      <c r="H611" s="1">
        <f>+Temporalidad[[#This Row],[ID]]</f>
        <v>600</v>
      </c>
    </row>
    <row r="612" spans="1:8" hidden="1" x14ac:dyDescent="0.25">
      <c r="A612">
        <v>601</v>
      </c>
      <c r="B612" s="19" t="s">
        <v>11880</v>
      </c>
      <c r="C612" s="1" t="s">
        <v>8340</v>
      </c>
      <c r="D612" s="1" t="s">
        <v>8341</v>
      </c>
      <c r="E612" s="2">
        <v>49279</v>
      </c>
      <c r="F612" s="2">
        <v>49309</v>
      </c>
      <c r="G612" s="1" t="s">
        <v>11881</v>
      </c>
      <c r="H612" s="1">
        <f>+Temporalidad[[#This Row],[ID]]</f>
        <v>601</v>
      </c>
    </row>
    <row r="613" spans="1:8" hidden="1" x14ac:dyDescent="0.25">
      <c r="A613">
        <v>602</v>
      </c>
      <c r="B613" s="19" t="s">
        <v>11882</v>
      </c>
      <c r="C613" s="1" t="s">
        <v>8340</v>
      </c>
      <c r="D613" s="1" t="s">
        <v>8341</v>
      </c>
      <c r="E613" s="2">
        <v>49310</v>
      </c>
      <c r="F613" s="2">
        <v>49340</v>
      </c>
      <c r="G613" s="1" t="s">
        <v>11883</v>
      </c>
      <c r="H613" s="1">
        <f>+Temporalidad[[#This Row],[ID]]</f>
        <v>602</v>
      </c>
    </row>
    <row r="614" spans="1:8" hidden="1" x14ac:dyDescent="0.25">
      <c r="A614">
        <v>603</v>
      </c>
      <c r="B614" s="19" t="s">
        <v>11884</v>
      </c>
      <c r="C614" s="1" t="s">
        <v>8340</v>
      </c>
      <c r="D614" s="1" t="s">
        <v>8341</v>
      </c>
      <c r="E614" s="2">
        <v>49341</v>
      </c>
      <c r="F614" s="2">
        <v>49368</v>
      </c>
      <c r="G614" s="1" t="s">
        <v>11885</v>
      </c>
      <c r="H614" s="1">
        <f>+Temporalidad[[#This Row],[ID]]</f>
        <v>603</v>
      </c>
    </row>
    <row r="615" spans="1:8" hidden="1" x14ac:dyDescent="0.25">
      <c r="A615">
        <v>604</v>
      </c>
      <c r="B615" s="19" t="s">
        <v>11886</v>
      </c>
      <c r="C615" s="1" t="s">
        <v>8340</v>
      </c>
      <c r="D615" s="1" t="s">
        <v>8341</v>
      </c>
      <c r="E615" s="2">
        <v>49369</v>
      </c>
      <c r="F615" s="2">
        <v>49399</v>
      </c>
      <c r="G615" s="1" t="s">
        <v>11887</v>
      </c>
      <c r="H615" s="1">
        <f>+Temporalidad[[#This Row],[ID]]</f>
        <v>604</v>
      </c>
    </row>
    <row r="616" spans="1:8" hidden="1" x14ac:dyDescent="0.25">
      <c r="A616">
        <v>605</v>
      </c>
      <c r="B616" s="19" t="s">
        <v>11888</v>
      </c>
      <c r="C616" s="1" t="s">
        <v>8340</v>
      </c>
      <c r="D616" s="1" t="s">
        <v>8341</v>
      </c>
      <c r="E616" s="2">
        <v>49400</v>
      </c>
      <c r="F616" s="2">
        <v>49429</v>
      </c>
      <c r="G616" s="1" t="s">
        <v>11889</v>
      </c>
      <c r="H616" s="1">
        <f>+Temporalidad[[#This Row],[ID]]</f>
        <v>605</v>
      </c>
    </row>
    <row r="617" spans="1:8" hidden="1" x14ac:dyDescent="0.25">
      <c r="A617">
        <v>606</v>
      </c>
      <c r="B617" s="19" t="s">
        <v>11890</v>
      </c>
      <c r="C617" s="1" t="s">
        <v>8340</v>
      </c>
      <c r="D617" s="1" t="s">
        <v>8341</v>
      </c>
      <c r="E617" s="2">
        <v>49430</v>
      </c>
      <c r="F617" s="2">
        <v>49460</v>
      </c>
      <c r="G617" s="1" t="s">
        <v>11891</v>
      </c>
      <c r="H617" s="1">
        <f>+Temporalidad[[#This Row],[ID]]</f>
        <v>606</v>
      </c>
    </row>
    <row r="618" spans="1:8" hidden="1" x14ac:dyDescent="0.25">
      <c r="A618">
        <v>607</v>
      </c>
      <c r="B618" s="19" t="s">
        <v>11892</v>
      </c>
      <c r="C618" s="1" t="s">
        <v>8340</v>
      </c>
      <c r="D618" s="1" t="s">
        <v>8341</v>
      </c>
      <c r="E618" s="2">
        <v>49461</v>
      </c>
      <c r="F618" s="2">
        <v>49490</v>
      </c>
      <c r="G618" s="1" t="s">
        <v>11893</v>
      </c>
      <c r="H618" s="1">
        <f>+Temporalidad[[#This Row],[ID]]</f>
        <v>607</v>
      </c>
    </row>
    <row r="619" spans="1:8" hidden="1" x14ac:dyDescent="0.25">
      <c r="A619">
        <v>608</v>
      </c>
      <c r="B619" s="19" t="s">
        <v>11894</v>
      </c>
      <c r="C619" s="1" t="s">
        <v>8340</v>
      </c>
      <c r="D619" s="1" t="s">
        <v>8341</v>
      </c>
      <c r="E619" s="2">
        <v>49491</v>
      </c>
      <c r="F619" s="2">
        <v>49521</v>
      </c>
      <c r="G619" s="1" t="s">
        <v>11895</v>
      </c>
      <c r="H619" s="1">
        <f>+Temporalidad[[#This Row],[ID]]</f>
        <v>608</v>
      </c>
    </row>
    <row r="620" spans="1:8" hidden="1" x14ac:dyDescent="0.25">
      <c r="A620">
        <v>609</v>
      </c>
      <c r="B620" s="19" t="s">
        <v>11896</v>
      </c>
      <c r="C620" s="1" t="s">
        <v>8340</v>
      </c>
      <c r="D620" s="1" t="s">
        <v>8341</v>
      </c>
      <c r="E620" s="2">
        <v>49522</v>
      </c>
      <c r="F620" s="2">
        <v>49552</v>
      </c>
      <c r="G620" s="1" t="s">
        <v>11897</v>
      </c>
      <c r="H620" s="1">
        <f>+Temporalidad[[#This Row],[ID]]</f>
        <v>609</v>
      </c>
    </row>
    <row r="621" spans="1:8" hidden="1" x14ac:dyDescent="0.25">
      <c r="A621">
        <v>610</v>
      </c>
      <c r="B621" s="19" t="s">
        <v>11898</v>
      </c>
      <c r="C621" s="1" t="s">
        <v>8340</v>
      </c>
      <c r="D621" s="1" t="s">
        <v>8341</v>
      </c>
      <c r="E621" s="2">
        <v>49553</v>
      </c>
      <c r="F621" s="2">
        <v>49582</v>
      </c>
      <c r="G621" s="1" t="s">
        <v>11899</v>
      </c>
      <c r="H621" s="1">
        <f>+Temporalidad[[#This Row],[ID]]</f>
        <v>610</v>
      </c>
    </row>
    <row r="622" spans="1:8" hidden="1" x14ac:dyDescent="0.25">
      <c r="A622">
        <v>611</v>
      </c>
      <c r="B622" s="19" t="s">
        <v>11900</v>
      </c>
      <c r="C622" s="1" t="s">
        <v>8340</v>
      </c>
      <c r="D622" s="1" t="s">
        <v>8341</v>
      </c>
      <c r="E622" s="2">
        <v>49583</v>
      </c>
      <c r="F622" s="2">
        <v>49613</v>
      </c>
      <c r="G622" s="1" t="s">
        <v>11901</v>
      </c>
      <c r="H622" s="1">
        <f>+Temporalidad[[#This Row],[ID]]</f>
        <v>611</v>
      </c>
    </row>
    <row r="623" spans="1:8" hidden="1" x14ac:dyDescent="0.25">
      <c r="A623">
        <v>612</v>
      </c>
      <c r="B623" s="19" t="s">
        <v>11902</v>
      </c>
      <c r="C623" s="1" t="s">
        <v>8340</v>
      </c>
      <c r="D623" s="1" t="s">
        <v>8341</v>
      </c>
      <c r="E623" s="2">
        <v>49614</v>
      </c>
      <c r="F623" s="2">
        <v>49643</v>
      </c>
      <c r="G623" s="1" t="s">
        <v>11903</v>
      </c>
      <c r="H623" s="1">
        <f>+Temporalidad[[#This Row],[ID]]</f>
        <v>612</v>
      </c>
    </row>
    <row r="624" spans="1:8" hidden="1" x14ac:dyDescent="0.25">
      <c r="A624">
        <v>613</v>
      </c>
      <c r="B624" s="19" t="s">
        <v>11904</v>
      </c>
      <c r="C624" s="1" t="s">
        <v>8340</v>
      </c>
      <c r="D624" s="1" t="s">
        <v>8341</v>
      </c>
      <c r="E624" s="2">
        <v>49644</v>
      </c>
      <c r="F624" s="2">
        <v>49674</v>
      </c>
      <c r="G624" s="1" t="s">
        <v>11905</v>
      </c>
      <c r="H624" s="1">
        <f>+Temporalidad[[#This Row],[ID]]</f>
        <v>613</v>
      </c>
    </row>
    <row r="625" spans="1:8" hidden="1" x14ac:dyDescent="0.25">
      <c r="A625">
        <v>614</v>
      </c>
      <c r="B625" s="19" t="s">
        <v>11906</v>
      </c>
      <c r="C625" s="1" t="s">
        <v>8340</v>
      </c>
      <c r="D625" s="1" t="s">
        <v>8341</v>
      </c>
      <c r="E625" s="2">
        <v>49675</v>
      </c>
      <c r="F625" s="2">
        <v>49705</v>
      </c>
      <c r="G625" s="1" t="s">
        <v>11907</v>
      </c>
      <c r="H625" s="1">
        <f>+Temporalidad[[#This Row],[ID]]</f>
        <v>614</v>
      </c>
    </row>
    <row r="626" spans="1:8" hidden="1" x14ac:dyDescent="0.25">
      <c r="A626">
        <v>615</v>
      </c>
      <c r="B626" s="19" t="s">
        <v>11908</v>
      </c>
      <c r="C626" s="1" t="s">
        <v>8340</v>
      </c>
      <c r="D626" s="1" t="s">
        <v>8341</v>
      </c>
      <c r="E626" s="2">
        <v>49706</v>
      </c>
      <c r="F626" s="2">
        <v>49733</v>
      </c>
      <c r="G626" s="1" t="s">
        <v>11909</v>
      </c>
      <c r="H626" s="1">
        <f>+Temporalidad[[#This Row],[ID]]</f>
        <v>615</v>
      </c>
    </row>
    <row r="627" spans="1:8" hidden="1" x14ac:dyDescent="0.25">
      <c r="A627">
        <v>616</v>
      </c>
      <c r="B627" s="19" t="s">
        <v>11910</v>
      </c>
      <c r="C627" s="1" t="s">
        <v>8340</v>
      </c>
      <c r="D627" s="1" t="s">
        <v>8341</v>
      </c>
      <c r="E627" s="2">
        <v>49735</v>
      </c>
      <c r="F627" s="2">
        <v>49765</v>
      </c>
      <c r="G627" s="1" t="s">
        <v>11911</v>
      </c>
      <c r="H627" s="1">
        <f>+Temporalidad[[#This Row],[ID]]</f>
        <v>616</v>
      </c>
    </row>
    <row r="628" spans="1:8" hidden="1" x14ac:dyDescent="0.25">
      <c r="A628">
        <v>617</v>
      </c>
      <c r="B628" s="19" t="s">
        <v>11912</v>
      </c>
      <c r="C628" s="1" t="s">
        <v>8340</v>
      </c>
      <c r="D628" s="1" t="s">
        <v>8341</v>
      </c>
      <c r="E628" s="2">
        <v>49766</v>
      </c>
      <c r="F628" s="2">
        <v>49795</v>
      </c>
      <c r="G628" s="1" t="s">
        <v>11913</v>
      </c>
      <c r="H628" s="1">
        <f>+Temporalidad[[#This Row],[ID]]</f>
        <v>617</v>
      </c>
    </row>
    <row r="629" spans="1:8" hidden="1" x14ac:dyDescent="0.25">
      <c r="A629">
        <v>618</v>
      </c>
      <c r="B629" s="19" t="s">
        <v>11914</v>
      </c>
      <c r="C629" s="1" t="s">
        <v>8340</v>
      </c>
      <c r="D629" s="1" t="s">
        <v>8341</v>
      </c>
      <c r="E629" s="2">
        <v>49796</v>
      </c>
      <c r="F629" s="2">
        <v>49826</v>
      </c>
      <c r="G629" s="1" t="s">
        <v>11915</v>
      </c>
      <c r="H629" s="1">
        <f>+Temporalidad[[#This Row],[ID]]</f>
        <v>618</v>
      </c>
    </row>
    <row r="630" spans="1:8" hidden="1" x14ac:dyDescent="0.25">
      <c r="A630">
        <v>619</v>
      </c>
      <c r="B630" s="19" t="s">
        <v>11916</v>
      </c>
      <c r="C630" s="1" t="s">
        <v>8340</v>
      </c>
      <c r="D630" s="1" t="s">
        <v>8341</v>
      </c>
      <c r="E630" s="2">
        <v>49827</v>
      </c>
      <c r="F630" s="2">
        <v>49856</v>
      </c>
      <c r="G630" s="1" t="s">
        <v>11917</v>
      </c>
      <c r="H630" s="1">
        <f>+Temporalidad[[#This Row],[ID]]</f>
        <v>619</v>
      </c>
    </row>
    <row r="631" spans="1:8" hidden="1" x14ac:dyDescent="0.25">
      <c r="A631">
        <v>620</v>
      </c>
      <c r="B631" s="19" t="s">
        <v>11918</v>
      </c>
      <c r="C631" s="1" t="s">
        <v>8340</v>
      </c>
      <c r="D631" s="1" t="s">
        <v>8341</v>
      </c>
      <c r="E631" s="2">
        <v>49857</v>
      </c>
      <c r="F631" s="2">
        <v>49887</v>
      </c>
      <c r="G631" s="1" t="s">
        <v>11919</v>
      </c>
      <c r="H631" s="1">
        <f>+Temporalidad[[#This Row],[ID]]</f>
        <v>620</v>
      </c>
    </row>
    <row r="632" spans="1:8" hidden="1" x14ac:dyDescent="0.25">
      <c r="A632">
        <v>621</v>
      </c>
      <c r="B632" s="19" t="s">
        <v>11920</v>
      </c>
      <c r="C632" s="1" t="s">
        <v>8340</v>
      </c>
      <c r="D632" s="1" t="s">
        <v>8341</v>
      </c>
      <c r="E632" s="2">
        <v>49888</v>
      </c>
      <c r="F632" s="2">
        <v>49918</v>
      </c>
      <c r="G632" s="1" t="s">
        <v>11921</v>
      </c>
      <c r="H632" s="1">
        <f>+Temporalidad[[#This Row],[ID]]</f>
        <v>621</v>
      </c>
    </row>
    <row r="633" spans="1:8" hidden="1" x14ac:dyDescent="0.25">
      <c r="A633">
        <v>622</v>
      </c>
      <c r="B633" s="19" t="s">
        <v>11922</v>
      </c>
      <c r="C633" s="1" t="s">
        <v>8340</v>
      </c>
      <c r="D633" s="1" t="s">
        <v>8341</v>
      </c>
      <c r="E633" s="2">
        <v>49919</v>
      </c>
      <c r="F633" s="2">
        <v>49948</v>
      </c>
      <c r="G633" s="1" t="s">
        <v>11923</v>
      </c>
      <c r="H633" s="1">
        <f>+Temporalidad[[#This Row],[ID]]</f>
        <v>622</v>
      </c>
    </row>
    <row r="634" spans="1:8" hidden="1" x14ac:dyDescent="0.25">
      <c r="A634">
        <v>623</v>
      </c>
      <c r="B634" s="19" t="s">
        <v>11924</v>
      </c>
      <c r="C634" s="1" t="s">
        <v>8340</v>
      </c>
      <c r="D634" s="1" t="s">
        <v>8341</v>
      </c>
      <c r="E634" s="2">
        <v>49949</v>
      </c>
      <c r="F634" s="2">
        <v>49979</v>
      </c>
      <c r="G634" s="1" t="s">
        <v>11925</v>
      </c>
      <c r="H634" s="1">
        <f>+Temporalidad[[#This Row],[ID]]</f>
        <v>623</v>
      </c>
    </row>
    <row r="635" spans="1:8" hidden="1" x14ac:dyDescent="0.25">
      <c r="A635">
        <v>624</v>
      </c>
      <c r="B635" s="19" t="s">
        <v>11926</v>
      </c>
      <c r="C635" s="1" t="s">
        <v>8340</v>
      </c>
      <c r="D635" s="1" t="s">
        <v>8341</v>
      </c>
      <c r="E635" s="2">
        <v>49980</v>
      </c>
      <c r="F635" s="2">
        <v>50009</v>
      </c>
      <c r="G635" s="1" t="s">
        <v>11927</v>
      </c>
      <c r="H635" s="1">
        <f>+Temporalidad[[#This Row],[ID]]</f>
        <v>624</v>
      </c>
    </row>
    <row r="636" spans="1:8" hidden="1" x14ac:dyDescent="0.25">
      <c r="A636">
        <v>625</v>
      </c>
      <c r="B636" s="19" t="s">
        <v>11928</v>
      </c>
      <c r="C636" s="1" t="s">
        <v>8340</v>
      </c>
      <c r="D636" s="1" t="s">
        <v>8341</v>
      </c>
      <c r="E636" s="2">
        <v>50010</v>
      </c>
      <c r="F636" s="2">
        <v>50040</v>
      </c>
      <c r="G636" s="1" t="s">
        <v>11929</v>
      </c>
      <c r="H636" s="1">
        <f>+Temporalidad[[#This Row],[ID]]</f>
        <v>625</v>
      </c>
    </row>
    <row r="637" spans="1:8" hidden="1" x14ac:dyDescent="0.25">
      <c r="A637">
        <v>626</v>
      </c>
      <c r="B637" s="19" t="s">
        <v>11930</v>
      </c>
      <c r="C637" s="1" t="s">
        <v>8340</v>
      </c>
      <c r="D637" s="1" t="s">
        <v>8341</v>
      </c>
      <c r="E637" s="2">
        <v>50041</v>
      </c>
      <c r="F637" s="2">
        <v>50071</v>
      </c>
      <c r="G637" s="1" t="s">
        <v>11931</v>
      </c>
      <c r="H637" s="1">
        <f>+Temporalidad[[#This Row],[ID]]</f>
        <v>626</v>
      </c>
    </row>
    <row r="638" spans="1:8" hidden="1" x14ac:dyDescent="0.25">
      <c r="A638">
        <v>627</v>
      </c>
      <c r="B638" s="19" t="s">
        <v>11932</v>
      </c>
      <c r="C638" s="1" t="s">
        <v>8340</v>
      </c>
      <c r="D638" s="1" t="s">
        <v>8341</v>
      </c>
      <c r="E638" s="2">
        <v>50072</v>
      </c>
      <c r="F638" s="2">
        <v>50099</v>
      </c>
      <c r="G638" s="1" t="s">
        <v>11933</v>
      </c>
      <c r="H638" s="1">
        <f>+Temporalidad[[#This Row],[ID]]</f>
        <v>627</v>
      </c>
    </row>
    <row r="639" spans="1:8" hidden="1" x14ac:dyDescent="0.25">
      <c r="A639">
        <v>628</v>
      </c>
      <c r="B639" s="19" t="s">
        <v>11934</v>
      </c>
      <c r="C639" s="1" t="s">
        <v>8340</v>
      </c>
      <c r="D639" s="1" t="s">
        <v>8341</v>
      </c>
      <c r="E639" s="2">
        <v>50100</v>
      </c>
      <c r="F639" s="2">
        <v>50130</v>
      </c>
      <c r="G639" s="1" t="s">
        <v>11935</v>
      </c>
      <c r="H639" s="1">
        <f>+Temporalidad[[#This Row],[ID]]</f>
        <v>628</v>
      </c>
    </row>
    <row r="640" spans="1:8" hidden="1" x14ac:dyDescent="0.25">
      <c r="A640">
        <v>629</v>
      </c>
      <c r="B640" s="19" t="s">
        <v>11936</v>
      </c>
      <c r="C640" s="1" t="s">
        <v>8340</v>
      </c>
      <c r="D640" s="1" t="s">
        <v>8341</v>
      </c>
      <c r="E640" s="2">
        <v>50131</v>
      </c>
      <c r="F640" s="2">
        <v>50160</v>
      </c>
      <c r="G640" s="1" t="s">
        <v>11937</v>
      </c>
      <c r="H640" s="1">
        <f>+Temporalidad[[#This Row],[ID]]</f>
        <v>629</v>
      </c>
    </row>
    <row r="641" spans="1:8" hidden="1" x14ac:dyDescent="0.25">
      <c r="A641">
        <v>630</v>
      </c>
      <c r="B641" s="19" t="s">
        <v>11938</v>
      </c>
      <c r="C641" s="1" t="s">
        <v>8340</v>
      </c>
      <c r="D641" s="1" t="s">
        <v>8341</v>
      </c>
      <c r="E641" s="2">
        <v>50161</v>
      </c>
      <c r="F641" s="2">
        <v>50191</v>
      </c>
      <c r="G641" s="1" t="s">
        <v>11939</v>
      </c>
      <c r="H641" s="1">
        <f>+Temporalidad[[#This Row],[ID]]</f>
        <v>630</v>
      </c>
    </row>
    <row r="642" spans="1:8" hidden="1" x14ac:dyDescent="0.25">
      <c r="A642">
        <v>631</v>
      </c>
      <c r="B642" s="19" t="s">
        <v>11940</v>
      </c>
      <c r="C642" s="1" t="s">
        <v>8340</v>
      </c>
      <c r="D642" s="1" t="s">
        <v>8341</v>
      </c>
      <c r="E642" s="2">
        <v>50192</v>
      </c>
      <c r="F642" s="2">
        <v>50221</v>
      </c>
      <c r="G642" s="1" t="s">
        <v>11941</v>
      </c>
      <c r="H642" s="1">
        <f>+Temporalidad[[#This Row],[ID]]</f>
        <v>631</v>
      </c>
    </row>
    <row r="643" spans="1:8" hidden="1" x14ac:dyDescent="0.25">
      <c r="A643">
        <v>632</v>
      </c>
      <c r="B643" s="19" t="s">
        <v>11942</v>
      </c>
      <c r="C643" s="1" t="s">
        <v>8340</v>
      </c>
      <c r="D643" s="1" t="s">
        <v>8341</v>
      </c>
      <c r="E643" s="2">
        <v>50222</v>
      </c>
      <c r="F643" s="2">
        <v>50252</v>
      </c>
      <c r="G643" s="1" t="s">
        <v>11943</v>
      </c>
      <c r="H643" s="1">
        <f>+Temporalidad[[#This Row],[ID]]</f>
        <v>632</v>
      </c>
    </row>
    <row r="644" spans="1:8" hidden="1" x14ac:dyDescent="0.25">
      <c r="A644">
        <v>633</v>
      </c>
      <c r="B644" s="19" t="s">
        <v>11944</v>
      </c>
      <c r="C644" s="1" t="s">
        <v>8340</v>
      </c>
      <c r="D644" s="1" t="s">
        <v>8341</v>
      </c>
      <c r="E644" s="2">
        <v>50253</v>
      </c>
      <c r="F644" s="2">
        <v>50283</v>
      </c>
      <c r="G644" s="1" t="s">
        <v>11945</v>
      </c>
      <c r="H644" s="1">
        <f>+Temporalidad[[#This Row],[ID]]</f>
        <v>633</v>
      </c>
    </row>
    <row r="645" spans="1:8" hidden="1" x14ac:dyDescent="0.25">
      <c r="A645">
        <v>634</v>
      </c>
      <c r="B645" s="19" t="s">
        <v>11946</v>
      </c>
      <c r="C645" s="1" t="s">
        <v>8340</v>
      </c>
      <c r="D645" s="1" t="s">
        <v>8341</v>
      </c>
      <c r="E645" s="2">
        <v>50284</v>
      </c>
      <c r="F645" s="2">
        <v>50313</v>
      </c>
      <c r="G645" s="1" t="s">
        <v>11947</v>
      </c>
      <c r="H645" s="1">
        <f>+Temporalidad[[#This Row],[ID]]</f>
        <v>634</v>
      </c>
    </row>
    <row r="646" spans="1:8" hidden="1" x14ac:dyDescent="0.25">
      <c r="A646">
        <v>635</v>
      </c>
      <c r="B646" s="19" t="s">
        <v>11948</v>
      </c>
      <c r="C646" s="1" t="s">
        <v>8340</v>
      </c>
      <c r="D646" s="1" t="s">
        <v>8341</v>
      </c>
      <c r="E646" s="2">
        <v>50314</v>
      </c>
      <c r="F646" s="2">
        <v>50344</v>
      </c>
      <c r="G646" s="1" t="s">
        <v>11949</v>
      </c>
      <c r="H646" s="1">
        <f>+Temporalidad[[#This Row],[ID]]</f>
        <v>635</v>
      </c>
    </row>
    <row r="647" spans="1:8" hidden="1" x14ac:dyDescent="0.25">
      <c r="A647">
        <v>636</v>
      </c>
      <c r="B647" s="19" t="s">
        <v>11950</v>
      </c>
      <c r="C647" s="1" t="s">
        <v>8340</v>
      </c>
      <c r="D647" s="1" t="s">
        <v>8341</v>
      </c>
      <c r="E647" s="2">
        <v>50345</v>
      </c>
      <c r="F647" s="2">
        <v>50374</v>
      </c>
      <c r="G647" s="1" t="s">
        <v>11951</v>
      </c>
      <c r="H647" s="1">
        <f>+Temporalidad[[#This Row],[ID]]</f>
        <v>636</v>
      </c>
    </row>
    <row r="648" spans="1:8" hidden="1" x14ac:dyDescent="0.25">
      <c r="A648">
        <v>637</v>
      </c>
      <c r="B648" s="19" t="s">
        <v>11952</v>
      </c>
      <c r="C648" s="1" t="s">
        <v>8340</v>
      </c>
      <c r="D648" s="1" t="s">
        <v>8341</v>
      </c>
      <c r="E648" s="2">
        <v>50375</v>
      </c>
      <c r="F648" s="2">
        <v>50405</v>
      </c>
      <c r="G648" s="1" t="s">
        <v>11953</v>
      </c>
      <c r="H648" s="1">
        <f>+Temporalidad[[#This Row],[ID]]</f>
        <v>637</v>
      </c>
    </row>
    <row r="649" spans="1:8" hidden="1" x14ac:dyDescent="0.25">
      <c r="A649">
        <v>638</v>
      </c>
      <c r="B649" s="19" t="s">
        <v>11954</v>
      </c>
      <c r="C649" s="1" t="s">
        <v>8340</v>
      </c>
      <c r="D649" s="1" t="s">
        <v>8341</v>
      </c>
      <c r="E649" s="2">
        <v>50406</v>
      </c>
      <c r="F649" s="2">
        <v>50436</v>
      </c>
      <c r="G649" s="1" t="s">
        <v>11955</v>
      </c>
      <c r="H649" s="1">
        <f>+Temporalidad[[#This Row],[ID]]</f>
        <v>638</v>
      </c>
    </row>
    <row r="650" spans="1:8" hidden="1" x14ac:dyDescent="0.25">
      <c r="A650">
        <v>639</v>
      </c>
      <c r="B650" s="19" t="s">
        <v>11956</v>
      </c>
      <c r="C650" s="1" t="s">
        <v>8340</v>
      </c>
      <c r="D650" s="1" t="s">
        <v>8341</v>
      </c>
      <c r="E650" s="2">
        <v>50437</v>
      </c>
      <c r="F650" s="2">
        <v>50464</v>
      </c>
      <c r="G650" s="1" t="s">
        <v>11957</v>
      </c>
      <c r="H650" s="1">
        <f>+Temporalidad[[#This Row],[ID]]</f>
        <v>639</v>
      </c>
    </row>
    <row r="651" spans="1:8" hidden="1" x14ac:dyDescent="0.25">
      <c r="A651">
        <v>640</v>
      </c>
      <c r="B651" s="19" t="s">
        <v>11958</v>
      </c>
      <c r="C651" s="1" t="s">
        <v>8340</v>
      </c>
      <c r="D651" s="1" t="s">
        <v>8341</v>
      </c>
      <c r="E651" s="2">
        <v>50465</v>
      </c>
      <c r="F651" s="2">
        <v>50495</v>
      </c>
      <c r="G651" s="1" t="s">
        <v>11959</v>
      </c>
      <c r="H651" s="1">
        <f>+Temporalidad[[#This Row],[ID]]</f>
        <v>640</v>
      </c>
    </row>
    <row r="652" spans="1:8" hidden="1" x14ac:dyDescent="0.25">
      <c r="A652">
        <v>641</v>
      </c>
      <c r="B652" s="19" t="s">
        <v>11960</v>
      </c>
      <c r="C652" s="1" t="s">
        <v>8340</v>
      </c>
      <c r="D652" s="1" t="s">
        <v>8341</v>
      </c>
      <c r="E652" s="2">
        <v>50496</v>
      </c>
      <c r="F652" s="2">
        <v>50525</v>
      </c>
      <c r="G652" s="1" t="s">
        <v>11961</v>
      </c>
      <c r="H652" s="1">
        <f>+Temporalidad[[#This Row],[ID]]</f>
        <v>641</v>
      </c>
    </row>
    <row r="653" spans="1:8" hidden="1" x14ac:dyDescent="0.25">
      <c r="A653">
        <v>642</v>
      </c>
      <c r="B653" s="19" t="s">
        <v>11962</v>
      </c>
      <c r="C653" s="1" t="s">
        <v>8340</v>
      </c>
      <c r="D653" s="1" t="s">
        <v>8341</v>
      </c>
      <c r="E653" s="2">
        <v>50526</v>
      </c>
      <c r="F653" s="2">
        <v>50556</v>
      </c>
      <c r="G653" s="1" t="s">
        <v>11963</v>
      </c>
      <c r="H653" s="1">
        <f>+Temporalidad[[#This Row],[ID]]</f>
        <v>642</v>
      </c>
    </row>
    <row r="654" spans="1:8" hidden="1" x14ac:dyDescent="0.25">
      <c r="A654">
        <v>643</v>
      </c>
      <c r="B654" s="19" t="s">
        <v>11964</v>
      </c>
      <c r="C654" s="1" t="s">
        <v>8340</v>
      </c>
      <c r="D654" s="1" t="s">
        <v>8341</v>
      </c>
      <c r="E654" s="2">
        <v>50557</v>
      </c>
      <c r="F654" s="2">
        <v>50586</v>
      </c>
      <c r="G654" s="1" t="s">
        <v>11965</v>
      </c>
      <c r="H654" s="1">
        <f>+Temporalidad[[#This Row],[ID]]</f>
        <v>643</v>
      </c>
    </row>
    <row r="655" spans="1:8" hidden="1" x14ac:dyDescent="0.25">
      <c r="A655">
        <v>644</v>
      </c>
      <c r="B655" s="19" t="s">
        <v>11966</v>
      </c>
      <c r="C655" s="1" t="s">
        <v>8340</v>
      </c>
      <c r="D655" s="1" t="s">
        <v>8341</v>
      </c>
      <c r="E655" s="2">
        <v>50587</v>
      </c>
      <c r="F655" s="2">
        <v>50617</v>
      </c>
      <c r="G655" s="1" t="s">
        <v>11967</v>
      </c>
      <c r="H655" s="1">
        <f>+Temporalidad[[#This Row],[ID]]</f>
        <v>644</v>
      </c>
    </row>
    <row r="656" spans="1:8" hidden="1" x14ac:dyDescent="0.25">
      <c r="A656">
        <v>645</v>
      </c>
      <c r="B656" s="19" t="s">
        <v>11968</v>
      </c>
      <c r="C656" s="1" t="s">
        <v>8340</v>
      </c>
      <c r="D656" s="1" t="s">
        <v>8341</v>
      </c>
      <c r="E656" s="2">
        <v>50618</v>
      </c>
      <c r="F656" s="2">
        <v>50648</v>
      </c>
      <c r="G656" s="1" t="s">
        <v>11969</v>
      </c>
      <c r="H656" s="1">
        <f>+Temporalidad[[#This Row],[ID]]</f>
        <v>645</v>
      </c>
    </row>
    <row r="657" spans="1:8" hidden="1" x14ac:dyDescent="0.25">
      <c r="A657">
        <v>646</v>
      </c>
      <c r="B657" s="19" t="s">
        <v>11970</v>
      </c>
      <c r="C657" s="1" t="s">
        <v>8340</v>
      </c>
      <c r="D657" s="1" t="s">
        <v>8341</v>
      </c>
      <c r="E657" s="2">
        <v>50649</v>
      </c>
      <c r="F657" s="2">
        <v>50678</v>
      </c>
      <c r="G657" s="1" t="s">
        <v>11971</v>
      </c>
      <c r="H657" s="1">
        <f>+Temporalidad[[#This Row],[ID]]</f>
        <v>646</v>
      </c>
    </row>
    <row r="658" spans="1:8" hidden="1" x14ac:dyDescent="0.25">
      <c r="A658">
        <v>647</v>
      </c>
      <c r="B658" s="19" t="s">
        <v>11972</v>
      </c>
      <c r="C658" s="1" t="s">
        <v>8340</v>
      </c>
      <c r="D658" s="1" t="s">
        <v>8341</v>
      </c>
      <c r="E658" s="2">
        <v>50679</v>
      </c>
      <c r="F658" s="2">
        <v>50709</v>
      </c>
      <c r="G658" s="1" t="s">
        <v>11973</v>
      </c>
      <c r="H658" s="1">
        <f>+Temporalidad[[#This Row],[ID]]</f>
        <v>647</v>
      </c>
    </row>
    <row r="659" spans="1:8" hidden="1" x14ac:dyDescent="0.25">
      <c r="A659">
        <v>648</v>
      </c>
      <c r="B659" s="19" t="s">
        <v>11974</v>
      </c>
      <c r="C659" s="1" t="s">
        <v>8340</v>
      </c>
      <c r="D659" s="1" t="s">
        <v>8341</v>
      </c>
      <c r="E659" s="2">
        <v>50710</v>
      </c>
      <c r="F659" s="2">
        <v>50739</v>
      </c>
      <c r="G659" s="1" t="s">
        <v>11975</v>
      </c>
      <c r="H659" s="1">
        <f>+Temporalidad[[#This Row],[ID]]</f>
        <v>648</v>
      </c>
    </row>
    <row r="660" spans="1:8" hidden="1" x14ac:dyDescent="0.25">
      <c r="A660">
        <v>649</v>
      </c>
      <c r="B660" s="19" t="s">
        <v>11976</v>
      </c>
      <c r="C660" s="1" t="s">
        <v>8340</v>
      </c>
      <c r="D660" s="1" t="s">
        <v>8341</v>
      </c>
      <c r="E660" s="2">
        <v>50740</v>
      </c>
      <c r="F660" s="2">
        <v>50770</v>
      </c>
      <c r="G660" s="1" t="s">
        <v>11977</v>
      </c>
      <c r="H660" s="1">
        <f>+Temporalidad[[#This Row],[ID]]</f>
        <v>649</v>
      </c>
    </row>
    <row r="661" spans="1:8" hidden="1" x14ac:dyDescent="0.25">
      <c r="A661">
        <v>650</v>
      </c>
      <c r="B661" s="19" t="s">
        <v>11978</v>
      </c>
      <c r="C661" s="1" t="s">
        <v>8340</v>
      </c>
      <c r="D661" s="1" t="s">
        <v>8341</v>
      </c>
      <c r="E661" s="2">
        <v>50771</v>
      </c>
      <c r="F661" s="2">
        <v>50801</v>
      </c>
      <c r="G661" s="1" t="s">
        <v>11979</v>
      </c>
      <c r="H661" s="1">
        <f>+Temporalidad[[#This Row],[ID]]</f>
        <v>650</v>
      </c>
    </row>
    <row r="662" spans="1:8" hidden="1" x14ac:dyDescent="0.25">
      <c r="A662">
        <v>651</v>
      </c>
      <c r="B662" s="19" t="s">
        <v>11980</v>
      </c>
      <c r="C662" s="1" t="s">
        <v>8340</v>
      </c>
      <c r="D662" s="1" t="s">
        <v>8341</v>
      </c>
      <c r="E662" s="2">
        <v>50802</v>
      </c>
      <c r="F662" s="2">
        <v>50829</v>
      </c>
      <c r="G662" s="1" t="s">
        <v>11981</v>
      </c>
      <c r="H662" s="1">
        <f>+Temporalidad[[#This Row],[ID]]</f>
        <v>651</v>
      </c>
    </row>
    <row r="663" spans="1:8" hidden="1" x14ac:dyDescent="0.25">
      <c r="A663">
        <v>652</v>
      </c>
      <c r="B663" s="19" t="s">
        <v>11982</v>
      </c>
      <c r="C663" s="1" t="s">
        <v>8340</v>
      </c>
      <c r="D663" s="1" t="s">
        <v>8341</v>
      </c>
      <c r="E663" s="2">
        <v>50830</v>
      </c>
      <c r="F663" s="2">
        <v>50860</v>
      </c>
      <c r="G663" s="1" t="s">
        <v>11983</v>
      </c>
      <c r="H663" s="1">
        <f>+Temporalidad[[#This Row],[ID]]</f>
        <v>652</v>
      </c>
    </row>
    <row r="664" spans="1:8" hidden="1" x14ac:dyDescent="0.25">
      <c r="A664">
        <v>653</v>
      </c>
      <c r="B664" s="19" t="s">
        <v>11984</v>
      </c>
      <c r="C664" s="1" t="s">
        <v>8340</v>
      </c>
      <c r="D664" s="1" t="s">
        <v>8341</v>
      </c>
      <c r="E664" s="2">
        <v>50861</v>
      </c>
      <c r="F664" s="2">
        <v>50890</v>
      </c>
      <c r="G664" s="1" t="s">
        <v>11985</v>
      </c>
      <c r="H664" s="1">
        <f>+Temporalidad[[#This Row],[ID]]</f>
        <v>653</v>
      </c>
    </row>
    <row r="665" spans="1:8" hidden="1" x14ac:dyDescent="0.25">
      <c r="A665">
        <v>654</v>
      </c>
      <c r="B665" s="19" t="s">
        <v>11986</v>
      </c>
      <c r="C665" s="1" t="s">
        <v>8340</v>
      </c>
      <c r="D665" s="1" t="s">
        <v>8341</v>
      </c>
      <c r="E665" s="2">
        <v>50891</v>
      </c>
      <c r="F665" s="2">
        <v>50921</v>
      </c>
      <c r="G665" s="1" t="s">
        <v>11987</v>
      </c>
      <c r="H665" s="1">
        <f>+Temporalidad[[#This Row],[ID]]</f>
        <v>654</v>
      </c>
    </row>
    <row r="666" spans="1:8" hidden="1" x14ac:dyDescent="0.25">
      <c r="A666">
        <v>655</v>
      </c>
      <c r="B666" s="19" t="s">
        <v>11988</v>
      </c>
      <c r="C666" s="1" t="s">
        <v>8340</v>
      </c>
      <c r="D666" s="1" t="s">
        <v>8341</v>
      </c>
      <c r="E666" s="2">
        <v>50922</v>
      </c>
      <c r="F666" s="2">
        <v>50951</v>
      </c>
      <c r="G666" s="1" t="s">
        <v>11989</v>
      </c>
      <c r="H666" s="1">
        <f>+Temporalidad[[#This Row],[ID]]</f>
        <v>655</v>
      </c>
    </row>
    <row r="667" spans="1:8" hidden="1" x14ac:dyDescent="0.25">
      <c r="A667">
        <v>656</v>
      </c>
      <c r="B667" s="19" t="s">
        <v>11990</v>
      </c>
      <c r="C667" s="1" t="s">
        <v>8340</v>
      </c>
      <c r="D667" s="1" t="s">
        <v>8341</v>
      </c>
      <c r="E667" s="2">
        <v>50952</v>
      </c>
      <c r="F667" s="2">
        <v>50982</v>
      </c>
      <c r="G667" s="1" t="s">
        <v>11991</v>
      </c>
      <c r="H667" s="1">
        <f>+Temporalidad[[#This Row],[ID]]</f>
        <v>656</v>
      </c>
    </row>
    <row r="668" spans="1:8" hidden="1" x14ac:dyDescent="0.25">
      <c r="A668">
        <v>657</v>
      </c>
      <c r="B668" s="19" t="s">
        <v>11992</v>
      </c>
      <c r="C668" s="1" t="s">
        <v>8340</v>
      </c>
      <c r="D668" s="1" t="s">
        <v>8341</v>
      </c>
      <c r="E668" s="2">
        <v>50983</v>
      </c>
      <c r="F668" s="2">
        <v>51013</v>
      </c>
      <c r="G668" s="1" t="s">
        <v>11993</v>
      </c>
      <c r="H668" s="1">
        <f>+Temporalidad[[#This Row],[ID]]</f>
        <v>657</v>
      </c>
    </row>
    <row r="669" spans="1:8" hidden="1" x14ac:dyDescent="0.25">
      <c r="A669">
        <v>658</v>
      </c>
      <c r="B669" s="19" t="s">
        <v>11994</v>
      </c>
      <c r="C669" s="1" t="s">
        <v>8340</v>
      </c>
      <c r="D669" s="1" t="s">
        <v>8341</v>
      </c>
      <c r="E669" s="2">
        <v>51014</v>
      </c>
      <c r="F669" s="2">
        <v>51043</v>
      </c>
      <c r="G669" s="1" t="s">
        <v>11995</v>
      </c>
      <c r="H669" s="1">
        <f>+Temporalidad[[#This Row],[ID]]</f>
        <v>658</v>
      </c>
    </row>
    <row r="670" spans="1:8" hidden="1" x14ac:dyDescent="0.25">
      <c r="A670">
        <v>659</v>
      </c>
      <c r="B670" s="19" t="s">
        <v>11996</v>
      </c>
      <c r="C670" s="1" t="s">
        <v>8340</v>
      </c>
      <c r="D670" s="1" t="s">
        <v>8341</v>
      </c>
      <c r="E670" s="2">
        <v>51044</v>
      </c>
      <c r="F670" s="2">
        <v>51074</v>
      </c>
      <c r="G670" s="1" t="s">
        <v>11997</v>
      </c>
      <c r="H670" s="1">
        <f>+Temporalidad[[#This Row],[ID]]</f>
        <v>659</v>
      </c>
    </row>
    <row r="671" spans="1:8" hidden="1" x14ac:dyDescent="0.25">
      <c r="A671">
        <v>660</v>
      </c>
      <c r="B671" s="19" t="s">
        <v>11998</v>
      </c>
      <c r="C671" s="1" t="s">
        <v>8340</v>
      </c>
      <c r="D671" s="1" t="s">
        <v>8341</v>
      </c>
      <c r="E671" s="2">
        <v>51075</v>
      </c>
      <c r="F671" s="2">
        <v>51104</v>
      </c>
      <c r="G671" s="1" t="s">
        <v>11999</v>
      </c>
      <c r="H671" s="1">
        <f>+Temporalidad[[#This Row],[ID]]</f>
        <v>660</v>
      </c>
    </row>
    <row r="672" spans="1:8" hidden="1" x14ac:dyDescent="0.25">
      <c r="A672">
        <v>661</v>
      </c>
      <c r="B672" s="19" t="s">
        <v>12000</v>
      </c>
      <c r="C672" s="1" t="s">
        <v>8340</v>
      </c>
      <c r="D672" s="1" t="s">
        <v>8341</v>
      </c>
      <c r="E672" s="2">
        <v>51105</v>
      </c>
      <c r="F672" s="2">
        <v>51135</v>
      </c>
      <c r="G672" s="1" t="s">
        <v>12001</v>
      </c>
      <c r="H672" s="1">
        <f>+Temporalidad[[#This Row],[ID]]</f>
        <v>661</v>
      </c>
    </row>
    <row r="673" spans="1:8" hidden="1" x14ac:dyDescent="0.25">
      <c r="A673">
        <v>662</v>
      </c>
      <c r="B673" s="19" t="s">
        <v>12002</v>
      </c>
      <c r="C673" s="1" t="s">
        <v>8340</v>
      </c>
      <c r="D673" s="1" t="s">
        <v>8341</v>
      </c>
      <c r="E673" s="2">
        <v>51136</v>
      </c>
      <c r="F673" s="2">
        <v>51166</v>
      </c>
      <c r="G673" s="1" t="s">
        <v>12003</v>
      </c>
      <c r="H673" s="1">
        <f>+Temporalidad[[#This Row],[ID]]</f>
        <v>662</v>
      </c>
    </row>
    <row r="674" spans="1:8" hidden="1" x14ac:dyDescent="0.25">
      <c r="A674">
        <v>663</v>
      </c>
      <c r="B674" s="19" t="s">
        <v>12004</v>
      </c>
      <c r="C674" s="1" t="s">
        <v>8340</v>
      </c>
      <c r="D674" s="1" t="s">
        <v>8341</v>
      </c>
      <c r="E674" s="2">
        <v>51167</v>
      </c>
      <c r="F674" s="2">
        <v>51194</v>
      </c>
      <c r="G674" s="1" t="s">
        <v>12005</v>
      </c>
      <c r="H674" s="1">
        <f>+Temporalidad[[#This Row],[ID]]</f>
        <v>663</v>
      </c>
    </row>
    <row r="675" spans="1:8" hidden="1" x14ac:dyDescent="0.25">
      <c r="A675">
        <v>664</v>
      </c>
      <c r="B675" s="19" t="s">
        <v>12006</v>
      </c>
      <c r="C675" s="1" t="s">
        <v>8340</v>
      </c>
      <c r="D675" s="1" t="s">
        <v>8341</v>
      </c>
      <c r="E675" s="2">
        <v>51196</v>
      </c>
      <c r="F675" s="2">
        <v>51226</v>
      </c>
      <c r="G675" s="1" t="s">
        <v>12007</v>
      </c>
      <c r="H675" s="1">
        <f>+Temporalidad[[#This Row],[ID]]</f>
        <v>664</v>
      </c>
    </row>
    <row r="676" spans="1:8" hidden="1" x14ac:dyDescent="0.25">
      <c r="A676">
        <v>665</v>
      </c>
      <c r="B676" s="19" t="s">
        <v>12008</v>
      </c>
      <c r="C676" s="1" t="s">
        <v>8340</v>
      </c>
      <c r="D676" s="1" t="s">
        <v>8341</v>
      </c>
      <c r="E676" s="2">
        <v>51227</v>
      </c>
      <c r="F676" s="2">
        <v>51256</v>
      </c>
      <c r="G676" s="1" t="s">
        <v>12009</v>
      </c>
      <c r="H676" s="1">
        <f>+Temporalidad[[#This Row],[ID]]</f>
        <v>665</v>
      </c>
    </row>
    <row r="677" spans="1:8" hidden="1" x14ac:dyDescent="0.25">
      <c r="A677">
        <v>666</v>
      </c>
      <c r="B677" s="19" t="s">
        <v>12010</v>
      </c>
      <c r="C677" s="1" t="s">
        <v>8340</v>
      </c>
      <c r="D677" s="1" t="s">
        <v>8341</v>
      </c>
      <c r="E677" s="2">
        <v>51257</v>
      </c>
      <c r="F677" s="2">
        <v>51287</v>
      </c>
      <c r="G677" s="1" t="s">
        <v>12011</v>
      </c>
      <c r="H677" s="1">
        <f>+Temporalidad[[#This Row],[ID]]</f>
        <v>666</v>
      </c>
    </row>
    <row r="678" spans="1:8" hidden="1" x14ac:dyDescent="0.25">
      <c r="A678">
        <v>667</v>
      </c>
      <c r="B678" s="19" t="s">
        <v>12012</v>
      </c>
      <c r="C678" s="1" t="s">
        <v>8340</v>
      </c>
      <c r="D678" s="1" t="s">
        <v>8341</v>
      </c>
      <c r="E678" s="2">
        <v>51288</v>
      </c>
      <c r="F678" s="2">
        <v>51317</v>
      </c>
      <c r="G678" s="1" t="s">
        <v>12013</v>
      </c>
      <c r="H678" s="1">
        <f>+Temporalidad[[#This Row],[ID]]</f>
        <v>667</v>
      </c>
    </row>
    <row r="679" spans="1:8" hidden="1" x14ac:dyDescent="0.25">
      <c r="A679">
        <v>668</v>
      </c>
      <c r="B679" s="19" t="s">
        <v>12014</v>
      </c>
      <c r="C679" s="1" t="s">
        <v>8340</v>
      </c>
      <c r="D679" s="1" t="s">
        <v>8341</v>
      </c>
      <c r="E679" s="2">
        <v>51318</v>
      </c>
      <c r="F679" s="2">
        <v>51348</v>
      </c>
      <c r="G679" s="1" t="s">
        <v>12015</v>
      </c>
      <c r="H679" s="1">
        <f>+Temporalidad[[#This Row],[ID]]</f>
        <v>668</v>
      </c>
    </row>
    <row r="680" spans="1:8" hidden="1" x14ac:dyDescent="0.25">
      <c r="A680">
        <v>669</v>
      </c>
      <c r="B680" s="19" t="s">
        <v>12016</v>
      </c>
      <c r="C680" s="1" t="s">
        <v>8340</v>
      </c>
      <c r="D680" s="1" t="s">
        <v>8341</v>
      </c>
      <c r="E680" s="2">
        <v>51349</v>
      </c>
      <c r="F680" s="2">
        <v>51379</v>
      </c>
      <c r="G680" s="1" t="s">
        <v>12017</v>
      </c>
      <c r="H680" s="1">
        <f>+Temporalidad[[#This Row],[ID]]</f>
        <v>669</v>
      </c>
    </row>
    <row r="681" spans="1:8" hidden="1" x14ac:dyDescent="0.25">
      <c r="A681">
        <v>670</v>
      </c>
      <c r="B681" s="19" t="s">
        <v>12018</v>
      </c>
      <c r="C681" s="1" t="s">
        <v>8340</v>
      </c>
      <c r="D681" s="1" t="s">
        <v>8341</v>
      </c>
      <c r="E681" s="2">
        <v>51380</v>
      </c>
      <c r="F681" s="2">
        <v>51409</v>
      </c>
      <c r="G681" s="1" t="s">
        <v>12019</v>
      </c>
      <c r="H681" s="1">
        <f>+Temporalidad[[#This Row],[ID]]</f>
        <v>670</v>
      </c>
    </row>
    <row r="682" spans="1:8" hidden="1" x14ac:dyDescent="0.25">
      <c r="A682">
        <v>671</v>
      </c>
      <c r="B682" s="19" t="s">
        <v>12020</v>
      </c>
      <c r="C682" s="1" t="s">
        <v>8340</v>
      </c>
      <c r="D682" s="1" t="s">
        <v>8341</v>
      </c>
      <c r="E682" s="2">
        <v>51410</v>
      </c>
      <c r="F682" s="2">
        <v>51440</v>
      </c>
      <c r="G682" s="1" t="s">
        <v>12021</v>
      </c>
      <c r="H682" s="1">
        <f>+Temporalidad[[#This Row],[ID]]</f>
        <v>671</v>
      </c>
    </row>
    <row r="683" spans="1:8" hidden="1" x14ac:dyDescent="0.25">
      <c r="A683">
        <v>672</v>
      </c>
      <c r="B683" s="19" t="s">
        <v>12022</v>
      </c>
      <c r="C683" s="1" t="s">
        <v>8340</v>
      </c>
      <c r="D683" s="1" t="s">
        <v>8341</v>
      </c>
      <c r="E683" s="2">
        <v>51441</v>
      </c>
      <c r="F683" s="2">
        <v>51470</v>
      </c>
      <c r="G683" s="1" t="s">
        <v>12023</v>
      </c>
      <c r="H683" s="1">
        <f>+Temporalidad[[#This Row],[ID]]</f>
        <v>672</v>
      </c>
    </row>
    <row r="684" spans="1:8" hidden="1" x14ac:dyDescent="0.25">
      <c r="A684">
        <v>673</v>
      </c>
      <c r="B684" s="19" t="s">
        <v>12024</v>
      </c>
      <c r="C684" s="1" t="s">
        <v>8340</v>
      </c>
      <c r="D684" s="1" t="s">
        <v>8341</v>
      </c>
      <c r="E684" s="2">
        <v>51471</v>
      </c>
      <c r="F684" s="2">
        <v>51501</v>
      </c>
      <c r="G684" s="1" t="s">
        <v>12025</v>
      </c>
      <c r="H684" s="1">
        <f>+Temporalidad[[#This Row],[ID]]</f>
        <v>673</v>
      </c>
    </row>
    <row r="685" spans="1:8" hidden="1" x14ac:dyDescent="0.25">
      <c r="A685">
        <v>674</v>
      </c>
      <c r="B685" s="19" t="s">
        <v>12026</v>
      </c>
      <c r="C685" s="1" t="s">
        <v>8340</v>
      </c>
      <c r="D685" s="1" t="s">
        <v>8341</v>
      </c>
      <c r="E685" s="2">
        <v>51502</v>
      </c>
      <c r="F685" s="2">
        <v>51532</v>
      </c>
      <c r="G685" s="1" t="s">
        <v>12027</v>
      </c>
      <c r="H685" s="1">
        <f>+Temporalidad[[#This Row],[ID]]</f>
        <v>674</v>
      </c>
    </row>
    <row r="686" spans="1:8" hidden="1" x14ac:dyDescent="0.25">
      <c r="A686">
        <v>675</v>
      </c>
      <c r="B686" s="19" t="s">
        <v>12028</v>
      </c>
      <c r="C686" s="1" t="s">
        <v>8340</v>
      </c>
      <c r="D686" s="1" t="s">
        <v>8341</v>
      </c>
      <c r="E686" s="2">
        <v>51533</v>
      </c>
      <c r="F686" s="2">
        <v>51560</v>
      </c>
      <c r="G686" s="1" t="s">
        <v>12029</v>
      </c>
      <c r="H686" s="1">
        <f>+Temporalidad[[#This Row],[ID]]</f>
        <v>675</v>
      </c>
    </row>
    <row r="687" spans="1:8" hidden="1" x14ac:dyDescent="0.25">
      <c r="A687">
        <v>676</v>
      </c>
      <c r="B687" s="19" t="s">
        <v>12030</v>
      </c>
      <c r="C687" s="1" t="s">
        <v>8340</v>
      </c>
      <c r="D687" s="1" t="s">
        <v>8341</v>
      </c>
      <c r="E687" s="2">
        <v>51561</v>
      </c>
      <c r="F687" s="2">
        <v>51591</v>
      </c>
      <c r="G687" s="1" t="s">
        <v>12031</v>
      </c>
      <c r="H687" s="1">
        <f>+Temporalidad[[#This Row],[ID]]</f>
        <v>676</v>
      </c>
    </row>
    <row r="688" spans="1:8" hidden="1" x14ac:dyDescent="0.25">
      <c r="A688">
        <v>677</v>
      </c>
      <c r="B688" s="19" t="s">
        <v>12032</v>
      </c>
      <c r="C688" s="1" t="s">
        <v>8340</v>
      </c>
      <c r="D688" s="1" t="s">
        <v>8341</v>
      </c>
      <c r="E688" s="2">
        <v>51592</v>
      </c>
      <c r="F688" s="2">
        <v>51621</v>
      </c>
      <c r="G688" s="1" t="s">
        <v>12033</v>
      </c>
      <c r="H688" s="1">
        <f>+Temporalidad[[#This Row],[ID]]</f>
        <v>677</v>
      </c>
    </row>
    <row r="689" spans="1:8" hidden="1" x14ac:dyDescent="0.25">
      <c r="A689">
        <v>678</v>
      </c>
      <c r="B689" s="19" t="s">
        <v>12034</v>
      </c>
      <c r="C689" s="1" t="s">
        <v>8340</v>
      </c>
      <c r="D689" s="1" t="s">
        <v>8341</v>
      </c>
      <c r="E689" s="2">
        <v>51622</v>
      </c>
      <c r="F689" s="2">
        <v>51652</v>
      </c>
      <c r="G689" s="1" t="s">
        <v>12035</v>
      </c>
      <c r="H689" s="1">
        <f>+Temporalidad[[#This Row],[ID]]</f>
        <v>678</v>
      </c>
    </row>
    <row r="690" spans="1:8" hidden="1" x14ac:dyDescent="0.25">
      <c r="A690">
        <v>679</v>
      </c>
      <c r="B690" s="19" t="s">
        <v>12036</v>
      </c>
      <c r="C690" s="1" t="s">
        <v>8340</v>
      </c>
      <c r="D690" s="1" t="s">
        <v>8341</v>
      </c>
      <c r="E690" s="2">
        <v>51653</v>
      </c>
      <c r="F690" s="2">
        <v>51682</v>
      </c>
      <c r="G690" s="1" t="s">
        <v>12037</v>
      </c>
      <c r="H690" s="1">
        <f>+Temporalidad[[#This Row],[ID]]</f>
        <v>679</v>
      </c>
    </row>
    <row r="691" spans="1:8" hidden="1" x14ac:dyDescent="0.25">
      <c r="A691">
        <v>680</v>
      </c>
      <c r="B691" s="19" t="s">
        <v>12038</v>
      </c>
      <c r="C691" s="1" t="s">
        <v>8340</v>
      </c>
      <c r="D691" s="1" t="s">
        <v>8341</v>
      </c>
      <c r="E691" s="2">
        <v>51683</v>
      </c>
      <c r="F691" s="2">
        <v>51713</v>
      </c>
      <c r="G691" s="1" t="s">
        <v>12039</v>
      </c>
      <c r="H691" s="1">
        <f>+Temporalidad[[#This Row],[ID]]</f>
        <v>680</v>
      </c>
    </row>
    <row r="692" spans="1:8" hidden="1" x14ac:dyDescent="0.25">
      <c r="A692">
        <v>681</v>
      </c>
      <c r="B692" s="19" t="s">
        <v>12040</v>
      </c>
      <c r="C692" s="1" t="s">
        <v>8340</v>
      </c>
      <c r="D692" s="1" t="s">
        <v>8341</v>
      </c>
      <c r="E692" s="2">
        <v>51714</v>
      </c>
      <c r="F692" s="2">
        <v>51744</v>
      </c>
      <c r="G692" s="1" t="s">
        <v>12041</v>
      </c>
      <c r="H692" s="1">
        <f>+Temporalidad[[#This Row],[ID]]</f>
        <v>681</v>
      </c>
    </row>
    <row r="693" spans="1:8" hidden="1" x14ac:dyDescent="0.25">
      <c r="A693">
        <v>682</v>
      </c>
      <c r="B693" s="19" t="s">
        <v>12042</v>
      </c>
      <c r="C693" s="1" t="s">
        <v>8340</v>
      </c>
      <c r="D693" s="1" t="s">
        <v>8341</v>
      </c>
      <c r="E693" s="2">
        <v>51745</v>
      </c>
      <c r="F693" s="2">
        <v>51774</v>
      </c>
      <c r="G693" s="1" t="s">
        <v>12043</v>
      </c>
      <c r="H693" s="1">
        <f>+Temporalidad[[#This Row],[ID]]</f>
        <v>682</v>
      </c>
    </row>
    <row r="694" spans="1:8" hidden="1" x14ac:dyDescent="0.25">
      <c r="A694">
        <v>683</v>
      </c>
      <c r="B694" s="19" t="s">
        <v>12044</v>
      </c>
      <c r="C694" s="1" t="s">
        <v>8340</v>
      </c>
      <c r="D694" s="1" t="s">
        <v>8341</v>
      </c>
      <c r="E694" s="2">
        <v>51775</v>
      </c>
      <c r="F694" s="2">
        <v>51805</v>
      </c>
      <c r="G694" s="1" t="s">
        <v>12045</v>
      </c>
      <c r="H694" s="1">
        <f>+Temporalidad[[#This Row],[ID]]</f>
        <v>683</v>
      </c>
    </row>
    <row r="695" spans="1:8" hidden="1" x14ac:dyDescent="0.25">
      <c r="A695">
        <v>684</v>
      </c>
      <c r="B695" s="19" t="s">
        <v>12046</v>
      </c>
      <c r="C695" s="1" t="s">
        <v>8340</v>
      </c>
      <c r="D695" s="1" t="s">
        <v>8341</v>
      </c>
      <c r="E695" s="2">
        <v>51806</v>
      </c>
      <c r="F695" s="2">
        <v>51835</v>
      </c>
      <c r="G695" s="1" t="s">
        <v>12047</v>
      </c>
      <c r="H695" s="1">
        <f>+Temporalidad[[#This Row],[ID]]</f>
        <v>684</v>
      </c>
    </row>
    <row r="696" spans="1:8" hidden="1" x14ac:dyDescent="0.25">
      <c r="A696">
        <v>685</v>
      </c>
      <c r="B696" s="19" t="s">
        <v>12048</v>
      </c>
      <c r="C696" s="1" t="s">
        <v>8340</v>
      </c>
      <c r="D696" s="1" t="s">
        <v>8341</v>
      </c>
      <c r="E696" s="2">
        <v>51836</v>
      </c>
      <c r="F696" s="2">
        <v>51866</v>
      </c>
      <c r="G696" s="1" t="s">
        <v>12049</v>
      </c>
      <c r="H696" s="1">
        <f>+Temporalidad[[#This Row],[ID]]</f>
        <v>685</v>
      </c>
    </row>
    <row r="697" spans="1:8" hidden="1" x14ac:dyDescent="0.25">
      <c r="A697">
        <v>686</v>
      </c>
      <c r="B697" s="19" t="s">
        <v>12050</v>
      </c>
      <c r="C697" s="1" t="s">
        <v>8340</v>
      </c>
      <c r="D697" s="1" t="s">
        <v>8341</v>
      </c>
      <c r="E697" s="2">
        <v>51867</v>
      </c>
      <c r="F697" s="2">
        <v>51897</v>
      </c>
      <c r="G697" s="1" t="s">
        <v>12051</v>
      </c>
      <c r="H697" s="1">
        <f>+Temporalidad[[#This Row],[ID]]</f>
        <v>686</v>
      </c>
    </row>
    <row r="698" spans="1:8" hidden="1" x14ac:dyDescent="0.25">
      <c r="A698">
        <v>687</v>
      </c>
      <c r="B698" s="19" t="s">
        <v>12052</v>
      </c>
      <c r="C698" s="1" t="s">
        <v>8340</v>
      </c>
      <c r="D698" s="1" t="s">
        <v>8341</v>
      </c>
      <c r="E698" s="2">
        <v>51898</v>
      </c>
      <c r="F698" s="2">
        <v>51925</v>
      </c>
      <c r="G698" s="1" t="s">
        <v>12053</v>
      </c>
      <c r="H698" s="1">
        <f>+Temporalidad[[#This Row],[ID]]</f>
        <v>687</v>
      </c>
    </row>
    <row r="699" spans="1:8" hidden="1" x14ac:dyDescent="0.25">
      <c r="A699">
        <v>688</v>
      </c>
      <c r="B699" s="19" t="s">
        <v>12054</v>
      </c>
      <c r="C699" s="1" t="s">
        <v>8340</v>
      </c>
      <c r="D699" s="1" t="s">
        <v>8341</v>
      </c>
      <c r="E699" s="2">
        <v>51926</v>
      </c>
      <c r="F699" s="2">
        <v>51956</v>
      </c>
      <c r="G699" s="1" t="s">
        <v>12055</v>
      </c>
      <c r="H699" s="1">
        <f>+Temporalidad[[#This Row],[ID]]</f>
        <v>688</v>
      </c>
    </row>
    <row r="700" spans="1:8" hidden="1" x14ac:dyDescent="0.25">
      <c r="A700">
        <v>689</v>
      </c>
      <c r="B700" s="19" t="s">
        <v>12056</v>
      </c>
      <c r="C700" s="1" t="s">
        <v>8340</v>
      </c>
      <c r="D700" s="1" t="s">
        <v>8341</v>
      </c>
      <c r="E700" s="2">
        <v>51957</v>
      </c>
      <c r="F700" s="2">
        <v>51986</v>
      </c>
      <c r="G700" s="1" t="s">
        <v>12057</v>
      </c>
      <c r="H700" s="1">
        <f>+Temporalidad[[#This Row],[ID]]</f>
        <v>689</v>
      </c>
    </row>
    <row r="701" spans="1:8" hidden="1" x14ac:dyDescent="0.25">
      <c r="A701">
        <v>690</v>
      </c>
      <c r="B701" s="19" t="s">
        <v>12058</v>
      </c>
      <c r="C701" s="1" t="s">
        <v>8340</v>
      </c>
      <c r="D701" s="1" t="s">
        <v>8341</v>
      </c>
      <c r="E701" s="2">
        <v>51987</v>
      </c>
      <c r="F701" s="2">
        <v>52017</v>
      </c>
      <c r="G701" s="1" t="s">
        <v>12059</v>
      </c>
      <c r="H701" s="1">
        <f>+Temporalidad[[#This Row],[ID]]</f>
        <v>690</v>
      </c>
    </row>
    <row r="702" spans="1:8" hidden="1" x14ac:dyDescent="0.25">
      <c r="A702">
        <v>691</v>
      </c>
      <c r="B702" s="19" t="s">
        <v>12060</v>
      </c>
      <c r="C702" s="1" t="s">
        <v>8340</v>
      </c>
      <c r="D702" s="1" t="s">
        <v>8341</v>
      </c>
      <c r="E702" s="2">
        <v>52018</v>
      </c>
      <c r="F702" s="2">
        <v>52047</v>
      </c>
      <c r="G702" s="1" t="s">
        <v>12061</v>
      </c>
      <c r="H702" s="1">
        <f>+Temporalidad[[#This Row],[ID]]</f>
        <v>691</v>
      </c>
    </row>
    <row r="703" spans="1:8" hidden="1" x14ac:dyDescent="0.25">
      <c r="A703">
        <v>692</v>
      </c>
      <c r="B703" s="19" t="s">
        <v>12062</v>
      </c>
      <c r="C703" s="1" t="s">
        <v>8340</v>
      </c>
      <c r="D703" s="1" t="s">
        <v>8341</v>
      </c>
      <c r="E703" s="2">
        <v>52048</v>
      </c>
      <c r="F703" s="2">
        <v>52078</v>
      </c>
      <c r="G703" s="1" t="s">
        <v>12063</v>
      </c>
      <c r="H703" s="1">
        <f>+Temporalidad[[#This Row],[ID]]</f>
        <v>692</v>
      </c>
    </row>
    <row r="704" spans="1:8" hidden="1" x14ac:dyDescent="0.25">
      <c r="A704">
        <v>693</v>
      </c>
      <c r="B704" s="19" t="s">
        <v>12064</v>
      </c>
      <c r="C704" s="1" t="s">
        <v>8340</v>
      </c>
      <c r="D704" s="1" t="s">
        <v>8341</v>
      </c>
      <c r="E704" s="2">
        <v>52079</v>
      </c>
      <c r="F704" s="2">
        <v>52109</v>
      </c>
      <c r="G704" s="1" t="s">
        <v>12065</v>
      </c>
      <c r="H704" s="1">
        <f>+Temporalidad[[#This Row],[ID]]</f>
        <v>693</v>
      </c>
    </row>
    <row r="705" spans="1:8" hidden="1" x14ac:dyDescent="0.25">
      <c r="A705">
        <v>694</v>
      </c>
      <c r="B705" s="19" t="s">
        <v>12066</v>
      </c>
      <c r="C705" s="1" t="s">
        <v>8340</v>
      </c>
      <c r="D705" s="1" t="s">
        <v>8341</v>
      </c>
      <c r="E705" s="2">
        <v>52110</v>
      </c>
      <c r="F705" s="2">
        <v>52139</v>
      </c>
      <c r="G705" s="1" t="s">
        <v>12067</v>
      </c>
      <c r="H705" s="1">
        <f>+Temporalidad[[#This Row],[ID]]</f>
        <v>694</v>
      </c>
    </row>
    <row r="706" spans="1:8" hidden="1" x14ac:dyDescent="0.25">
      <c r="A706">
        <v>695</v>
      </c>
      <c r="B706" s="19" t="s">
        <v>12068</v>
      </c>
      <c r="C706" s="1" t="s">
        <v>8340</v>
      </c>
      <c r="D706" s="1" t="s">
        <v>8341</v>
      </c>
      <c r="E706" s="2">
        <v>52140</v>
      </c>
      <c r="F706" s="2">
        <v>52170</v>
      </c>
      <c r="G706" s="1" t="s">
        <v>12069</v>
      </c>
      <c r="H706" s="1">
        <f>+Temporalidad[[#This Row],[ID]]</f>
        <v>695</v>
      </c>
    </row>
    <row r="707" spans="1:8" hidden="1" x14ac:dyDescent="0.25">
      <c r="A707">
        <v>696</v>
      </c>
      <c r="B707" s="19" t="s">
        <v>12070</v>
      </c>
      <c r="C707" s="1" t="s">
        <v>8340</v>
      </c>
      <c r="D707" s="1" t="s">
        <v>8341</v>
      </c>
      <c r="E707" s="2">
        <v>52171</v>
      </c>
      <c r="F707" s="2">
        <v>52200</v>
      </c>
      <c r="G707" s="1" t="s">
        <v>12071</v>
      </c>
      <c r="H707" s="1">
        <f>+Temporalidad[[#This Row],[ID]]</f>
        <v>696</v>
      </c>
    </row>
    <row r="708" spans="1:8" hidden="1" x14ac:dyDescent="0.25">
      <c r="A708">
        <v>697</v>
      </c>
      <c r="B708" s="19" t="s">
        <v>12072</v>
      </c>
      <c r="C708" s="1" t="s">
        <v>8340</v>
      </c>
      <c r="D708" s="1" t="s">
        <v>8341</v>
      </c>
      <c r="E708" s="2">
        <v>52201</v>
      </c>
      <c r="F708" s="2">
        <v>52231</v>
      </c>
      <c r="G708" s="1" t="s">
        <v>12073</v>
      </c>
      <c r="H708" s="1">
        <f>+Temporalidad[[#This Row],[ID]]</f>
        <v>697</v>
      </c>
    </row>
    <row r="709" spans="1:8" hidden="1" x14ac:dyDescent="0.25">
      <c r="A709">
        <v>698</v>
      </c>
      <c r="B709" s="19" t="s">
        <v>12074</v>
      </c>
      <c r="C709" s="1" t="s">
        <v>8340</v>
      </c>
      <c r="D709" s="1" t="s">
        <v>8341</v>
      </c>
      <c r="E709" s="2">
        <v>52232</v>
      </c>
      <c r="F709" s="2">
        <v>52262</v>
      </c>
      <c r="G709" s="1" t="s">
        <v>12075</v>
      </c>
      <c r="H709" s="1">
        <f>+Temporalidad[[#This Row],[ID]]</f>
        <v>698</v>
      </c>
    </row>
    <row r="710" spans="1:8" hidden="1" x14ac:dyDescent="0.25">
      <c r="A710">
        <v>699</v>
      </c>
      <c r="B710" s="19" t="s">
        <v>12076</v>
      </c>
      <c r="C710" s="1" t="s">
        <v>8340</v>
      </c>
      <c r="D710" s="1" t="s">
        <v>8341</v>
      </c>
      <c r="E710" s="2">
        <v>52263</v>
      </c>
      <c r="F710" s="2">
        <v>52290</v>
      </c>
      <c r="G710" s="1" t="s">
        <v>12077</v>
      </c>
      <c r="H710" s="1">
        <f>+Temporalidad[[#This Row],[ID]]</f>
        <v>699</v>
      </c>
    </row>
    <row r="711" spans="1:8" hidden="1" x14ac:dyDescent="0.25">
      <c r="A711">
        <v>700</v>
      </c>
      <c r="B711" s="19" t="s">
        <v>12078</v>
      </c>
      <c r="C711" s="1" t="s">
        <v>8340</v>
      </c>
      <c r="D711" s="1" t="s">
        <v>8341</v>
      </c>
      <c r="E711" s="2">
        <v>52291</v>
      </c>
      <c r="F711" s="2">
        <v>52321</v>
      </c>
      <c r="G711" s="1" t="s">
        <v>12079</v>
      </c>
      <c r="H711" s="1">
        <f>+Temporalidad[[#This Row],[ID]]</f>
        <v>700</v>
      </c>
    </row>
    <row r="712" spans="1:8" hidden="1" x14ac:dyDescent="0.25">
      <c r="A712">
        <v>701</v>
      </c>
      <c r="B712" s="19" t="s">
        <v>12080</v>
      </c>
      <c r="C712" s="1" t="s">
        <v>8340</v>
      </c>
      <c r="D712" s="1" t="s">
        <v>8341</v>
      </c>
      <c r="E712" s="2">
        <v>52322</v>
      </c>
      <c r="F712" s="2">
        <v>52351</v>
      </c>
      <c r="G712" s="1" t="s">
        <v>12081</v>
      </c>
      <c r="H712" s="1">
        <f>+Temporalidad[[#This Row],[ID]]</f>
        <v>701</v>
      </c>
    </row>
    <row r="713" spans="1:8" hidden="1" x14ac:dyDescent="0.25">
      <c r="A713">
        <v>702</v>
      </c>
      <c r="B713" s="19" t="s">
        <v>12082</v>
      </c>
      <c r="C713" s="1" t="s">
        <v>8340</v>
      </c>
      <c r="D713" s="1" t="s">
        <v>8341</v>
      </c>
      <c r="E713" s="2">
        <v>52352</v>
      </c>
      <c r="F713" s="2">
        <v>52382</v>
      </c>
      <c r="G713" s="1" t="s">
        <v>12083</v>
      </c>
      <c r="H713" s="1">
        <f>+Temporalidad[[#This Row],[ID]]</f>
        <v>702</v>
      </c>
    </row>
    <row r="714" spans="1:8" hidden="1" x14ac:dyDescent="0.25">
      <c r="A714">
        <v>703</v>
      </c>
      <c r="B714" s="19" t="s">
        <v>12084</v>
      </c>
      <c r="C714" s="1" t="s">
        <v>8340</v>
      </c>
      <c r="D714" s="1" t="s">
        <v>8341</v>
      </c>
      <c r="E714" s="2">
        <v>52383</v>
      </c>
      <c r="F714" s="2">
        <v>52412</v>
      </c>
      <c r="G714" s="1" t="s">
        <v>12085</v>
      </c>
      <c r="H714" s="1">
        <f>+Temporalidad[[#This Row],[ID]]</f>
        <v>703</v>
      </c>
    </row>
    <row r="715" spans="1:8" hidden="1" x14ac:dyDescent="0.25">
      <c r="A715">
        <v>704</v>
      </c>
      <c r="B715" s="19" t="s">
        <v>12086</v>
      </c>
      <c r="C715" s="1" t="s">
        <v>8340</v>
      </c>
      <c r="D715" s="1" t="s">
        <v>8341</v>
      </c>
      <c r="E715" s="2">
        <v>52413</v>
      </c>
      <c r="F715" s="2">
        <v>52443</v>
      </c>
      <c r="G715" s="1" t="s">
        <v>12087</v>
      </c>
      <c r="H715" s="1">
        <f>+Temporalidad[[#This Row],[ID]]</f>
        <v>704</v>
      </c>
    </row>
    <row r="716" spans="1:8" hidden="1" x14ac:dyDescent="0.25">
      <c r="A716">
        <v>705</v>
      </c>
      <c r="B716" s="19" t="s">
        <v>12088</v>
      </c>
      <c r="C716" s="1" t="s">
        <v>8340</v>
      </c>
      <c r="D716" s="1" t="s">
        <v>8341</v>
      </c>
      <c r="E716" s="2">
        <v>52444</v>
      </c>
      <c r="F716" s="2">
        <v>52474</v>
      </c>
      <c r="G716" s="1" t="s">
        <v>12089</v>
      </c>
      <c r="H716" s="1">
        <f>+Temporalidad[[#This Row],[ID]]</f>
        <v>705</v>
      </c>
    </row>
    <row r="717" spans="1:8" hidden="1" x14ac:dyDescent="0.25">
      <c r="A717">
        <v>706</v>
      </c>
      <c r="B717" s="19" t="s">
        <v>12090</v>
      </c>
      <c r="C717" s="1" t="s">
        <v>8340</v>
      </c>
      <c r="D717" s="1" t="s">
        <v>8341</v>
      </c>
      <c r="E717" s="2">
        <v>52475</v>
      </c>
      <c r="F717" s="2">
        <v>52504</v>
      </c>
      <c r="G717" s="1" t="s">
        <v>12091</v>
      </c>
      <c r="H717" s="1">
        <f>+Temporalidad[[#This Row],[ID]]</f>
        <v>706</v>
      </c>
    </row>
    <row r="718" spans="1:8" hidden="1" x14ac:dyDescent="0.25">
      <c r="A718">
        <v>707</v>
      </c>
      <c r="B718" s="19" t="s">
        <v>12092</v>
      </c>
      <c r="C718" s="1" t="s">
        <v>8340</v>
      </c>
      <c r="D718" s="1" t="s">
        <v>8341</v>
      </c>
      <c r="E718" s="2">
        <v>52505</v>
      </c>
      <c r="F718" s="2">
        <v>52535</v>
      </c>
      <c r="G718" s="1" t="s">
        <v>12093</v>
      </c>
      <c r="H718" s="1">
        <f>+Temporalidad[[#This Row],[ID]]</f>
        <v>707</v>
      </c>
    </row>
    <row r="719" spans="1:8" hidden="1" x14ac:dyDescent="0.25">
      <c r="A719">
        <v>708</v>
      </c>
      <c r="B719" s="19" t="s">
        <v>12094</v>
      </c>
      <c r="C719" s="1" t="s">
        <v>8340</v>
      </c>
      <c r="D719" s="1" t="s">
        <v>8341</v>
      </c>
      <c r="E719" s="2">
        <v>52536</v>
      </c>
      <c r="F719" s="2">
        <v>52565</v>
      </c>
      <c r="G719" s="1" t="s">
        <v>12095</v>
      </c>
      <c r="H719" s="1">
        <f>+Temporalidad[[#This Row],[ID]]</f>
        <v>708</v>
      </c>
    </row>
    <row r="720" spans="1:8" hidden="1" x14ac:dyDescent="0.25">
      <c r="A720">
        <v>709</v>
      </c>
      <c r="B720" s="19" t="s">
        <v>12096</v>
      </c>
      <c r="C720" s="1" t="s">
        <v>8340</v>
      </c>
      <c r="D720" s="1" t="s">
        <v>8341</v>
      </c>
      <c r="E720" s="2">
        <v>52566</v>
      </c>
      <c r="F720" s="2">
        <v>52596</v>
      </c>
      <c r="G720" s="1" t="s">
        <v>12097</v>
      </c>
      <c r="H720" s="1">
        <f>+Temporalidad[[#This Row],[ID]]</f>
        <v>709</v>
      </c>
    </row>
    <row r="721" spans="1:8" hidden="1" x14ac:dyDescent="0.25">
      <c r="A721">
        <v>710</v>
      </c>
      <c r="B721" s="19" t="s">
        <v>12098</v>
      </c>
      <c r="C721" s="1" t="s">
        <v>8340</v>
      </c>
      <c r="D721" s="1" t="s">
        <v>8341</v>
      </c>
      <c r="E721" s="2">
        <v>52597</v>
      </c>
      <c r="F721" s="2">
        <v>52627</v>
      </c>
      <c r="G721" s="1" t="s">
        <v>12099</v>
      </c>
      <c r="H721" s="1">
        <f>+Temporalidad[[#This Row],[ID]]</f>
        <v>710</v>
      </c>
    </row>
    <row r="722" spans="1:8" hidden="1" x14ac:dyDescent="0.25">
      <c r="A722">
        <v>711</v>
      </c>
      <c r="B722" s="19" t="s">
        <v>12100</v>
      </c>
      <c r="C722" s="1" t="s">
        <v>8340</v>
      </c>
      <c r="D722" s="1" t="s">
        <v>8341</v>
      </c>
      <c r="E722" s="2">
        <v>52628</v>
      </c>
      <c r="F722" s="2">
        <v>52655</v>
      </c>
      <c r="G722" s="1" t="s">
        <v>12101</v>
      </c>
      <c r="H722" s="1">
        <f>+Temporalidad[[#This Row],[ID]]</f>
        <v>711</v>
      </c>
    </row>
    <row r="723" spans="1:8" hidden="1" x14ac:dyDescent="0.25">
      <c r="A723">
        <v>712</v>
      </c>
      <c r="B723" s="19" t="s">
        <v>12102</v>
      </c>
      <c r="C723" s="1" t="s">
        <v>8340</v>
      </c>
      <c r="D723" s="1" t="s">
        <v>8341</v>
      </c>
      <c r="E723" s="2">
        <v>52657</v>
      </c>
      <c r="F723" s="2">
        <v>52687</v>
      </c>
      <c r="G723" s="1" t="s">
        <v>12103</v>
      </c>
      <c r="H723" s="1">
        <f>+Temporalidad[[#This Row],[ID]]</f>
        <v>712</v>
      </c>
    </row>
    <row r="724" spans="1:8" hidden="1" x14ac:dyDescent="0.25">
      <c r="A724">
        <v>713</v>
      </c>
      <c r="B724" s="19" t="s">
        <v>12104</v>
      </c>
      <c r="C724" s="1" t="s">
        <v>8340</v>
      </c>
      <c r="D724" s="1" t="s">
        <v>8341</v>
      </c>
      <c r="E724" s="2">
        <v>52688</v>
      </c>
      <c r="F724" s="2">
        <v>52717</v>
      </c>
      <c r="G724" s="1" t="s">
        <v>12105</v>
      </c>
      <c r="H724" s="1">
        <f>+Temporalidad[[#This Row],[ID]]</f>
        <v>713</v>
      </c>
    </row>
    <row r="725" spans="1:8" hidden="1" x14ac:dyDescent="0.25">
      <c r="A725">
        <v>714</v>
      </c>
      <c r="B725" s="19" t="s">
        <v>12106</v>
      </c>
      <c r="C725" s="1" t="s">
        <v>8340</v>
      </c>
      <c r="D725" s="1" t="s">
        <v>8341</v>
      </c>
      <c r="E725" s="2">
        <v>52718</v>
      </c>
      <c r="F725" s="2">
        <v>52748</v>
      </c>
      <c r="G725" s="1" t="s">
        <v>12107</v>
      </c>
      <c r="H725" s="1">
        <f>+Temporalidad[[#This Row],[ID]]</f>
        <v>714</v>
      </c>
    </row>
    <row r="726" spans="1:8" hidden="1" x14ac:dyDescent="0.25">
      <c r="A726">
        <v>715</v>
      </c>
      <c r="B726" s="19" t="s">
        <v>12108</v>
      </c>
      <c r="C726" s="1" t="s">
        <v>8340</v>
      </c>
      <c r="D726" s="1" t="s">
        <v>8341</v>
      </c>
      <c r="E726" s="2">
        <v>52749</v>
      </c>
      <c r="F726" s="2">
        <v>52778</v>
      </c>
      <c r="G726" s="1" t="s">
        <v>12109</v>
      </c>
      <c r="H726" s="1">
        <f>+Temporalidad[[#This Row],[ID]]</f>
        <v>715</v>
      </c>
    </row>
    <row r="727" spans="1:8" hidden="1" x14ac:dyDescent="0.25">
      <c r="A727">
        <v>716</v>
      </c>
      <c r="B727" s="19" t="s">
        <v>12110</v>
      </c>
      <c r="C727" s="1" t="s">
        <v>8340</v>
      </c>
      <c r="D727" s="1" t="s">
        <v>8341</v>
      </c>
      <c r="E727" s="2">
        <v>52779</v>
      </c>
      <c r="F727" s="2">
        <v>52809</v>
      </c>
      <c r="G727" s="1" t="s">
        <v>12111</v>
      </c>
      <c r="H727" s="1">
        <f>+Temporalidad[[#This Row],[ID]]</f>
        <v>716</v>
      </c>
    </row>
    <row r="728" spans="1:8" hidden="1" x14ac:dyDescent="0.25">
      <c r="A728">
        <v>717</v>
      </c>
      <c r="B728" s="19" t="s">
        <v>12112</v>
      </c>
      <c r="C728" s="1" t="s">
        <v>8340</v>
      </c>
      <c r="D728" s="1" t="s">
        <v>8341</v>
      </c>
      <c r="E728" s="2">
        <v>52810</v>
      </c>
      <c r="F728" s="2">
        <v>52840</v>
      </c>
      <c r="G728" s="1" t="s">
        <v>12113</v>
      </c>
      <c r="H728" s="1">
        <f>+Temporalidad[[#This Row],[ID]]</f>
        <v>717</v>
      </c>
    </row>
    <row r="729" spans="1:8" hidden="1" x14ac:dyDescent="0.25">
      <c r="A729">
        <v>718</v>
      </c>
      <c r="B729" s="19" t="s">
        <v>12114</v>
      </c>
      <c r="C729" s="1" t="s">
        <v>8340</v>
      </c>
      <c r="D729" s="1" t="s">
        <v>8341</v>
      </c>
      <c r="E729" s="2">
        <v>52841</v>
      </c>
      <c r="F729" s="2">
        <v>52870</v>
      </c>
      <c r="G729" s="1" t="s">
        <v>12115</v>
      </c>
      <c r="H729" s="1">
        <f>+Temporalidad[[#This Row],[ID]]</f>
        <v>718</v>
      </c>
    </row>
    <row r="730" spans="1:8" hidden="1" x14ac:dyDescent="0.25">
      <c r="A730">
        <v>719</v>
      </c>
      <c r="B730" s="19" t="s">
        <v>12116</v>
      </c>
      <c r="C730" s="1" t="s">
        <v>8340</v>
      </c>
      <c r="D730" s="1" t="s">
        <v>8341</v>
      </c>
      <c r="E730" s="2">
        <v>52871</v>
      </c>
      <c r="F730" s="2">
        <v>52901</v>
      </c>
      <c r="G730" s="1" t="s">
        <v>12117</v>
      </c>
      <c r="H730" s="1">
        <f>+Temporalidad[[#This Row],[ID]]</f>
        <v>719</v>
      </c>
    </row>
    <row r="731" spans="1:8" hidden="1" x14ac:dyDescent="0.25">
      <c r="A731">
        <v>720</v>
      </c>
      <c r="B731" s="19" t="s">
        <v>12118</v>
      </c>
      <c r="C731" s="1" t="s">
        <v>8340</v>
      </c>
      <c r="D731" s="1" t="s">
        <v>8341</v>
      </c>
      <c r="E731" s="2">
        <v>52902</v>
      </c>
      <c r="F731" s="2">
        <v>52931</v>
      </c>
      <c r="G731" s="1" t="s">
        <v>12119</v>
      </c>
      <c r="H731" s="1">
        <f>+Temporalidad[[#This Row],[ID]]</f>
        <v>720</v>
      </c>
    </row>
    <row r="732" spans="1:8" hidden="1" x14ac:dyDescent="0.25">
      <c r="A732">
        <v>721</v>
      </c>
      <c r="B732" s="19" t="s">
        <v>12120</v>
      </c>
      <c r="C732" s="1" t="s">
        <v>8340</v>
      </c>
      <c r="D732" s="1" t="s">
        <v>8341</v>
      </c>
      <c r="E732" s="2">
        <v>52932</v>
      </c>
      <c r="F732" s="2">
        <v>52962</v>
      </c>
      <c r="G732" s="1" t="s">
        <v>12121</v>
      </c>
      <c r="H732" s="1">
        <f>+Temporalidad[[#This Row],[ID]]</f>
        <v>721</v>
      </c>
    </row>
    <row r="733" spans="1:8" hidden="1" x14ac:dyDescent="0.25">
      <c r="A733">
        <v>722</v>
      </c>
      <c r="B733" s="19" t="s">
        <v>12122</v>
      </c>
      <c r="C733" s="1" t="s">
        <v>8340</v>
      </c>
      <c r="D733" s="1" t="s">
        <v>8341</v>
      </c>
      <c r="E733" s="2">
        <v>52963</v>
      </c>
      <c r="F733" s="2">
        <v>52993</v>
      </c>
      <c r="G733" s="1" t="s">
        <v>12123</v>
      </c>
      <c r="H733" s="1">
        <f>+Temporalidad[[#This Row],[ID]]</f>
        <v>722</v>
      </c>
    </row>
    <row r="734" spans="1:8" hidden="1" x14ac:dyDescent="0.25">
      <c r="A734">
        <v>723</v>
      </c>
      <c r="B734" s="19" t="s">
        <v>12124</v>
      </c>
      <c r="C734" s="1" t="s">
        <v>8340</v>
      </c>
      <c r="D734" s="1" t="s">
        <v>8341</v>
      </c>
      <c r="E734" s="2">
        <v>52994</v>
      </c>
      <c r="F734" s="2">
        <v>53021</v>
      </c>
      <c r="G734" s="1" t="s">
        <v>12125</v>
      </c>
      <c r="H734" s="1">
        <f>+Temporalidad[[#This Row],[ID]]</f>
        <v>723</v>
      </c>
    </row>
    <row r="735" spans="1:8" hidden="1" x14ac:dyDescent="0.25">
      <c r="A735">
        <v>724</v>
      </c>
      <c r="B735" s="19" t="s">
        <v>12126</v>
      </c>
      <c r="C735" s="1" t="s">
        <v>8340</v>
      </c>
      <c r="D735" s="1" t="s">
        <v>8341</v>
      </c>
      <c r="E735" s="2">
        <v>53022</v>
      </c>
      <c r="F735" s="2">
        <v>53052</v>
      </c>
      <c r="G735" s="1" t="s">
        <v>12127</v>
      </c>
      <c r="H735" s="1">
        <f>+Temporalidad[[#This Row],[ID]]</f>
        <v>724</v>
      </c>
    </row>
    <row r="736" spans="1:8" hidden="1" x14ac:dyDescent="0.25">
      <c r="A736">
        <v>725</v>
      </c>
      <c r="B736" s="19" t="s">
        <v>12128</v>
      </c>
      <c r="C736" s="1" t="s">
        <v>8340</v>
      </c>
      <c r="D736" s="1" t="s">
        <v>8341</v>
      </c>
      <c r="E736" s="2">
        <v>53053</v>
      </c>
      <c r="F736" s="2">
        <v>53082</v>
      </c>
      <c r="G736" s="1" t="s">
        <v>12129</v>
      </c>
      <c r="H736" s="1">
        <f>+Temporalidad[[#This Row],[ID]]</f>
        <v>725</v>
      </c>
    </row>
    <row r="737" spans="1:8" hidden="1" x14ac:dyDescent="0.25">
      <c r="A737">
        <v>726</v>
      </c>
      <c r="B737" s="19" t="s">
        <v>12130</v>
      </c>
      <c r="C737" s="1" t="s">
        <v>8340</v>
      </c>
      <c r="D737" s="1" t="s">
        <v>8341</v>
      </c>
      <c r="E737" s="2">
        <v>53083</v>
      </c>
      <c r="F737" s="2">
        <v>53113</v>
      </c>
      <c r="G737" s="1" t="s">
        <v>12131</v>
      </c>
      <c r="H737" s="1">
        <f>+Temporalidad[[#This Row],[ID]]</f>
        <v>726</v>
      </c>
    </row>
    <row r="738" spans="1:8" hidden="1" x14ac:dyDescent="0.25">
      <c r="A738">
        <v>727</v>
      </c>
      <c r="B738" s="19" t="s">
        <v>12132</v>
      </c>
      <c r="C738" s="1" t="s">
        <v>8340</v>
      </c>
      <c r="D738" s="1" t="s">
        <v>8341</v>
      </c>
      <c r="E738" s="2">
        <v>53114</v>
      </c>
      <c r="F738" s="2">
        <v>53143</v>
      </c>
      <c r="G738" s="1" t="s">
        <v>12133</v>
      </c>
      <c r="H738" s="1">
        <f>+Temporalidad[[#This Row],[ID]]</f>
        <v>727</v>
      </c>
    </row>
    <row r="739" spans="1:8" hidden="1" x14ac:dyDescent="0.25">
      <c r="A739">
        <v>728</v>
      </c>
      <c r="B739" s="19" t="s">
        <v>12134</v>
      </c>
      <c r="C739" s="1" t="s">
        <v>8340</v>
      </c>
      <c r="D739" s="1" t="s">
        <v>8341</v>
      </c>
      <c r="E739" s="2">
        <v>53144</v>
      </c>
      <c r="F739" s="2">
        <v>53174</v>
      </c>
      <c r="G739" s="1" t="s">
        <v>12135</v>
      </c>
      <c r="H739" s="1">
        <f>+Temporalidad[[#This Row],[ID]]</f>
        <v>728</v>
      </c>
    </row>
    <row r="740" spans="1:8" hidden="1" x14ac:dyDescent="0.25">
      <c r="A740">
        <v>729</v>
      </c>
      <c r="B740" s="19" t="s">
        <v>12136</v>
      </c>
      <c r="C740" s="1" t="s">
        <v>8340</v>
      </c>
      <c r="D740" s="1" t="s">
        <v>8341</v>
      </c>
      <c r="E740" s="2">
        <v>53175</v>
      </c>
      <c r="F740" s="2">
        <v>53205</v>
      </c>
      <c r="G740" s="1" t="s">
        <v>12137</v>
      </c>
      <c r="H740" s="1">
        <f>+Temporalidad[[#This Row],[ID]]</f>
        <v>729</v>
      </c>
    </row>
    <row r="741" spans="1:8" hidden="1" x14ac:dyDescent="0.25">
      <c r="A741">
        <v>730</v>
      </c>
      <c r="B741" s="19" t="s">
        <v>12138</v>
      </c>
      <c r="C741" s="1" t="s">
        <v>8340</v>
      </c>
      <c r="D741" s="1" t="s">
        <v>8341</v>
      </c>
      <c r="E741" s="2">
        <v>53206</v>
      </c>
      <c r="F741" s="2">
        <v>53235</v>
      </c>
      <c r="G741" s="1" t="s">
        <v>12139</v>
      </c>
      <c r="H741" s="1">
        <f>+Temporalidad[[#This Row],[ID]]</f>
        <v>730</v>
      </c>
    </row>
    <row r="742" spans="1:8" hidden="1" x14ac:dyDescent="0.25">
      <c r="A742">
        <v>731</v>
      </c>
      <c r="B742" s="19" t="s">
        <v>12140</v>
      </c>
      <c r="C742" s="1" t="s">
        <v>8340</v>
      </c>
      <c r="D742" s="1" t="s">
        <v>8341</v>
      </c>
      <c r="E742" s="2">
        <v>53236</v>
      </c>
      <c r="F742" s="2">
        <v>53266</v>
      </c>
      <c r="G742" s="1" t="s">
        <v>12141</v>
      </c>
      <c r="H742" s="1">
        <f>+Temporalidad[[#This Row],[ID]]</f>
        <v>731</v>
      </c>
    </row>
    <row r="743" spans="1:8" hidden="1" x14ac:dyDescent="0.25">
      <c r="A743">
        <v>732</v>
      </c>
      <c r="B743" s="19" t="s">
        <v>12142</v>
      </c>
      <c r="C743" s="1" t="s">
        <v>8340</v>
      </c>
      <c r="D743" s="1" t="s">
        <v>8341</v>
      </c>
      <c r="E743" s="2">
        <v>53267</v>
      </c>
      <c r="F743" s="2">
        <v>53296</v>
      </c>
      <c r="G743" s="1" t="s">
        <v>12143</v>
      </c>
      <c r="H743" s="1">
        <f>+Temporalidad[[#This Row],[ID]]</f>
        <v>732</v>
      </c>
    </row>
    <row r="744" spans="1:8" hidden="1" x14ac:dyDescent="0.25">
      <c r="A744">
        <v>733</v>
      </c>
      <c r="B744" s="19" t="s">
        <v>12144</v>
      </c>
      <c r="C744" s="1" t="s">
        <v>8340</v>
      </c>
      <c r="D744" s="1" t="s">
        <v>8341</v>
      </c>
      <c r="E744" s="2">
        <v>53297</v>
      </c>
      <c r="F744" s="2">
        <v>53327</v>
      </c>
      <c r="G744" s="1" t="s">
        <v>12145</v>
      </c>
      <c r="H744" s="1">
        <f>+Temporalidad[[#This Row],[ID]]</f>
        <v>733</v>
      </c>
    </row>
    <row r="745" spans="1:8" hidden="1" x14ac:dyDescent="0.25">
      <c r="A745">
        <v>734</v>
      </c>
      <c r="B745" s="19" t="s">
        <v>12146</v>
      </c>
      <c r="C745" s="1" t="s">
        <v>8340</v>
      </c>
      <c r="D745" s="1" t="s">
        <v>8341</v>
      </c>
      <c r="E745" s="2">
        <v>53328</v>
      </c>
      <c r="F745" s="2">
        <v>53358</v>
      </c>
      <c r="G745" s="1" t="s">
        <v>12147</v>
      </c>
      <c r="H745" s="1">
        <f>+Temporalidad[[#This Row],[ID]]</f>
        <v>734</v>
      </c>
    </row>
    <row r="746" spans="1:8" hidden="1" x14ac:dyDescent="0.25">
      <c r="A746">
        <v>735</v>
      </c>
      <c r="B746" s="19" t="s">
        <v>12148</v>
      </c>
      <c r="C746" s="1" t="s">
        <v>8340</v>
      </c>
      <c r="D746" s="1" t="s">
        <v>8341</v>
      </c>
      <c r="E746" s="2">
        <v>53359</v>
      </c>
      <c r="F746" s="2">
        <v>53386</v>
      </c>
      <c r="G746" s="1" t="s">
        <v>12149</v>
      </c>
      <c r="H746" s="1">
        <f>+Temporalidad[[#This Row],[ID]]</f>
        <v>735</v>
      </c>
    </row>
    <row r="747" spans="1:8" hidden="1" x14ac:dyDescent="0.25">
      <c r="A747">
        <v>736</v>
      </c>
      <c r="B747" s="19" t="s">
        <v>12150</v>
      </c>
      <c r="C747" s="1" t="s">
        <v>8340</v>
      </c>
      <c r="D747" s="1" t="s">
        <v>8341</v>
      </c>
      <c r="E747" s="2">
        <v>53387</v>
      </c>
      <c r="F747" s="2">
        <v>53417</v>
      </c>
      <c r="G747" s="1" t="s">
        <v>12151</v>
      </c>
      <c r="H747" s="1">
        <f>+Temporalidad[[#This Row],[ID]]</f>
        <v>736</v>
      </c>
    </row>
    <row r="748" spans="1:8" hidden="1" x14ac:dyDescent="0.25">
      <c r="A748">
        <v>737</v>
      </c>
      <c r="B748" s="19" t="s">
        <v>12152</v>
      </c>
      <c r="C748" s="1" t="s">
        <v>8340</v>
      </c>
      <c r="D748" s="1" t="s">
        <v>8341</v>
      </c>
      <c r="E748" s="2">
        <v>53418</v>
      </c>
      <c r="F748" s="2">
        <v>53447</v>
      </c>
      <c r="G748" s="1" t="s">
        <v>12153</v>
      </c>
      <c r="H748" s="1">
        <f>+Temporalidad[[#This Row],[ID]]</f>
        <v>737</v>
      </c>
    </row>
    <row r="749" spans="1:8" hidden="1" x14ac:dyDescent="0.25">
      <c r="A749">
        <v>738</v>
      </c>
      <c r="B749" s="19" t="s">
        <v>12154</v>
      </c>
      <c r="C749" s="1" t="s">
        <v>8340</v>
      </c>
      <c r="D749" s="1" t="s">
        <v>8341</v>
      </c>
      <c r="E749" s="2">
        <v>53448</v>
      </c>
      <c r="F749" s="2">
        <v>53478</v>
      </c>
      <c r="G749" s="1" t="s">
        <v>12155</v>
      </c>
      <c r="H749" s="1">
        <f>+Temporalidad[[#This Row],[ID]]</f>
        <v>738</v>
      </c>
    </row>
    <row r="750" spans="1:8" hidden="1" x14ac:dyDescent="0.25">
      <c r="A750">
        <v>739</v>
      </c>
      <c r="B750" s="19" t="s">
        <v>12156</v>
      </c>
      <c r="C750" s="1" t="s">
        <v>8340</v>
      </c>
      <c r="D750" s="1" t="s">
        <v>8341</v>
      </c>
      <c r="E750" s="2">
        <v>53479</v>
      </c>
      <c r="F750" s="2">
        <v>53508</v>
      </c>
      <c r="G750" s="1" t="s">
        <v>12157</v>
      </c>
      <c r="H750" s="1">
        <f>+Temporalidad[[#This Row],[ID]]</f>
        <v>739</v>
      </c>
    </row>
    <row r="751" spans="1:8" hidden="1" x14ac:dyDescent="0.25">
      <c r="A751">
        <v>740</v>
      </c>
      <c r="B751" s="19" t="s">
        <v>12158</v>
      </c>
      <c r="C751" s="1" t="s">
        <v>8340</v>
      </c>
      <c r="D751" s="1" t="s">
        <v>8341</v>
      </c>
      <c r="E751" s="2">
        <v>53509</v>
      </c>
      <c r="F751" s="2">
        <v>53539</v>
      </c>
      <c r="G751" s="1" t="s">
        <v>12159</v>
      </c>
      <c r="H751" s="1">
        <f>+Temporalidad[[#This Row],[ID]]</f>
        <v>740</v>
      </c>
    </row>
    <row r="752" spans="1:8" hidden="1" x14ac:dyDescent="0.25">
      <c r="A752">
        <v>741</v>
      </c>
      <c r="B752" s="19" t="s">
        <v>12160</v>
      </c>
      <c r="C752" s="1" t="s">
        <v>8340</v>
      </c>
      <c r="D752" s="1" t="s">
        <v>8341</v>
      </c>
      <c r="E752" s="2">
        <v>53540</v>
      </c>
      <c r="F752" s="2">
        <v>53570</v>
      </c>
      <c r="G752" s="1" t="s">
        <v>12161</v>
      </c>
      <c r="H752" s="1">
        <f>+Temporalidad[[#This Row],[ID]]</f>
        <v>741</v>
      </c>
    </row>
    <row r="753" spans="1:8" hidden="1" x14ac:dyDescent="0.25">
      <c r="A753">
        <v>742</v>
      </c>
      <c r="B753" s="19" t="s">
        <v>12162</v>
      </c>
      <c r="C753" s="1" t="s">
        <v>8340</v>
      </c>
      <c r="D753" s="1" t="s">
        <v>8341</v>
      </c>
      <c r="E753" s="2">
        <v>53571</v>
      </c>
      <c r="F753" s="2">
        <v>53600</v>
      </c>
      <c r="G753" s="1" t="s">
        <v>12163</v>
      </c>
      <c r="H753" s="1">
        <f>+Temporalidad[[#This Row],[ID]]</f>
        <v>742</v>
      </c>
    </row>
    <row r="754" spans="1:8" hidden="1" x14ac:dyDescent="0.25">
      <c r="A754">
        <v>743</v>
      </c>
      <c r="B754" s="19" t="s">
        <v>12164</v>
      </c>
      <c r="C754" s="1" t="s">
        <v>8340</v>
      </c>
      <c r="D754" s="1" t="s">
        <v>8341</v>
      </c>
      <c r="E754" s="2">
        <v>53601</v>
      </c>
      <c r="F754" s="2">
        <v>53631</v>
      </c>
      <c r="G754" s="1" t="s">
        <v>12165</v>
      </c>
      <c r="H754" s="1">
        <f>+Temporalidad[[#This Row],[ID]]</f>
        <v>743</v>
      </c>
    </row>
    <row r="755" spans="1:8" hidden="1" x14ac:dyDescent="0.25">
      <c r="A755">
        <v>744</v>
      </c>
      <c r="B755" s="19" t="s">
        <v>12166</v>
      </c>
      <c r="C755" s="1" t="s">
        <v>8340</v>
      </c>
      <c r="D755" s="1" t="s">
        <v>8341</v>
      </c>
      <c r="E755" s="2">
        <v>53632</v>
      </c>
      <c r="F755" s="2">
        <v>53661</v>
      </c>
      <c r="G755" s="1" t="s">
        <v>12167</v>
      </c>
      <c r="H755" s="1">
        <f>+Temporalidad[[#This Row],[ID]]</f>
        <v>744</v>
      </c>
    </row>
    <row r="756" spans="1:8" hidden="1" x14ac:dyDescent="0.25">
      <c r="A756">
        <v>745</v>
      </c>
      <c r="B756" s="19" t="s">
        <v>12168</v>
      </c>
      <c r="C756" s="1" t="s">
        <v>8340</v>
      </c>
      <c r="D756" s="1" t="s">
        <v>8341</v>
      </c>
      <c r="E756" s="2">
        <v>53662</v>
      </c>
      <c r="F756" s="2">
        <v>53692</v>
      </c>
      <c r="G756" s="1" t="s">
        <v>12169</v>
      </c>
      <c r="H756" s="1">
        <f>+Temporalidad[[#This Row],[ID]]</f>
        <v>745</v>
      </c>
    </row>
    <row r="757" spans="1:8" hidden="1" x14ac:dyDescent="0.25">
      <c r="A757">
        <v>746</v>
      </c>
      <c r="B757" s="19" t="s">
        <v>12170</v>
      </c>
      <c r="C757" s="1" t="s">
        <v>8340</v>
      </c>
      <c r="D757" s="1" t="s">
        <v>8341</v>
      </c>
      <c r="E757" s="2">
        <v>53693</v>
      </c>
      <c r="F757" s="2">
        <v>53723</v>
      </c>
      <c r="G757" s="1" t="s">
        <v>12171</v>
      </c>
      <c r="H757" s="1">
        <f>+Temporalidad[[#This Row],[ID]]</f>
        <v>746</v>
      </c>
    </row>
    <row r="758" spans="1:8" hidden="1" x14ac:dyDescent="0.25">
      <c r="A758">
        <v>747</v>
      </c>
      <c r="B758" s="19" t="s">
        <v>12172</v>
      </c>
      <c r="C758" s="1" t="s">
        <v>8340</v>
      </c>
      <c r="D758" s="1" t="s">
        <v>8341</v>
      </c>
      <c r="E758" s="2">
        <v>53724</v>
      </c>
      <c r="F758" s="2">
        <v>53751</v>
      </c>
      <c r="G758" s="1" t="s">
        <v>12173</v>
      </c>
      <c r="H758" s="1">
        <f>+Temporalidad[[#This Row],[ID]]</f>
        <v>747</v>
      </c>
    </row>
    <row r="759" spans="1:8" hidden="1" x14ac:dyDescent="0.25">
      <c r="A759">
        <v>748</v>
      </c>
      <c r="B759" s="19" t="s">
        <v>12174</v>
      </c>
      <c r="C759" s="1" t="s">
        <v>8340</v>
      </c>
      <c r="D759" s="1" t="s">
        <v>8341</v>
      </c>
      <c r="E759" s="2">
        <v>53752</v>
      </c>
      <c r="F759" s="2">
        <v>53782</v>
      </c>
      <c r="G759" s="1" t="s">
        <v>12175</v>
      </c>
      <c r="H759" s="1">
        <f>+Temporalidad[[#This Row],[ID]]</f>
        <v>748</v>
      </c>
    </row>
    <row r="760" spans="1:8" hidden="1" x14ac:dyDescent="0.25">
      <c r="A760">
        <v>749</v>
      </c>
      <c r="B760" s="19" t="s">
        <v>12176</v>
      </c>
      <c r="C760" s="1" t="s">
        <v>8340</v>
      </c>
      <c r="D760" s="1" t="s">
        <v>8341</v>
      </c>
      <c r="E760" s="2">
        <v>53783</v>
      </c>
      <c r="F760" s="2">
        <v>53812</v>
      </c>
      <c r="G760" s="1" t="s">
        <v>12177</v>
      </c>
      <c r="H760" s="1">
        <f>+Temporalidad[[#This Row],[ID]]</f>
        <v>749</v>
      </c>
    </row>
    <row r="761" spans="1:8" hidden="1" x14ac:dyDescent="0.25">
      <c r="A761">
        <v>750</v>
      </c>
      <c r="B761" s="19" t="s">
        <v>12178</v>
      </c>
      <c r="C761" s="1" t="s">
        <v>8340</v>
      </c>
      <c r="D761" s="1" t="s">
        <v>8341</v>
      </c>
      <c r="E761" s="2">
        <v>53813</v>
      </c>
      <c r="F761" s="2">
        <v>53843</v>
      </c>
      <c r="G761" s="1" t="s">
        <v>12179</v>
      </c>
      <c r="H761" s="1">
        <f>+Temporalidad[[#This Row],[ID]]</f>
        <v>750</v>
      </c>
    </row>
    <row r="762" spans="1:8" hidden="1" x14ac:dyDescent="0.25">
      <c r="A762">
        <v>751</v>
      </c>
      <c r="B762" s="19" t="s">
        <v>12180</v>
      </c>
      <c r="C762" s="1" t="s">
        <v>8340</v>
      </c>
      <c r="D762" s="1" t="s">
        <v>8341</v>
      </c>
      <c r="E762" s="2">
        <v>53844</v>
      </c>
      <c r="F762" s="2">
        <v>53873</v>
      </c>
      <c r="G762" s="1" t="s">
        <v>12181</v>
      </c>
      <c r="H762" s="1">
        <f>+Temporalidad[[#This Row],[ID]]</f>
        <v>751</v>
      </c>
    </row>
    <row r="763" spans="1:8" hidden="1" x14ac:dyDescent="0.25">
      <c r="A763">
        <v>752</v>
      </c>
      <c r="B763" s="19" t="s">
        <v>12182</v>
      </c>
      <c r="C763" s="1" t="s">
        <v>8340</v>
      </c>
      <c r="D763" s="1" t="s">
        <v>8341</v>
      </c>
      <c r="E763" s="2">
        <v>53874</v>
      </c>
      <c r="F763" s="2">
        <v>53904</v>
      </c>
      <c r="G763" s="1" t="s">
        <v>12183</v>
      </c>
      <c r="H763" s="1">
        <f>+Temporalidad[[#This Row],[ID]]</f>
        <v>752</v>
      </c>
    </row>
    <row r="764" spans="1:8" hidden="1" x14ac:dyDescent="0.25">
      <c r="A764">
        <v>753</v>
      </c>
      <c r="B764" s="19" t="s">
        <v>12184</v>
      </c>
      <c r="C764" s="1" t="s">
        <v>8340</v>
      </c>
      <c r="D764" s="1" t="s">
        <v>8341</v>
      </c>
      <c r="E764" s="2">
        <v>53905</v>
      </c>
      <c r="F764" s="2">
        <v>53935</v>
      </c>
      <c r="G764" s="1" t="s">
        <v>12185</v>
      </c>
      <c r="H764" s="1">
        <f>+Temporalidad[[#This Row],[ID]]</f>
        <v>753</v>
      </c>
    </row>
    <row r="765" spans="1:8" hidden="1" x14ac:dyDescent="0.25">
      <c r="A765">
        <v>754</v>
      </c>
      <c r="B765" s="19" t="s">
        <v>12186</v>
      </c>
      <c r="C765" s="1" t="s">
        <v>8340</v>
      </c>
      <c r="D765" s="1" t="s">
        <v>8341</v>
      </c>
      <c r="E765" s="2">
        <v>53936</v>
      </c>
      <c r="F765" s="2">
        <v>53965</v>
      </c>
      <c r="G765" s="1" t="s">
        <v>12187</v>
      </c>
      <c r="H765" s="1">
        <f>+Temporalidad[[#This Row],[ID]]</f>
        <v>754</v>
      </c>
    </row>
    <row r="766" spans="1:8" hidden="1" x14ac:dyDescent="0.25">
      <c r="A766">
        <v>755</v>
      </c>
      <c r="B766" s="19" t="s">
        <v>12188</v>
      </c>
      <c r="C766" s="1" t="s">
        <v>8340</v>
      </c>
      <c r="D766" s="1" t="s">
        <v>8341</v>
      </c>
      <c r="E766" s="2">
        <v>53966</v>
      </c>
      <c r="F766" s="2">
        <v>53996</v>
      </c>
      <c r="G766" s="1" t="s">
        <v>12189</v>
      </c>
      <c r="H766" s="1">
        <f>+Temporalidad[[#This Row],[ID]]</f>
        <v>755</v>
      </c>
    </row>
    <row r="767" spans="1:8" hidden="1" x14ac:dyDescent="0.25">
      <c r="A767">
        <v>756</v>
      </c>
      <c r="B767" s="19" t="s">
        <v>12190</v>
      </c>
      <c r="C767" s="1" t="s">
        <v>8340</v>
      </c>
      <c r="D767" s="1" t="s">
        <v>8341</v>
      </c>
      <c r="E767" s="2">
        <v>53997</v>
      </c>
      <c r="F767" s="2">
        <v>54026</v>
      </c>
      <c r="G767" s="1" t="s">
        <v>12191</v>
      </c>
      <c r="H767" s="1">
        <f>+Temporalidad[[#This Row],[ID]]</f>
        <v>756</v>
      </c>
    </row>
    <row r="768" spans="1:8" hidden="1" x14ac:dyDescent="0.25">
      <c r="A768">
        <v>757</v>
      </c>
      <c r="B768" s="19" t="s">
        <v>12192</v>
      </c>
      <c r="C768" s="1" t="s">
        <v>8340</v>
      </c>
      <c r="D768" s="1" t="s">
        <v>8341</v>
      </c>
      <c r="E768" s="2">
        <v>54027</v>
      </c>
      <c r="F768" s="2">
        <v>54057</v>
      </c>
      <c r="G768" s="1" t="s">
        <v>12193</v>
      </c>
      <c r="H768" s="1">
        <f>+Temporalidad[[#This Row],[ID]]</f>
        <v>757</v>
      </c>
    </row>
    <row r="769" spans="1:8" hidden="1" x14ac:dyDescent="0.25">
      <c r="A769">
        <v>758</v>
      </c>
      <c r="B769" s="19" t="s">
        <v>12194</v>
      </c>
      <c r="C769" s="1" t="s">
        <v>8340</v>
      </c>
      <c r="D769" s="1" t="s">
        <v>8341</v>
      </c>
      <c r="E769" s="2">
        <v>54058</v>
      </c>
      <c r="F769" s="2">
        <v>54088</v>
      </c>
      <c r="G769" s="1" t="s">
        <v>12195</v>
      </c>
      <c r="H769" s="1">
        <f>+Temporalidad[[#This Row],[ID]]</f>
        <v>758</v>
      </c>
    </row>
    <row r="770" spans="1:8" hidden="1" x14ac:dyDescent="0.25">
      <c r="A770">
        <v>759</v>
      </c>
      <c r="B770" s="19" t="s">
        <v>12196</v>
      </c>
      <c r="C770" s="1" t="s">
        <v>8340</v>
      </c>
      <c r="D770" s="1" t="s">
        <v>8341</v>
      </c>
      <c r="E770" s="2">
        <v>54089</v>
      </c>
      <c r="F770" s="2">
        <v>54116</v>
      </c>
      <c r="G770" s="1" t="s">
        <v>12197</v>
      </c>
      <c r="H770" s="1">
        <f>+Temporalidad[[#This Row],[ID]]</f>
        <v>759</v>
      </c>
    </row>
    <row r="771" spans="1:8" hidden="1" x14ac:dyDescent="0.25">
      <c r="A771">
        <v>760</v>
      </c>
      <c r="B771" s="19" t="s">
        <v>12198</v>
      </c>
      <c r="C771" s="1" t="s">
        <v>8340</v>
      </c>
      <c r="D771" s="1" t="s">
        <v>8341</v>
      </c>
      <c r="E771" s="2">
        <v>54118</v>
      </c>
      <c r="F771" s="2">
        <v>54148</v>
      </c>
      <c r="G771" s="1" t="s">
        <v>12199</v>
      </c>
      <c r="H771" s="1">
        <f>+Temporalidad[[#This Row],[ID]]</f>
        <v>760</v>
      </c>
    </row>
    <row r="772" spans="1:8" hidden="1" x14ac:dyDescent="0.25">
      <c r="A772">
        <v>761</v>
      </c>
      <c r="B772" s="19" t="s">
        <v>12200</v>
      </c>
      <c r="C772" s="1" t="s">
        <v>8340</v>
      </c>
      <c r="D772" s="1" t="s">
        <v>8341</v>
      </c>
      <c r="E772" s="2">
        <v>54149</v>
      </c>
      <c r="F772" s="2">
        <v>54178</v>
      </c>
      <c r="G772" s="1" t="s">
        <v>12201</v>
      </c>
      <c r="H772" s="1">
        <f>+Temporalidad[[#This Row],[ID]]</f>
        <v>761</v>
      </c>
    </row>
    <row r="773" spans="1:8" hidden="1" x14ac:dyDescent="0.25">
      <c r="A773">
        <v>762</v>
      </c>
      <c r="B773" s="19" t="s">
        <v>12202</v>
      </c>
      <c r="C773" s="1" t="s">
        <v>8340</v>
      </c>
      <c r="D773" s="1" t="s">
        <v>8341</v>
      </c>
      <c r="E773" s="2">
        <v>54179</v>
      </c>
      <c r="F773" s="2">
        <v>54209</v>
      </c>
      <c r="G773" s="1" t="s">
        <v>12203</v>
      </c>
      <c r="H773" s="1">
        <f>+Temporalidad[[#This Row],[ID]]</f>
        <v>762</v>
      </c>
    </row>
    <row r="774" spans="1:8" hidden="1" x14ac:dyDescent="0.25">
      <c r="A774">
        <v>763</v>
      </c>
      <c r="B774" s="19" t="s">
        <v>12204</v>
      </c>
      <c r="C774" s="1" t="s">
        <v>8340</v>
      </c>
      <c r="D774" s="1" t="s">
        <v>8341</v>
      </c>
      <c r="E774" s="2">
        <v>54210</v>
      </c>
      <c r="F774" s="2">
        <v>54239</v>
      </c>
      <c r="G774" s="1" t="s">
        <v>12205</v>
      </c>
      <c r="H774" s="1">
        <f>+Temporalidad[[#This Row],[ID]]</f>
        <v>763</v>
      </c>
    </row>
    <row r="775" spans="1:8" hidden="1" x14ac:dyDescent="0.25">
      <c r="A775">
        <v>764</v>
      </c>
      <c r="B775" s="19" t="s">
        <v>12206</v>
      </c>
      <c r="C775" s="1" t="s">
        <v>8340</v>
      </c>
      <c r="D775" s="1" t="s">
        <v>8341</v>
      </c>
      <c r="E775" s="2">
        <v>54240</v>
      </c>
      <c r="F775" s="2">
        <v>54270</v>
      </c>
      <c r="G775" s="1" t="s">
        <v>12207</v>
      </c>
      <c r="H775" s="1">
        <f>+Temporalidad[[#This Row],[ID]]</f>
        <v>764</v>
      </c>
    </row>
    <row r="776" spans="1:8" hidden="1" x14ac:dyDescent="0.25">
      <c r="A776">
        <v>765</v>
      </c>
      <c r="B776" s="19" t="s">
        <v>12208</v>
      </c>
      <c r="C776" s="1" t="s">
        <v>8340</v>
      </c>
      <c r="D776" s="1" t="s">
        <v>8341</v>
      </c>
      <c r="E776" s="2">
        <v>54271</v>
      </c>
      <c r="F776" s="2">
        <v>54301</v>
      </c>
      <c r="G776" s="1" t="s">
        <v>12209</v>
      </c>
      <c r="H776" s="1">
        <f>+Temporalidad[[#This Row],[ID]]</f>
        <v>765</v>
      </c>
    </row>
    <row r="777" spans="1:8" hidden="1" x14ac:dyDescent="0.25">
      <c r="A777">
        <v>766</v>
      </c>
      <c r="B777" s="19" t="s">
        <v>12210</v>
      </c>
      <c r="C777" s="1" t="s">
        <v>8340</v>
      </c>
      <c r="D777" s="1" t="s">
        <v>8341</v>
      </c>
      <c r="E777" s="2">
        <v>54302</v>
      </c>
      <c r="F777" s="2">
        <v>54331</v>
      </c>
      <c r="G777" s="1" t="s">
        <v>12211</v>
      </c>
      <c r="H777" s="1">
        <f>+Temporalidad[[#This Row],[ID]]</f>
        <v>766</v>
      </c>
    </row>
    <row r="778" spans="1:8" hidden="1" x14ac:dyDescent="0.25">
      <c r="A778">
        <v>767</v>
      </c>
      <c r="B778" s="19" t="s">
        <v>12212</v>
      </c>
      <c r="C778" s="1" t="s">
        <v>8340</v>
      </c>
      <c r="D778" s="1" t="s">
        <v>8341</v>
      </c>
      <c r="E778" s="2">
        <v>54332</v>
      </c>
      <c r="F778" s="2">
        <v>54362</v>
      </c>
      <c r="G778" s="1" t="s">
        <v>12213</v>
      </c>
      <c r="H778" s="1">
        <f>+Temporalidad[[#This Row],[ID]]</f>
        <v>767</v>
      </c>
    </row>
    <row r="779" spans="1:8" hidden="1" x14ac:dyDescent="0.25">
      <c r="A779">
        <v>768</v>
      </c>
      <c r="B779" s="19" t="s">
        <v>12214</v>
      </c>
      <c r="C779" s="1" t="s">
        <v>8340</v>
      </c>
      <c r="D779" s="1" t="s">
        <v>8341</v>
      </c>
      <c r="E779" s="2">
        <v>54363</v>
      </c>
      <c r="F779" s="2">
        <v>54392</v>
      </c>
      <c r="G779" s="1" t="s">
        <v>12215</v>
      </c>
      <c r="H779" s="1">
        <f>+Temporalidad[[#This Row],[ID]]</f>
        <v>768</v>
      </c>
    </row>
    <row r="780" spans="1:8" hidden="1" x14ac:dyDescent="0.25">
      <c r="A780">
        <v>769</v>
      </c>
      <c r="B780" s="19" t="s">
        <v>12216</v>
      </c>
      <c r="C780" s="1" t="s">
        <v>8340</v>
      </c>
      <c r="D780" s="1" t="s">
        <v>8341</v>
      </c>
      <c r="E780" s="2">
        <v>54393</v>
      </c>
      <c r="F780" s="2">
        <v>54423</v>
      </c>
      <c r="G780" s="1" t="s">
        <v>12217</v>
      </c>
      <c r="H780" s="1">
        <f>+Temporalidad[[#This Row],[ID]]</f>
        <v>769</v>
      </c>
    </row>
    <row r="781" spans="1:8" hidden="1" x14ac:dyDescent="0.25">
      <c r="A781">
        <v>770</v>
      </c>
      <c r="B781" s="19" t="s">
        <v>12218</v>
      </c>
      <c r="C781" s="1" t="s">
        <v>8340</v>
      </c>
      <c r="D781" s="1" t="s">
        <v>8341</v>
      </c>
      <c r="E781" s="2">
        <v>54424</v>
      </c>
      <c r="F781" s="2">
        <v>54454</v>
      </c>
      <c r="G781" s="1" t="s">
        <v>12219</v>
      </c>
      <c r="H781" s="1">
        <f>+Temporalidad[[#This Row],[ID]]</f>
        <v>770</v>
      </c>
    </row>
    <row r="782" spans="1:8" hidden="1" x14ac:dyDescent="0.25">
      <c r="A782">
        <v>771</v>
      </c>
      <c r="B782" s="19" t="s">
        <v>12220</v>
      </c>
      <c r="C782" s="1" t="s">
        <v>8340</v>
      </c>
      <c r="D782" s="1" t="s">
        <v>8341</v>
      </c>
      <c r="E782" s="2">
        <v>54455</v>
      </c>
      <c r="F782" s="2">
        <v>54482</v>
      </c>
      <c r="G782" s="1" t="s">
        <v>12221</v>
      </c>
      <c r="H782" s="1">
        <f>+Temporalidad[[#This Row],[ID]]</f>
        <v>771</v>
      </c>
    </row>
    <row r="783" spans="1:8" hidden="1" x14ac:dyDescent="0.25">
      <c r="A783">
        <v>772</v>
      </c>
      <c r="B783" s="19" t="s">
        <v>12222</v>
      </c>
      <c r="C783" s="1" t="s">
        <v>8340</v>
      </c>
      <c r="D783" s="1" t="s">
        <v>8341</v>
      </c>
      <c r="E783" s="2">
        <v>54483</v>
      </c>
      <c r="F783" s="2">
        <v>54513</v>
      </c>
      <c r="G783" s="1" t="s">
        <v>12223</v>
      </c>
      <c r="H783" s="1">
        <f>+Temporalidad[[#This Row],[ID]]</f>
        <v>772</v>
      </c>
    </row>
    <row r="784" spans="1:8" hidden="1" x14ac:dyDescent="0.25">
      <c r="A784">
        <v>773</v>
      </c>
      <c r="B784" s="19" t="s">
        <v>12224</v>
      </c>
      <c r="C784" s="1" t="s">
        <v>8340</v>
      </c>
      <c r="D784" s="1" t="s">
        <v>8341</v>
      </c>
      <c r="E784" s="2">
        <v>54514</v>
      </c>
      <c r="F784" s="2">
        <v>54543</v>
      </c>
      <c r="G784" s="1" t="s">
        <v>12225</v>
      </c>
      <c r="H784" s="1">
        <f>+Temporalidad[[#This Row],[ID]]</f>
        <v>773</v>
      </c>
    </row>
    <row r="785" spans="1:8" hidden="1" x14ac:dyDescent="0.25">
      <c r="A785">
        <v>774</v>
      </c>
      <c r="B785" s="19" t="s">
        <v>12226</v>
      </c>
      <c r="C785" s="1" t="s">
        <v>8340</v>
      </c>
      <c r="D785" s="1" t="s">
        <v>8341</v>
      </c>
      <c r="E785" s="2">
        <v>54544</v>
      </c>
      <c r="F785" s="2">
        <v>54574</v>
      </c>
      <c r="G785" s="1" t="s">
        <v>12227</v>
      </c>
      <c r="H785" s="1">
        <f>+Temporalidad[[#This Row],[ID]]</f>
        <v>774</v>
      </c>
    </row>
    <row r="786" spans="1:8" hidden="1" x14ac:dyDescent="0.25">
      <c r="A786">
        <v>775</v>
      </c>
      <c r="B786" s="19" t="s">
        <v>12228</v>
      </c>
      <c r="C786" s="1" t="s">
        <v>8340</v>
      </c>
      <c r="D786" s="1" t="s">
        <v>8341</v>
      </c>
      <c r="E786" s="2">
        <v>54575</v>
      </c>
      <c r="F786" s="2">
        <v>54604</v>
      </c>
      <c r="G786" s="1" t="s">
        <v>12229</v>
      </c>
      <c r="H786" s="1">
        <f>+Temporalidad[[#This Row],[ID]]</f>
        <v>775</v>
      </c>
    </row>
    <row r="787" spans="1:8" hidden="1" x14ac:dyDescent="0.25">
      <c r="A787">
        <v>776</v>
      </c>
      <c r="B787" s="19" t="s">
        <v>12230</v>
      </c>
      <c r="C787" s="1" t="s">
        <v>8340</v>
      </c>
      <c r="D787" s="1" t="s">
        <v>8341</v>
      </c>
      <c r="E787" s="2">
        <v>54605</v>
      </c>
      <c r="F787" s="2">
        <v>54635</v>
      </c>
      <c r="G787" s="1" t="s">
        <v>12231</v>
      </c>
      <c r="H787" s="1">
        <f>+Temporalidad[[#This Row],[ID]]</f>
        <v>776</v>
      </c>
    </row>
    <row r="788" spans="1:8" hidden="1" x14ac:dyDescent="0.25">
      <c r="A788">
        <v>777</v>
      </c>
      <c r="B788" s="19" t="s">
        <v>12232</v>
      </c>
      <c r="C788" s="1" t="s">
        <v>8340</v>
      </c>
      <c r="D788" s="1" t="s">
        <v>8341</v>
      </c>
      <c r="E788" s="2">
        <v>54636</v>
      </c>
      <c r="F788" s="2">
        <v>54666</v>
      </c>
      <c r="G788" s="1" t="s">
        <v>12233</v>
      </c>
      <c r="H788" s="1">
        <f>+Temporalidad[[#This Row],[ID]]</f>
        <v>777</v>
      </c>
    </row>
    <row r="789" spans="1:8" hidden="1" x14ac:dyDescent="0.25">
      <c r="A789">
        <v>778</v>
      </c>
      <c r="B789" s="19" t="s">
        <v>12234</v>
      </c>
      <c r="C789" s="1" t="s">
        <v>8340</v>
      </c>
      <c r="D789" s="1" t="s">
        <v>8341</v>
      </c>
      <c r="E789" s="2">
        <v>54667</v>
      </c>
      <c r="F789" s="2">
        <v>54696</v>
      </c>
      <c r="G789" s="1" t="s">
        <v>12235</v>
      </c>
      <c r="H789" s="1">
        <f>+Temporalidad[[#This Row],[ID]]</f>
        <v>778</v>
      </c>
    </row>
    <row r="790" spans="1:8" hidden="1" x14ac:dyDescent="0.25">
      <c r="A790">
        <v>779</v>
      </c>
      <c r="B790" s="19" t="s">
        <v>12236</v>
      </c>
      <c r="C790" s="1" t="s">
        <v>8340</v>
      </c>
      <c r="D790" s="1" t="s">
        <v>8341</v>
      </c>
      <c r="E790" s="2">
        <v>54697</v>
      </c>
      <c r="F790" s="2">
        <v>54727</v>
      </c>
      <c r="G790" s="1" t="s">
        <v>12237</v>
      </c>
      <c r="H790" s="1">
        <f>+Temporalidad[[#This Row],[ID]]</f>
        <v>779</v>
      </c>
    </row>
    <row r="791" spans="1:8" hidden="1" x14ac:dyDescent="0.25">
      <c r="A791">
        <v>780</v>
      </c>
      <c r="B791" s="19" t="s">
        <v>12238</v>
      </c>
      <c r="C791" s="1" t="s">
        <v>8340</v>
      </c>
      <c r="D791" s="1" t="s">
        <v>8341</v>
      </c>
      <c r="E791" s="2">
        <v>54728</v>
      </c>
      <c r="F791" s="2">
        <v>54757</v>
      </c>
      <c r="G791" s="1" t="s">
        <v>12239</v>
      </c>
      <c r="H791" s="1">
        <f>+Temporalidad[[#This Row],[ID]]</f>
        <v>780</v>
      </c>
    </row>
    <row r="792" spans="1:8" hidden="1" x14ac:dyDescent="0.25">
      <c r="A792">
        <v>781</v>
      </c>
      <c r="B792" s="19" t="s">
        <v>12240</v>
      </c>
      <c r="C792" s="1" t="s">
        <v>8340</v>
      </c>
      <c r="D792" s="1" t="s">
        <v>8341</v>
      </c>
      <c r="E792" s="2">
        <v>54758</v>
      </c>
      <c r="F792" s="2">
        <v>54788</v>
      </c>
      <c r="G792" s="1" t="s">
        <v>12241</v>
      </c>
      <c r="H792" s="1">
        <f>+Temporalidad[[#This Row],[ID]]</f>
        <v>781</v>
      </c>
    </row>
    <row r="793" spans="1:8" hidden="1" x14ac:dyDescent="0.25">
      <c r="A793">
        <v>782</v>
      </c>
      <c r="B793" s="19" t="s">
        <v>12242</v>
      </c>
      <c r="C793" s="1" t="s">
        <v>8340</v>
      </c>
      <c r="D793" s="1" t="s">
        <v>8341</v>
      </c>
      <c r="E793" s="2">
        <v>54789</v>
      </c>
      <c r="F793" s="2">
        <v>54819</v>
      </c>
      <c r="G793" s="1" t="s">
        <v>12243</v>
      </c>
      <c r="H793" s="1">
        <f>+Temporalidad[[#This Row],[ID]]</f>
        <v>782</v>
      </c>
    </row>
    <row r="794" spans="1:8" hidden="1" x14ac:dyDescent="0.25">
      <c r="A794">
        <v>783</v>
      </c>
      <c r="B794" s="19" t="s">
        <v>12244</v>
      </c>
      <c r="C794" s="1" t="s">
        <v>8340</v>
      </c>
      <c r="D794" s="1" t="s">
        <v>8341</v>
      </c>
      <c r="E794" s="2">
        <v>54820</v>
      </c>
      <c r="F794" s="2">
        <v>54847</v>
      </c>
      <c r="G794" s="1" t="s">
        <v>12245</v>
      </c>
      <c r="H794" s="1">
        <f>+Temporalidad[[#This Row],[ID]]</f>
        <v>783</v>
      </c>
    </row>
    <row r="795" spans="1:8" hidden="1" x14ac:dyDescent="0.25">
      <c r="A795">
        <v>784</v>
      </c>
      <c r="B795" s="19" t="s">
        <v>12246</v>
      </c>
      <c r="C795" s="1" t="s">
        <v>8340</v>
      </c>
      <c r="D795" s="1" t="s">
        <v>8341</v>
      </c>
      <c r="E795" s="2">
        <v>54848</v>
      </c>
      <c r="F795" s="2">
        <v>54878</v>
      </c>
      <c r="G795" s="1" t="s">
        <v>12247</v>
      </c>
      <c r="H795" s="1">
        <f>+Temporalidad[[#This Row],[ID]]</f>
        <v>784</v>
      </c>
    </row>
    <row r="796" spans="1:8" hidden="1" x14ac:dyDescent="0.25">
      <c r="A796">
        <v>785</v>
      </c>
      <c r="B796" s="19" t="s">
        <v>12248</v>
      </c>
      <c r="C796" s="1" t="s">
        <v>8340</v>
      </c>
      <c r="D796" s="1" t="s">
        <v>8341</v>
      </c>
      <c r="E796" s="2">
        <v>54879</v>
      </c>
      <c r="F796" s="2">
        <v>54908</v>
      </c>
      <c r="G796" s="1" t="s">
        <v>12249</v>
      </c>
      <c r="H796" s="1">
        <f>+Temporalidad[[#This Row],[ID]]</f>
        <v>785</v>
      </c>
    </row>
    <row r="797" spans="1:8" hidden="1" x14ac:dyDescent="0.25">
      <c r="A797">
        <v>786</v>
      </c>
      <c r="B797" s="19" t="s">
        <v>12250</v>
      </c>
      <c r="C797" s="1" t="s">
        <v>8340</v>
      </c>
      <c r="D797" s="1" t="s">
        <v>8341</v>
      </c>
      <c r="E797" s="2">
        <v>54909</v>
      </c>
      <c r="F797" s="2">
        <v>54939</v>
      </c>
      <c r="G797" s="1" t="s">
        <v>12251</v>
      </c>
      <c r="H797" s="1">
        <f>+Temporalidad[[#This Row],[ID]]</f>
        <v>786</v>
      </c>
    </row>
    <row r="798" spans="1:8" hidden="1" x14ac:dyDescent="0.25">
      <c r="A798">
        <v>787</v>
      </c>
      <c r="B798" s="19" t="s">
        <v>12252</v>
      </c>
      <c r="C798" s="1" t="s">
        <v>8340</v>
      </c>
      <c r="D798" s="1" t="s">
        <v>8341</v>
      </c>
      <c r="E798" s="2">
        <v>54940</v>
      </c>
      <c r="F798" s="2">
        <v>54969</v>
      </c>
      <c r="G798" s="1" t="s">
        <v>12253</v>
      </c>
      <c r="H798" s="1">
        <f>+Temporalidad[[#This Row],[ID]]</f>
        <v>787</v>
      </c>
    </row>
    <row r="799" spans="1:8" hidden="1" x14ac:dyDescent="0.25">
      <c r="A799">
        <v>788</v>
      </c>
      <c r="B799" s="19" t="s">
        <v>12254</v>
      </c>
      <c r="C799" s="1" t="s">
        <v>8340</v>
      </c>
      <c r="D799" s="1" t="s">
        <v>8341</v>
      </c>
      <c r="E799" s="2">
        <v>54970</v>
      </c>
      <c r="F799" s="2">
        <v>55000</v>
      </c>
      <c r="G799" s="1" t="s">
        <v>12255</v>
      </c>
      <c r="H799" s="1">
        <f>+Temporalidad[[#This Row],[ID]]</f>
        <v>788</v>
      </c>
    </row>
    <row r="800" spans="1:8" hidden="1" x14ac:dyDescent="0.25">
      <c r="A800">
        <v>789</v>
      </c>
      <c r="B800" s="19" t="s">
        <v>12256</v>
      </c>
      <c r="C800" s="1" t="s">
        <v>8340</v>
      </c>
      <c r="D800" s="1" t="s">
        <v>8341</v>
      </c>
      <c r="E800" s="2">
        <v>55001</v>
      </c>
      <c r="F800" s="2">
        <v>55031</v>
      </c>
      <c r="G800" s="1" t="s">
        <v>12257</v>
      </c>
      <c r="H800" s="1">
        <f>+Temporalidad[[#This Row],[ID]]</f>
        <v>789</v>
      </c>
    </row>
    <row r="801" spans="1:8" hidden="1" x14ac:dyDescent="0.25">
      <c r="A801">
        <v>790</v>
      </c>
      <c r="B801" s="19" t="s">
        <v>12258</v>
      </c>
      <c r="C801" s="1" t="s">
        <v>8340</v>
      </c>
      <c r="D801" s="1" t="s">
        <v>8341</v>
      </c>
      <c r="E801" s="2">
        <v>55032</v>
      </c>
      <c r="F801" s="2">
        <v>55061</v>
      </c>
      <c r="G801" s="1" t="s">
        <v>12259</v>
      </c>
      <c r="H801" s="1">
        <f>+Temporalidad[[#This Row],[ID]]</f>
        <v>790</v>
      </c>
    </row>
    <row r="802" spans="1:8" hidden="1" x14ac:dyDescent="0.25">
      <c r="A802">
        <v>791</v>
      </c>
      <c r="B802" s="19" t="s">
        <v>12260</v>
      </c>
      <c r="C802" s="1" t="s">
        <v>8340</v>
      </c>
      <c r="D802" s="1" t="s">
        <v>8341</v>
      </c>
      <c r="E802" s="2">
        <v>55062</v>
      </c>
      <c r="F802" s="2">
        <v>55092</v>
      </c>
      <c r="G802" s="1" t="s">
        <v>12261</v>
      </c>
      <c r="H802" s="1">
        <f>+Temporalidad[[#This Row],[ID]]</f>
        <v>791</v>
      </c>
    </row>
    <row r="803" spans="1:8" hidden="1" x14ac:dyDescent="0.25">
      <c r="A803">
        <v>792</v>
      </c>
      <c r="B803" s="19" t="s">
        <v>12262</v>
      </c>
      <c r="C803" s="1" t="s">
        <v>8340</v>
      </c>
      <c r="D803" s="1" t="s">
        <v>8341</v>
      </c>
      <c r="E803" s="2">
        <v>55093</v>
      </c>
      <c r="F803" s="2">
        <v>55122</v>
      </c>
      <c r="G803" s="1" t="s">
        <v>12263</v>
      </c>
      <c r="H803" s="1">
        <f>+Temporalidad[[#This Row],[ID]]</f>
        <v>792</v>
      </c>
    </row>
    <row r="804" spans="1:8" hidden="1" x14ac:dyDescent="0.25">
      <c r="A804">
        <v>793</v>
      </c>
      <c r="B804" s="19" t="s">
        <v>12264</v>
      </c>
      <c r="C804" s="1" t="s">
        <v>8340</v>
      </c>
      <c r="D804" s="1" t="s">
        <v>8341</v>
      </c>
      <c r="E804" s="2">
        <v>55123</v>
      </c>
      <c r="F804" s="2">
        <v>55153</v>
      </c>
      <c r="G804" s="1" t="s">
        <v>12265</v>
      </c>
      <c r="H804" s="1">
        <f>+Temporalidad[[#This Row],[ID]]</f>
        <v>793</v>
      </c>
    </row>
    <row r="805" spans="1:8" hidden="1" x14ac:dyDescent="0.25">
      <c r="A805">
        <v>794</v>
      </c>
      <c r="B805" t="s">
        <v>8342</v>
      </c>
      <c r="C805" s="1" t="s">
        <v>8343</v>
      </c>
      <c r="D805" s="1" t="s">
        <v>8344</v>
      </c>
      <c r="E805" s="2">
        <v>32874</v>
      </c>
      <c r="F805" s="2">
        <v>33054</v>
      </c>
      <c r="G805" s="1" t="s">
        <v>12266</v>
      </c>
      <c r="H805" s="1">
        <f>+Temporalidad[[#This Row],[ID]]</f>
        <v>794</v>
      </c>
    </row>
    <row r="806" spans="1:8" hidden="1" x14ac:dyDescent="0.25">
      <c r="A806">
        <v>795</v>
      </c>
      <c r="B806" t="s">
        <v>8345</v>
      </c>
      <c r="C806" s="1" t="s">
        <v>8343</v>
      </c>
      <c r="D806" s="1" t="s">
        <v>8344</v>
      </c>
      <c r="E806" s="2">
        <v>33239</v>
      </c>
      <c r="F806" s="2">
        <v>33419</v>
      </c>
      <c r="G806" s="1" t="s">
        <v>12267</v>
      </c>
      <c r="H806" s="1">
        <f>+Temporalidad[[#This Row],[ID]]</f>
        <v>795</v>
      </c>
    </row>
    <row r="807" spans="1:8" hidden="1" x14ac:dyDescent="0.25">
      <c r="A807">
        <v>796</v>
      </c>
      <c r="B807" t="s">
        <v>8346</v>
      </c>
      <c r="C807" s="1" t="s">
        <v>8343</v>
      </c>
      <c r="D807" s="1" t="s">
        <v>8344</v>
      </c>
      <c r="E807" s="2">
        <v>33604</v>
      </c>
      <c r="F807" s="2">
        <v>33785</v>
      </c>
      <c r="G807" s="1" t="s">
        <v>12268</v>
      </c>
      <c r="H807" s="1">
        <f>+Temporalidad[[#This Row],[ID]]</f>
        <v>796</v>
      </c>
    </row>
    <row r="808" spans="1:8" hidden="1" x14ac:dyDescent="0.25">
      <c r="A808">
        <v>797</v>
      </c>
      <c r="B808" t="s">
        <v>8347</v>
      </c>
      <c r="C808" s="1" t="s">
        <v>8343</v>
      </c>
      <c r="D808" s="1" t="s">
        <v>8344</v>
      </c>
      <c r="E808" s="2">
        <v>33970</v>
      </c>
      <c r="F808" s="2">
        <v>34150</v>
      </c>
      <c r="G808" s="1" t="s">
        <v>12269</v>
      </c>
      <c r="H808" s="1">
        <f>+Temporalidad[[#This Row],[ID]]</f>
        <v>797</v>
      </c>
    </row>
    <row r="809" spans="1:8" hidden="1" x14ac:dyDescent="0.25">
      <c r="A809">
        <v>798</v>
      </c>
      <c r="B809" t="s">
        <v>8348</v>
      </c>
      <c r="C809" s="1" t="s">
        <v>8343</v>
      </c>
      <c r="D809" s="1" t="s">
        <v>8344</v>
      </c>
      <c r="E809" s="2">
        <v>34335</v>
      </c>
      <c r="F809" s="2">
        <v>34515</v>
      </c>
      <c r="G809" s="1" t="s">
        <v>12270</v>
      </c>
      <c r="H809" s="1">
        <f>+Temporalidad[[#This Row],[ID]]</f>
        <v>798</v>
      </c>
    </row>
    <row r="810" spans="1:8" hidden="1" x14ac:dyDescent="0.25">
      <c r="A810">
        <v>799</v>
      </c>
      <c r="B810" t="s">
        <v>8349</v>
      </c>
      <c r="C810" s="1" t="s">
        <v>8343</v>
      </c>
      <c r="D810" s="1" t="s">
        <v>8344</v>
      </c>
      <c r="E810" s="2">
        <v>34700</v>
      </c>
      <c r="F810" s="2">
        <v>34880</v>
      </c>
      <c r="G810" s="1" t="s">
        <v>12271</v>
      </c>
      <c r="H810" s="1">
        <f>+Temporalidad[[#This Row],[ID]]</f>
        <v>799</v>
      </c>
    </row>
    <row r="811" spans="1:8" hidden="1" x14ac:dyDescent="0.25">
      <c r="A811">
        <v>800</v>
      </c>
      <c r="B811" t="s">
        <v>8350</v>
      </c>
      <c r="C811" s="1" t="s">
        <v>8343</v>
      </c>
      <c r="D811" s="1" t="s">
        <v>8344</v>
      </c>
      <c r="E811" s="2">
        <v>35065</v>
      </c>
      <c r="F811" s="2">
        <v>35246</v>
      </c>
      <c r="G811" s="1" t="s">
        <v>12272</v>
      </c>
      <c r="H811" s="1">
        <f>+Temporalidad[[#This Row],[ID]]</f>
        <v>800</v>
      </c>
    </row>
    <row r="812" spans="1:8" hidden="1" x14ac:dyDescent="0.25">
      <c r="A812">
        <v>801</v>
      </c>
      <c r="B812" t="s">
        <v>8351</v>
      </c>
      <c r="C812" s="1" t="s">
        <v>8343</v>
      </c>
      <c r="D812" s="1" t="s">
        <v>8344</v>
      </c>
      <c r="E812" s="2">
        <v>35431</v>
      </c>
      <c r="F812" s="2">
        <v>35611</v>
      </c>
      <c r="G812" s="1" t="s">
        <v>12273</v>
      </c>
      <c r="H812" s="1">
        <f>+Temporalidad[[#This Row],[ID]]</f>
        <v>801</v>
      </c>
    </row>
    <row r="813" spans="1:8" hidden="1" x14ac:dyDescent="0.25">
      <c r="A813">
        <v>802</v>
      </c>
      <c r="B813" t="s">
        <v>8352</v>
      </c>
      <c r="C813" s="1" t="s">
        <v>8343</v>
      </c>
      <c r="D813" s="1" t="s">
        <v>8344</v>
      </c>
      <c r="E813" s="2">
        <v>35796</v>
      </c>
      <c r="F813" s="2">
        <v>35976</v>
      </c>
      <c r="G813" s="1" t="s">
        <v>12274</v>
      </c>
      <c r="H813" s="1">
        <f>+Temporalidad[[#This Row],[ID]]</f>
        <v>802</v>
      </c>
    </row>
    <row r="814" spans="1:8" hidden="1" x14ac:dyDescent="0.25">
      <c r="A814">
        <v>803</v>
      </c>
      <c r="B814" t="s">
        <v>8353</v>
      </c>
      <c r="C814" s="1" t="s">
        <v>8343</v>
      </c>
      <c r="D814" s="1" t="s">
        <v>8344</v>
      </c>
      <c r="E814" s="2">
        <v>36161</v>
      </c>
      <c r="F814" s="2">
        <v>36341</v>
      </c>
      <c r="G814" s="1" t="s">
        <v>12275</v>
      </c>
      <c r="H814" s="1">
        <f>+Temporalidad[[#This Row],[ID]]</f>
        <v>803</v>
      </c>
    </row>
    <row r="815" spans="1:8" hidden="1" x14ac:dyDescent="0.25">
      <c r="A815">
        <v>804</v>
      </c>
      <c r="B815" t="s">
        <v>8354</v>
      </c>
      <c r="C815" s="1" t="s">
        <v>8343</v>
      </c>
      <c r="D815" s="1" t="s">
        <v>8344</v>
      </c>
      <c r="E815" s="2">
        <v>36526</v>
      </c>
      <c r="F815" s="2">
        <v>36707</v>
      </c>
      <c r="G815" s="1" t="s">
        <v>12276</v>
      </c>
      <c r="H815" s="1">
        <f>+Temporalidad[[#This Row],[ID]]</f>
        <v>804</v>
      </c>
    </row>
    <row r="816" spans="1:8" hidden="1" x14ac:dyDescent="0.25">
      <c r="A816">
        <v>805</v>
      </c>
      <c r="B816" t="s">
        <v>8355</v>
      </c>
      <c r="C816" s="1" t="s">
        <v>8343</v>
      </c>
      <c r="D816" s="1" t="s">
        <v>8344</v>
      </c>
      <c r="E816" s="2">
        <v>36892</v>
      </c>
      <c r="F816" s="2">
        <v>37072</v>
      </c>
      <c r="G816" s="1" t="s">
        <v>12277</v>
      </c>
      <c r="H816" s="1">
        <f>+Temporalidad[[#This Row],[ID]]</f>
        <v>805</v>
      </c>
    </row>
    <row r="817" spans="1:8" hidden="1" x14ac:dyDescent="0.25">
      <c r="A817">
        <v>806</v>
      </c>
      <c r="B817" t="s">
        <v>8356</v>
      </c>
      <c r="C817" s="1" t="s">
        <v>8343</v>
      </c>
      <c r="D817" s="1" t="s">
        <v>8344</v>
      </c>
      <c r="E817" s="2">
        <v>37257</v>
      </c>
      <c r="F817" s="2">
        <v>37437</v>
      </c>
      <c r="G817" s="1" t="s">
        <v>12278</v>
      </c>
      <c r="H817" s="1">
        <f>+Temporalidad[[#This Row],[ID]]</f>
        <v>806</v>
      </c>
    </row>
    <row r="818" spans="1:8" hidden="1" x14ac:dyDescent="0.25">
      <c r="A818">
        <v>807</v>
      </c>
      <c r="B818" t="s">
        <v>8357</v>
      </c>
      <c r="C818" s="1" t="s">
        <v>8343</v>
      </c>
      <c r="D818" s="1" t="s">
        <v>8344</v>
      </c>
      <c r="E818" s="2">
        <v>37622</v>
      </c>
      <c r="F818" s="2">
        <v>37802</v>
      </c>
      <c r="G818" s="1" t="s">
        <v>12279</v>
      </c>
      <c r="H818" s="1">
        <f>+Temporalidad[[#This Row],[ID]]</f>
        <v>807</v>
      </c>
    </row>
    <row r="819" spans="1:8" hidden="1" x14ac:dyDescent="0.25">
      <c r="A819">
        <v>808</v>
      </c>
      <c r="B819" t="s">
        <v>8358</v>
      </c>
      <c r="C819" s="1" t="s">
        <v>8343</v>
      </c>
      <c r="D819" s="1" t="s">
        <v>8344</v>
      </c>
      <c r="E819" s="2">
        <v>37987</v>
      </c>
      <c r="F819" s="2">
        <v>38168</v>
      </c>
      <c r="G819" s="1" t="s">
        <v>12280</v>
      </c>
      <c r="H819" s="1">
        <f>+Temporalidad[[#This Row],[ID]]</f>
        <v>808</v>
      </c>
    </row>
    <row r="820" spans="1:8" hidden="1" x14ac:dyDescent="0.25">
      <c r="A820">
        <v>809</v>
      </c>
      <c r="B820" t="s">
        <v>8359</v>
      </c>
      <c r="C820" s="1" t="s">
        <v>8343</v>
      </c>
      <c r="D820" s="1" t="s">
        <v>8344</v>
      </c>
      <c r="E820" s="2">
        <v>38353</v>
      </c>
      <c r="F820" s="2">
        <v>38533</v>
      </c>
      <c r="G820" s="1" t="s">
        <v>12281</v>
      </c>
      <c r="H820" s="1">
        <f>+Temporalidad[[#This Row],[ID]]</f>
        <v>809</v>
      </c>
    </row>
    <row r="821" spans="1:8" hidden="1" x14ac:dyDescent="0.25">
      <c r="A821">
        <v>810</v>
      </c>
      <c r="B821" t="s">
        <v>8360</v>
      </c>
      <c r="C821" s="1" t="s">
        <v>8343</v>
      </c>
      <c r="D821" s="1" t="s">
        <v>8344</v>
      </c>
      <c r="E821" s="2">
        <v>38718</v>
      </c>
      <c r="F821" s="2">
        <v>38898</v>
      </c>
      <c r="G821" s="1" t="s">
        <v>12282</v>
      </c>
      <c r="H821" s="1">
        <f>+Temporalidad[[#This Row],[ID]]</f>
        <v>810</v>
      </c>
    </row>
    <row r="822" spans="1:8" hidden="1" x14ac:dyDescent="0.25">
      <c r="A822">
        <v>811</v>
      </c>
      <c r="B822" t="s">
        <v>8361</v>
      </c>
      <c r="C822" s="1" t="s">
        <v>8343</v>
      </c>
      <c r="D822" s="1" t="s">
        <v>8344</v>
      </c>
      <c r="E822" s="2">
        <v>39083</v>
      </c>
      <c r="F822" s="2">
        <v>39263</v>
      </c>
      <c r="G822" s="1" t="s">
        <v>12283</v>
      </c>
      <c r="H822" s="1">
        <f>+Temporalidad[[#This Row],[ID]]</f>
        <v>811</v>
      </c>
    </row>
    <row r="823" spans="1:8" hidden="1" x14ac:dyDescent="0.25">
      <c r="A823">
        <v>812</v>
      </c>
      <c r="B823" t="s">
        <v>8362</v>
      </c>
      <c r="C823" s="1" t="s">
        <v>8343</v>
      </c>
      <c r="D823" s="1" t="s">
        <v>8344</v>
      </c>
      <c r="E823" s="2">
        <v>39448</v>
      </c>
      <c r="F823" s="2">
        <v>39629</v>
      </c>
      <c r="G823" s="1" t="s">
        <v>12284</v>
      </c>
      <c r="H823" s="1">
        <f>+Temporalidad[[#This Row],[ID]]</f>
        <v>812</v>
      </c>
    </row>
    <row r="824" spans="1:8" hidden="1" x14ac:dyDescent="0.25">
      <c r="A824">
        <v>813</v>
      </c>
      <c r="B824" t="s">
        <v>8363</v>
      </c>
      <c r="C824" s="1" t="s">
        <v>8343</v>
      </c>
      <c r="D824" s="1" t="s">
        <v>8344</v>
      </c>
      <c r="E824" s="2">
        <v>39814</v>
      </c>
      <c r="F824" s="2">
        <v>39994</v>
      </c>
      <c r="G824" s="1" t="s">
        <v>12285</v>
      </c>
      <c r="H824" s="1">
        <f>+Temporalidad[[#This Row],[ID]]</f>
        <v>813</v>
      </c>
    </row>
    <row r="825" spans="1:8" hidden="1" x14ac:dyDescent="0.25">
      <c r="A825">
        <v>814</v>
      </c>
      <c r="B825" t="s">
        <v>8364</v>
      </c>
      <c r="C825" s="1" t="s">
        <v>8343</v>
      </c>
      <c r="D825" s="1" t="s">
        <v>8344</v>
      </c>
      <c r="E825" s="2">
        <v>40179</v>
      </c>
      <c r="F825" s="2">
        <v>40359</v>
      </c>
      <c r="G825" s="1" t="s">
        <v>12286</v>
      </c>
      <c r="H825" s="1">
        <f>+Temporalidad[[#This Row],[ID]]</f>
        <v>814</v>
      </c>
    </row>
    <row r="826" spans="1:8" hidden="1" x14ac:dyDescent="0.25">
      <c r="A826">
        <v>815</v>
      </c>
      <c r="B826" t="s">
        <v>8365</v>
      </c>
      <c r="C826" s="1" t="s">
        <v>8343</v>
      </c>
      <c r="D826" s="1" t="s">
        <v>8344</v>
      </c>
      <c r="E826" s="2">
        <v>40544</v>
      </c>
      <c r="F826" s="2">
        <v>40724</v>
      </c>
      <c r="G826" s="1" t="s">
        <v>12287</v>
      </c>
      <c r="H826" s="1">
        <f>+Temporalidad[[#This Row],[ID]]</f>
        <v>815</v>
      </c>
    </row>
    <row r="827" spans="1:8" hidden="1" x14ac:dyDescent="0.25">
      <c r="A827">
        <v>816</v>
      </c>
      <c r="B827" t="s">
        <v>8366</v>
      </c>
      <c r="C827" s="1" t="s">
        <v>8343</v>
      </c>
      <c r="D827" s="1" t="s">
        <v>8344</v>
      </c>
      <c r="E827" s="2">
        <v>40909</v>
      </c>
      <c r="F827" s="2">
        <v>41090</v>
      </c>
      <c r="G827" s="1" t="s">
        <v>12288</v>
      </c>
      <c r="H827" s="1">
        <f>+Temporalidad[[#This Row],[ID]]</f>
        <v>816</v>
      </c>
    </row>
    <row r="828" spans="1:8" hidden="1" x14ac:dyDescent="0.25">
      <c r="A828">
        <v>817</v>
      </c>
      <c r="B828" t="s">
        <v>8367</v>
      </c>
      <c r="C828" s="1" t="s">
        <v>8343</v>
      </c>
      <c r="D828" s="1" t="s">
        <v>8344</v>
      </c>
      <c r="E828" s="2">
        <v>41275</v>
      </c>
      <c r="F828" s="2">
        <v>41455</v>
      </c>
      <c r="G828" s="1" t="s">
        <v>12289</v>
      </c>
      <c r="H828" s="1">
        <f>+Temporalidad[[#This Row],[ID]]</f>
        <v>817</v>
      </c>
    </row>
    <row r="829" spans="1:8" hidden="1" x14ac:dyDescent="0.25">
      <c r="A829">
        <v>818</v>
      </c>
      <c r="B829" t="s">
        <v>8368</v>
      </c>
      <c r="C829" s="1" t="s">
        <v>8343</v>
      </c>
      <c r="D829" s="1" t="s">
        <v>8344</v>
      </c>
      <c r="E829" s="2">
        <v>41640</v>
      </c>
      <c r="F829" s="2">
        <v>41820</v>
      </c>
      <c r="G829" s="1" t="s">
        <v>12290</v>
      </c>
      <c r="H829" s="1">
        <f>+Temporalidad[[#This Row],[ID]]</f>
        <v>818</v>
      </c>
    </row>
    <row r="830" spans="1:8" hidden="1" x14ac:dyDescent="0.25">
      <c r="A830">
        <v>819</v>
      </c>
      <c r="B830" t="s">
        <v>8369</v>
      </c>
      <c r="C830" s="1" t="s">
        <v>8343</v>
      </c>
      <c r="D830" s="1" t="s">
        <v>8344</v>
      </c>
      <c r="E830" s="2">
        <v>42005</v>
      </c>
      <c r="F830" s="2">
        <v>42185</v>
      </c>
      <c r="G830" s="1" t="s">
        <v>12291</v>
      </c>
      <c r="H830" s="1">
        <f>+Temporalidad[[#This Row],[ID]]</f>
        <v>819</v>
      </c>
    </row>
    <row r="831" spans="1:8" hidden="1" x14ac:dyDescent="0.25">
      <c r="A831">
        <v>820</v>
      </c>
      <c r="B831" t="s">
        <v>8370</v>
      </c>
      <c r="C831" s="1" t="s">
        <v>8343</v>
      </c>
      <c r="D831" s="1" t="s">
        <v>8344</v>
      </c>
      <c r="E831" s="2">
        <v>42370</v>
      </c>
      <c r="F831" s="2">
        <v>42551</v>
      </c>
      <c r="G831" s="1" t="s">
        <v>12292</v>
      </c>
      <c r="H831" s="1">
        <f>+Temporalidad[[#This Row],[ID]]</f>
        <v>820</v>
      </c>
    </row>
    <row r="832" spans="1:8" hidden="1" x14ac:dyDescent="0.25">
      <c r="A832">
        <v>821</v>
      </c>
      <c r="B832" t="s">
        <v>8371</v>
      </c>
      <c r="C832" s="1" t="s">
        <v>8343</v>
      </c>
      <c r="D832" s="1" t="s">
        <v>8344</v>
      </c>
      <c r="E832" s="2">
        <v>42736</v>
      </c>
      <c r="F832" s="2">
        <v>42916</v>
      </c>
      <c r="G832" s="1" t="s">
        <v>12293</v>
      </c>
      <c r="H832" s="1">
        <f>+Temporalidad[[#This Row],[ID]]</f>
        <v>821</v>
      </c>
    </row>
    <row r="833" spans="1:8" hidden="1" x14ac:dyDescent="0.25">
      <c r="A833">
        <v>822</v>
      </c>
      <c r="B833" t="s">
        <v>8372</v>
      </c>
      <c r="C833" s="1" t="s">
        <v>8343</v>
      </c>
      <c r="D833" s="1" t="s">
        <v>8344</v>
      </c>
      <c r="E833" s="2">
        <v>43101</v>
      </c>
      <c r="F833" s="2">
        <v>43281</v>
      </c>
      <c r="G833" s="1" t="s">
        <v>12294</v>
      </c>
      <c r="H833" s="1">
        <f>+Temporalidad[[#This Row],[ID]]</f>
        <v>822</v>
      </c>
    </row>
    <row r="834" spans="1:8" hidden="1" x14ac:dyDescent="0.25">
      <c r="A834">
        <v>823</v>
      </c>
      <c r="B834" t="s">
        <v>8373</v>
      </c>
      <c r="C834" s="1" t="s">
        <v>8343</v>
      </c>
      <c r="D834" s="1" t="s">
        <v>8344</v>
      </c>
      <c r="E834" s="2">
        <v>43466</v>
      </c>
      <c r="F834" s="2">
        <v>43646</v>
      </c>
      <c r="G834" s="1" t="s">
        <v>12295</v>
      </c>
      <c r="H834" s="1">
        <f>+Temporalidad[[#This Row],[ID]]</f>
        <v>823</v>
      </c>
    </row>
    <row r="835" spans="1:8" hidden="1" x14ac:dyDescent="0.25">
      <c r="A835">
        <v>824</v>
      </c>
      <c r="B835" t="s">
        <v>8374</v>
      </c>
      <c r="C835" s="1" t="s">
        <v>8343</v>
      </c>
      <c r="D835" s="1" t="s">
        <v>8344</v>
      </c>
      <c r="E835" s="2">
        <v>43831</v>
      </c>
      <c r="F835" s="2">
        <v>44012</v>
      </c>
      <c r="G835" s="1" t="s">
        <v>12296</v>
      </c>
      <c r="H835" s="1">
        <f>+Temporalidad[[#This Row],[ID]]</f>
        <v>824</v>
      </c>
    </row>
    <row r="836" spans="1:8" hidden="1" x14ac:dyDescent="0.25">
      <c r="A836">
        <v>825</v>
      </c>
      <c r="B836" t="s">
        <v>8375</v>
      </c>
      <c r="C836" s="1" t="s">
        <v>8343</v>
      </c>
      <c r="D836" s="1" t="s">
        <v>8344</v>
      </c>
      <c r="E836" s="2">
        <v>44197</v>
      </c>
      <c r="F836" s="2">
        <v>44377</v>
      </c>
      <c r="G836" s="1" t="s">
        <v>12297</v>
      </c>
      <c r="H836" s="1">
        <f>+Temporalidad[[#This Row],[ID]]</f>
        <v>825</v>
      </c>
    </row>
    <row r="837" spans="1:8" hidden="1" x14ac:dyDescent="0.25">
      <c r="A837">
        <v>826</v>
      </c>
      <c r="B837" t="s">
        <v>8376</v>
      </c>
      <c r="C837" s="1" t="s">
        <v>8343</v>
      </c>
      <c r="D837" s="1" t="s">
        <v>8344</v>
      </c>
      <c r="E837" s="2">
        <v>44562</v>
      </c>
      <c r="F837" s="2">
        <v>44742</v>
      </c>
      <c r="G837" s="1" t="s">
        <v>12298</v>
      </c>
      <c r="H837" s="1">
        <f>+Temporalidad[[#This Row],[ID]]</f>
        <v>826</v>
      </c>
    </row>
    <row r="838" spans="1:8" hidden="1" x14ac:dyDescent="0.25">
      <c r="A838">
        <v>827</v>
      </c>
      <c r="B838" t="s">
        <v>8377</v>
      </c>
      <c r="C838" s="1" t="s">
        <v>8343</v>
      </c>
      <c r="D838" s="1" t="s">
        <v>8344</v>
      </c>
      <c r="E838" s="2">
        <v>44927</v>
      </c>
      <c r="F838" s="2">
        <v>45107</v>
      </c>
      <c r="G838" s="1" t="s">
        <v>12299</v>
      </c>
      <c r="H838" s="1">
        <f>+Temporalidad[[#This Row],[ID]]</f>
        <v>827</v>
      </c>
    </row>
    <row r="839" spans="1:8" hidden="1" x14ac:dyDescent="0.25">
      <c r="A839">
        <v>828</v>
      </c>
      <c r="B839" t="s">
        <v>8378</v>
      </c>
      <c r="C839" s="1" t="s">
        <v>8343</v>
      </c>
      <c r="D839" s="1" t="s">
        <v>8344</v>
      </c>
      <c r="E839" s="2">
        <v>45292</v>
      </c>
      <c r="F839" s="2">
        <v>45473</v>
      </c>
      <c r="G839" s="1" t="s">
        <v>12300</v>
      </c>
      <c r="H839" s="1">
        <f>+Temporalidad[[#This Row],[ID]]</f>
        <v>828</v>
      </c>
    </row>
    <row r="840" spans="1:8" hidden="1" x14ac:dyDescent="0.25">
      <c r="A840">
        <v>829</v>
      </c>
      <c r="B840" t="s">
        <v>8379</v>
      </c>
      <c r="C840" s="1" t="s">
        <v>8343</v>
      </c>
      <c r="D840" s="1" t="s">
        <v>8344</v>
      </c>
      <c r="E840" s="2">
        <v>45658</v>
      </c>
      <c r="F840" s="2">
        <v>45838</v>
      </c>
      <c r="G840" s="1" t="s">
        <v>12301</v>
      </c>
      <c r="H840" s="1">
        <f>+Temporalidad[[#This Row],[ID]]</f>
        <v>829</v>
      </c>
    </row>
    <row r="841" spans="1:8" hidden="1" x14ac:dyDescent="0.25">
      <c r="A841">
        <v>830</v>
      </c>
      <c r="B841" t="s">
        <v>8380</v>
      </c>
      <c r="C841" s="1" t="s">
        <v>8343</v>
      </c>
      <c r="D841" s="1" t="s">
        <v>8344</v>
      </c>
      <c r="E841" s="2">
        <v>46023</v>
      </c>
      <c r="F841" s="2">
        <v>46203</v>
      </c>
      <c r="G841" s="1" t="s">
        <v>12302</v>
      </c>
      <c r="H841" s="1">
        <f>+Temporalidad[[#This Row],[ID]]</f>
        <v>830</v>
      </c>
    </row>
    <row r="842" spans="1:8" hidden="1" x14ac:dyDescent="0.25">
      <c r="A842">
        <v>831</v>
      </c>
      <c r="B842" t="s">
        <v>8381</v>
      </c>
      <c r="C842" s="1" t="s">
        <v>8343</v>
      </c>
      <c r="D842" s="1" t="s">
        <v>8344</v>
      </c>
      <c r="E842" s="2">
        <v>46388</v>
      </c>
      <c r="F842" s="2">
        <v>46568</v>
      </c>
      <c r="G842" s="1" t="s">
        <v>12303</v>
      </c>
      <c r="H842" s="1">
        <f>+Temporalidad[[#This Row],[ID]]</f>
        <v>831</v>
      </c>
    </row>
    <row r="843" spans="1:8" hidden="1" x14ac:dyDescent="0.25">
      <c r="A843">
        <v>832</v>
      </c>
      <c r="B843" t="s">
        <v>8382</v>
      </c>
      <c r="C843" s="1" t="s">
        <v>8343</v>
      </c>
      <c r="D843" s="1" t="s">
        <v>8344</v>
      </c>
      <c r="E843" s="2">
        <v>46753</v>
      </c>
      <c r="F843" s="2">
        <v>46934</v>
      </c>
      <c r="G843" s="1" t="s">
        <v>12304</v>
      </c>
      <c r="H843" s="1">
        <f>+Temporalidad[[#This Row],[ID]]</f>
        <v>832</v>
      </c>
    </row>
    <row r="844" spans="1:8" hidden="1" x14ac:dyDescent="0.25">
      <c r="A844">
        <v>833</v>
      </c>
      <c r="B844" t="s">
        <v>8383</v>
      </c>
      <c r="C844" s="1" t="s">
        <v>8343</v>
      </c>
      <c r="D844" s="1" t="s">
        <v>8344</v>
      </c>
      <c r="E844" s="2">
        <v>47119</v>
      </c>
      <c r="F844" s="2">
        <v>47299</v>
      </c>
      <c r="G844" s="1" t="s">
        <v>12305</v>
      </c>
      <c r="H844" s="1">
        <f>+Temporalidad[[#This Row],[ID]]</f>
        <v>833</v>
      </c>
    </row>
    <row r="845" spans="1:8" hidden="1" x14ac:dyDescent="0.25">
      <c r="A845">
        <v>834</v>
      </c>
      <c r="B845" t="s">
        <v>8384</v>
      </c>
      <c r="C845" s="1" t="s">
        <v>8343</v>
      </c>
      <c r="D845" s="1" t="s">
        <v>8344</v>
      </c>
      <c r="E845" s="2">
        <v>47484</v>
      </c>
      <c r="F845" s="2">
        <v>47664</v>
      </c>
      <c r="G845" s="1" t="s">
        <v>12306</v>
      </c>
      <c r="H845" s="1">
        <f>+Temporalidad[[#This Row],[ID]]</f>
        <v>834</v>
      </c>
    </row>
    <row r="846" spans="1:8" hidden="1" x14ac:dyDescent="0.25">
      <c r="A846">
        <v>835</v>
      </c>
      <c r="B846" t="s">
        <v>8385</v>
      </c>
      <c r="C846" s="1" t="s">
        <v>8343</v>
      </c>
      <c r="D846" s="1" t="s">
        <v>8344</v>
      </c>
      <c r="E846" s="2">
        <v>47849</v>
      </c>
      <c r="F846" s="2">
        <v>48029</v>
      </c>
      <c r="G846" s="1" t="s">
        <v>12307</v>
      </c>
      <c r="H846" s="1">
        <f>+Temporalidad[[#This Row],[ID]]</f>
        <v>835</v>
      </c>
    </row>
    <row r="847" spans="1:8" hidden="1" x14ac:dyDescent="0.25">
      <c r="A847">
        <v>836</v>
      </c>
      <c r="B847" t="s">
        <v>8386</v>
      </c>
      <c r="C847" s="1" t="s">
        <v>8343</v>
      </c>
      <c r="D847" s="1" t="s">
        <v>8344</v>
      </c>
      <c r="E847" s="2">
        <v>48214</v>
      </c>
      <c r="F847" s="2">
        <v>48395</v>
      </c>
      <c r="G847" s="1" t="s">
        <v>12308</v>
      </c>
      <c r="H847" s="1">
        <f>+Temporalidad[[#This Row],[ID]]</f>
        <v>836</v>
      </c>
    </row>
    <row r="848" spans="1:8" hidden="1" x14ac:dyDescent="0.25">
      <c r="A848">
        <v>837</v>
      </c>
      <c r="B848" t="s">
        <v>8387</v>
      </c>
      <c r="C848" s="1" t="s">
        <v>8343</v>
      </c>
      <c r="D848" s="1" t="s">
        <v>8344</v>
      </c>
      <c r="E848" s="2">
        <v>48580</v>
      </c>
      <c r="F848" s="2">
        <v>48760</v>
      </c>
      <c r="G848" s="1" t="s">
        <v>12309</v>
      </c>
      <c r="H848" s="1">
        <f>+Temporalidad[[#This Row],[ID]]</f>
        <v>837</v>
      </c>
    </row>
    <row r="849" spans="1:8" hidden="1" x14ac:dyDescent="0.25">
      <c r="A849">
        <v>838</v>
      </c>
      <c r="B849" t="s">
        <v>8388</v>
      </c>
      <c r="C849" s="1" t="s">
        <v>8343</v>
      </c>
      <c r="D849" s="1" t="s">
        <v>8344</v>
      </c>
      <c r="E849" s="2">
        <v>48945</v>
      </c>
      <c r="F849" s="2">
        <v>49125</v>
      </c>
      <c r="G849" s="1" t="s">
        <v>12310</v>
      </c>
      <c r="H849" s="1">
        <f>+Temporalidad[[#This Row],[ID]]</f>
        <v>838</v>
      </c>
    </row>
    <row r="850" spans="1:8" hidden="1" x14ac:dyDescent="0.25">
      <c r="A850">
        <v>839</v>
      </c>
      <c r="B850" t="s">
        <v>8389</v>
      </c>
      <c r="C850" s="1" t="s">
        <v>8343</v>
      </c>
      <c r="D850" s="1" t="s">
        <v>8344</v>
      </c>
      <c r="E850" s="2">
        <v>49310</v>
      </c>
      <c r="F850" s="2">
        <v>49490</v>
      </c>
      <c r="G850" s="1" t="s">
        <v>12311</v>
      </c>
      <c r="H850" s="1">
        <f>+Temporalidad[[#This Row],[ID]]</f>
        <v>839</v>
      </c>
    </row>
    <row r="851" spans="1:8" hidden="1" x14ac:dyDescent="0.25">
      <c r="A851">
        <v>840</v>
      </c>
      <c r="B851" t="s">
        <v>8390</v>
      </c>
      <c r="C851" s="1" t="s">
        <v>8343</v>
      </c>
      <c r="D851" s="1" t="s">
        <v>8344</v>
      </c>
      <c r="E851" s="2">
        <v>49675</v>
      </c>
      <c r="F851" s="2">
        <v>49856</v>
      </c>
      <c r="G851" s="1" t="s">
        <v>12312</v>
      </c>
      <c r="H851" s="1">
        <f>+Temporalidad[[#This Row],[ID]]</f>
        <v>840</v>
      </c>
    </row>
    <row r="852" spans="1:8" hidden="1" x14ac:dyDescent="0.25">
      <c r="A852">
        <v>841</v>
      </c>
      <c r="B852" t="s">
        <v>8391</v>
      </c>
      <c r="C852" s="1" t="s">
        <v>8343</v>
      </c>
      <c r="D852" s="1" t="s">
        <v>8344</v>
      </c>
      <c r="E852" s="2">
        <v>50041</v>
      </c>
      <c r="F852" s="2">
        <v>50221</v>
      </c>
      <c r="G852" s="1" t="s">
        <v>12313</v>
      </c>
      <c r="H852" s="1">
        <f>+Temporalidad[[#This Row],[ID]]</f>
        <v>841</v>
      </c>
    </row>
    <row r="853" spans="1:8" hidden="1" x14ac:dyDescent="0.25">
      <c r="A853">
        <v>842</v>
      </c>
      <c r="B853" t="s">
        <v>8392</v>
      </c>
      <c r="C853" s="1" t="s">
        <v>8343</v>
      </c>
      <c r="D853" s="1" t="s">
        <v>8344</v>
      </c>
      <c r="E853" s="2">
        <v>50406</v>
      </c>
      <c r="F853" s="2">
        <v>50586</v>
      </c>
      <c r="G853" s="1" t="s">
        <v>12314</v>
      </c>
      <c r="H853" s="1">
        <f>+Temporalidad[[#This Row],[ID]]</f>
        <v>842</v>
      </c>
    </row>
    <row r="854" spans="1:8" hidden="1" x14ac:dyDescent="0.25">
      <c r="A854">
        <v>843</v>
      </c>
      <c r="B854" t="s">
        <v>8393</v>
      </c>
      <c r="C854" s="1" t="s">
        <v>8343</v>
      </c>
      <c r="D854" s="1" t="s">
        <v>8344</v>
      </c>
      <c r="E854" s="2">
        <v>50771</v>
      </c>
      <c r="F854" s="2">
        <v>50951</v>
      </c>
      <c r="G854" s="1" t="s">
        <v>12315</v>
      </c>
      <c r="H854" s="1">
        <f>+Temporalidad[[#This Row],[ID]]</f>
        <v>843</v>
      </c>
    </row>
    <row r="855" spans="1:8" hidden="1" x14ac:dyDescent="0.25">
      <c r="A855">
        <v>844</v>
      </c>
      <c r="B855" t="s">
        <v>8394</v>
      </c>
      <c r="C855" s="1" t="s">
        <v>8343</v>
      </c>
      <c r="D855" s="1" t="s">
        <v>8344</v>
      </c>
      <c r="E855" s="2">
        <v>51136</v>
      </c>
      <c r="F855" s="2">
        <v>51317</v>
      </c>
      <c r="G855" s="1" t="s">
        <v>12316</v>
      </c>
      <c r="H855" s="1">
        <f>+Temporalidad[[#This Row],[ID]]</f>
        <v>844</v>
      </c>
    </row>
    <row r="856" spans="1:8" hidden="1" x14ac:dyDescent="0.25">
      <c r="A856">
        <v>845</v>
      </c>
      <c r="B856" t="s">
        <v>8395</v>
      </c>
      <c r="C856" s="1" t="s">
        <v>8343</v>
      </c>
      <c r="D856" s="1" t="s">
        <v>8344</v>
      </c>
      <c r="E856" s="2">
        <v>51502</v>
      </c>
      <c r="F856" s="2">
        <v>51682</v>
      </c>
      <c r="G856" s="1" t="s">
        <v>12317</v>
      </c>
      <c r="H856" s="1">
        <f>+Temporalidad[[#This Row],[ID]]</f>
        <v>845</v>
      </c>
    </row>
    <row r="857" spans="1:8" hidden="1" x14ac:dyDescent="0.25">
      <c r="A857">
        <v>846</v>
      </c>
      <c r="B857" t="s">
        <v>8396</v>
      </c>
      <c r="C857" s="1" t="s">
        <v>8343</v>
      </c>
      <c r="D857" s="1" t="s">
        <v>8344</v>
      </c>
      <c r="E857" s="2">
        <v>51867</v>
      </c>
      <c r="F857" s="2">
        <v>52047</v>
      </c>
      <c r="G857" s="1" t="s">
        <v>12318</v>
      </c>
      <c r="H857" s="1">
        <f>+Temporalidad[[#This Row],[ID]]</f>
        <v>846</v>
      </c>
    </row>
    <row r="858" spans="1:8" hidden="1" x14ac:dyDescent="0.25">
      <c r="A858">
        <v>847</v>
      </c>
      <c r="B858" t="s">
        <v>8397</v>
      </c>
      <c r="C858" s="1" t="s">
        <v>8343</v>
      </c>
      <c r="D858" s="1" t="s">
        <v>8344</v>
      </c>
      <c r="E858" s="2">
        <v>52232</v>
      </c>
      <c r="F858" s="2">
        <v>52412</v>
      </c>
      <c r="G858" s="1" t="s">
        <v>12319</v>
      </c>
      <c r="H858" s="1">
        <f>+Temporalidad[[#This Row],[ID]]</f>
        <v>847</v>
      </c>
    </row>
    <row r="859" spans="1:8" hidden="1" x14ac:dyDescent="0.25">
      <c r="A859">
        <v>848</v>
      </c>
      <c r="B859" t="s">
        <v>8398</v>
      </c>
      <c r="C859" s="1" t="s">
        <v>8343</v>
      </c>
      <c r="D859" s="1" t="s">
        <v>8344</v>
      </c>
      <c r="E859" s="2">
        <v>52597</v>
      </c>
      <c r="F859" s="2">
        <v>52778</v>
      </c>
      <c r="G859" s="1" t="s">
        <v>12320</v>
      </c>
      <c r="H859" s="1">
        <f>+Temporalidad[[#This Row],[ID]]</f>
        <v>848</v>
      </c>
    </row>
    <row r="860" spans="1:8" hidden="1" x14ac:dyDescent="0.25">
      <c r="A860">
        <v>849</v>
      </c>
      <c r="B860" t="s">
        <v>8399</v>
      </c>
      <c r="C860" s="1" t="s">
        <v>8343</v>
      </c>
      <c r="D860" s="1" t="s">
        <v>8344</v>
      </c>
      <c r="E860" s="2">
        <v>52963</v>
      </c>
      <c r="F860" s="2">
        <v>53143</v>
      </c>
      <c r="G860" s="1" t="s">
        <v>12321</v>
      </c>
      <c r="H860" s="1">
        <f>+Temporalidad[[#This Row],[ID]]</f>
        <v>849</v>
      </c>
    </row>
    <row r="861" spans="1:8" hidden="1" x14ac:dyDescent="0.25">
      <c r="A861">
        <v>850</v>
      </c>
      <c r="B861" t="s">
        <v>8400</v>
      </c>
      <c r="C861" s="1" t="s">
        <v>8343</v>
      </c>
      <c r="D861" s="1" t="s">
        <v>8344</v>
      </c>
      <c r="E861" s="2">
        <v>53328</v>
      </c>
      <c r="F861" s="2">
        <v>53508</v>
      </c>
      <c r="G861" s="1" t="s">
        <v>12322</v>
      </c>
      <c r="H861" s="1">
        <f>+Temporalidad[[#This Row],[ID]]</f>
        <v>850</v>
      </c>
    </row>
    <row r="862" spans="1:8" hidden="1" x14ac:dyDescent="0.25">
      <c r="A862">
        <v>851</v>
      </c>
      <c r="B862" t="s">
        <v>8401</v>
      </c>
      <c r="C862" s="1" t="s">
        <v>8343</v>
      </c>
      <c r="D862" s="1" t="s">
        <v>8344</v>
      </c>
      <c r="E862" s="2">
        <v>53693</v>
      </c>
      <c r="F862" s="2">
        <v>53873</v>
      </c>
      <c r="G862" s="1" t="s">
        <v>12323</v>
      </c>
      <c r="H862" s="1">
        <f>+Temporalidad[[#This Row],[ID]]</f>
        <v>851</v>
      </c>
    </row>
    <row r="863" spans="1:8" hidden="1" x14ac:dyDescent="0.25">
      <c r="A863">
        <v>852</v>
      </c>
      <c r="B863" t="s">
        <v>8402</v>
      </c>
      <c r="C863" s="1" t="s">
        <v>8343</v>
      </c>
      <c r="D863" s="1" t="s">
        <v>8344</v>
      </c>
      <c r="E863" s="2">
        <v>54058</v>
      </c>
      <c r="F863" s="2">
        <v>54239</v>
      </c>
      <c r="G863" s="1" t="s">
        <v>12324</v>
      </c>
      <c r="H863" s="1">
        <f>+Temporalidad[[#This Row],[ID]]</f>
        <v>852</v>
      </c>
    </row>
    <row r="864" spans="1:8" hidden="1" x14ac:dyDescent="0.25">
      <c r="A864">
        <v>853</v>
      </c>
      <c r="B864" t="s">
        <v>8403</v>
      </c>
      <c r="C864" s="1" t="s">
        <v>8343</v>
      </c>
      <c r="D864" s="1" t="s">
        <v>8344</v>
      </c>
      <c r="E864" s="2">
        <v>54424</v>
      </c>
      <c r="F864" s="2">
        <v>54604</v>
      </c>
      <c r="G864" s="1" t="s">
        <v>12325</v>
      </c>
      <c r="H864" s="1">
        <f>+Temporalidad[[#This Row],[ID]]</f>
        <v>853</v>
      </c>
    </row>
    <row r="865" spans="1:8" hidden="1" x14ac:dyDescent="0.25">
      <c r="A865">
        <v>854</v>
      </c>
      <c r="B865" t="s">
        <v>8404</v>
      </c>
      <c r="C865" s="1" t="s">
        <v>8343</v>
      </c>
      <c r="D865" s="1" t="s">
        <v>8344</v>
      </c>
      <c r="E865" s="2">
        <v>54789</v>
      </c>
      <c r="F865" s="2">
        <v>54969</v>
      </c>
      <c r="G865" s="1" t="s">
        <v>12326</v>
      </c>
      <c r="H865" s="1">
        <f>+Temporalidad[[#This Row],[ID]]</f>
        <v>854</v>
      </c>
    </row>
    <row r="866" spans="1:8" hidden="1" x14ac:dyDescent="0.25">
      <c r="A866">
        <v>855</v>
      </c>
      <c r="B866" t="s">
        <v>8405</v>
      </c>
      <c r="C866" s="1" t="s">
        <v>8343</v>
      </c>
      <c r="D866" s="1" t="s">
        <v>8344</v>
      </c>
      <c r="E866" s="2">
        <v>33055</v>
      </c>
      <c r="F866" s="2">
        <v>33238</v>
      </c>
      <c r="G866" s="1" t="s">
        <v>12327</v>
      </c>
      <c r="H866" s="1">
        <f>+Temporalidad[[#This Row],[ID]]</f>
        <v>855</v>
      </c>
    </row>
    <row r="867" spans="1:8" hidden="1" x14ac:dyDescent="0.25">
      <c r="A867">
        <v>856</v>
      </c>
      <c r="B867" t="s">
        <v>8406</v>
      </c>
      <c r="C867" s="1" t="s">
        <v>8343</v>
      </c>
      <c r="D867" s="1" t="s">
        <v>8344</v>
      </c>
      <c r="E867" s="2">
        <v>33420</v>
      </c>
      <c r="F867" s="2">
        <v>33603</v>
      </c>
      <c r="G867" s="1" t="s">
        <v>12328</v>
      </c>
      <c r="H867" s="1">
        <f>+Temporalidad[[#This Row],[ID]]</f>
        <v>856</v>
      </c>
    </row>
    <row r="868" spans="1:8" hidden="1" x14ac:dyDescent="0.25">
      <c r="A868">
        <v>857</v>
      </c>
      <c r="B868" t="s">
        <v>8407</v>
      </c>
      <c r="C868" s="1" t="s">
        <v>8343</v>
      </c>
      <c r="D868" s="1" t="s">
        <v>8344</v>
      </c>
      <c r="E868" s="2">
        <v>33786</v>
      </c>
      <c r="F868" s="2">
        <v>33969</v>
      </c>
      <c r="G868" s="1" t="s">
        <v>12329</v>
      </c>
      <c r="H868" s="1">
        <f>+Temporalidad[[#This Row],[ID]]</f>
        <v>857</v>
      </c>
    </row>
    <row r="869" spans="1:8" hidden="1" x14ac:dyDescent="0.25">
      <c r="A869">
        <v>858</v>
      </c>
      <c r="B869" t="s">
        <v>8408</v>
      </c>
      <c r="C869" s="1" t="s">
        <v>8343</v>
      </c>
      <c r="D869" s="1" t="s">
        <v>8344</v>
      </c>
      <c r="E869" s="2">
        <v>34151</v>
      </c>
      <c r="F869" s="2">
        <v>34334</v>
      </c>
      <c r="G869" s="1" t="s">
        <v>12330</v>
      </c>
      <c r="H869" s="1">
        <f>+Temporalidad[[#This Row],[ID]]</f>
        <v>858</v>
      </c>
    </row>
    <row r="870" spans="1:8" hidden="1" x14ac:dyDescent="0.25">
      <c r="A870">
        <v>859</v>
      </c>
      <c r="B870" t="s">
        <v>8409</v>
      </c>
      <c r="C870" s="1" t="s">
        <v>8343</v>
      </c>
      <c r="D870" s="1" t="s">
        <v>8344</v>
      </c>
      <c r="E870" s="2">
        <v>34516</v>
      </c>
      <c r="F870" s="2">
        <v>34699</v>
      </c>
      <c r="G870" s="1" t="s">
        <v>12331</v>
      </c>
      <c r="H870" s="1">
        <f>+Temporalidad[[#This Row],[ID]]</f>
        <v>859</v>
      </c>
    </row>
    <row r="871" spans="1:8" hidden="1" x14ac:dyDescent="0.25">
      <c r="A871">
        <v>860</v>
      </c>
      <c r="B871" t="s">
        <v>8410</v>
      </c>
      <c r="C871" s="1" t="s">
        <v>8343</v>
      </c>
      <c r="D871" s="1" t="s">
        <v>8344</v>
      </c>
      <c r="E871" s="2">
        <v>34881</v>
      </c>
      <c r="F871" s="2">
        <v>35064</v>
      </c>
      <c r="G871" s="1" t="s">
        <v>12332</v>
      </c>
      <c r="H871" s="1">
        <f>+Temporalidad[[#This Row],[ID]]</f>
        <v>860</v>
      </c>
    </row>
    <row r="872" spans="1:8" hidden="1" x14ac:dyDescent="0.25">
      <c r="A872">
        <v>861</v>
      </c>
      <c r="B872" t="s">
        <v>8411</v>
      </c>
      <c r="C872" s="1" t="s">
        <v>8343</v>
      </c>
      <c r="D872" s="1" t="s">
        <v>8344</v>
      </c>
      <c r="E872" s="2">
        <v>35247</v>
      </c>
      <c r="F872" s="2">
        <v>35430</v>
      </c>
      <c r="G872" s="1" t="s">
        <v>12333</v>
      </c>
      <c r="H872" s="1">
        <f>+Temporalidad[[#This Row],[ID]]</f>
        <v>861</v>
      </c>
    </row>
    <row r="873" spans="1:8" hidden="1" x14ac:dyDescent="0.25">
      <c r="A873">
        <v>862</v>
      </c>
      <c r="B873" t="s">
        <v>8412</v>
      </c>
      <c r="C873" s="1" t="s">
        <v>8343</v>
      </c>
      <c r="D873" s="1" t="s">
        <v>8344</v>
      </c>
      <c r="E873" s="2">
        <v>35612</v>
      </c>
      <c r="F873" s="2">
        <v>35795</v>
      </c>
      <c r="G873" s="1" t="s">
        <v>12334</v>
      </c>
      <c r="H873" s="1">
        <f>+Temporalidad[[#This Row],[ID]]</f>
        <v>862</v>
      </c>
    </row>
    <row r="874" spans="1:8" hidden="1" x14ac:dyDescent="0.25">
      <c r="A874">
        <v>863</v>
      </c>
      <c r="B874" t="s">
        <v>8413</v>
      </c>
      <c r="C874" s="1" t="s">
        <v>8343</v>
      </c>
      <c r="D874" s="1" t="s">
        <v>8344</v>
      </c>
      <c r="E874" s="2">
        <v>35977</v>
      </c>
      <c r="F874" s="2">
        <v>36160</v>
      </c>
      <c r="G874" s="1" t="s">
        <v>12335</v>
      </c>
      <c r="H874" s="1">
        <f>+Temporalidad[[#This Row],[ID]]</f>
        <v>863</v>
      </c>
    </row>
    <row r="875" spans="1:8" hidden="1" x14ac:dyDescent="0.25">
      <c r="A875">
        <v>864</v>
      </c>
      <c r="B875" t="s">
        <v>8414</v>
      </c>
      <c r="C875" s="1" t="s">
        <v>8343</v>
      </c>
      <c r="D875" s="1" t="s">
        <v>8344</v>
      </c>
      <c r="E875" s="2">
        <v>36342</v>
      </c>
      <c r="F875" s="2">
        <v>36525</v>
      </c>
      <c r="G875" s="1" t="s">
        <v>12336</v>
      </c>
      <c r="H875" s="1">
        <f>+Temporalidad[[#This Row],[ID]]</f>
        <v>864</v>
      </c>
    </row>
    <row r="876" spans="1:8" hidden="1" x14ac:dyDescent="0.25">
      <c r="A876">
        <v>865</v>
      </c>
      <c r="B876" t="s">
        <v>8415</v>
      </c>
      <c r="C876" s="1" t="s">
        <v>8343</v>
      </c>
      <c r="D876" s="1" t="s">
        <v>8344</v>
      </c>
      <c r="E876" s="2">
        <v>36708</v>
      </c>
      <c r="F876" s="2">
        <v>36891</v>
      </c>
      <c r="G876" s="1" t="s">
        <v>12337</v>
      </c>
      <c r="H876" s="1">
        <f>+Temporalidad[[#This Row],[ID]]</f>
        <v>865</v>
      </c>
    </row>
    <row r="877" spans="1:8" hidden="1" x14ac:dyDescent="0.25">
      <c r="A877">
        <v>866</v>
      </c>
      <c r="B877" t="s">
        <v>8416</v>
      </c>
      <c r="C877" s="1" t="s">
        <v>8343</v>
      </c>
      <c r="D877" s="1" t="s">
        <v>8344</v>
      </c>
      <c r="E877" s="2">
        <v>37073</v>
      </c>
      <c r="F877" s="2">
        <v>37256</v>
      </c>
      <c r="G877" s="1" t="s">
        <v>12338</v>
      </c>
      <c r="H877" s="1">
        <f>+Temporalidad[[#This Row],[ID]]</f>
        <v>866</v>
      </c>
    </row>
    <row r="878" spans="1:8" hidden="1" x14ac:dyDescent="0.25">
      <c r="A878">
        <v>867</v>
      </c>
      <c r="B878" t="s">
        <v>8417</v>
      </c>
      <c r="C878" s="1" t="s">
        <v>8343</v>
      </c>
      <c r="D878" s="1" t="s">
        <v>8344</v>
      </c>
      <c r="E878" s="2">
        <v>37438</v>
      </c>
      <c r="F878" s="2">
        <v>37621</v>
      </c>
      <c r="G878" s="1" t="s">
        <v>12339</v>
      </c>
      <c r="H878" s="1">
        <f>+Temporalidad[[#This Row],[ID]]</f>
        <v>867</v>
      </c>
    </row>
    <row r="879" spans="1:8" hidden="1" x14ac:dyDescent="0.25">
      <c r="A879">
        <v>868</v>
      </c>
      <c r="B879" t="s">
        <v>8418</v>
      </c>
      <c r="C879" s="1" t="s">
        <v>8343</v>
      </c>
      <c r="D879" s="1" t="s">
        <v>8344</v>
      </c>
      <c r="E879" s="2">
        <v>37803</v>
      </c>
      <c r="F879" s="2">
        <v>37986</v>
      </c>
      <c r="G879" s="1" t="s">
        <v>12340</v>
      </c>
      <c r="H879" s="1">
        <f>+Temporalidad[[#This Row],[ID]]</f>
        <v>868</v>
      </c>
    </row>
    <row r="880" spans="1:8" hidden="1" x14ac:dyDescent="0.25">
      <c r="A880">
        <v>869</v>
      </c>
      <c r="B880" t="s">
        <v>8419</v>
      </c>
      <c r="C880" s="1" t="s">
        <v>8343</v>
      </c>
      <c r="D880" s="1" t="s">
        <v>8344</v>
      </c>
      <c r="E880" s="2">
        <v>38169</v>
      </c>
      <c r="F880" s="2">
        <v>38352</v>
      </c>
      <c r="G880" s="1" t="s">
        <v>12341</v>
      </c>
      <c r="H880" s="1">
        <f>+Temporalidad[[#This Row],[ID]]</f>
        <v>869</v>
      </c>
    </row>
    <row r="881" spans="1:8" hidden="1" x14ac:dyDescent="0.25">
      <c r="A881">
        <v>870</v>
      </c>
      <c r="B881" t="s">
        <v>8420</v>
      </c>
      <c r="C881" s="1" t="s">
        <v>8343</v>
      </c>
      <c r="D881" s="1" t="s">
        <v>8344</v>
      </c>
      <c r="E881" s="2">
        <v>38534</v>
      </c>
      <c r="F881" s="2">
        <v>38717</v>
      </c>
      <c r="G881" s="1" t="s">
        <v>12342</v>
      </c>
      <c r="H881" s="1">
        <f>+Temporalidad[[#This Row],[ID]]</f>
        <v>870</v>
      </c>
    </row>
    <row r="882" spans="1:8" hidden="1" x14ac:dyDescent="0.25">
      <c r="A882">
        <v>871</v>
      </c>
      <c r="B882" t="s">
        <v>8421</v>
      </c>
      <c r="C882" s="1" t="s">
        <v>8343</v>
      </c>
      <c r="D882" s="1" t="s">
        <v>8344</v>
      </c>
      <c r="E882" s="2">
        <v>38899</v>
      </c>
      <c r="F882" s="2">
        <v>39082</v>
      </c>
      <c r="G882" s="1" t="s">
        <v>12343</v>
      </c>
      <c r="H882" s="1">
        <f>+Temporalidad[[#This Row],[ID]]</f>
        <v>871</v>
      </c>
    </row>
    <row r="883" spans="1:8" hidden="1" x14ac:dyDescent="0.25">
      <c r="A883">
        <v>872</v>
      </c>
      <c r="B883" t="s">
        <v>8422</v>
      </c>
      <c r="C883" s="1" t="s">
        <v>8343</v>
      </c>
      <c r="D883" s="1" t="s">
        <v>8344</v>
      </c>
      <c r="E883" s="2">
        <v>39264</v>
      </c>
      <c r="F883" s="2">
        <v>39447</v>
      </c>
      <c r="G883" s="1" t="s">
        <v>12344</v>
      </c>
      <c r="H883" s="1">
        <f>+Temporalidad[[#This Row],[ID]]</f>
        <v>872</v>
      </c>
    </row>
    <row r="884" spans="1:8" hidden="1" x14ac:dyDescent="0.25">
      <c r="A884">
        <v>873</v>
      </c>
      <c r="B884" t="s">
        <v>8423</v>
      </c>
      <c r="C884" s="1" t="s">
        <v>8343</v>
      </c>
      <c r="D884" s="1" t="s">
        <v>8344</v>
      </c>
      <c r="E884" s="2">
        <v>39630</v>
      </c>
      <c r="F884" s="2">
        <v>39813</v>
      </c>
      <c r="G884" s="1" t="s">
        <v>12345</v>
      </c>
      <c r="H884" s="1">
        <f>+Temporalidad[[#This Row],[ID]]</f>
        <v>873</v>
      </c>
    </row>
    <row r="885" spans="1:8" hidden="1" x14ac:dyDescent="0.25">
      <c r="A885">
        <v>874</v>
      </c>
      <c r="B885" t="s">
        <v>8424</v>
      </c>
      <c r="C885" s="1" t="s">
        <v>8343</v>
      </c>
      <c r="D885" s="1" t="s">
        <v>8344</v>
      </c>
      <c r="E885" s="2">
        <v>39995</v>
      </c>
      <c r="F885" s="2">
        <v>40178</v>
      </c>
      <c r="G885" s="1" t="s">
        <v>12346</v>
      </c>
      <c r="H885" s="1">
        <f>+Temporalidad[[#This Row],[ID]]</f>
        <v>874</v>
      </c>
    </row>
    <row r="886" spans="1:8" hidden="1" x14ac:dyDescent="0.25">
      <c r="A886">
        <v>875</v>
      </c>
      <c r="B886" t="s">
        <v>8425</v>
      </c>
      <c r="C886" s="1" t="s">
        <v>8343</v>
      </c>
      <c r="D886" s="1" t="s">
        <v>8344</v>
      </c>
      <c r="E886" s="2">
        <v>40360</v>
      </c>
      <c r="F886" s="2">
        <v>40543</v>
      </c>
      <c r="G886" s="1" t="s">
        <v>12347</v>
      </c>
      <c r="H886" s="1">
        <f>+Temporalidad[[#This Row],[ID]]</f>
        <v>875</v>
      </c>
    </row>
    <row r="887" spans="1:8" hidden="1" x14ac:dyDescent="0.25">
      <c r="A887">
        <v>876</v>
      </c>
      <c r="B887" t="s">
        <v>8426</v>
      </c>
      <c r="C887" s="1" t="s">
        <v>8343</v>
      </c>
      <c r="D887" s="1" t="s">
        <v>8344</v>
      </c>
      <c r="E887" s="2">
        <v>40725</v>
      </c>
      <c r="F887" s="2">
        <v>40908</v>
      </c>
      <c r="G887" s="1" t="s">
        <v>12348</v>
      </c>
      <c r="H887" s="1">
        <f>+Temporalidad[[#This Row],[ID]]</f>
        <v>876</v>
      </c>
    </row>
    <row r="888" spans="1:8" hidden="1" x14ac:dyDescent="0.25">
      <c r="A888">
        <v>877</v>
      </c>
      <c r="B888" t="s">
        <v>8427</v>
      </c>
      <c r="C888" s="1" t="s">
        <v>8343</v>
      </c>
      <c r="D888" s="1" t="s">
        <v>8344</v>
      </c>
      <c r="E888" s="2">
        <v>41091</v>
      </c>
      <c r="F888" s="2">
        <v>41274</v>
      </c>
      <c r="G888" s="1" t="s">
        <v>12349</v>
      </c>
      <c r="H888" s="1">
        <f>+Temporalidad[[#This Row],[ID]]</f>
        <v>877</v>
      </c>
    </row>
    <row r="889" spans="1:8" hidden="1" x14ac:dyDescent="0.25">
      <c r="A889">
        <v>878</v>
      </c>
      <c r="B889" t="s">
        <v>8428</v>
      </c>
      <c r="C889" s="1" t="s">
        <v>8343</v>
      </c>
      <c r="D889" s="1" t="s">
        <v>8344</v>
      </c>
      <c r="E889" s="2">
        <v>41456</v>
      </c>
      <c r="F889" s="2">
        <v>41639</v>
      </c>
      <c r="G889" s="1" t="s">
        <v>12350</v>
      </c>
      <c r="H889" s="1">
        <f>+Temporalidad[[#This Row],[ID]]</f>
        <v>878</v>
      </c>
    </row>
    <row r="890" spans="1:8" hidden="1" x14ac:dyDescent="0.25">
      <c r="A890">
        <v>879</v>
      </c>
      <c r="B890" t="s">
        <v>8429</v>
      </c>
      <c r="C890" s="1" t="s">
        <v>8343</v>
      </c>
      <c r="D890" s="1" t="s">
        <v>8344</v>
      </c>
      <c r="E890" s="2">
        <v>41821</v>
      </c>
      <c r="F890" s="2">
        <v>42004</v>
      </c>
      <c r="G890" s="1" t="s">
        <v>12351</v>
      </c>
      <c r="H890" s="1">
        <f>+Temporalidad[[#This Row],[ID]]</f>
        <v>879</v>
      </c>
    </row>
    <row r="891" spans="1:8" hidden="1" x14ac:dyDescent="0.25">
      <c r="A891">
        <v>880</v>
      </c>
      <c r="B891" t="s">
        <v>8430</v>
      </c>
      <c r="C891" s="1" t="s">
        <v>8343</v>
      </c>
      <c r="D891" s="1" t="s">
        <v>8344</v>
      </c>
      <c r="E891" s="2">
        <v>42186</v>
      </c>
      <c r="F891" s="2">
        <v>42369</v>
      </c>
      <c r="G891" s="1" t="s">
        <v>12352</v>
      </c>
      <c r="H891" s="1">
        <f>+Temporalidad[[#This Row],[ID]]</f>
        <v>880</v>
      </c>
    </row>
    <row r="892" spans="1:8" hidden="1" x14ac:dyDescent="0.25">
      <c r="A892">
        <v>881</v>
      </c>
      <c r="B892" t="s">
        <v>8431</v>
      </c>
      <c r="C892" s="1" t="s">
        <v>8343</v>
      </c>
      <c r="D892" s="1" t="s">
        <v>8344</v>
      </c>
      <c r="E892" s="2">
        <v>42552</v>
      </c>
      <c r="F892" s="2">
        <v>42735</v>
      </c>
      <c r="G892" s="1" t="s">
        <v>12353</v>
      </c>
      <c r="H892" s="1">
        <f>+Temporalidad[[#This Row],[ID]]</f>
        <v>881</v>
      </c>
    </row>
    <row r="893" spans="1:8" hidden="1" x14ac:dyDescent="0.25">
      <c r="A893">
        <v>882</v>
      </c>
      <c r="B893" t="s">
        <v>8432</v>
      </c>
      <c r="C893" s="1" t="s">
        <v>8343</v>
      </c>
      <c r="D893" s="1" t="s">
        <v>8344</v>
      </c>
      <c r="E893" s="2">
        <v>42917</v>
      </c>
      <c r="F893" s="2">
        <v>43100</v>
      </c>
      <c r="G893" s="1" t="s">
        <v>12354</v>
      </c>
      <c r="H893" s="1">
        <f>+Temporalidad[[#This Row],[ID]]</f>
        <v>882</v>
      </c>
    </row>
    <row r="894" spans="1:8" hidden="1" x14ac:dyDescent="0.25">
      <c r="A894">
        <v>883</v>
      </c>
      <c r="B894" t="s">
        <v>8433</v>
      </c>
      <c r="C894" s="1" t="s">
        <v>8343</v>
      </c>
      <c r="D894" s="1" t="s">
        <v>8344</v>
      </c>
      <c r="E894" s="2">
        <v>43282</v>
      </c>
      <c r="F894" s="2">
        <v>43465</v>
      </c>
      <c r="G894" s="1" t="s">
        <v>12355</v>
      </c>
      <c r="H894" s="1">
        <f>+Temporalidad[[#This Row],[ID]]</f>
        <v>883</v>
      </c>
    </row>
    <row r="895" spans="1:8" hidden="1" x14ac:dyDescent="0.25">
      <c r="A895">
        <v>884</v>
      </c>
      <c r="B895" t="s">
        <v>8434</v>
      </c>
      <c r="C895" s="1" t="s">
        <v>8343</v>
      </c>
      <c r="D895" s="1" t="s">
        <v>8344</v>
      </c>
      <c r="E895" s="2">
        <v>43647</v>
      </c>
      <c r="F895" s="2">
        <v>43830</v>
      </c>
      <c r="G895" s="1" t="s">
        <v>12356</v>
      </c>
      <c r="H895" s="1">
        <f>+Temporalidad[[#This Row],[ID]]</f>
        <v>884</v>
      </c>
    </row>
    <row r="896" spans="1:8" hidden="1" x14ac:dyDescent="0.25">
      <c r="A896">
        <v>885</v>
      </c>
      <c r="B896" t="s">
        <v>8435</v>
      </c>
      <c r="C896" s="1" t="s">
        <v>8343</v>
      </c>
      <c r="D896" s="1" t="s">
        <v>8344</v>
      </c>
      <c r="E896" s="2">
        <v>44013</v>
      </c>
      <c r="F896" s="2">
        <v>44196</v>
      </c>
      <c r="G896" s="1" t="s">
        <v>12357</v>
      </c>
      <c r="H896" s="1">
        <f>+Temporalidad[[#This Row],[ID]]</f>
        <v>885</v>
      </c>
    </row>
    <row r="897" spans="1:8" hidden="1" x14ac:dyDescent="0.25">
      <c r="A897">
        <v>886</v>
      </c>
      <c r="B897" t="s">
        <v>8436</v>
      </c>
      <c r="C897" s="1" t="s">
        <v>8343</v>
      </c>
      <c r="D897" s="1" t="s">
        <v>8344</v>
      </c>
      <c r="E897" s="2">
        <v>44378</v>
      </c>
      <c r="F897" s="2">
        <v>44561</v>
      </c>
      <c r="G897" s="1" t="s">
        <v>12358</v>
      </c>
      <c r="H897" s="1">
        <f>+Temporalidad[[#This Row],[ID]]</f>
        <v>886</v>
      </c>
    </row>
    <row r="898" spans="1:8" hidden="1" x14ac:dyDescent="0.25">
      <c r="A898">
        <v>887</v>
      </c>
      <c r="B898" t="s">
        <v>8437</v>
      </c>
      <c r="C898" s="1" t="s">
        <v>8343</v>
      </c>
      <c r="D898" s="1" t="s">
        <v>8344</v>
      </c>
      <c r="E898" s="2">
        <v>44743</v>
      </c>
      <c r="F898" s="2">
        <v>44926</v>
      </c>
      <c r="G898" s="1" t="s">
        <v>12359</v>
      </c>
      <c r="H898" s="1">
        <f>+Temporalidad[[#This Row],[ID]]</f>
        <v>887</v>
      </c>
    </row>
    <row r="899" spans="1:8" hidden="1" x14ac:dyDescent="0.25">
      <c r="A899">
        <v>888</v>
      </c>
      <c r="B899" t="s">
        <v>8438</v>
      </c>
      <c r="C899" s="1" t="s">
        <v>8343</v>
      </c>
      <c r="D899" s="1" t="s">
        <v>8344</v>
      </c>
      <c r="E899" s="2">
        <v>45108</v>
      </c>
      <c r="F899" s="2">
        <v>45291</v>
      </c>
      <c r="G899" s="1" t="s">
        <v>12360</v>
      </c>
      <c r="H899" s="1">
        <f>+Temporalidad[[#This Row],[ID]]</f>
        <v>888</v>
      </c>
    </row>
    <row r="900" spans="1:8" hidden="1" x14ac:dyDescent="0.25">
      <c r="A900">
        <v>889</v>
      </c>
      <c r="B900" t="s">
        <v>8439</v>
      </c>
      <c r="C900" s="1" t="s">
        <v>8343</v>
      </c>
      <c r="D900" s="1" t="s">
        <v>8344</v>
      </c>
      <c r="E900" s="2">
        <v>45474</v>
      </c>
      <c r="F900" s="2">
        <v>45657</v>
      </c>
      <c r="G900" s="1" t="s">
        <v>12361</v>
      </c>
      <c r="H900" s="1">
        <f>+Temporalidad[[#This Row],[ID]]</f>
        <v>889</v>
      </c>
    </row>
    <row r="901" spans="1:8" hidden="1" x14ac:dyDescent="0.25">
      <c r="A901">
        <v>890</v>
      </c>
      <c r="B901" t="s">
        <v>8440</v>
      </c>
      <c r="C901" s="1" t="s">
        <v>8343</v>
      </c>
      <c r="D901" s="1" t="s">
        <v>8344</v>
      </c>
      <c r="E901" s="2">
        <v>45839</v>
      </c>
      <c r="F901" s="2">
        <v>46022</v>
      </c>
      <c r="G901" s="1" t="s">
        <v>12362</v>
      </c>
      <c r="H901" s="1">
        <f>+Temporalidad[[#This Row],[ID]]</f>
        <v>890</v>
      </c>
    </row>
    <row r="902" spans="1:8" hidden="1" x14ac:dyDescent="0.25">
      <c r="A902">
        <v>891</v>
      </c>
      <c r="B902" t="s">
        <v>8441</v>
      </c>
      <c r="C902" s="1" t="s">
        <v>8343</v>
      </c>
      <c r="D902" s="1" t="s">
        <v>8344</v>
      </c>
      <c r="E902" s="2">
        <v>46204</v>
      </c>
      <c r="F902" s="2">
        <v>46387</v>
      </c>
      <c r="G902" s="1" t="s">
        <v>12363</v>
      </c>
      <c r="H902" s="1">
        <f>+Temporalidad[[#This Row],[ID]]</f>
        <v>891</v>
      </c>
    </row>
    <row r="903" spans="1:8" hidden="1" x14ac:dyDescent="0.25">
      <c r="A903">
        <v>892</v>
      </c>
      <c r="B903" t="s">
        <v>8442</v>
      </c>
      <c r="C903" s="1" t="s">
        <v>8343</v>
      </c>
      <c r="D903" s="1" t="s">
        <v>8344</v>
      </c>
      <c r="E903" s="2">
        <v>46569</v>
      </c>
      <c r="F903" s="2">
        <v>46752</v>
      </c>
      <c r="G903" s="1" t="s">
        <v>12364</v>
      </c>
      <c r="H903" s="1">
        <f>+Temporalidad[[#This Row],[ID]]</f>
        <v>892</v>
      </c>
    </row>
    <row r="904" spans="1:8" hidden="1" x14ac:dyDescent="0.25">
      <c r="A904">
        <v>893</v>
      </c>
      <c r="B904" t="s">
        <v>8443</v>
      </c>
      <c r="C904" s="1" t="s">
        <v>8343</v>
      </c>
      <c r="D904" s="1" t="s">
        <v>8344</v>
      </c>
      <c r="E904" s="2">
        <v>46935</v>
      </c>
      <c r="F904" s="2">
        <v>47118</v>
      </c>
      <c r="G904" s="1" t="s">
        <v>12365</v>
      </c>
      <c r="H904" s="1">
        <f>+Temporalidad[[#This Row],[ID]]</f>
        <v>893</v>
      </c>
    </row>
    <row r="905" spans="1:8" hidden="1" x14ac:dyDescent="0.25">
      <c r="A905">
        <v>894</v>
      </c>
      <c r="B905" t="s">
        <v>8444</v>
      </c>
      <c r="C905" s="1" t="s">
        <v>8343</v>
      </c>
      <c r="D905" s="1" t="s">
        <v>8344</v>
      </c>
      <c r="E905" s="2">
        <v>47300</v>
      </c>
      <c r="F905" s="2">
        <v>47483</v>
      </c>
      <c r="G905" s="1" t="s">
        <v>12366</v>
      </c>
      <c r="H905" s="1">
        <f>+Temporalidad[[#This Row],[ID]]</f>
        <v>894</v>
      </c>
    </row>
    <row r="906" spans="1:8" hidden="1" x14ac:dyDescent="0.25">
      <c r="A906">
        <v>895</v>
      </c>
      <c r="B906" t="s">
        <v>8445</v>
      </c>
      <c r="C906" s="1" t="s">
        <v>8343</v>
      </c>
      <c r="D906" s="1" t="s">
        <v>8344</v>
      </c>
      <c r="E906" s="2">
        <v>47665</v>
      </c>
      <c r="F906" s="2">
        <v>47848</v>
      </c>
      <c r="G906" s="1" t="s">
        <v>12367</v>
      </c>
      <c r="H906" s="1">
        <f>+Temporalidad[[#This Row],[ID]]</f>
        <v>895</v>
      </c>
    </row>
    <row r="907" spans="1:8" hidden="1" x14ac:dyDescent="0.25">
      <c r="A907">
        <v>896</v>
      </c>
      <c r="B907" t="s">
        <v>8446</v>
      </c>
      <c r="C907" s="1" t="s">
        <v>8343</v>
      </c>
      <c r="D907" s="1" t="s">
        <v>8344</v>
      </c>
      <c r="E907" s="2">
        <v>48030</v>
      </c>
      <c r="F907" s="2">
        <v>48213</v>
      </c>
      <c r="G907" s="1" t="s">
        <v>12368</v>
      </c>
      <c r="H907" s="1">
        <f>+Temporalidad[[#This Row],[ID]]</f>
        <v>896</v>
      </c>
    </row>
    <row r="908" spans="1:8" hidden="1" x14ac:dyDescent="0.25">
      <c r="A908">
        <v>897</v>
      </c>
      <c r="B908" t="s">
        <v>8447</v>
      </c>
      <c r="C908" s="1" t="s">
        <v>8343</v>
      </c>
      <c r="D908" s="1" t="s">
        <v>8344</v>
      </c>
      <c r="E908" s="2">
        <v>48396</v>
      </c>
      <c r="F908" s="2">
        <v>48579</v>
      </c>
      <c r="G908" s="1" t="s">
        <v>12369</v>
      </c>
      <c r="H908" s="1">
        <f>+Temporalidad[[#This Row],[ID]]</f>
        <v>897</v>
      </c>
    </row>
    <row r="909" spans="1:8" hidden="1" x14ac:dyDescent="0.25">
      <c r="A909">
        <v>898</v>
      </c>
      <c r="B909" t="s">
        <v>8448</v>
      </c>
      <c r="C909" s="1" t="s">
        <v>8343</v>
      </c>
      <c r="D909" s="1" t="s">
        <v>8344</v>
      </c>
      <c r="E909" s="2">
        <v>48761</v>
      </c>
      <c r="F909" s="2">
        <v>48944</v>
      </c>
      <c r="G909" s="1" t="s">
        <v>12370</v>
      </c>
      <c r="H909" s="1">
        <f>+Temporalidad[[#This Row],[ID]]</f>
        <v>898</v>
      </c>
    </row>
    <row r="910" spans="1:8" hidden="1" x14ac:dyDescent="0.25">
      <c r="A910">
        <v>899</v>
      </c>
      <c r="B910" t="s">
        <v>8449</v>
      </c>
      <c r="C910" s="1" t="s">
        <v>8343</v>
      </c>
      <c r="D910" s="1" t="s">
        <v>8344</v>
      </c>
      <c r="E910" s="2">
        <v>49126</v>
      </c>
      <c r="F910" s="2">
        <v>49309</v>
      </c>
      <c r="G910" s="1" t="s">
        <v>12371</v>
      </c>
      <c r="H910" s="1">
        <f>+Temporalidad[[#This Row],[ID]]</f>
        <v>899</v>
      </c>
    </row>
    <row r="911" spans="1:8" hidden="1" x14ac:dyDescent="0.25">
      <c r="A911">
        <v>900</v>
      </c>
      <c r="B911" t="s">
        <v>8450</v>
      </c>
      <c r="C911" s="1" t="s">
        <v>8343</v>
      </c>
      <c r="D911" s="1" t="s">
        <v>8344</v>
      </c>
      <c r="E911" s="2">
        <v>49491</v>
      </c>
      <c r="F911" s="2">
        <v>49674</v>
      </c>
      <c r="G911" s="1" t="s">
        <v>12372</v>
      </c>
      <c r="H911" s="1">
        <f>+Temporalidad[[#This Row],[ID]]</f>
        <v>900</v>
      </c>
    </row>
    <row r="912" spans="1:8" hidden="1" x14ac:dyDescent="0.25">
      <c r="A912">
        <v>901</v>
      </c>
      <c r="B912" t="s">
        <v>8451</v>
      </c>
      <c r="C912" s="1" t="s">
        <v>8343</v>
      </c>
      <c r="D912" s="1" t="s">
        <v>8344</v>
      </c>
      <c r="E912" s="2">
        <v>49857</v>
      </c>
      <c r="F912" s="2">
        <v>50040</v>
      </c>
      <c r="G912" s="1" t="s">
        <v>12373</v>
      </c>
      <c r="H912" s="1">
        <f>+Temporalidad[[#This Row],[ID]]</f>
        <v>901</v>
      </c>
    </row>
    <row r="913" spans="1:8" hidden="1" x14ac:dyDescent="0.25">
      <c r="A913">
        <v>902</v>
      </c>
      <c r="B913" t="s">
        <v>8452</v>
      </c>
      <c r="C913" s="1" t="s">
        <v>8343</v>
      </c>
      <c r="D913" s="1" t="s">
        <v>8344</v>
      </c>
      <c r="E913" s="2">
        <v>50222</v>
      </c>
      <c r="F913" s="2">
        <v>50405</v>
      </c>
      <c r="G913" s="1" t="s">
        <v>12374</v>
      </c>
      <c r="H913" s="1">
        <f>+Temporalidad[[#This Row],[ID]]</f>
        <v>902</v>
      </c>
    </row>
    <row r="914" spans="1:8" hidden="1" x14ac:dyDescent="0.25">
      <c r="A914">
        <v>903</v>
      </c>
      <c r="B914" t="s">
        <v>8453</v>
      </c>
      <c r="C914" s="1" t="s">
        <v>8343</v>
      </c>
      <c r="D914" s="1" t="s">
        <v>8344</v>
      </c>
      <c r="E914" s="2">
        <v>50587</v>
      </c>
      <c r="F914" s="2">
        <v>50770</v>
      </c>
      <c r="G914" s="1" t="s">
        <v>12375</v>
      </c>
      <c r="H914" s="1">
        <f>+Temporalidad[[#This Row],[ID]]</f>
        <v>903</v>
      </c>
    </row>
    <row r="915" spans="1:8" hidden="1" x14ac:dyDescent="0.25">
      <c r="A915">
        <v>904</v>
      </c>
      <c r="B915" t="s">
        <v>8454</v>
      </c>
      <c r="C915" s="1" t="s">
        <v>8343</v>
      </c>
      <c r="D915" s="1" t="s">
        <v>8344</v>
      </c>
      <c r="E915" s="2">
        <v>50952</v>
      </c>
      <c r="F915" s="2">
        <v>51135</v>
      </c>
      <c r="G915" s="1" t="s">
        <v>12376</v>
      </c>
      <c r="H915" s="1">
        <f>+Temporalidad[[#This Row],[ID]]</f>
        <v>904</v>
      </c>
    </row>
    <row r="916" spans="1:8" hidden="1" x14ac:dyDescent="0.25">
      <c r="A916">
        <v>905</v>
      </c>
      <c r="B916" t="s">
        <v>8455</v>
      </c>
      <c r="C916" s="1" t="s">
        <v>8343</v>
      </c>
      <c r="D916" s="1" t="s">
        <v>8344</v>
      </c>
      <c r="E916" s="2">
        <v>51318</v>
      </c>
      <c r="F916" s="2">
        <v>51501</v>
      </c>
      <c r="G916" s="1" t="s">
        <v>12377</v>
      </c>
      <c r="H916" s="1">
        <f>+Temporalidad[[#This Row],[ID]]</f>
        <v>905</v>
      </c>
    </row>
    <row r="917" spans="1:8" hidden="1" x14ac:dyDescent="0.25">
      <c r="A917">
        <v>906</v>
      </c>
      <c r="B917" t="s">
        <v>8456</v>
      </c>
      <c r="C917" s="1" t="s">
        <v>8343</v>
      </c>
      <c r="D917" s="1" t="s">
        <v>8344</v>
      </c>
      <c r="E917" s="2">
        <v>51683</v>
      </c>
      <c r="F917" s="2">
        <v>51866</v>
      </c>
      <c r="G917" s="1" t="s">
        <v>12378</v>
      </c>
      <c r="H917" s="1">
        <f>+Temporalidad[[#This Row],[ID]]</f>
        <v>906</v>
      </c>
    </row>
    <row r="918" spans="1:8" hidden="1" x14ac:dyDescent="0.25">
      <c r="A918">
        <v>907</v>
      </c>
      <c r="B918" t="s">
        <v>8457</v>
      </c>
      <c r="C918" s="1" t="s">
        <v>8343</v>
      </c>
      <c r="D918" s="1" t="s">
        <v>8344</v>
      </c>
      <c r="E918" s="2">
        <v>52048</v>
      </c>
      <c r="F918" s="2">
        <v>52231</v>
      </c>
      <c r="G918" s="1" t="s">
        <v>12379</v>
      </c>
      <c r="H918" s="1">
        <f>+Temporalidad[[#This Row],[ID]]</f>
        <v>907</v>
      </c>
    </row>
    <row r="919" spans="1:8" hidden="1" x14ac:dyDescent="0.25">
      <c r="A919">
        <v>908</v>
      </c>
      <c r="B919" t="s">
        <v>8458</v>
      </c>
      <c r="C919" s="1" t="s">
        <v>8343</v>
      </c>
      <c r="D919" s="1" t="s">
        <v>8344</v>
      </c>
      <c r="E919" s="2">
        <v>52413</v>
      </c>
      <c r="F919" s="2">
        <v>52596</v>
      </c>
      <c r="G919" s="1" t="s">
        <v>12380</v>
      </c>
      <c r="H919" s="1">
        <f>+Temporalidad[[#This Row],[ID]]</f>
        <v>908</v>
      </c>
    </row>
    <row r="920" spans="1:8" hidden="1" x14ac:dyDescent="0.25">
      <c r="A920">
        <v>909</v>
      </c>
      <c r="B920" t="s">
        <v>8459</v>
      </c>
      <c r="C920" s="1" t="s">
        <v>8343</v>
      </c>
      <c r="D920" s="1" t="s">
        <v>8344</v>
      </c>
      <c r="E920" s="2">
        <v>52779</v>
      </c>
      <c r="F920" s="2">
        <v>52962</v>
      </c>
      <c r="G920" s="1" t="s">
        <v>12381</v>
      </c>
      <c r="H920" s="1">
        <f>+Temporalidad[[#This Row],[ID]]</f>
        <v>909</v>
      </c>
    </row>
    <row r="921" spans="1:8" hidden="1" x14ac:dyDescent="0.25">
      <c r="A921">
        <v>910</v>
      </c>
      <c r="B921" t="s">
        <v>8460</v>
      </c>
      <c r="C921" s="1" t="s">
        <v>8343</v>
      </c>
      <c r="D921" s="1" t="s">
        <v>8344</v>
      </c>
      <c r="E921" s="2">
        <v>53144</v>
      </c>
      <c r="F921" s="2">
        <v>53327</v>
      </c>
      <c r="G921" s="1" t="s">
        <v>12382</v>
      </c>
      <c r="H921" s="1">
        <f>+Temporalidad[[#This Row],[ID]]</f>
        <v>910</v>
      </c>
    </row>
    <row r="922" spans="1:8" hidden="1" x14ac:dyDescent="0.25">
      <c r="A922">
        <v>911</v>
      </c>
      <c r="B922" t="s">
        <v>8461</v>
      </c>
      <c r="C922" s="1" t="s">
        <v>8343</v>
      </c>
      <c r="D922" s="1" t="s">
        <v>8344</v>
      </c>
      <c r="E922" s="2">
        <v>53509</v>
      </c>
      <c r="F922" s="2">
        <v>53692</v>
      </c>
      <c r="G922" s="1" t="s">
        <v>12383</v>
      </c>
      <c r="H922" s="1">
        <f>+Temporalidad[[#This Row],[ID]]</f>
        <v>911</v>
      </c>
    </row>
    <row r="923" spans="1:8" hidden="1" x14ac:dyDescent="0.25">
      <c r="A923">
        <v>912</v>
      </c>
      <c r="B923" t="s">
        <v>8462</v>
      </c>
      <c r="C923" s="1" t="s">
        <v>8343</v>
      </c>
      <c r="D923" s="1" t="s">
        <v>8344</v>
      </c>
      <c r="E923" s="2">
        <v>53874</v>
      </c>
      <c r="F923" s="2">
        <v>54057</v>
      </c>
      <c r="G923" s="1" t="s">
        <v>12384</v>
      </c>
      <c r="H923" s="1">
        <f>+Temporalidad[[#This Row],[ID]]</f>
        <v>912</v>
      </c>
    </row>
    <row r="924" spans="1:8" hidden="1" x14ac:dyDescent="0.25">
      <c r="A924">
        <v>913</v>
      </c>
      <c r="B924" t="s">
        <v>8463</v>
      </c>
      <c r="C924" s="1" t="s">
        <v>8343</v>
      </c>
      <c r="D924" s="1" t="s">
        <v>8344</v>
      </c>
      <c r="E924" s="2">
        <v>54240</v>
      </c>
      <c r="F924" s="2">
        <v>54423</v>
      </c>
      <c r="G924" s="1" t="s">
        <v>12385</v>
      </c>
      <c r="H924" s="1">
        <f>+Temporalidad[[#This Row],[ID]]</f>
        <v>913</v>
      </c>
    </row>
    <row r="925" spans="1:8" hidden="1" x14ac:dyDescent="0.25">
      <c r="A925">
        <v>914</v>
      </c>
      <c r="B925" t="s">
        <v>8464</v>
      </c>
      <c r="C925" s="1" t="s">
        <v>8343</v>
      </c>
      <c r="D925" s="1" t="s">
        <v>8344</v>
      </c>
      <c r="E925" s="2">
        <v>54605</v>
      </c>
      <c r="F925" s="2">
        <v>54788</v>
      </c>
      <c r="G925" s="1" t="s">
        <v>12386</v>
      </c>
      <c r="H925" s="1">
        <f>+Temporalidad[[#This Row],[ID]]</f>
        <v>914</v>
      </c>
    </row>
    <row r="926" spans="1:8" hidden="1" x14ac:dyDescent="0.25">
      <c r="A926">
        <v>915</v>
      </c>
      <c r="B926" t="s">
        <v>8465</v>
      </c>
      <c r="C926" s="1" t="s">
        <v>8343</v>
      </c>
      <c r="D926" s="1" t="s">
        <v>8344</v>
      </c>
      <c r="E926" s="2">
        <v>54970</v>
      </c>
      <c r="F926" s="2">
        <v>55153</v>
      </c>
      <c r="G926" s="1" t="s">
        <v>12387</v>
      </c>
      <c r="H926" s="1">
        <f>+Temporalidad[[#This Row],[ID]]</f>
        <v>915</v>
      </c>
    </row>
    <row r="927" spans="1:8" hidden="1" x14ac:dyDescent="0.25">
      <c r="A927">
        <v>916</v>
      </c>
      <c r="B927" t="s">
        <v>8466</v>
      </c>
      <c r="C927" s="1" t="s">
        <v>8467</v>
      </c>
      <c r="D927" s="1" t="s">
        <v>8468</v>
      </c>
      <c r="E927" s="2">
        <v>32874</v>
      </c>
      <c r="F927" s="2">
        <v>32963</v>
      </c>
      <c r="G927" s="1" t="s">
        <v>12388</v>
      </c>
      <c r="H927" s="1">
        <f>+Temporalidad[[#This Row],[ID]]</f>
        <v>916</v>
      </c>
    </row>
    <row r="928" spans="1:8" hidden="1" x14ac:dyDescent="0.25">
      <c r="A928">
        <v>917</v>
      </c>
      <c r="B928" t="s">
        <v>8469</v>
      </c>
      <c r="C928" s="1" t="s">
        <v>8467</v>
      </c>
      <c r="D928" s="1" t="s">
        <v>8468</v>
      </c>
      <c r="E928" s="2">
        <v>33239</v>
      </c>
      <c r="F928" s="2">
        <v>33328</v>
      </c>
      <c r="G928" s="1" t="s">
        <v>12389</v>
      </c>
      <c r="H928" s="1">
        <f>+Temporalidad[[#This Row],[ID]]</f>
        <v>917</v>
      </c>
    </row>
    <row r="929" spans="1:8" hidden="1" x14ac:dyDescent="0.25">
      <c r="A929">
        <v>918</v>
      </c>
      <c r="B929" t="s">
        <v>8470</v>
      </c>
      <c r="C929" s="1" t="s">
        <v>8467</v>
      </c>
      <c r="D929" s="1" t="s">
        <v>8468</v>
      </c>
      <c r="E929" s="2">
        <v>33604</v>
      </c>
      <c r="F929" s="2">
        <v>33694</v>
      </c>
      <c r="G929" s="1" t="s">
        <v>12390</v>
      </c>
      <c r="H929" s="1">
        <f>+Temporalidad[[#This Row],[ID]]</f>
        <v>918</v>
      </c>
    </row>
    <row r="930" spans="1:8" hidden="1" x14ac:dyDescent="0.25">
      <c r="A930">
        <v>919</v>
      </c>
      <c r="B930" t="s">
        <v>8471</v>
      </c>
      <c r="C930" s="1" t="s">
        <v>8467</v>
      </c>
      <c r="D930" s="1" t="s">
        <v>8468</v>
      </c>
      <c r="E930" s="2">
        <v>33970</v>
      </c>
      <c r="F930" s="2">
        <v>34059</v>
      </c>
      <c r="G930" s="1" t="s">
        <v>12391</v>
      </c>
      <c r="H930" s="1">
        <f>+Temporalidad[[#This Row],[ID]]</f>
        <v>919</v>
      </c>
    </row>
    <row r="931" spans="1:8" hidden="1" x14ac:dyDescent="0.25">
      <c r="A931">
        <v>920</v>
      </c>
      <c r="B931" t="s">
        <v>8472</v>
      </c>
      <c r="C931" s="1" t="s">
        <v>8467</v>
      </c>
      <c r="D931" s="1" t="s">
        <v>8468</v>
      </c>
      <c r="E931" s="2">
        <v>34335</v>
      </c>
      <c r="F931" s="2">
        <v>34424</v>
      </c>
      <c r="G931" s="1" t="s">
        <v>12392</v>
      </c>
      <c r="H931" s="1">
        <f>+Temporalidad[[#This Row],[ID]]</f>
        <v>920</v>
      </c>
    </row>
    <row r="932" spans="1:8" hidden="1" x14ac:dyDescent="0.25">
      <c r="A932">
        <v>921</v>
      </c>
      <c r="B932" t="s">
        <v>8473</v>
      </c>
      <c r="C932" s="1" t="s">
        <v>8467</v>
      </c>
      <c r="D932" s="1" t="s">
        <v>8468</v>
      </c>
      <c r="E932" s="2">
        <v>34700</v>
      </c>
      <c r="F932" s="2">
        <v>34789</v>
      </c>
      <c r="G932" s="1" t="s">
        <v>12393</v>
      </c>
      <c r="H932" s="1">
        <f>+Temporalidad[[#This Row],[ID]]</f>
        <v>921</v>
      </c>
    </row>
    <row r="933" spans="1:8" hidden="1" x14ac:dyDescent="0.25">
      <c r="A933">
        <v>922</v>
      </c>
      <c r="B933" t="s">
        <v>8474</v>
      </c>
      <c r="C933" s="1" t="s">
        <v>8467</v>
      </c>
      <c r="D933" s="1" t="s">
        <v>8468</v>
      </c>
      <c r="E933" s="2">
        <v>35065</v>
      </c>
      <c r="F933" s="2">
        <v>35155</v>
      </c>
      <c r="G933" s="1" t="s">
        <v>12394</v>
      </c>
      <c r="H933" s="1">
        <f>+Temporalidad[[#This Row],[ID]]</f>
        <v>922</v>
      </c>
    </row>
    <row r="934" spans="1:8" hidden="1" x14ac:dyDescent="0.25">
      <c r="A934">
        <v>923</v>
      </c>
      <c r="B934" t="s">
        <v>8475</v>
      </c>
      <c r="C934" s="1" t="s">
        <v>8467</v>
      </c>
      <c r="D934" s="1" t="s">
        <v>8468</v>
      </c>
      <c r="E934" s="2">
        <v>35431</v>
      </c>
      <c r="F934" s="2">
        <v>35520</v>
      </c>
      <c r="G934" s="1" t="s">
        <v>12395</v>
      </c>
      <c r="H934" s="1">
        <f>+Temporalidad[[#This Row],[ID]]</f>
        <v>923</v>
      </c>
    </row>
    <row r="935" spans="1:8" hidden="1" x14ac:dyDescent="0.25">
      <c r="A935">
        <v>924</v>
      </c>
      <c r="B935" t="s">
        <v>8476</v>
      </c>
      <c r="C935" s="1" t="s">
        <v>8467</v>
      </c>
      <c r="D935" s="1" t="s">
        <v>8468</v>
      </c>
      <c r="E935" s="2">
        <v>35796</v>
      </c>
      <c r="F935" s="2">
        <v>35885</v>
      </c>
      <c r="G935" s="1" t="s">
        <v>12396</v>
      </c>
      <c r="H935" s="1">
        <f>+Temporalidad[[#This Row],[ID]]</f>
        <v>924</v>
      </c>
    </row>
    <row r="936" spans="1:8" hidden="1" x14ac:dyDescent="0.25">
      <c r="A936">
        <v>925</v>
      </c>
      <c r="B936" t="s">
        <v>8477</v>
      </c>
      <c r="C936" s="1" t="s">
        <v>8467</v>
      </c>
      <c r="D936" s="1" t="s">
        <v>8468</v>
      </c>
      <c r="E936" s="2">
        <v>36161</v>
      </c>
      <c r="F936" s="2">
        <v>36250</v>
      </c>
      <c r="G936" s="1" t="s">
        <v>12397</v>
      </c>
      <c r="H936" s="1">
        <f>+Temporalidad[[#This Row],[ID]]</f>
        <v>925</v>
      </c>
    </row>
    <row r="937" spans="1:8" hidden="1" x14ac:dyDescent="0.25">
      <c r="A937">
        <v>926</v>
      </c>
      <c r="B937" t="s">
        <v>8478</v>
      </c>
      <c r="C937" s="1" t="s">
        <v>8467</v>
      </c>
      <c r="D937" s="1" t="s">
        <v>8468</v>
      </c>
      <c r="E937" s="2">
        <v>36526</v>
      </c>
      <c r="F937" s="2">
        <v>36616</v>
      </c>
      <c r="G937" s="1" t="s">
        <v>12398</v>
      </c>
      <c r="H937" s="1">
        <f>+Temporalidad[[#This Row],[ID]]</f>
        <v>926</v>
      </c>
    </row>
    <row r="938" spans="1:8" hidden="1" x14ac:dyDescent="0.25">
      <c r="A938">
        <v>927</v>
      </c>
      <c r="B938" t="s">
        <v>8479</v>
      </c>
      <c r="C938" s="1" t="s">
        <v>8467</v>
      </c>
      <c r="D938" s="1" t="s">
        <v>8468</v>
      </c>
      <c r="E938" s="2">
        <v>36892</v>
      </c>
      <c r="F938" s="2">
        <v>36981</v>
      </c>
      <c r="G938" s="1" t="s">
        <v>12399</v>
      </c>
      <c r="H938" s="1">
        <f>+Temporalidad[[#This Row],[ID]]</f>
        <v>927</v>
      </c>
    </row>
    <row r="939" spans="1:8" hidden="1" x14ac:dyDescent="0.25">
      <c r="A939">
        <v>928</v>
      </c>
      <c r="B939" t="s">
        <v>8480</v>
      </c>
      <c r="C939" s="1" t="s">
        <v>8467</v>
      </c>
      <c r="D939" s="1" t="s">
        <v>8468</v>
      </c>
      <c r="E939" s="2">
        <v>37257</v>
      </c>
      <c r="F939" s="2">
        <v>37346</v>
      </c>
      <c r="G939" s="1" t="s">
        <v>12400</v>
      </c>
      <c r="H939" s="1">
        <f>+Temporalidad[[#This Row],[ID]]</f>
        <v>928</v>
      </c>
    </row>
    <row r="940" spans="1:8" hidden="1" x14ac:dyDescent="0.25">
      <c r="A940">
        <v>929</v>
      </c>
      <c r="B940" t="s">
        <v>8481</v>
      </c>
      <c r="C940" s="1" t="s">
        <v>8467</v>
      </c>
      <c r="D940" s="1" t="s">
        <v>8468</v>
      </c>
      <c r="E940" s="2">
        <v>37622</v>
      </c>
      <c r="F940" s="2">
        <v>37711</v>
      </c>
      <c r="G940" s="1" t="s">
        <v>12401</v>
      </c>
      <c r="H940" s="1">
        <f>+Temporalidad[[#This Row],[ID]]</f>
        <v>929</v>
      </c>
    </row>
    <row r="941" spans="1:8" hidden="1" x14ac:dyDescent="0.25">
      <c r="A941">
        <v>930</v>
      </c>
      <c r="B941" t="s">
        <v>8482</v>
      </c>
      <c r="C941" s="1" t="s">
        <v>8467</v>
      </c>
      <c r="D941" s="1" t="s">
        <v>8468</v>
      </c>
      <c r="E941" s="2">
        <v>37987</v>
      </c>
      <c r="F941" s="2">
        <v>38077</v>
      </c>
      <c r="G941" s="1" t="s">
        <v>12402</v>
      </c>
      <c r="H941" s="1">
        <f>+Temporalidad[[#This Row],[ID]]</f>
        <v>930</v>
      </c>
    </row>
    <row r="942" spans="1:8" hidden="1" x14ac:dyDescent="0.25">
      <c r="A942">
        <v>931</v>
      </c>
      <c r="B942" t="s">
        <v>8483</v>
      </c>
      <c r="C942" s="1" t="s">
        <v>8467</v>
      </c>
      <c r="D942" s="1" t="s">
        <v>8468</v>
      </c>
      <c r="E942" s="2">
        <v>38353</v>
      </c>
      <c r="F942" s="2">
        <v>38442</v>
      </c>
      <c r="G942" s="1" t="s">
        <v>12403</v>
      </c>
      <c r="H942" s="1">
        <f>+Temporalidad[[#This Row],[ID]]</f>
        <v>931</v>
      </c>
    </row>
    <row r="943" spans="1:8" hidden="1" x14ac:dyDescent="0.25">
      <c r="A943">
        <v>932</v>
      </c>
      <c r="B943" t="s">
        <v>8484</v>
      </c>
      <c r="C943" s="1" t="s">
        <v>8467</v>
      </c>
      <c r="D943" s="1" t="s">
        <v>8468</v>
      </c>
      <c r="E943" s="2">
        <v>38718</v>
      </c>
      <c r="F943" s="2">
        <v>38807</v>
      </c>
      <c r="G943" s="1" t="s">
        <v>12404</v>
      </c>
      <c r="H943" s="1">
        <f>+Temporalidad[[#This Row],[ID]]</f>
        <v>932</v>
      </c>
    </row>
    <row r="944" spans="1:8" hidden="1" x14ac:dyDescent="0.25">
      <c r="A944">
        <v>933</v>
      </c>
      <c r="B944" t="s">
        <v>8485</v>
      </c>
      <c r="C944" s="1" t="s">
        <v>8467</v>
      </c>
      <c r="D944" s="1" t="s">
        <v>8468</v>
      </c>
      <c r="E944" s="2">
        <v>39083</v>
      </c>
      <c r="F944" s="2">
        <v>39172</v>
      </c>
      <c r="G944" s="1" t="s">
        <v>12405</v>
      </c>
      <c r="H944" s="1">
        <f>+Temporalidad[[#This Row],[ID]]</f>
        <v>933</v>
      </c>
    </row>
    <row r="945" spans="1:8" hidden="1" x14ac:dyDescent="0.25">
      <c r="A945">
        <v>934</v>
      </c>
      <c r="B945" t="s">
        <v>8486</v>
      </c>
      <c r="C945" s="1" t="s">
        <v>8467</v>
      </c>
      <c r="D945" s="1" t="s">
        <v>8468</v>
      </c>
      <c r="E945" s="2">
        <v>39448</v>
      </c>
      <c r="F945" s="2">
        <v>39538</v>
      </c>
      <c r="G945" s="1" t="s">
        <v>12406</v>
      </c>
      <c r="H945" s="1">
        <f>+Temporalidad[[#This Row],[ID]]</f>
        <v>934</v>
      </c>
    </row>
    <row r="946" spans="1:8" hidden="1" x14ac:dyDescent="0.25">
      <c r="A946">
        <v>935</v>
      </c>
      <c r="B946" t="s">
        <v>8487</v>
      </c>
      <c r="C946" s="1" t="s">
        <v>8467</v>
      </c>
      <c r="D946" s="1" t="s">
        <v>8468</v>
      </c>
      <c r="E946" s="2">
        <v>39814</v>
      </c>
      <c r="F946" s="2">
        <v>39903</v>
      </c>
      <c r="G946" s="1" t="s">
        <v>12407</v>
      </c>
      <c r="H946" s="1">
        <f>+Temporalidad[[#This Row],[ID]]</f>
        <v>935</v>
      </c>
    </row>
    <row r="947" spans="1:8" hidden="1" x14ac:dyDescent="0.25">
      <c r="A947">
        <v>936</v>
      </c>
      <c r="B947" t="s">
        <v>8488</v>
      </c>
      <c r="C947" s="1" t="s">
        <v>8467</v>
      </c>
      <c r="D947" s="1" t="s">
        <v>8468</v>
      </c>
      <c r="E947" s="2">
        <v>40179</v>
      </c>
      <c r="F947" s="2">
        <v>40268</v>
      </c>
      <c r="G947" s="1" t="s">
        <v>12408</v>
      </c>
      <c r="H947" s="1">
        <f>+Temporalidad[[#This Row],[ID]]</f>
        <v>936</v>
      </c>
    </row>
    <row r="948" spans="1:8" hidden="1" x14ac:dyDescent="0.25">
      <c r="A948">
        <v>937</v>
      </c>
      <c r="B948" t="s">
        <v>8489</v>
      </c>
      <c r="C948" s="1" t="s">
        <v>8467</v>
      </c>
      <c r="D948" s="1" t="s">
        <v>8468</v>
      </c>
      <c r="E948" s="2">
        <v>40544</v>
      </c>
      <c r="F948" s="2">
        <v>40633</v>
      </c>
      <c r="G948" s="1" t="s">
        <v>12409</v>
      </c>
      <c r="H948" s="1">
        <f>+Temporalidad[[#This Row],[ID]]</f>
        <v>937</v>
      </c>
    </row>
    <row r="949" spans="1:8" hidden="1" x14ac:dyDescent="0.25">
      <c r="A949">
        <v>938</v>
      </c>
      <c r="B949" t="s">
        <v>8490</v>
      </c>
      <c r="C949" s="1" t="s">
        <v>8467</v>
      </c>
      <c r="D949" s="1" t="s">
        <v>8468</v>
      </c>
      <c r="E949" s="2">
        <v>40909</v>
      </c>
      <c r="F949" s="2">
        <v>40999</v>
      </c>
      <c r="G949" s="1" t="s">
        <v>12410</v>
      </c>
      <c r="H949" s="1">
        <f>+Temporalidad[[#This Row],[ID]]</f>
        <v>938</v>
      </c>
    </row>
    <row r="950" spans="1:8" hidden="1" x14ac:dyDescent="0.25">
      <c r="A950">
        <v>939</v>
      </c>
      <c r="B950" t="s">
        <v>8491</v>
      </c>
      <c r="C950" s="1" t="s">
        <v>8467</v>
      </c>
      <c r="D950" s="1" t="s">
        <v>8468</v>
      </c>
      <c r="E950" s="2">
        <v>41275</v>
      </c>
      <c r="F950" s="2">
        <v>41364</v>
      </c>
      <c r="G950" s="1" t="s">
        <v>12411</v>
      </c>
      <c r="H950" s="1">
        <f>+Temporalidad[[#This Row],[ID]]</f>
        <v>939</v>
      </c>
    </row>
    <row r="951" spans="1:8" hidden="1" x14ac:dyDescent="0.25">
      <c r="A951">
        <v>940</v>
      </c>
      <c r="B951" t="s">
        <v>8492</v>
      </c>
      <c r="C951" s="1" t="s">
        <v>8467</v>
      </c>
      <c r="D951" s="1" t="s">
        <v>8468</v>
      </c>
      <c r="E951" s="2">
        <v>41640</v>
      </c>
      <c r="F951" s="2">
        <v>41729</v>
      </c>
      <c r="G951" s="1" t="s">
        <v>12412</v>
      </c>
      <c r="H951" s="1">
        <f>+Temporalidad[[#This Row],[ID]]</f>
        <v>940</v>
      </c>
    </row>
    <row r="952" spans="1:8" hidden="1" x14ac:dyDescent="0.25">
      <c r="A952">
        <v>941</v>
      </c>
      <c r="B952" t="s">
        <v>8493</v>
      </c>
      <c r="C952" s="1" t="s">
        <v>8467</v>
      </c>
      <c r="D952" s="1" t="s">
        <v>8468</v>
      </c>
      <c r="E952" s="2">
        <v>42005</v>
      </c>
      <c r="F952" s="2">
        <v>42094</v>
      </c>
      <c r="G952" s="1" t="s">
        <v>12413</v>
      </c>
      <c r="H952" s="1">
        <f>+Temporalidad[[#This Row],[ID]]</f>
        <v>941</v>
      </c>
    </row>
    <row r="953" spans="1:8" hidden="1" x14ac:dyDescent="0.25">
      <c r="A953">
        <v>942</v>
      </c>
      <c r="B953" t="s">
        <v>8494</v>
      </c>
      <c r="C953" s="1" t="s">
        <v>8467</v>
      </c>
      <c r="D953" s="1" t="s">
        <v>8468</v>
      </c>
      <c r="E953" s="2">
        <v>42370</v>
      </c>
      <c r="F953" s="2">
        <v>42460</v>
      </c>
      <c r="G953" s="1" t="s">
        <v>12414</v>
      </c>
      <c r="H953" s="1">
        <f>+Temporalidad[[#This Row],[ID]]</f>
        <v>942</v>
      </c>
    </row>
    <row r="954" spans="1:8" hidden="1" x14ac:dyDescent="0.25">
      <c r="A954">
        <v>943</v>
      </c>
      <c r="B954" t="s">
        <v>8495</v>
      </c>
      <c r="C954" s="1" t="s">
        <v>8467</v>
      </c>
      <c r="D954" s="1" t="s">
        <v>8468</v>
      </c>
      <c r="E954" s="2">
        <v>42736</v>
      </c>
      <c r="F954" s="2">
        <v>42825</v>
      </c>
      <c r="G954" s="1" t="s">
        <v>12415</v>
      </c>
      <c r="H954" s="1">
        <f>+Temporalidad[[#This Row],[ID]]</f>
        <v>943</v>
      </c>
    </row>
    <row r="955" spans="1:8" hidden="1" x14ac:dyDescent="0.25">
      <c r="A955">
        <v>944</v>
      </c>
      <c r="B955" t="s">
        <v>8496</v>
      </c>
      <c r="C955" s="1" t="s">
        <v>8467</v>
      </c>
      <c r="D955" s="1" t="s">
        <v>8468</v>
      </c>
      <c r="E955" s="2">
        <v>43101</v>
      </c>
      <c r="F955" s="2">
        <v>43190</v>
      </c>
      <c r="G955" s="1" t="s">
        <v>12416</v>
      </c>
      <c r="H955" s="1">
        <f>+Temporalidad[[#This Row],[ID]]</f>
        <v>944</v>
      </c>
    </row>
    <row r="956" spans="1:8" hidden="1" x14ac:dyDescent="0.25">
      <c r="A956">
        <v>945</v>
      </c>
      <c r="B956" t="s">
        <v>8497</v>
      </c>
      <c r="C956" s="1" t="s">
        <v>8467</v>
      </c>
      <c r="D956" s="1" t="s">
        <v>8468</v>
      </c>
      <c r="E956" s="2">
        <v>43466</v>
      </c>
      <c r="F956" s="2">
        <v>43555</v>
      </c>
      <c r="G956" s="1" t="s">
        <v>12417</v>
      </c>
      <c r="H956" s="1">
        <f>+Temporalidad[[#This Row],[ID]]</f>
        <v>945</v>
      </c>
    </row>
    <row r="957" spans="1:8" hidden="1" x14ac:dyDescent="0.25">
      <c r="A957">
        <v>946</v>
      </c>
      <c r="B957" t="s">
        <v>8498</v>
      </c>
      <c r="C957" s="1" t="s">
        <v>8467</v>
      </c>
      <c r="D957" s="1" t="s">
        <v>8468</v>
      </c>
      <c r="E957" s="2">
        <v>43831</v>
      </c>
      <c r="F957" s="2">
        <v>43921</v>
      </c>
      <c r="G957" s="1" t="s">
        <v>12418</v>
      </c>
      <c r="H957" s="1">
        <f>+Temporalidad[[#This Row],[ID]]</f>
        <v>946</v>
      </c>
    </row>
    <row r="958" spans="1:8" hidden="1" x14ac:dyDescent="0.25">
      <c r="A958">
        <v>947</v>
      </c>
      <c r="B958" t="s">
        <v>8499</v>
      </c>
      <c r="C958" s="1" t="s">
        <v>8467</v>
      </c>
      <c r="D958" s="1" t="s">
        <v>8468</v>
      </c>
      <c r="E958" s="2">
        <v>44197</v>
      </c>
      <c r="F958" s="2">
        <v>44286</v>
      </c>
      <c r="G958" s="1" t="s">
        <v>12419</v>
      </c>
      <c r="H958" s="1">
        <f>+Temporalidad[[#This Row],[ID]]</f>
        <v>947</v>
      </c>
    </row>
    <row r="959" spans="1:8" hidden="1" x14ac:dyDescent="0.25">
      <c r="A959">
        <v>948</v>
      </c>
      <c r="B959" t="s">
        <v>8500</v>
      </c>
      <c r="C959" s="1" t="s">
        <v>8467</v>
      </c>
      <c r="D959" s="1" t="s">
        <v>8468</v>
      </c>
      <c r="E959" s="2">
        <v>44562</v>
      </c>
      <c r="F959" s="2">
        <v>44651</v>
      </c>
      <c r="G959" s="1" t="s">
        <v>12420</v>
      </c>
      <c r="H959" s="1">
        <f>+Temporalidad[[#This Row],[ID]]</f>
        <v>948</v>
      </c>
    </row>
    <row r="960" spans="1:8" hidden="1" x14ac:dyDescent="0.25">
      <c r="A960">
        <v>949</v>
      </c>
      <c r="B960" t="s">
        <v>8501</v>
      </c>
      <c r="C960" s="1" t="s">
        <v>8467</v>
      </c>
      <c r="D960" s="1" t="s">
        <v>8468</v>
      </c>
      <c r="E960" s="2">
        <v>44927</v>
      </c>
      <c r="F960" s="2">
        <v>45016</v>
      </c>
      <c r="G960" s="1" t="s">
        <v>12421</v>
      </c>
      <c r="H960" s="1">
        <f>+Temporalidad[[#This Row],[ID]]</f>
        <v>949</v>
      </c>
    </row>
    <row r="961" spans="1:8" hidden="1" x14ac:dyDescent="0.25">
      <c r="A961">
        <v>950</v>
      </c>
      <c r="B961" t="s">
        <v>8502</v>
      </c>
      <c r="C961" s="1" t="s">
        <v>8467</v>
      </c>
      <c r="D961" s="1" t="s">
        <v>8468</v>
      </c>
      <c r="E961" s="2">
        <v>45292</v>
      </c>
      <c r="F961" s="2">
        <v>45382</v>
      </c>
      <c r="G961" s="1" t="s">
        <v>12422</v>
      </c>
      <c r="H961" s="1">
        <f>+Temporalidad[[#This Row],[ID]]</f>
        <v>950</v>
      </c>
    </row>
    <row r="962" spans="1:8" hidden="1" x14ac:dyDescent="0.25">
      <c r="A962">
        <v>951</v>
      </c>
      <c r="B962" t="s">
        <v>8503</v>
      </c>
      <c r="C962" s="1" t="s">
        <v>8467</v>
      </c>
      <c r="D962" s="1" t="s">
        <v>8468</v>
      </c>
      <c r="E962" s="2">
        <v>45658</v>
      </c>
      <c r="F962" s="2">
        <v>45747</v>
      </c>
      <c r="G962" s="1" t="s">
        <v>12423</v>
      </c>
      <c r="H962" s="1">
        <f>+Temporalidad[[#This Row],[ID]]</f>
        <v>951</v>
      </c>
    </row>
    <row r="963" spans="1:8" hidden="1" x14ac:dyDescent="0.25">
      <c r="A963">
        <v>952</v>
      </c>
      <c r="B963" t="s">
        <v>8504</v>
      </c>
      <c r="C963" s="1" t="s">
        <v>8467</v>
      </c>
      <c r="D963" s="1" t="s">
        <v>8468</v>
      </c>
      <c r="E963" s="2">
        <v>46023</v>
      </c>
      <c r="F963" s="2">
        <v>46112</v>
      </c>
      <c r="G963" s="1" t="s">
        <v>12424</v>
      </c>
      <c r="H963" s="1">
        <f>+Temporalidad[[#This Row],[ID]]</f>
        <v>952</v>
      </c>
    </row>
    <row r="964" spans="1:8" hidden="1" x14ac:dyDescent="0.25">
      <c r="A964">
        <v>953</v>
      </c>
      <c r="B964" t="s">
        <v>8505</v>
      </c>
      <c r="C964" s="1" t="s">
        <v>8467</v>
      </c>
      <c r="D964" s="1" t="s">
        <v>8468</v>
      </c>
      <c r="E964" s="2">
        <v>46388</v>
      </c>
      <c r="F964" s="2">
        <v>46477</v>
      </c>
      <c r="G964" s="1" t="s">
        <v>12425</v>
      </c>
      <c r="H964" s="1">
        <f>+Temporalidad[[#This Row],[ID]]</f>
        <v>953</v>
      </c>
    </row>
    <row r="965" spans="1:8" hidden="1" x14ac:dyDescent="0.25">
      <c r="A965">
        <v>954</v>
      </c>
      <c r="B965" t="s">
        <v>8506</v>
      </c>
      <c r="C965" s="1" t="s">
        <v>8467</v>
      </c>
      <c r="D965" s="1" t="s">
        <v>8468</v>
      </c>
      <c r="E965" s="2">
        <v>46753</v>
      </c>
      <c r="F965" s="2">
        <v>46843</v>
      </c>
      <c r="G965" s="1" t="s">
        <v>12426</v>
      </c>
      <c r="H965" s="1">
        <f>+Temporalidad[[#This Row],[ID]]</f>
        <v>954</v>
      </c>
    </row>
    <row r="966" spans="1:8" hidden="1" x14ac:dyDescent="0.25">
      <c r="A966">
        <v>955</v>
      </c>
      <c r="B966" t="s">
        <v>8507</v>
      </c>
      <c r="C966" s="1" t="s">
        <v>8467</v>
      </c>
      <c r="D966" s="1" t="s">
        <v>8468</v>
      </c>
      <c r="E966" s="2">
        <v>47119</v>
      </c>
      <c r="F966" s="2">
        <v>47208</v>
      </c>
      <c r="G966" s="1" t="s">
        <v>12427</v>
      </c>
      <c r="H966" s="1">
        <f>+Temporalidad[[#This Row],[ID]]</f>
        <v>955</v>
      </c>
    </row>
    <row r="967" spans="1:8" hidden="1" x14ac:dyDescent="0.25">
      <c r="A967">
        <v>956</v>
      </c>
      <c r="B967" t="s">
        <v>8508</v>
      </c>
      <c r="C967" s="1" t="s">
        <v>8467</v>
      </c>
      <c r="D967" s="1" t="s">
        <v>8468</v>
      </c>
      <c r="E967" s="2">
        <v>47484</v>
      </c>
      <c r="F967" s="2">
        <v>47573</v>
      </c>
      <c r="G967" s="1" t="s">
        <v>12428</v>
      </c>
      <c r="H967" s="1">
        <f>+Temporalidad[[#This Row],[ID]]</f>
        <v>956</v>
      </c>
    </row>
    <row r="968" spans="1:8" hidden="1" x14ac:dyDescent="0.25">
      <c r="A968">
        <v>957</v>
      </c>
      <c r="B968" t="s">
        <v>8509</v>
      </c>
      <c r="C968" s="1" t="s">
        <v>8467</v>
      </c>
      <c r="D968" s="1" t="s">
        <v>8468</v>
      </c>
      <c r="E968" s="2">
        <v>47849</v>
      </c>
      <c r="F968" s="2">
        <v>47938</v>
      </c>
      <c r="G968" s="1" t="s">
        <v>12429</v>
      </c>
      <c r="H968" s="1">
        <f>+Temporalidad[[#This Row],[ID]]</f>
        <v>957</v>
      </c>
    </row>
    <row r="969" spans="1:8" hidden="1" x14ac:dyDescent="0.25">
      <c r="A969">
        <v>958</v>
      </c>
      <c r="B969" t="s">
        <v>8510</v>
      </c>
      <c r="C969" s="1" t="s">
        <v>8467</v>
      </c>
      <c r="D969" s="1" t="s">
        <v>8468</v>
      </c>
      <c r="E969" s="2">
        <v>48214</v>
      </c>
      <c r="F969" s="2">
        <v>48304</v>
      </c>
      <c r="G969" s="1" t="s">
        <v>12430</v>
      </c>
      <c r="H969" s="1">
        <f>+Temporalidad[[#This Row],[ID]]</f>
        <v>958</v>
      </c>
    </row>
    <row r="970" spans="1:8" hidden="1" x14ac:dyDescent="0.25">
      <c r="A970">
        <v>959</v>
      </c>
      <c r="B970" t="s">
        <v>8511</v>
      </c>
      <c r="C970" s="1" t="s">
        <v>8467</v>
      </c>
      <c r="D970" s="1" t="s">
        <v>8468</v>
      </c>
      <c r="E970" s="2">
        <v>48580</v>
      </c>
      <c r="F970" s="2">
        <v>48669</v>
      </c>
      <c r="G970" s="1" t="s">
        <v>12431</v>
      </c>
      <c r="H970" s="1">
        <f>+Temporalidad[[#This Row],[ID]]</f>
        <v>959</v>
      </c>
    </row>
    <row r="971" spans="1:8" hidden="1" x14ac:dyDescent="0.25">
      <c r="A971">
        <v>960</v>
      </c>
      <c r="B971" t="s">
        <v>8512</v>
      </c>
      <c r="C971" s="1" t="s">
        <v>8467</v>
      </c>
      <c r="D971" s="1" t="s">
        <v>8468</v>
      </c>
      <c r="E971" s="2">
        <v>48945</v>
      </c>
      <c r="F971" s="2">
        <v>49034</v>
      </c>
      <c r="G971" s="1" t="s">
        <v>12432</v>
      </c>
      <c r="H971" s="1">
        <f>+Temporalidad[[#This Row],[ID]]</f>
        <v>960</v>
      </c>
    </row>
    <row r="972" spans="1:8" hidden="1" x14ac:dyDescent="0.25">
      <c r="A972">
        <v>961</v>
      </c>
      <c r="B972" t="s">
        <v>8513</v>
      </c>
      <c r="C972" s="1" t="s">
        <v>8467</v>
      </c>
      <c r="D972" s="1" t="s">
        <v>8468</v>
      </c>
      <c r="E972" s="2">
        <v>49310</v>
      </c>
      <c r="F972" s="2">
        <v>49399</v>
      </c>
      <c r="G972" s="1" t="s">
        <v>12433</v>
      </c>
      <c r="H972" s="1">
        <f>+Temporalidad[[#This Row],[ID]]</f>
        <v>961</v>
      </c>
    </row>
    <row r="973" spans="1:8" hidden="1" x14ac:dyDescent="0.25">
      <c r="A973">
        <v>962</v>
      </c>
      <c r="B973" t="s">
        <v>8514</v>
      </c>
      <c r="C973" s="1" t="s">
        <v>8467</v>
      </c>
      <c r="D973" s="1" t="s">
        <v>8468</v>
      </c>
      <c r="E973" s="2">
        <v>49675</v>
      </c>
      <c r="F973" s="2">
        <v>49765</v>
      </c>
      <c r="G973" s="1" t="s">
        <v>12434</v>
      </c>
      <c r="H973" s="1">
        <f>+Temporalidad[[#This Row],[ID]]</f>
        <v>962</v>
      </c>
    </row>
    <row r="974" spans="1:8" hidden="1" x14ac:dyDescent="0.25">
      <c r="A974">
        <v>963</v>
      </c>
      <c r="B974" t="s">
        <v>8515</v>
      </c>
      <c r="C974" s="1" t="s">
        <v>8467</v>
      </c>
      <c r="D974" s="1" t="s">
        <v>8468</v>
      </c>
      <c r="E974" s="2">
        <v>50041</v>
      </c>
      <c r="F974" s="2">
        <v>50130</v>
      </c>
      <c r="G974" s="1" t="s">
        <v>12435</v>
      </c>
      <c r="H974" s="1">
        <f>+Temporalidad[[#This Row],[ID]]</f>
        <v>963</v>
      </c>
    </row>
    <row r="975" spans="1:8" hidden="1" x14ac:dyDescent="0.25">
      <c r="A975">
        <v>964</v>
      </c>
      <c r="B975" t="s">
        <v>8516</v>
      </c>
      <c r="C975" s="1" t="s">
        <v>8467</v>
      </c>
      <c r="D975" s="1" t="s">
        <v>8468</v>
      </c>
      <c r="E975" s="2">
        <v>50406</v>
      </c>
      <c r="F975" s="2">
        <v>50495</v>
      </c>
      <c r="G975" s="1" t="s">
        <v>12436</v>
      </c>
      <c r="H975" s="1">
        <f>+Temporalidad[[#This Row],[ID]]</f>
        <v>964</v>
      </c>
    </row>
    <row r="976" spans="1:8" hidden="1" x14ac:dyDescent="0.25">
      <c r="A976">
        <v>965</v>
      </c>
      <c r="B976" t="s">
        <v>8517</v>
      </c>
      <c r="C976" s="1" t="s">
        <v>8467</v>
      </c>
      <c r="D976" s="1" t="s">
        <v>8468</v>
      </c>
      <c r="E976" s="2">
        <v>50771</v>
      </c>
      <c r="F976" s="2">
        <v>50860</v>
      </c>
      <c r="G976" s="1" t="s">
        <v>12437</v>
      </c>
      <c r="H976" s="1">
        <f>+Temporalidad[[#This Row],[ID]]</f>
        <v>965</v>
      </c>
    </row>
    <row r="977" spans="1:8" hidden="1" x14ac:dyDescent="0.25">
      <c r="A977">
        <v>966</v>
      </c>
      <c r="B977" t="s">
        <v>8518</v>
      </c>
      <c r="C977" s="1" t="s">
        <v>8467</v>
      </c>
      <c r="D977" s="1" t="s">
        <v>8468</v>
      </c>
      <c r="E977" s="2">
        <v>51136</v>
      </c>
      <c r="F977" s="2">
        <v>51226</v>
      </c>
      <c r="G977" s="1" t="s">
        <v>12438</v>
      </c>
      <c r="H977" s="1">
        <f>+Temporalidad[[#This Row],[ID]]</f>
        <v>966</v>
      </c>
    </row>
    <row r="978" spans="1:8" hidden="1" x14ac:dyDescent="0.25">
      <c r="A978">
        <v>967</v>
      </c>
      <c r="B978" t="s">
        <v>8519</v>
      </c>
      <c r="C978" s="1" t="s">
        <v>8467</v>
      </c>
      <c r="D978" s="1" t="s">
        <v>8468</v>
      </c>
      <c r="E978" s="2">
        <v>51502</v>
      </c>
      <c r="F978" s="2">
        <v>51591</v>
      </c>
      <c r="G978" s="1" t="s">
        <v>12439</v>
      </c>
      <c r="H978" s="1">
        <f>+Temporalidad[[#This Row],[ID]]</f>
        <v>967</v>
      </c>
    </row>
    <row r="979" spans="1:8" hidden="1" x14ac:dyDescent="0.25">
      <c r="A979">
        <v>968</v>
      </c>
      <c r="B979" t="s">
        <v>8520</v>
      </c>
      <c r="C979" s="1" t="s">
        <v>8467</v>
      </c>
      <c r="D979" s="1" t="s">
        <v>8468</v>
      </c>
      <c r="E979" s="2">
        <v>51867</v>
      </c>
      <c r="F979" s="2">
        <v>51956</v>
      </c>
      <c r="G979" s="1" t="s">
        <v>12440</v>
      </c>
      <c r="H979" s="1">
        <f>+Temporalidad[[#This Row],[ID]]</f>
        <v>968</v>
      </c>
    </row>
    <row r="980" spans="1:8" hidden="1" x14ac:dyDescent="0.25">
      <c r="A980">
        <v>969</v>
      </c>
      <c r="B980" t="s">
        <v>8521</v>
      </c>
      <c r="C980" s="1" t="s">
        <v>8467</v>
      </c>
      <c r="D980" s="1" t="s">
        <v>8468</v>
      </c>
      <c r="E980" s="2">
        <v>52232</v>
      </c>
      <c r="F980" s="2">
        <v>52321</v>
      </c>
      <c r="G980" s="1" t="s">
        <v>12441</v>
      </c>
      <c r="H980" s="1">
        <f>+Temporalidad[[#This Row],[ID]]</f>
        <v>969</v>
      </c>
    </row>
    <row r="981" spans="1:8" hidden="1" x14ac:dyDescent="0.25">
      <c r="A981">
        <v>970</v>
      </c>
      <c r="B981" t="s">
        <v>8522</v>
      </c>
      <c r="C981" s="1" t="s">
        <v>8467</v>
      </c>
      <c r="D981" s="1" t="s">
        <v>8468</v>
      </c>
      <c r="E981" s="2">
        <v>52597</v>
      </c>
      <c r="F981" s="2">
        <v>52687</v>
      </c>
      <c r="G981" s="1" t="s">
        <v>12442</v>
      </c>
      <c r="H981" s="1">
        <f>+Temporalidad[[#This Row],[ID]]</f>
        <v>970</v>
      </c>
    </row>
    <row r="982" spans="1:8" hidden="1" x14ac:dyDescent="0.25">
      <c r="A982">
        <v>971</v>
      </c>
      <c r="B982" t="s">
        <v>8523</v>
      </c>
      <c r="C982" s="1" t="s">
        <v>8467</v>
      </c>
      <c r="D982" s="1" t="s">
        <v>8468</v>
      </c>
      <c r="E982" s="2">
        <v>52963</v>
      </c>
      <c r="F982" s="2">
        <v>53052</v>
      </c>
      <c r="G982" s="1" t="s">
        <v>12443</v>
      </c>
      <c r="H982" s="1">
        <f>+Temporalidad[[#This Row],[ID]]</f>
        <v>971</v>
      </c>
    </row>
    <row r="983" spans="1:8" hidden="1" x14ac:dyDescent="0.25">
      <c r="A983">
        <v>972</v>
      </c>
      <c r="B983" t="s">
        <v>8524</v>
      </c>
      <c r="C983" s="1" t="s">
        <v>8467</v>
      </c>
      <c r="D983" s="1" t="s">
        <v>8468</v>
      </c>
      <c r="E983" s="2">
        <v>53328</v>
      </c>
      <c r="F983" s="2">
        <v>53417</v>
      </c>
      <c r="G983" s="1" t="s">
        <v>12444</v>
      </c>
      <c r="H983" s="1">
        <f>+Temporalidad[[#This Row],[ID]]</f>
        <v>972</v>
      </c>
    </row>
    <row r="984" spans="1:8" hidden="1" x14ac:dyDescent="0.25">
      <c r="A984">
        <v>973</v>
      </c>
      <c r="B984" t="s">
        <v>8525</v>
      </c>
      <c r="C984" s="1" t="s">
        <v>8467</v>
      </c>
      <c r="D984" s="1" t="s">
        <v>8468</v>
      </c>
      <c r="E984" s="2">
        <v>53693</v>
      </c>
      <c r="F984" s="2">
        <v>53782</v>
      </c>
      <c r="G984" s="1" t="s">
        <v>12445</v>
      </c>
      <c r="H984" s="1">
        <f>+Temporalidad[[#This Row],[ID]]</f>
        <v>973</v>
      </c>
    </row>
    <row r="985" spans="1:8" hidden="1" x14ac:dyDescent="0.25">
      <c r="A985">
        <v>974</v>
      </c>
      <c r="B985" t="s">
        <v>8526</v>
      </c>
      <c r="C985" s="1" t="s">
        <v>8467</v>
      </c>
      <c r="D985" s="1" t="s">
        <v>8468</v>
      </c>
      <c r="E985" s="2">
        <v>54058</v>
      </c>
      <c r="F985" s="2">
        <v>54148</v>
      </c>
      <c r="G985" s="1" t="s">
        <v>12446</v>
      </c>
      <c r="H985" s="1">
        <f>+Temporalidad[[#This Row],[ID]]</f>
        <v>974</v>
      </c>
    </row>
    <row r="986" spans="1:8" hidden="1" x14ac:dyDescent="0.25">
      <c r="A986">
        <v>975</v>
      </c>
      <c r="B986" t="s">
        <v>8527</v>
      </c>
      <c r="C986" s="1" t="s">
        <v>8467</v>
      </c>
      <c r="D986" s="1" t="s">
        <v>8468</v>
      </c>
      <c r="E986" s="2">
        <v>54424</v>
      </c>
      <c r="F986" s="2">
        <v>54513</v>
      </c>
      <c r="G986" s="1" t="s">
        <v>12447</v>
      </c>
      <c r="H986" s="1">
        <f>+Temporalidad[[#This Row],[ID]]</f>
        <v>975</v>
      </c>
    </row>
    <row r="987" spans="1:8" hidden="1" x14ac:dyDescent="0.25">
      <c r="A987">
        <v>976</v>
      </c>
      <c r="B987" t="s">
        <v>8528</v>
      </c>
      <c r="C987" s="1" t="s">
        <v>8467</v>
      </c>
      <c r="D987" s="1" t="s">
        <v>8468</v>
      </c>
      <c r="E987" s="2">
        <v>54789</v>
      </c>
      <c r="F987" s="2">
        <v>54878</v>
      </c>
      <c r="G987" s="1" t="s">
        <v>12448</v>
      </c>
      <c r="H987" s="1">
        <f>+Temporalidad[[#This Row],[ID]]</f>
        <v>976</v>
      </c>
    </row>
    <row r="988" spans="1:8" hidden="1" x14ac:dyDescent="0.25">
      <c r="A988">
        <v>977</v>
      </c>
      <c r="B988" t="s">
        <v>8529</v>
      </c>
      <c r="C988" s="1" t="s">
        <v>8467</v>
      </c>
      <c r="D988" s="1" t="s">
        <v>8468</v>
      </c>
      <c r="E988" s="2">
        <v>32964</v>
      </c>
      <c r="F988" s="2">
        <v>33054</v>
      </c>
      <c r="G988" s="1" t="s">
        <v>12449</v>
      </c>
      <c r="H988" s="1">
        <f>+Temporalidad[[#This Row],[ID]]</f>
        <v>977</v>
      </c>
    </row>
    <row r="989" spans="1:8" hidden="1" x14ac:dyDescent="0.25">
      <c r="A989">
        <v>978</v>
      </c>
      <c r="B989" t="s">
        <v>8530</v>
      </c>
      <c r="C989" s="1" t="s">
        <v>8467</v>
      </c>
      <c r="D989" s="1" t="s">
        <v>8468</v>
      </c>
      <c r="E989" s="2">
        <v>33329</v>
      </c>
      <c r="F989" s="2">
        <v>33419</v>
      </c>
      <c r="G989" s="1" t="s">
        <v>12450</v>
      </c>
      <c r="H989" s="1">
        <f>+Temporalidad[[#This Row],[ID]]</f>
        <v>978</v>
      </c>
    </row>
    <row r="990" spans="1:8" hidden="1" x14ac:dyDescent="0.25">
      <c r="A990">
        <v>979</v>
      </c>
      <c r="B990" t="s">
        <v>8531</v>
      </c>
      <c r="C990" s="1" t="s">
        <v>8467</v>
      </c>
      <c r="D990" s="1" t="s">
        <v>8468</v>
      </c>
      <c r="E990" s="2">
        <v>33695</v>
      </c>
      <c r="F990" s="2">
        <v>33785</v>
      </c>
      <c r="G990" s="1" t="s">
        <v>12451</v>
      </c>
      <c r="H990" s="1">
        <f>+Temporalidad[[#This Row],[ID]]</f>
        <v>979</v>
      </c>
    </row>
    <row r="991" spans="1:8" hidden="1" x14ac:dyDescent="0.25">
      <c r="A991">
        <v>980</v>
      </c>
      <c r="B991" t="s">
        <v>8532</v>
      </c>
      <c r="C991" s="1" t="s">
        <v>8467</v>
      </c>
      <c r="D991" s="1" t="s">
        <v>8468</v>
      </c>
      <c r="E991" s="2">
        <v>34060</v>
      </c>
      <c r="F991" s="2">
        <v>34150</v>
      </c>
      <c r="G991" s="1" t="s">
        <v>12452</v>
      </c>
      <c r="H991" s="1">
        <f>+Temporalidad[[#This Row],[ID]]</f>
        <v>980</v>
      </c>
    </row>
    <row r="992" spans="1:8" hidden="1" x14ac:dyDescent="0.25">
      <c r="A992">
        <v>981</v>
      </c>
      <c r="B992" t="s">
        <v>8533</v>
      </c>
      <c r="C992" s="1" t="s">
        <v>8467</v>
      </c>
      <c r="D992" s="1" t="s">
        <v>8468</v>
      </c>
      <c r="E992" s="2">
        <v>34425</v>
      </c>
      <c r="F992" s="2">
        <v>34515</v>
      </c>
      <c r="G992" s="1" t="s">
        <v>12453</v>
      </c>
      <c r="H992" s="1">
        <f>+Temporalidad[[#This Row],[ID]]</f>
        <v>981</v>
      </c>
    </row>
    <row r="993" spans="1:8" hidden="1" x14ac:dyDescent="0.25">
      <c r="A993">
        <v>982</v>
      </c>
      <c r="B993" t="s">
        <v>8534</v>
      </c>
      <c r="C993" s="1" t="s">
        <v>8467</v>
      </c>
      <c r="D993" s="1" t="s">
        <v>8468</v>
      </c>
      <c r="E993" s="2">
        <v>34790</v>
      </c>
      <c r="F993" s="2">
        <v>34880</v>
      </c>
      <c r="G993" s="1" t="s">
        <v>12454</v>
      </c>
      <c r="H993" s="1">
        <f>+Temporalidad[[#This Row],[ID]]</f>
        <v>982</v>
      </c>
    </row>
    <row r="994" spans="1:8" hidden="1" x14ac:dyDescent="0.25">
      <c r="A994">
        <v>983</v>
      </c>
      <c r="B994" t="s">
        <v>8535</v>
      </c>
      <c r="C994" s="1" t="s">
        <v>8467</v>
      </c>
      <c r="D994" s="1" t="s">
        <v>8468</v>
      </c>
      <c r="E994" s="2">
        <v>35156</v>
      </c>
      <c r="F994" s="2">
        <v>35246</v>
      </c>
      <c r="G994" s="1" t="s">
        <v>12455</v>
      </c>
      <c r="H994" s="1">
        <f>+Temporalidad[[#This Row],[ID]]</f>
        <v>983</v>
      </c>
    </row>
    <row r="995" spans="1:8" hidden="1" x14ac:dyDescent="0.25">
      <c r="A995">
        <v>984</v>
      </c>
      <c r="B995" t="s">
        <v>8536</v>
      </c>
      <c r="C995" s="1" t="s">
        <v>8467</v>
      </c>
      <c r="D995" s="1" t="s">
        <v>8468</v>
      </c>
      <c r="E995" s="2">
        <v>35521</v>
      </c>
      <c r="F995" s="2">
        <v>35611</v>
      </c>
      <c r="G995" s="1" t="s">
        <v>12456</v>
      </c>
      <c r="H995" s="1">
        <f>+Temporalidad[[#This Row],[ID]]</f>
        <v>984</v>
      </c>
    </row>
    <row r="996" spans="1:8" hidden="1" x14ac:dyDescent="0.25">
      <c r="A996">
        <v>985</v>
      </c>
      <c r="B996" t="s">
        <v>8537</v>
      </c>
      <c r="C996" s="1" t="s">
        <v>8467</v>
      </c>
      <c r="D996" s="1" t="s">
        <v>8468</v>
      </c>
      <c r="E996" s="2">
        <v>35886</v>
      </c>
      <c r="F996" s="2">
        <v>35976</v>
      </c>
      <c r="G996" s="1" t="s">
        <v>12457</v>
      </c>
      <c r="H996" s="1">
        <f>+Temporalidad[[#This Row],[ID]]</f>
        <v>985</v>
      </c>
    </row>
    <row r="997" spans="1:8" hidden="1" x14ac:dyDescent="0.25">
      <c r="A997">
        <v>986</v>
      </c>
      <c r="B997" t="s">
        <v>8538</v>
      </c>
      <c r="C997" s="1" t="s">
        <v>8467</v>
      </c>
      <c r="D997" s="1" t="s">
        <v>8468</v>
      </c>
      <c r="E997" s="2">
        <v>36251</v>
      </c>
      <c r="F997" s="2">
        <v>36341</v>
      </c>
      <c r="G997" s="1" t="s">
        <v>12458</v>
      </c>
      <c r="H997" s="1">
        <f>+Temporalidad[[#This Row],[ID]]</f>
        <v>986</v>
      </c>
    </row>
    <row r="998" spans="1:8" hidden="1" x14ac:dyDescent="0.25">
      <c r="A998">
        <v>987</v>
      </c>
      <c r="B998" t="s">
        <v>8539</v>
      </c>
      <c r="C998" s="1" t="s">
        <v>8467</v>
      </c>
      <c r="D998" s="1" t="s">
        <v>8468</v>
      </c>
      <c r="E998" s="2">
        <v>36617</v>
      </c>
      <c r="F998" s="2">
        <v>36707</v>
      </c>
      <c r="G998" s="1" t="s">
        <v>12459</v>
      </c>
      <c r="H998" s="1">
        <f>+Temporalidad[[#This Row],[ID]]</f>
        <v>987</v>
      </c>
    </row>
    <row r="999" spans="1:8" hidden="1" x14ac:dyDescent="0.25">
      <c r="A999">
        <v>988</v>
      </c>
      <c r="B999" t="s">
        <v>8540</v>
      </c>
      <c r="C999" s="1" t="s">
        <v>8467</v>
      </c>
      <c r="D999" s="1" t="s">
        <v>8468</v>
      </c>
      <c r="E999" s="2">
        <v>36982</v>
      </c>
      <c r="F999" s="2">
        <v>37072</v>
      </c>
      <c r="G999" s="1" t="s">
        <v>12460</v>
      </c>
      <c r="H999" s="1">
        <f>+Temporalidad[[#This Row],[ID]]</f>
        <v>988</v>
      </c>
    </row>
    <row r="1000" spans="1:8" hidden="1" x14ac:dyDescent="0.25">
      <c r="A1000">
        <v>989</v>
      </c>
      <c r="B1000" t="s">
        <v>8541</v>
      </c>
      <c r="C1000" s="1" t="s">
        <v>8467</v>
      </c>
      <c r="D1000" s="1" t="s">
        <v>8468</v>
      </c>
      <c r="E1000" s="2">
        <v>37347</v>
      </c>
      <c r="F1000" s="2">
        <v>37437</v>
      </c>
      <c r="G1000" s="1" t="s">
        <v>12461</v>
      </c>
      <c r="H1000" s="1">
        <f>+Temporalidad[[#This Row],[ID]]</f>
        <v>989</v>
      </c>
    </row>
    <row r="1001" spans="1:8" hidden="1" x14ac:dyDescent="0.25">
      <c r="A1001">
        <v>990</v>
      </c>
      <c r="B1001" t="s">
        <v>8542</v>
      </c>
      <c r="C1001" s="1" t="s">
        <v>8467</v>
      </c>
      <c r="D1001" s="1" t="s">
        <v>8468</v>
      </c>
      <c r="E1001" s="2">
        <v>37712</v>
      </c>
      <c r="F1001" s="2">
        <v>37802</v>
      </c>
      <c r="G1001" s="1" t="s">
        <v>12462</v>
      </c>
      <c r="H1001" s="1">
        <f>+Temporalidad[[#This Row],[ID]]</f>
        <v>990</v>
      </c>
    </row>
    <row r="1002" spans="1:8" hidden="1" x14ac:dyDescent="0.25">
      <c r="A1002">
        <v>991</v>
      </c>
      <c r="B1002" t="s">
        <v>8543</v>
      </c>
      <c r="C1002" s="1" t="s">
        <v>8467</v>
      </c>
      <c r="D1002" s="1" t="s">
        <v>8468</v>
      </c>
      <c r="E1002" s="2">
        <v>38078</v>
      </c>
      <c r="F1002" s="2">
        <v>38168</v>
      </c>
      <c r="G1002" s="1" t="s">
        <v>12463</v>
      </c>
      <c r="H1002" s="1">
        <f>+Temporalidad[[#This Row],[ID]]</f>
        <v>991</v>
      </c>
    </row>
    <row r="1003" spans="1:8" hidden="1" x14ac:dyDescent="0.25">
      <c r="A1003">
        <v>992</v>
      </c>
      <c r="B1003" t="s">
        <v>8544</v>
      </c>
      <c r="C1003" s="1" t="s">
        <v>8467</v>
      </c>
      <c r="D1003" s="1" t="s">
        <v>8468</v>
      </c>
      <c r="E1003" s="2">
        <v>38443</v>
      </c>
      <c r="F1003" s="2">
        <v>38533</v>
      </c>
      <c r="G1003" s="1" t="s">
        <v>12464</v>
      </c>
      <c r="H1003" s="1">
        <f>+Temporalidad[[#This Row],[ID]]</f>
        <v>992</v>
      </c>
    </row>
    <row r="1004" spans="1:8" hidden="1" x14ac:dyDescent="0.25">
      <c r="A1004">
        <v>993</v>
      </c>
      <c r="B1004" t="s">
        <v>8545</v>
      </c>
      <c r="C1004" s="1" t="s">
        <v>8467</v>
      </c>
      <c r="D1004" s="1" t="s">
        <v>8468</v>
      </c>
      <c r="E1004" s="2">
        <v>38808</v>
      </c>
      <c r="F1004" s="2">
        <v>38898</v>
      </c>
      <c r="G1004" s="1" t="s">
        <v>12465</v>
      </c>
      <c r="H1004" s="1">
        <f>+Temporalidad[[#This Row],[ID]]</f>
        <v>993</v>
      </c>
    </row>
    <row r="1005" spans="1:8" hidden="1" x14ac:dyDescent="0.25">
      <c r="A1005">
        <v>994</v>
      </c>
      <c r="B1005" t="s">
        <v>8546</v>
      </c>
      <c r="C1005" s="1" t="s">
        <v>8467</v>
      </c>
      <c r="D1005" s="1" t="s">
        <v>8468</v>
      </c>
      <c r="E1005" s="2">
        <v>39173</v>
      </c>
      <c r="F1005" s="2">
        <v>39263</v>
      </c>
      <c r="G1005" s="1" t="s">
        <v>12466</v>
      </c>
      <c r="H1005" s="1">
        <f>+Temporalidad[[#This Row],[ID]]</f>
        <v>994</v>
      </c>
    </row>
    <row r="1006" spans="1:8" hidden="1" x14ac:dyDescent="0.25">
      <c r="A1006">
        <v>995</v>
      </c>
      <c r="B1006" t="s">
        <v>8547</v>
      </c>
      <c r="C1006" s="1" t="s">
        <v>8467</v>
      </c>
      <c r="D1006" s="1" t="s">
        <v>8468</v>
      </c>
      <c r="E1006" s="2">
        <v>39539</v>
      </c>
      <c r="F1006" s="2">
        <v>39629</v>
      </c>
      <c r="G1006" s="1" t="s">
        <v>12467</v>
      </c>
      <c r="H1006" s="1">
        <f>+Temporalidad[[#This Row],[ID]]</f>
        <v>995</v>
      </c>
    </row>
    <row r="1007" spans="1:8" hidden="1" x14ac:dyDescent="0.25">
      <c r="A1007">
        <v>996</v>
      </c>
      <c r="B1007" t="s">
        <v>8548</v>
      </c>
      <c r="C1007" s="1" t="s">
        <v>8467</v>
      </c>
      <c r="D1007" s="1" t="s">
        <v>8468</v>
      </c>
      <c r="E1007" s="2">
        <v>39904</v>
      </c>
      <c r="F1007" s="2">
        <v>39994</v>
      </c>
      <c r="G1007" s="1" t="s">
        <v>12468</v>
      </c>
      <c r="H1007" s="1">
        <f>+Temporalidad[[#This Row],[ID]]</f>
        <v>996</v>
      </c>
    </row>
    <row r="1008" spans="1:8" hidden="1" x14ac:dyDescent="0.25">
      <c r="A1008">
        <v>997</v>
      </c>
      <c r="B1008" t="s">
        <v>8549</v>
      </c>
      <c r="C1008" s="1" t="s">
        <v>8467</v>
      </c>
      <c r="D1008" s="1" t="s">
        <v>8468</v>
      </c>
      <c r="E1008" s="2">
        <v>40269</v>
      </c>
      <c r="F1008" s="2">
        <v>40359</v>
      </c>
      <c r="G1008" s="1" t="s">
        <v>12469</v>
      </c>
      <c r="H1008" s="1">
        <f>+Temporalidad[[#This Row],[ID]]</f>
        <v>997</v>
      </c>
    </row>
    <row r="1009" spans="1:8" hidden="1" x14ac:dyDescent="0.25">
      <c r="A1009">
        <v>998</v>
      </c>
      <c r="B1009" t="s">
        <v>8550</v>
      </c>
      <c r="C1009" s="1" t="s">
        <v>8467</v>
      </c>
      <c r="D1009" s="1" t="s">
        <v>8468</v>
      </c>
      <c r="E1009" s="2">
        <v>40634</v>
      </c>
      <c r="F1009" s="2">
        <v>40724</v>
      </c>
      <c r="G1009" s="1" t="s">
        <v>12470</v>
      </c>
      <c r="H1009" s="1">
        <f>+Temporalidad[[#This Row],[ID]]</f>
        <v>998</v>
      </c>
    </row>
    <row r="1010" spans="1:8" hidden="1" x14ac:dyDescent="0.25">
      <c r="A1010">
        <v>999</v>
      </c>
      <c r="B1010" t="s">
        <v>8551</v>
      </c>
      <c r="C1010" s="1" t="s">
        <v>8467</v>
      </c>
      <c r="D1010" s="1" t="s">
        <v>8468</v>
      </c>
      <c r="E1010" s="2">
        <v>41000</v>
      </c>
      <c r="F1010" s="2">
        <v>41090</v>
      </c>
      <c r="G1010" s="1" t="s">
        <v>12471</v>
      </c>
      <c r="H1010" s="1">
        <f>+Temporalidad[[#This Row],[ID]]</f>
        <v>999</v>
      </c>
    </row>
    <row r="1011" spans="1:8" hidden="1" x14ac:dyDescent="0.25">
      <c r="A1011">
        <v>1000</v>
      </c>
      <c r="B1011" t="s">
        <v>8552</v>
      </c>
      <c r="C1011" s="1" t="s">
        <v>8467</v>
      </c>
      <c r="D1011" s="1" t="s">
        <v>8468</v>
      </c>
      <c r="E1011" s="2">
        <v>41365</v>
      </c>
      <c r="F1011" s="2">
        <v>41455</v>
      </c>
      <c r="G1011" s="1" t="s">
        <v>12472</v>
      </c>
      <c r="H1011" s="1">
        <f>+Temporalidad[[#This Row],[ID]]</f>
        <v>1000</v>
      </c>
    </row>
    <row r="1012" spans="1:8" hidden="1" x14ac:dyDescent="0.25">
      <c r="A1012">
        <v>1001</v>
      </c>
      <c r="B1012" t="s">
        <v>8553</v>
      </c>
      <c r="C1012" s="1" t="s">
        <v>8467</v>
      </c>
      <c r="D1012" s="1" t="s">
        <v>8468</v>
      </c>
      <c r="E1012" s="2">
        <v>41730</v>
      </c>
      <c r="F1012" s="2">
        <v>41820</v>
      </c>
      <c r="G1012" s="1" t="s">
        <v>12473</v>
      </c>
      <c r="H1012" s="1">
        <f>+Temporalidad[[#This Row],[ID]]</f>
        <v>1001</v>
      </c>
    </row>
    <row r="1013" spans="1:8" hidden="1" x14ac:dyDescent="0.25">
      <c r="A1013">
        <v>1002</v>
      </c>
      <c r="B1013" t="s">
        <v>8554</v>
      </c>
      <c r="C1013" s="1" t="s">
        <v>8467</v>
      </c>
      <c r="D1013" s="1" t="s">
        <v>8468</v>
      </c>
      <c r="E1013" s="2">
        <v>42095</v>
      </c>
      <c r="F1013" s="2">
        <v>42185</v>
      </c>
      <c r="G1013" s="1" t="s">
        <v>12474</v>
      </c>
      <c r="H1013" s="1">
        <f>+Temporalidad[[#This Row],[ID]]</f>
        <v>1002</v>
      </c>
    </row>
    <row r="1014" spans="1:8" hidden="1" x14ac:dyDescent="0.25">
      <c r="A1014">
        <v>1003</v>
      </c>
      <c r="B1014" t="s">
        <v>8555</v>
      </c>
      <c r="C1014" s="1" t="s">
        <v>8467</v>
      </c>
      <c r="D1014" s="1" t="s">
        <v>8468</v>
      </c>
      <c r="E1014" s="2">
        <v>42461</v>
      </c>
      <c r="F1014" s="2">
        <v>42551</v>
      </c>
      <c r="G1014" s="1" t="s">
        <v>12475</v>
      </c>
      <c r="H1014" s="1">
        <f>+Temporalidad[[#This Row],[ID]]</f>
        <v>1003</v>
      </c>
    </row>
    <row r="1015" spans="1:8" hidden="1" x14ac:dyDescent="0.25">
      <c r="A1015">
        <v>1004</v>
      </c>
      <c r="B1015" t="s">
        <v>8556</v>
      </c>
      <c r="C1015" s="1" t="s">
        <v>8467</v>
      </c>
      <c r="D1015" s="1" t="s">
        <v>8468</v>
      </c>
      <c r="E1015" s="2">
        <v>42826</v>
      </c>
      <c r="F1015" s="2">
        <v>42916</v>
      </c>
      <c r="G1015" s="1" t="s">
        <v>12476</v>
      </c>
      <c r="H1015" s="1">
        <f>+Temporalidad[[#This Row],[ID]]</f>
        <v>1004</v>
      </c>
    </row>
    <row r="1016" spans="1:8" hidden="1" x14ac:dyDescent="0.25">
      <c r="A1016">
        <v>1005</v>
      </c>
      <c r="B1016" t="s">
        <v>8557</v>
      </c>
      <c r="C1016" s="1" t="s">
        <v>8467</v>
      </c>
      <c r="D1016" s="1" t="s">
        <v>8468</v>
      </c>
      <c r="E1016" s="2">
        <v>43191</v>
      </c>
      <c r="F1016" s="2">
        <v>43281</v>
      </c>
      <c r="G1016" s="1" t="s">
        <v>12477</v>
      </c>
      <c r="H1016" s="1">
        <f>+Temporalidad[[#This Row],[ID]]</f>
        <v>1005</v>
      </c>
    </row>
    <row r="1017" spans="1:8" hidden="1" x14ac:dyDescent="0.25">
      <c r="A1017">
        <v>1006</v>
      </c>
      <c r="B1017" t="s">
        <v>8558</v>
      </c>
      <c r="C1017" s="1" t="s">
        <v>8467</v>
      </c>
      <c r="D1017" s="1" t="s">
        <v>8468</v>
      </c>
      <c r="E1017" s="2">
        <v>43556</v>
      </c>
      <c r="F1017" s="2">
        <v>43646</v>
      </c>
      <c r="G1017" s="1" t="s">
        <v>12478</v>
      </c>
      <c r="H1017" s="1">
        <f>+Temporalidad[[#This Row],[ID]]</f>
        <v>1006</v>
      </c>
    </row>
    <row r="1018" spans="1:8" hidden="1" x14ac:dyDescent="0.25">
      <c r="A1018">
        <v>1007</v>
      </c>
      <c r="B1018" t="s">
        <v>8559</v>
      </c>
      <c r="C1018" s="1" t="s">
        <v>8467</v>
      </c>
      <c r="D1018" s="1" t="s">
        <v>8468</v>
      </c>
      <c r="E1018" s="2">
        <v>43922</v>
      </c>
      <c r="F1018" s="2">
        <v>44012</v>
      </c>
      <c r="G1018" s="1" t="s">
        <v>12479</v>
      </c>
      <c r="H1018" s="1">
        <f>+Temporalidad[[#This Row],[ID]]</f>
        <v>1007</v>
      </c>
    </row>
    <row r="1019" spans="1:8" hidden="1" x14ac:dyDescent="0.25">
      <c r="A1019">
        <v>1008</v>
      </c>
      <c r="B1019" t="s">
        <v>8560</v>
      </c>
      <c r="C1019" s="1" t="s">
        <v>8467</v>
      </c>
      <c r="D1019" s="1" t="s">
        <v>8468</v>
      </c>
      <c r="E1019" s="2">
        <v>44287</v>
      </c>
      <c r="F1019" s="2">
        <v>44377</v>
      </c>
      <c r="G1019" s="1" t="s">
        <v>12480</v>
      </c>
      <c r="H1019" s="1">
        <f>+Temporalidad[[#This Row],[ID]]</f>
        <v>1008</v>
      </c>
    </row>
    <row r="1020" spans="1:8" hidden="1" x14ac:dyDescent="0.25">
      <c r="A1020">
        <v>1009</v>
      </c>
      <c r="B1020" t="s">
        <v>8561</v>
      </c>
      <c r="C1020" s="1" t="s">
        <v>8467</v>
      </c>
      <c r="D1020" s="1" t="s">
        <v>8468</v>
      </c>
      <c r="E1020" s="2">
        <v>44652</v>
      </c>
      <c r="F1020" s="2">
        <v>44742</v>
      </c>
      <c r="G1020" s="1" t="s">
        <v>12481</v>
      </c>
      <c r="H1020" s="1">
        <f>+Temporalidad[[#This Row],[ID]]</f>
        <v>1009</v>
      </c>
    </row>
    <row r="1021" spans="1:8" hidden="1" x14ac:dyDescent="0.25">
      <c r="A1021">
        <v>1010</v>
      </c>
      <c r="B1021" t="s">
        <v>8562</v>
      </c>
      <c r="C1021" s="1" t="s">
        <v>8467</v>
      </c>
      <c r="D1021" s="1" t="s">
        <v>8468</v>
      </c>
      <c r="E1021" s="2">
        <v>45017</v>
      </c>
      <c r="F1021" s="2">
        <v>45107</v>
      </c>
      <c r="G1021" s="1" t="s">
        <v>12482</v>
      </c>
      <c r="H1021" s="1">
        <f>+Temporalidad[[#This Row],[ID]]</f>
        <v>1010</v>
      </c>
    </row>
    <row r="1022" spans="1:8" hidden="1" x14ac:dyDescent="0.25">
      <c r="A1022">
        <v>1011</v>
      </c>
      <c r="B1022" t="s">
        <v>8563</v>
      </c>
      <c r="C1022" s="1" t="s">
        <v>8467</v>
      </c>
      <c r="D1022" s="1" t="s">
        <v>8468</v>
      </c>
      <c r="E1022" s="2">
        <v>45383</v>
      </c>
      <c r="F1022" s="2">
        <v>45473</v>
      </c>
      <c r="G1022" s="1" t="s">
        <v>12483</v>
      </c>
      <c r="H1022" s="1">
        <f>+Temporalidad[[#This Row],[ID]]</f>
        <v>1011</v>
      </c>
    </row>
    <row r="1023" spans="1:8" hidden="1" x14ac:dyDescent="0.25">
      <c r="A1023">
        <v>1012</v>
      </c>
      <c r="B1023" t="s">
        <v>8564</v>
      </c>
      <c r="C1023" s="1" t="s">
        <v>8467</v>
      </c>
      <c r="D1023" s="1" t="s">
        <v>8468</v>
      </c>
      <c r="E1023" s="2">
        <v>45748</v>
      </c>
      <c r="F1023" s="2">
        <v>45838</v>
      </c>
      <c r="G1023" s="1" t="s">
        <v>12484</v>
      </c>
      <c r="H1023" s="1">
        <f>+Temporalidad[[#This Row],[ID]]</f>
        <v>1012</v>
      </c>
    </row>
    <row r="1024" spans="1:8" hidden="1" x14ac:dyDescent="0.25">
      <c r="A1024">
        <v>1013</v>
      </c>
      <c r="B1024" t="s">
        <v>8565</v>
      </c>
      <c r="C1024" s="1" t="s">
        <v>8467</v>
      </c>
      <c r="D1024" s="1" t="s">
        <v>8468</v>
      </c>
      <c r="E1024" s="2">
        <v>46113</v>
      </c>
      <c r="F1024" s="2">
        <v>46203</v>
      </c>
      <c r="G1024" s="1" t="s">
        <v>12485</v>
      </c>
      <c r="H1024" s="1">
        <f>+Temporalidad[[#This Row],[ID]]</f>
        <v>1013</v>
      </c>
    </row>
    <row r="1025" spans="1:8" hidden="1" x14ac:dyDescent="0.25">
      <c r="A1025">
        <v>1014</v>
      </c>
      <c r="B1025" t="s">
        <v>8566</v>
      </c>
      <c r="C1025" s="1" t="s">
        <v>8467</v>
      </c>
      <c r="D1025" s="1" t="s">
        <v>8468</v>
      </c>
      <c r="E1025" s="2">
        <v>46478</v>
      </c>
      <c r="F1025" s="2">
        <v>46568</v>
      </c>
      <c r="G1025" s="1" t="s">
        <v>12486</v>
      </c>
      <c r="H1025" s="1">
        <f>+Temporalidad[[#This Row],[ID]]</f>
        <v>1014</v>
      </c>
    </row>
    <row r="1026" spans="1:8" hidden="1" x14ac:dyDescent="0.25">
      <c r="A1026">
        <v>1015</v>
      </c>
      <c r="B1026" t="s">
        <v>8567</v>
      </c>
      <c r="C1026" s="1" t="s">
        <v>8467</v>
      </c>
      <c r="D1026" s="1" t="s">
        <v>8468</v>
      </c>
      <c r="E1026" s="2">
        <v>46844</v>
      </c>
      <c r="F1026" s="2">
        <v>46934</v>
      </c>
      <c r="G1026" s="1" t="s">
        <v>12487</v>
      </c>
      <c r="H1026" s="1">
        <f>+Temporalidad[[#This Row],[ID]]</f>
        <v>1015</v>
      </c>
    </row>
    <row r="1027" spans="1:8" hidden="1" x14ac:dyDescent="0.25">
      <c r="A1027">
        <v>1016</v>
      </c>
      <c r="B1027" t="s">
        <v>8568</v>
      </c>
      <c r="C1027" s="1" t="s">
        <v>8467</v>
      </c>
      <c r="D1027" s="1" t="s">
        <v>8468</v>
      </c>
      <c r="E1027" s="2">
        <v>47209</v>
      </c>
      <c r="F1027" s="2">
        <v>47299</v>
      </c>
      <c r="G1027" s="1" t="s">
        <v>12488</v>
      </c>
      <c r="H1027" s="1">
        <f>+Temporalidad[[#This Row],[ID]]</f>
        <v>1016</v>
      </c>
    </row>
    <row r="1028" spans="1:8" hidden="1" x14ac:dyDescent="0.25">
      <c r="A1028">
        <v>1017</v>
      </c>
      <c r="B1028" t="s">
        <v>8569</v>
      </c>
      <c r="C1028" s="1" t="s">
        <v>8467</v>
      </c>
      <c r="D1028" s="1" t="s">
        <v>8468</v>
      </c>
      <c r="E1028" s="2">
        <v>47574</v>
      </c>
      <c r="F1028" s="2">
        <v>47664</v>
      </c>
      <c r="G1028" s="1" t="s">
        <v>12489</v>
      </c>
      <c r="H1028" s="1">
        <f>+Temporalidad[[#This Row],[ID]]</f>
        <v>1017</v>
      </c>
    </row>
    <row r="1029" spans="1:8" hidden="1" x14ac:dyDescent="0.25">
      <c r="A1029">
        <v>1018</v>
      </c>
      <c r="B1029" t="s">
        <v>8570</v>
      </c>
      <c r="C1029" s="1" t="s">
        <v>8467</v>
      </c>
      <c r="D1029" s="1" t="s">
        <v>8468</v>
      </c>
      <c r="E1029" s="2">
        <v>47939</v>
      </c>
      <c r="F1029" s="2">
        <v>48029</v>
      </c>
      <c r="G1029" s="1" t="s">
        <v>12490</v>
      </c>
      <c r="H1029" s="1">
        <f>+Temporalidad[[#This Row],[ID]]</f>
        <v>1018</v>
      </c>
    </row>
    <row r="1030" spans="1:8" hidden="1" x14ac:dyDescent="0.25">
      <c r="A1030">
        <v>1019</v>
      </c>
      <c r="B1030" t="s">
        <v>8571</v>
      </c>
      <c r="C1030" s="1" t="s">
        <v>8467</v>
      </c>
      <c r="D1030" s="1" t="s">
        <v>8468</v>
      </c>
      <c r="E1030" s="2">
        <v>48305</v>
      </c>
      <c r="F1030" s="2">
        <v>48395</v>
      </c>
      <c r="G1030" s="1" t="s">
        <v>12491</v>
      </c>
      <c r="H1030" s="1">
        <f>+Temporalidad[[#This Row],[ID]]</f>
        <v>1019</v>
      </c>
    </row>
    <row r="1031" spans="1:8" hidden="1" x14ac:dyDescent="0.25">
      <c r="A1031">
        <v>1020</v>
      </c>
      <c r="B1031" t="s">
        <v>8572</v>
      </c>
      <c r="C1031" s="1" t="s">
        <v>8467</v>
      </c>
      <c r="D1031" s="1" t="s">
        <v>8468</v>
      </c>
      <c r="E1031" s="2">
        <v>48670</v>
      </c>
      <c r="F1031" s="2">
        <v>48760</v>
      </c>
      <c r="G1031" s="1" t="s">
        <v>12492</v>
      </c>
      <c r="H1031" s="1">
        <f>+Temporalidad[[#This Row],[ID]]</f>
        <v>1020</v>
      </c>
    </row>
    <row r="1032" spans="1:8" hidden="1" x14ac:dyDescent="0.25">
      <c r="A1032">
        <v>1021</v>
      </c>
      <c r="B1032" t="s">
        <v>8573</v>
      </c>
      <c r="C1032" s="1" t="s">
        <v>8467</v>
      </c>
      <c r="D1032" s="1" t="s">
        <v>8468</v>
      </c>
      <c r="E1032" s="2">
        <v>49035</v>
      </c>
      <c r="F1032" s="2">
        <v>49125</v>
      </c>
      <c r="G1032" s="1" t="s">
        <v>12493</v>
      </c>
      <c r="H1032" s="1">
        <f>+Temporalidad[[#This Row],[ID]]</f>
        <v>1021</v>
      </c>
    </row>
    <row r="1033" spans="1:8" hidden="1" x14ac:dyDescent="0.25">
      <c r="A1033">
        <v>1022</v>
      </c>
      <c r="B1033" t="s">
        <v>8574</v>
      </c>
      <c r="C1033" s="1" t="s">
        <v>8467</v>
      </c>
      <c r="D1033" s="1" t="s">
        <v>8468</v>
      </c>
      <c r="E1033" s="2">
        <v>49400</v>
      </c>
      <c r="F1033" s="2">
        <v>49490</v>
      </c>
      <c r="G1033" s="1" t="s">
        <v>12494</v>
      </c>
      <c r="H1033" s="1">
        <f>+Temporalidad[[#This Row],[ID]]</f>
        <v>1022</v>
      </c>
    </row>
    <row r="1034" spans="1:8" hidden="1" x14ac:dyDescent="0.25">
      <c r="A1034">
        <v>1023</v>
      </c>
      <c r="B1034" t="s">
        <v>8575</v>
      </c>
      <c r="C1034" s="1" t="s">
        <v>8467</v>
      </c>
      <c r="D1034" s="1" t="s">
        <v>8468</v>
      </c>
      <c r="E1034" s="2">
        <v>49766</v>
      </c>
      <c r="F1034" s="2">
        <v>49856</v>
      </c>
      <c r="G1034" s="1" t="s">
        <v>12495</v>
      </c>
      <c r="H1034" s="1">
        <f>+Temporalidad[[#This Row],[ID]]</f>
        <v>1023</v>
      </c>
    </row>
    <row r="1035" spans="1:8" hidden="1" x14ac:dyDescent="0.25">
      <c r="A1035">
        <v>1024</v>
      </c>
      <c r="B1035" t="s">
        <v>8576</v>
      </c>
      <c r="C1035" s="1" t="s">
        <v>8467</v>
      </c>
      <c r="D1035" s="1" t="s">
        <v>8468</v>
      </c>
      <c r="E1035" s="2">
        <v>50131</v>
      </c>
      <c r="F1035" s="2">
        <v>50221</v>
      </c>
      <c r="G1035" s="1" t="s">
        <v>12496</v>
      </c>
      <c r="H1035" s="1">
        <f>+Temporalidad[[#This Row],[ID]]</f>
        <v>1024</v>
      </c>
    </row>
    <row r="1036" spans="1:8" hidden="1" x14ac:dyDescent="0.25">
      <c r="A1036">
        <v>1025</v>
      </c>
      <c r="B1036" t="s">
        <v>8577</v>
      </c>
      <c r="C1036" s="1" t="s">
        <v>8467</v>
      </c>
      <c r="D1036" s="1" t="s">
        <v>8468</v>
      </c>
      <c r="E1036" s="2">
        <v>50496</v>
      </c>
      <c r="F1036" s="2">
        <v>50586</v>
      </c>
      <c r="G1036" s="1" t="s">
        <v>12497</v>
      </c>
      <c r="H1036" s="1">
        <f>+Temporalidad[[#This Row],[ID]]</f>
        <v>1025</v>
      </c>
    </row>
    <row r="1037" spans="1:8" hidden="1" x14ac:dyDescent="0.25">
      <c r="A1037">
        <v>1026</v>
      </c>
      <c r="B1037" t="s">
        <v>8578</v>
      </c>
      <c r="C1037" s="1" t="s">
        <v>8467</v>
      </c>
      <c r="D1037" s="1" t="s">
        <v>8468</v>
      </c>
      <c r="E1037" s="2">
        <v>50861</v>
      </c>
      <c r="F1037" s="2">
        <v>50951</v>
      </c>
      <c r="G1037" s="1" t="s">
        <v>12498</v>
      </c>
      <c r="H1037" s="1">
        <f>+Temporalidad[[#This Row],[ID]]</f>
        <v>1026</v>
      </c>
    </row>
    <row r="1038" spans="1:8" hidden="1" x14ac:dyDescent="0.25">
      <c r="A1038">
        <v>1027</v>
      </c>
      <c r="B1038" t="s">
        <v>8579</v>
      </c>
      <c r="C1038" s="1" t="s">
        <v>8467</v>
      </c>
      <c r="D1038" s="1" t="s">
        <v>8468</v>
      </c>
      <c r="E1038" s="2">
        <v>51227</v>
      </c>
      <c r="F1038" s="2">
        <v>51317</v>
      </c>
      <c r="G1038" s="1" t="s">
        <v>12499</v>
      </c>
      <c r="H1038" s="1">
        <f>+Temporalidad[[#This Row],[ID]]</f>
        <v>1027</v>
      </c>
    </row>
    <row r="1039" spans="1:8" hidden="1" x14ac:dyDescent="0.25">
      <c r="A1039">
        <v>1028</v>
      </c>
      <c r="B1039" t="s">
        <v>8580</v>
      </c>
      <c r="C1039" s="1" t="s">
        <v>8467</v>
      </c>
      <c r="D1039" s="1" t="s">
        <v>8468</v>
      </c>
      <c r="E1039" s="2">
        <v>51592</v>
      </c>
      <c r="F1039" s="2">
        <v>51682</v>
      </c>
      <c r="G1039" s="1" t="s">
        <v>12500</v>
      </c>
      <c r="H1039" s="1">
        <f>+Temporalidad[[#This Row],[ID]]</f>
        <v>1028</v>
      </c>
    </row>
    <row r="1040" spans="1:8" hidden="1" x14ac:dyDescent="0.25">
      <c r="A1040">
        <v>1029</v>
      </c>
      <c r="B1040" t="s">
        <v>8581</v>
      </c>
      <c r="C1040" s="1" t="s">
        <v>8467</v>
      </c>
      <c r="D1040" s="1" t="s">
        <v>8468</v>
      </c>
      <c r="E1040" s="2">
        <v>51957</v>
      </c>
      <c r="F1040" s="2">
        <v>52047</v>
      </c>
      <c r="G1040" s="1" t="s">
        <v>12501</v>
      </c>
      <c r="H1040" s="1">
        <f>+Temporalidad[[#This Row],[ID]]</f>
        <v>1029</v>
      </c>
    </row>
    <row r="1041" spans="1:8" hidden="1" x14ac:dyDescent="0.25">
      <c r="A1041">
        <v>1030</v>
      </c>
      <c r="B1041" t="s">
        <v>8582</v>
      </c>
      <c r="C1041" s="1" t="s">
        <v>8467</v>
      </c>
      <c r="D1041" s="1" t="s">
        <v>8468</v>
      </c>
      <c r="E1041" s="2">
        <v>52322</v>
      </c>
      <c r="F1041" s="2">
        <v>52412</v>
      </c>
      <c r="G1041" s="1" t="s">
        <v>12502</v>
      </c>
      <c r="H1041" s="1">
        <f>+Temporalidad[[#This Row],[ID]]</f>
        <v>1030</v>
      </c>
    </row>
    <row r="1042" spans="1:8" hidden="1" x14ac:dyDescent="0.25">
      <c r="A1042">
        <v>1031</v>
      </c>
      <c r="B1042" t="s">
        <v>8583</v>
      </c>
      <c r="C1042" s="1" t="s">
        <v>8467</v>
      </c>
      <c r="D1042" s="1" t="s">
        <v>8468</v>
      </c>
      <c r="E1042" s="2">
        <v>52688</v>
      </c>
      <c r="F1042" s="2">
        <v>52778</v>
      </c>
      <c r="G1042" s="1" t="s">
        <v>12503</v>
      </c>
      <c r="H1042" s="1">
        <f>+Temporalidad[[#This Row],[ID]]</f>
        <v>1031</v>
      </c>
    </row>
    <row r="1043" spans="1:8" hidden="1" x14ac:dyDescent="0.25">
      <c r="A1043">
        <v>1032</v>
      </c>
      <c r="B1043" t="s">
        <v>8584</v>
      </c>
      <c r="C1043" s="1" t="s">
        <v>8467</v>
      </c>
      <c r="D1043" s="1" t="s">
        <v>8468</v>
      </c>
      <c r="E1043" s="2">
        <v>53053</v>
      </c>
      <c r="F1043" s="2">
        <v>53143</v>
      </c>
      <c r="G1043" s="1" t="s">
        <v>12504</v>
      </c>
      <c r="H1043" s="1">
        <f>+Temporalidad[[#This Row],[ID]]</f>
        <v>1032</v>
      </c>
    </row>
    <row r="1044" spans="1:8" hidden="1" x14ac:dyDescent="0.25">
      <c r="A1044">
        <v>1033</v>
      </c>
      <c r="B1044" t="s">
        <v>8585</v>
      </c>
      <c r="C1044" s="1" t="s">
        <v>8467</v>
      </c>
      <c r="D1044" s="1" t="s">
        <v>8468</v>
      </c>
      <c r="E1044" s="2">
        <v>53418</v>
      </c>
      <c r="F1044" s="2">
        <v>53508</v>
      </c>
      <c r="G1044" s="1" t="s">
        <v>12505</v>
      </c>
      <c r="H1044" s="1">
        <f>+Temporalidad[[#This Row],[ID]]</f>
        <v>1033</v>
      </c>
    </row>
    <row r="1045" spans="1:8" hidden="1" x14ac:dyDescent="0.25">
      <c r="A1045">
        <v>1034</v>
      </c>
      <c r="B1045" t="s">
        <v>8586</v>
      </c>
      <c r="C1045" s="1" t="s">
        <v>8467</v>
      </c>
      <c r="D1045" s="1" t="s">
        <v>8468</v>
      </c>
      <c r="E1045" s="2">
        <v>53783</v>
      </c>
      <c r="F1045" s="2">
        <v>53873</v>
      </c>
      <c r="G1045" s="1" t="s">
        <v>12506</v>
      </c>
      <c r="H1045" s="1">
        <f>+Temporalidad[[#This Row],[ID]]</f>
        <v>1034</v>
      </c>
    </row>
    <row r="1046" spans="1:8" hidden="1" x14ac:dyDescent="0.25">
      <c r="A1046">
        <v>1035</v>
      </c>
      <c r="B1046" t="s">
        <v>8587</v>
      </c>
      <c r="C1046" s="1" t="s">
        <v>8467</v>
      </c>
      <c r="D1046" s="1" t="s">
        <v>8468</v>
      </c>
      <c r="E1046" s="2">
        <v>54149</v>
      </c>
      <c r="F1046" s="2">
        <v>54239</v>
      </c>
      <c r="G1046" s="1" t="s">
        <v>12507</v>
      </c>
      <c r="H1046" s="1">
        <f>+Temporalidad[[#This Row],[ID]]</f>
        <v>1035</v>
      </c>
    </row>
    <row r="1047" spans="1:8" hidden="1" x14ac:dyDescent="0.25">
      <c r="A1047">
        <v>1036</v>
      </c>
      <c r="B1047" t="s">
        <v>8588</v>
      </c>
      <c r="C1047" s="1" t="s">
        <v>8467</v>
      </c>
      <c r="D1047" s="1" t="s">
        <v>8468</v>
      </c>
      <c r="E1047" s="2">
        <v>54514</v>
      </c>
      <c r="F1047" s="2">
        <v>54604</v>
      </c>
      <c r="G1047" s="1" t="s">
        <v>12508</v>
      </c>
      <c r="H1047" s="1">
        <f>+Temporalidad[[#This Row],[ID]]</f>
        <v>1036</v>
      </c>
    </row>
    <row r="1048" spans="1:8" hidden="1" x14ac:dyDescent="0.25">
      <c r="A1048">
        <v>1037</v>
      </c>
      <c r="B1048" t="s">
        <v>8589</v>
      </c>
      <c r="C1048" s="1" t="s">
        <v>8467</v>
      </c>
      <c r="D1048" s="1" t="s">
        <v>8468</v>
      </c>
      <c r="E1048" s="2">
        <v>54879</v>
      </c>
      <c r="F1048" s="2">
        <v>54969</v>
      </c>
      <c r="G1048" s="1" t="s">
        <v>12509</v>
      </c>
      <c r="H1048" s="1">
        <f>+Temporalidad[[#This Row],[ID]]</f>
        <v>1037</v>
      </c>
    </row>
    <row r="1049" spans="1:8" hidden="1" x14ac:dyDescent="0.25">
      <c r="A1049">
        <v>1038</v>
      </c>
      <c r="B1049" t="s">
        <v>8590</v>
      </c>
      <c r="C1049" s="1" t="s">
        <v>8467</v>
      </c>
      <c r="D1049" s="1" t="s">
        <v>8468</v>
      </c>
      <c r="E1049" s="2">
        <v>33055</v>
      </c>
      <c r="F1049" s="2">
        <v>33146</v>
      </c>
      <c r="G1049" s="1" t="s">
        <v>12510</v>
      </c>
      <c r="H1049" s="1">
        <f>+Temporalidad[[#This Row],[ID]]</f>
        <v>1038</v>
      </c>
    </row>
    <row r="1050" spans="1:8" hidden="1" x14ac:dyDescent="0.25">
      <c r="A1050">
        <v>1039</v>
      </c>
      <c r="B1050" t="s">
        <v>8591</v>
      </c>
      <c r="C1050" s="1" t="s">
        <v>8467</v>
      </c>
      <c r="D1050" s="1" t="s">
        <v>8468</v>
      </c>
      <c r="E1050" s="2">
        <v>33420</v>
      </c>
      <c r="F1050" s="2">
        <v>33511</v>
      </c>
      <c r="G1050" s="1" t="s">
        <v>12511</v>
      </c>
      <c r="H1050" s="1">
        <f>+Temporalidad[[#This Row],[ID]]</f>
        <v>1039</v>
      </c>
    </row>
    <row r="1051" spans="1:8" hidden="1" x14ac:dyDescent="0.25">
      <c r="A1051">
        <v>1040</v>
      </c>
      <c r="B1051" t="s">
        <v>8592</v>
      </c>
      <c r="C1051" s="1" t="s">
        <v>8467</v>
      </c>
      <c r="D1051" s="1" t="s">
        <v>8468</v>
      </c>
      <c r="E1051" s="2">
        <v>33786</v>
      </c>
      <c r="F1051" s="2">
        <v>33877</v>
      </c>
      <c r="G1051" s="1" t="s">
        <v>12512</v>
      </c>
      <c r="H1051" s="1">
        <f>+Temporalidad[[#This Row],[ID]]</f>
        <v>1040</v>
      </c>
    </row>
    <row r="1052" spans="1:8" hidden="1" x14ac:dyDescent="0.25">
      <c r="A1052">
        <v>1041</v>
      </c>
      <c r="B1052" t="s">
        <v>8593</v>
      </c>
      <c r="C1052" s="1" t="s">
        <v>8467</v>
      </c>
      <c r="D1052" s="1" t="s">
        <v>8468</v>
      </c>
      <c r="E1052" s="2">
        <v>34151</v>
      </c>
      <c r="F1052" s="2">
        <v>34242</v>
      </c>
      <c r="G1052" s="1" t="s">
        <v>12513</v>
      </c>
      <c r="H1052" s="1">
        <f>+Temporalidad[[#This Row],[ID]]</f>
        <v>1041</v>
      </c>
    </row>
    <row r="1053" spans="1:8" hidden="1" x14ac:dyDescent="0.25">
      <c r="A1053">
        <v>1042</v>
      </c>
      <c r="B1053" t="s">
        <v>8594</v>
      </c>
      <c r="C1053" s="1" t="s">
        <v>8467</v>
      </c>
      <c r="D1053" s="1" t="s">
        <v>8468</v>
      </c>
      <c r="E1053" s="2">
        <v>34516</v>
      </c>
      <c r="F1053" s="2">
        <v>34607</v>
      </c>
      <c r="G1053" s="1" t="s">
        <v>12514</v>
      </c>
      <c r="H1053" s="1">
        <f>+Temporalidad[[#This Row],[ID]]</f>
        <v>1042</v>
      </c>
    </row>
    <row r="1054" spans="1:8" hidden="1" x14ac:dyDescent="0.25">
      <c r="A1054">
        <v>1043</v>
      </c>
      <c r="B1054" t="s">
        <v>8595</v>
      </c>
      <c r="C1054" s="1" t="s">
        <v>8467</v>
      </c>
      <c r="D1054" s="1" t="s">
        <v>8468</v>
      </c>
      <c r="E1054" s="2">
        <v>34881</v>
      </c>
      <c r="F1054" s="2">
        <v>34972</v>
      </c>
      <c r="G1054" s="1" t="s">
        <v>12515</v>
      </c>
      <c r="H1054" s="1">
        <f>+Temporalidad[[#This Row],[ID]]</f>
        <v>1043</v>
      </c>
    </row>
    <row r="1055" spans="1:8" hidden="1" x14ac:dyDescent="0.25">
      <c r="A1055">
        <v>1044</v>
      </c>
      <c r="B1055" t="s">
        <v>8596</v>
      </c>
      <c r="C1055" s="1" t="s">
        <v>8467</v>
      </c>
      <c r="D1055" s="1" t="s">
        <v>8468</v>
      </c>
      <c r="E1055" s="2">
        <v>35247</v>
      </c>
      <c r="F1055" s="2">
        <v>35338</v>
      </c>
      <c r="G1055" s="1" t="s">
        <v>12516</v>
      </c>
      <c r="H1055" s="1">
        <f>+Temporalidad[[#This Row],[ID]]</f>
        <v>1044</v>
      </c>
    </row>
    <row r="1056" spans="1:8" hidden="1" x14ac:dyDescent="0.25">
      <c r="A1056">
        <v>1045</v>
      </c>
      <c r="B1056" t="s">
        <v>8597</v>
      </c>
      <c r="C1056" s="1" t="s">
        <v>8467</v>
      </c>
      <c r="D1056" s="1" t="s">
        <v>8468</v>
      </c>
      <c r="E1056" s="2">
        <v>35612</v>
      </c>
      <c r="F1056" s="2">
        <v>35703</v>
      </c>
      <c r="G1056" s="1" t="s">
        <v>12517</v>
      </c>
      <c r="H1056" s="1">
        <f>+Temporalidad[[#This Row],[ID]]</f>
        <v>1045</v>
      </c>
    </row>
    <row r="1057" spans="1:8" hidden="1" x14ac:dyDescent="0.25">
      <c r="A1057">
        <v>1046</v>
      </c>
      <c r="B1057" t="s">
        <v>8598</v>
      </c>
      <c r="C1057" s="1" t="s">
        <v>8467</v>
      </c>
      <c r="D1057" s="1" t="s">
        <v>8468</v>
      </c>
      <c r="E1057" s="2">
        <v>35977</v>
      </c>
      <c r="F1057" s="2">
        <v>36068</v>
      </c>
      <c r="G1057" s="1" t="s">
        <v>12518</v>
      </c>
      <c r="H1057" s="1">
        <f>+Temporalidad[[#This Row],[ID]]</f>
        <v>1046</v>
      </c>
    </row>
    <row r="1058" spans="1:8" hidden="1" x14ac:dyDescent="0.25">
      <c r="A1058">
        <v>1047</v>
      </c>
      <c r="B1058" t="s">
        <v>8599</v>
      </c>
      <c r="C1058" s="1" t="s">
        <v>8467</v>
      </c>
      <c r="D1058" s="1" t="s">
        <v>8468</v>
      </c>
      <c r="E1058" s="2">
        <v>36342</v>
      </c>
      <c r="F1058" s="2">
        <v>36433</v>
      </c>
      <c r="G1058" s="1" t="s">
        <v>12519</v>
      </c>
      <c r="H1058" s="1">
        <f>+Temporalidad[[#This Row],[ID]]</f>
        <v>1047</v>
      </c>
    </row>
    <row r="1059" spans="1:8" hidden="1" x14ac:dyDescent="0.25">
      <c r="A1059">
        <v>1048</v>
      </c>
      <c r="B1059" t="s">
        <v>8600</v>
      </c>
      <c r="C1059" s="1" t="s">
        <v>8467</v>
      </c>
      <c r="D1059" s="1" t="s">
        <v>8468</v>
      </c>
      <c r="E1059" s="2">
        <v>36708</v>
      </c>
      <c r="F1059" s="2">
        <v>36799</v>
      </c>
      <c r="G1059" s="1" t="s">
        <v>12520</v>
      </c>
      <c r="H1059" s="1">
        <f>+Temporalidad[[#This Row],[ID]]</f>
        <v>1048</v>
      </c>
    </row>
    <row r="1060" spans="1:8" hidden="1" x14ac:dyDescent="0.25">
      <c r="A1060">
        <v>1049</v>
      </c>
      <c r="B1060" t="s">
        <v>8601</v>
      </c>
      <c r="C1060" s="1" t="s">
        <v>8467</v>
      </c>
      <c r="D1060" s="1" t="s">
        <v>8468</v>
      </c>
      <c r="E1060" s="2">
        <v>37073</v>
      </c>
      <c r="F1060" s="2">
        <v>37164</v>
      </c>
      <c r="G1060" s="1" t="s">
        <v>12521</v>
      </c>
      <c r="H1060" s="1">
        <f>+Temporalidad[[#This Row],[ID]]</f>
        <v>1049</v>
      </c>
    </row>
    <row r="1061" spans="1:8" hidden="1" x14ac:dyDescent="0.25">
      <c r="A1061">
        <v>1050</v>
      </c>
      <c r="B1061" t="s">
        <v>8602</v>
      </c>
      <c r="C1061" s="1" t="s">
        <v>8467</v>
      </c>
      <c r="D1061" s="1" t="s">
        <v>8468</v>
      </c>
      <c r="E1061" s="2">
        <v>37438</v>
      </c>
      <c r="F1061" s="2">
        <v>37529</v>
      </c>
      <c r="G1061" s="1" t="s">
        <v>12522</v>
      </c>
      <c r="H1061" s="1">
        <f>+Temporalidad[[#This Row],[ID]]</f>
        <v>1050</v>
      </c>
    </row>
    <row r="1062" spans="1:8" hidden="1" x14ac:dyDescent="0.25">
      <c r="A1062">
        <v>1051</v>
      </c>
      <c r="B1062" t="s">
        <v>8603</v>
      </c>
      <c r="C1062" s="1" t="s">
        <v>8467</v>
      </c>
      <c r="D1062" s="1" t="s">
        <v>8468</v>
      </c>
      <c r="E1062" s="2">
        <v>37803</v>
      </c>
      <c r="F1062" s="2">
        <v>37894</v>
      </c>
      <c r="G1062" s="1" t="s">
        <v>12523</v>
      </c>
      <c r="H1062" s="1">
        <f>+Temporalidad[[#This Row],[ID]]</f>
        <v>1051</v>
      </c>
    </row>
    <row r="1063" spans="1:8" hidden="1" x14ac:dyDescent="0.25">
      <c r="A1063">
        <v>1052</v>
      </c>
      <c r="B1063" t="s">
        <v>8604</v>
      </c>
      <c r="C1063" s="1" t="s">
        <v>8467</v>
      </c>
      <c r="D1063" s="1" t="s">
        <v>8468</v>
      </c>
      <c r="E1063" s="2">
        <v>38169</v>
      </c>
      <c r="F1063" s="2">
        <v>38260</v>
      </c>
      <c r="G1063" s="1" t="s">
        <v>12524</v>
      </c>
      <c r="H1063" s="1">
        <f>+Temporalidad[[#This Row],[ID]]</f>
        <v>1052</v>
      </c>
    </row>
    <row r="1064" spans="1:8" hidden="1" x14ac:dyDescent="0.25">
      <c r="A1064">
        <v>1053</v>
      </c>
      <c r="B1064" t="s">
        <v>8605</v>
      </c>
      <c r="C1064" s="1" t="s">
        <v>8467</v>
      </c>
      <c r="D1064" s="1" t="s">
        <v>8468</v>
      </c>
      <c r="E1064" s="2">
        <v>38534</v>
      </c>
      <c r="F1064" s="2">
        <v>38625</v>
      </c>
      <c r="G1064" s="1" t="s">
        <v>12525</v>
      </c>
      <c r="H1064" s="1">
        <f>+Temporalidad[[#This Row],[ID]]</f>
        <v>1053</v>
      </c>
    </row>
    <row r="1065" spans="1:8" hidden="1" x14ac:dyDescent="0.25">
      <c r="A1065">
        <v>1054</v>
      </c>
      <c r="B1065" t="s">
        <v>8606</v>
      </c>
      <c r="C1065" s="1" t="s">
        <v>8467</v>
      </c>
      <c r="D1065" s="1" t="s">
        <v>8468</v>
      </c>
      <c r="E1065" s="2">
        <v>38899</v>
      </c>
      <c r="F1065" s="2">
        <v>38990</v>
      </c>
      <c r="G1065" s="1" t="s">
        <v>12526</v>
      </c>
      <c r="H1065" s="1">
        <f>+Temporalidad[[#This Row],[ID]]</f>
        <v>1054</v>
      </c>
    </row>
    <row r="1066" spans="1:8" hidden="1" x14ac:dyDescent="0.25">
      <c r="A1066">
        <v>1055</v>
      </c>
      <c r="B1066" t="s">
        <v>8607</v>
      </c>
      <c r="C1066" s="1" t="s">
        <v>8467</v>
      </c>
      <c r="D1066" s="1" t="s">
        <v>8468</v>
      </c>
      <c r="E1066" s="2">
        <v>39264</v>
      </c>
      <c r="F1066" s="2">
        <v>39355</v>
      </c>
      <c r="G1066" s="1" t="s">
        <v>12527</v>
      </c>
      <c r="H1066" s="1">
        <f>+Temporalidad[[#This Row],[ID]]</f>
        <v>1055</v>
      </c>
    </row>
    <row r="1067" spans="1:8" hidden="1" x14ac:dyDescent="0.25">
      <c r="A1067">
        <v>1056</v>
      </c>
      <c r="B1067" t="s">
        <v>8608</v>
      </c>
      <c r="C1067" s="1" t="s">
        <v>8467</v>
      </c>
      <c r="D1067" s="1" t="s">
        <v>8468</v>
      </c>
      <c r="E1067" s="2">
        <v>39630</v>
      </c>
      <c r="F1067" s="2">
        <v>39721</v>
      </c>
      <c r="G1067" s="1" t="s">
        <v>12528</v>
      </c>
      <c r="H1067" s="1">
        <f>+Temporalidad[[#This Row],[ID]]</f>
        <v>1056</v>
      </c>
    </row>
    <row r="1068" spans="1:8" hidden="1" x14ac:dyDescent="0.25">
      <c r="A1068">
        <v>1057</v>
      </c>
      <c r="B1068" t="s">
        <v>8609</v>
      </c>
      <c r="C1068" s="1" t="s">
        <v>8467</v>
      </c>
      <c r="D1068" s="1" t="s">
        <v>8468</v>
      </c>
      <c r="E1068" s="2">
        <v>39995</v>
      </c>
      <c r="F1068" s="2">
        <v>40086</v>
      </c>
      <c r="G1068" s="1" t="s">
        <v>12529</v>
      </c>
      <c r="H1068" s="1">
        <f>+Temporalidad[[#This Row],[ID]]</f>
        <v>1057</v>
      </c>
    </row>
    <row r="1069" spans="1:8" hidden="1" x14ac:dyDescent="0.25">
      <c r="A1069">
        <v>1058</v>
      </c>
      <c r="B1069" t="s">
        <v>8610</v>
      </c>
      <c r="C1069" s="1" t="s">
        <v>8467</v>
      </c>
      <c r="D1069" s="1" t="s">
        <v>8468</v>
      </c>
      <c r="E1069" s="2">
        <v>40360</v>
      </c>
      <c r="F1069" s="2">
        <v>40451</v>
      </c>
      <c r="G1069" s="1" t="s">
        <v>12530</v>
      </c>
      <c r="H1069" s="1">
        <f>+Temporalidad[[#This Row],[ID]]</f>
        <v>1058</v>
      </c>
    </row>
    <row r="1070" spans="1:8" hidden="1" x14ac:dyDescent="0.25">
      <c r="A1070">
        <v>1059</v>
      </c>
      <c r="B1070" t="s">
        <v>8611</v>
      </c>
      <c r="C1070" s="1" t="s">
        <v>8467</v>
      </c>
      <c r="D1070" s="1" t="s">
        <v>8468</v>
      </c>
      <c r="E1070" s="2">
        <v>40725</v>
      </c>
      <c r="F1070" s="2">
        <v>40816</v>
      </c>
      <c r="G1070" s="1" t="s">
        <v>12531</v>
      </c>
      <c r="H1070" s="1">
        <f>+Temporalidad[[#This Row],[ID]]</f>
        <v>1059</v>
      </c>
    </row>
    <row r="1071" spans="1:8" hidden="1" x14ac:dyDescent="0.25">
      <c r="A1071">
        <v>1060</v>
      </c>
      <c r="B1071" t="s">
        <v>8612</v>
      </c>
      <c r="C1071" s="1" t="s">
        <v>8467</v>
      </c>
      <c r="D1071" s="1" t="s">
        <v>8468</v>
      </c>
      <c r="E1071" s="2">
        <v>41091</v>
      </c>
      <c r="F1071" s="2">
        <v>41182</v>
      </c>
      <c r="G1071" s="1" t="s">
        <v>12532</v>
      </c>
      <c r="H1071" s="1">
        <f>+Temporalidad[[#This Row],[ID]]</f>
        <v>1060</v>
      </c>
    </row>
    <row r="1072" spans="1:8" hidden="1" x14ac:dyDescent="0.25">
      <c r="A1072">
        <v>1061</v>
      </c>
      <c r="B1072" t="s">
        <v>8613</v>
      </c>
      <c r="C1072" s="1" t="s">
        <v>8467</v>
      </c>
      <c r="D1072" s="1" t="s">
        <v>8468</v>
      </c>
      <c r="E1072" s="2">
        <v>41456</v>
      </c>
      <c r="F1072" s="2">
        <v>41547</v>
      </c>
      <c r="G1072" s="1" t="s">
        <v>12533</v>
      </c>
      <c r="H1072" s="1">
        <f>+Temporalidad[[#This Row],[ID]]</f>
        <v>1061</v>
      </c>
    </row>
    <row r="1073" spans="1:8" hidden="1" x14ac:dyDescent="0.25">
      <c r="A1073">
        <v>1062</v>
      </c>
      <c r="B1073" t="s">
        <v>8614</v>
      </c>
      <c r="C1073" s="1" t="s">
        <v>8467</v>
      </c>
      <c r="D1073" s="1" t="s">
        <v>8468</v>
      </c>
      <c r="E1073" s="2">
        <v>41821</v>
      </c>
      <c r="F1073" s="2">
        <v>41912</v>
      </c>
      <c r="G1073" s="1" t="s">
        <v>12534</v>
      </c>
      <c r="H1073" s="1">
        <f>+Temporalidad[[#This Row],[ID]]</f>
        <v>1062</v>
      </c>
    </row>
    <row r="1074" spans="1:8" hidden="1" x14ac:dyDescent="0.25">
      <c r="A1074">
        <v>1063</v>
      </c>
      <c r="B1074" t="s">
        <v>8615</v>
      </c>
      <c r="C1074" s="1" t="s">
        <v>8467</v>
      </c>
      <c r="D1074" s="1" t="s">
        <v>8468</v>
      </c>
      <c r="E1074" s="2">
        <v>42186</v>
      </c>
      <c r="F1074" s="2">
        <v>42277</v>
      </c>
      <c r="G1074" s="1" t="s">
        <v>12535</v>
      </c>
      <c r="H1074" s="1">
        <f>+Temporalidad[[#This Row],[ID]]</f>
        <v>1063</v>
      </c>
    </row>
    <row r="1075" spans="1:8" hidden="1" x14ac:dyDescent="0.25">
      <c r="A1075">
        <v>1064</v>
      </c>
      <c r="B1075" t="s">
        <v>8616</v>
      </c>
      <c r="C1075" s="1" t="s">
        <v>8467</v>
      </c>
      <c r="D1075" s="1" t="s">
        <v>8468</v>
      </c>
      <c r="E1075" s="2">
        <v>42552</v>
      </c>
      <c r="F1075" s="2">
        <v>42643</v>
      </c>
      <c r="G1075" s="1" t="s">
        <v>12536</v>
      </c>
      <c r="H1075" s="1">
        <f>+Temporalidad[[#This Row],[ID]]</f>
        <v>1064</v>
      </c>
    </row>
    <row r="1076" spans="1:8" hidden="1" x14ac:dyDescent="0.25">
      <c r="A1076">
        <v>1065</v>
      </c>
      <c r="B1076" t="s">
        <v>8617</v>
      </c>
      <c r="C1076" s="1" t="s">
        <v>8467</v>
      </c>
      <c r="D1076" s="1" t="s">
        <v>8468</v>
      </c>
      <c r="E1076" s="2">
        <v>42917</v>
      </c>
      <c r="F1076" s="2">
        <v>43008</v>
      </c>
      <c r="G1076" s="1" t="s">
        <v>12537</v>
      </c>
      <c r="H1076" s="1">
        <f>+Temporalidad[[#This Row],[ID]]</f>
        <v>1065</v>
      </c>
    </row>
    <row r="1077" spans="1:8" hidden="1" x14ac:dyDescent="0.25">
      <c r="A1077">
        <v>1066</v>
      </c>
      <c r="B1077" t="s">
        <v>8618</v>
      </c>
      <c r="C1077" s="1" t="s">
        <v>8467</v>
      </c>
      <c r="D1077" s="1" t="s">
        <v>8468</v>
      </c>
      <c r="E1077" s="2">
        <v>43282</v>
      </c>
      <c r="F1077" s="2">
        <v>43373</v>
      </c>
      <c r="G1077" s="1" t="s">
        <v>12538</v>
      </c>
      <c r="H1077" s="1">
        <f>+Temporalidad[[#This Row],[ID]]</f>
        <v>1066</v>
      </c>
    </row>
    <row r="1078" spans="1:8" hidden="1" x14ac:dyDescent="0.25">
      <c r="A1078">
        <v>1067</v>
      </c>
      <c r="B1078" t="s">
        <v>8619</v>
      </c>
      <c r="C1078" s="1" t="s">
        <v>8467</v>
      </c>
      <c r="D1078" s="1" t="s">
        <v>8468</v>
      </c>
      <c r="E1078" s="2">
        <v>43647</v>
      </c>
      <c r="F1078" s="2">
        <v>43738</v>
      </c>
      <c r="G1078" s="1" t="s">
        <v>12539</v>
      </c>
      <c r="H1078" s="1">
        <f>+Temporalidad[[#This Row],[ID]]</f>
        <v>1067</v>
      </c>
    </row>
    <row r="1079" spans="1:8" hidden="1" x14ac:dyDescent="0.25">
      <c r="A1079">
        <v>1068</v>
      </c>
      <c r="B1079" t="s">
        <v>8620</v>
      </c>
      <c r="C1079" s="1" t="s">
        <v>8467</v>
      </c>
      <c r="D1079" s="1" t="s">
        <v>8468</v>
      </c>
      <c r="E1079" s="2">
        <v>44013</v>
      </c>
      <c r="F1079" s="2">
        <v>44104</v>
      </c>
      <c r="G1079" s="1" t="s">
        <v>12540</v>
      </c>
      <c r="H1079" s="1">
        <f>+Temporalidad[[#This Row],[ID]]</f>
        <v>1068</v>
      </c>
    </row>
    <row r="1080" spans="1:8" hidden="1" x14ac:dyDescent="0.25">
      <c r="A1080">
        <v>1069</v>
      </c>
      <c r="B1080" t="s">
        <v>8621</v>
      </c>
      <c r="C1080" s="1" t="s">
        <v>8467</v>
      </c>
      <c r="D1080" s="1" t="s">
        <v>8468</v>
      </c>
      <c r="E1080" s="2">
        <v>44378</v>
      </c>
      <c r="F1080" s="2">
        <v>44469</v>
      </c>
      <c r="G1080" s="1" t="s">
        <v>12541</v>
      </c>
      <c r="H1080" s="1">
        <f>+Temporalidad[[#This Row],[ID]]</f>
        <v>1069</v>
      </c>
    </row>
    <row r="1081" spans="1:8" hidden="1" x14ac:dyDescent="0.25">
      <c r="A1081">
        <v>1070</v>
      </c>
      <c r="B1081" t="s">
        <v>8622</v>
      </c>
      <c r="C1081" s="1" t="s">
        <v>8467</v>
      </c>
      <c r="D1081" s="1" t="s">
        <v>8468</v>
      </c>
      <c r="E1081" s="2">
        <v>44743</v>
      </c>
      <c r="F1081" s="2">
        <v>44834</v>
      </c>
      <c r="G1081" s="1" t="s">
        <v>12542</v>
      </c>
      <c r="H1081" s="1">
        <f>+Temporalidad[[#This Row],[ID]]</f>
        <v>1070</v>
      </c>
    </row>
    <row r="1082" spans="1:8" hidden="1" x14ac:dyDescent="0.25">
      <c r="A1082">
        <v>1071</v>
      </c>
      <c r="B1082" t="s">
        <v>8623</v>
      </c>
      <c r="C1082" s="1" t="s">
        <v>8467</v>
      </c>
      <c r="D1082" s="1" t="s">
        <v>8468</v>
      </c>
      <c r="E1082" s="2">
        <v>45108</v>
      </c>
      <c r="F1082" s="2">
        <v>45199</v>
      </c>
      <c r="G1082" s="1" t="s">
        <v>12543</v>
      </c>
      <c r="H1082" s="1">
        <f>+Temporalidad[[#This Row],[ID]]</f>
        <v>1071</v>
      </c>
    </row>
    <row r="1083" spans="1:8" hidden="1" x14ac:dyDescent="0.25">
      <c r="A1083">
        <v>1072</v>
      </c>
      <c r="B1083" t="s">
        <v>8624</v>
      </c>
      <c r="C1083" s="1" t="s">
        <v>8467</v>
      </c>
      <c r="D1083" s="1" t="s">
        <v>8468</v>
      </c>
      <c r="E1083" s="2">
        <v>45474</v>
      </c>
      <c r="F1083" s="2">
        <v>45565</v>
      </c>
      <c r="G1083" s="1" t="s">
        <v>12544</v>
      </c>
      <c r="H1083" s="1">
        <f>+Temporalidad[[#This Row],[ID]]</f>
        <v>1072</v>
      </c>
    </row>
    <row r="1084" spans="1:8" hidden="1" x14ac:dyDescent="0.25">
      <c r="A1084">
        <v>1073</v>
      </c>
      <c r="B1084" t="s">
        <v>8625</v>
      </c>
      <c r="C1084" s="1" t="s">
        <v>8467</v>
      </c>
      <c r="D1084" s="1" t="s">
        <v>8468</v>
      </c>
      <c r="E1084" s="2">
        <v>45839</v>
      </c>
      <c r="F1084" s="2">
        <v>45930</v>
      </c>
      <c r="G1084" s="1" t="s">
        <v>12545</v>
      </c>
      <c r="H1084" s="1">
        <f>+Temporalidad[[#This Row],[ID]]</f>
        <v>1073</v>
      </c>
    </row>
    <row r="1085" spans="1:8" hidden="1" x14ac:dyDescent="0.25">
      <c r="A1085">
        <v>1074</v>
      </c>
      <c r="B1085" t="s">
        <v>8626</v>
      </c>
      <c r="C1085" s="1" t="s">
        <v>8467</v>
      </c>
      <c r="D1085" s="1" t="s">
        <v>8468</v>
      </c>
      <c r="E1085" s="2">
        <v>46204</v>
      </c>
      <c r="F1085" s="2">
        <v>46295</v>
      </c>
      <c r="G1085" s="1" t="s">
        <v>12546</v>
      </c>
      <c r="H1085" s="1">
        <f>+Temporalidad[[#This Row],[ID]]</f>
        <v>1074</v>
      </c>
    </row>
    <row r="1086" spans="1:8" hidden="1" x14ac:dyDescent="0.25">
      <c r="A1086">
        <v>1075</v>
      </c>
      <c r="B1086" t="s">
        <v>8627</v>
      </c>
      <c r="C1086" s="1" t="s">
        <v>8467</v>
      </c>
      <c r="D1086" s="1" t="s">
        <v>8468</v>
      </c>
      <c r="E1086" s="2">
        <v>46569</v>
      </c>
      <c r="F1086" s="2">
        <v>46660</v>
      </c>
      <c r="G1086" s="1" t="s">
        <v>12547</v>
      </c>
      <c r="H1086" s="1">
        <f>+Temporalidad[[#This Row],[ID]]</f>
        <v>1075</v>
      </c>
    </row>
    <row r="1087" spans="1:8" hidden="1" x14ac:dyDescent="0.25">
      <c r="A1087">
        <v>1076</v>
      </c>
      <c r="B1087" t="s">
        <v>8628</v>
      </c>
      <c r="C1087" s="1" t="s">
        <v>8467</v>
      </c>
      <c r="D1087" s="1" t="s">
        <v>8468</v>
      </c>
      <c r="E1087" s="2">
        <v>46935</v>
      </c>
      <c r="F1087" s="2">
        <v>47026</v>
      </c>
      <c r="G1087" s="1" t="s">
        <v>12548</v>
      </c>
      <c r="H1087" s="1">
        <f>+Temporalidad[[#This Row],[ID]]</f>
        <v>1076</v>
      </c>
    </row>
    <row r="1088" spans="1:8" hidden="1" x14ac:dyDescent="0.25">
      <c r="A1088">
        <v>1077</v>
      </c>
      <c r="B1088" t="s">
        <v>8629</v>
      </c>
      <c r="C1088" s="1" t="s">
        <v>8467</v>
      </c>
      <c r="D1088" s="1" t="s">
        <v>8468</v>
      </c>
      <c r="E1088" s="2">
        <v>47300</v>
      </c>
      <c r="F1088" s="2">
        <v>47391</v>
      </c>
      <c r="G1088" s="1" t="s">
        <v>12549</v>
      </c>
      <c r="H1088" s="1">
        <f>+Temporalidad[[#This Row],[ID]]</f>
        <v>1077</v>
      </c>
    </row>
    <row r="1089" spans="1:8" hidden="1" x14ac:dyDescent="0.25">
      <c r="A1089">
        <v>1078</v>
      </c>
      <c r="B1089" t="s">
        <v>8630</v>
      </c>
      <c r="C1089" s="1" t="s">
        <v>8467</v>
      </c>
      <c r="D1089" s="1" t="s">
        <v>8468</v>
      </c>
      <c r="E1089" s="2">
        <v>47665</v>
      </c>
      <c r="F1089" s="2">
        <v>47756</v>
      </c>
      <c r="G1089" s="1" t="s">
        <v>12550</v>
      </c>
      <c r="H1089" s="1">
        <f>+Temporalidad[[#This Row],[ID]]</f>
        <v>1078</v>
      </c>
    </row>
    <row r="1090" spans="1:8" hidden="1" x14ac:dyDescent="0.25">
      <c r="A1090">
        <v>1079</v>
      </c>
      <c r="B1090" t="s">
        <v>8631</v>
      </c>
      <c r="C1090" s="1" t="s">
        <v>8467</v>
      </c>
      <c r="D1090" s="1" t="s">
        <v>8468</v>
      </c>
      <c r="E1090" s="2">
        <v>48030</v>
      </c>
      <c r="F1090" s="2">
        <v>48121</v>
      </c>
      <c r="G1090" s="1" t="s">
        <v>12551</v>
      </c>
      <c r="H1090" s="1">
        <f>+Temporalidad[[#This Row],[ID]]</f>
        <v>1079</v>
      </c>
    </row>
    <row r="1091" spans="1:8" hidden="1" x14ac:dyDescent="0.25">
      <c r="A1091">
        <v>1080</v>
      </c>
      <c r="B1091" t="s">
        <v>8632</v>
      </c>
      <c r="C1091" s="1" t="s">
        <v>8467</v>
      </c>
      <c r="D1091" s="1" t="s">
        <v>8468</v>
      </c>
      <c r="E1091" s="2">
        <v>48396</v>
      </c>
      <c r="F1091" s="2">
        <v>48487</v>
      </c>
      <c r="G1091" s="1" t="s">
        <v>12552</v>
      </c>
      <c r="H1091" s="1">
        <f>+Temporalidad[[#This Row],[ID]]</f>
        <v>1080</v>
      </c>
    </row>
    <row r="1092" spans="1:8" hidden="1" x14ac:dyDescent="0.25">
      <c r="A1092">
        <v>1081</v>
      </c>
      <c r="B1092" t="s">
        <v>8633</v>
      </c>
      <c r="C1092" s="1" t="s">
        <v>8467</v>
      </c>
      <c r="D1092" s="1" t="s">
        <v>8468</v>
      </c>
      <c r="E1092" s="2">
        <v>48761</v>
      </c>
      <c r="F1092" s="2">
        <v>48852</v>
      </c>
      <c r="G1092" s="1" t="s">
        <v>12553</v>
      </c>
      <c r="H1092" s="1">
        <f>+Temporalidad[[#This Row],[ID]]</f>
        <v>1081</v>
      </c>
    </row>
    <row r="1093" spans="1:8" hidden="1" x14ac:dyDescent="0.25">
      <c r="A1093">
        <v>1082</v>
      </c>
      <c r="B1093" t="s">
        <v>8634</v>
      </c>
      <c r="C1093" s="1" t="s">
        <v>8467</v>
      </c>
      <c r="D1093" s="1" t="s">
        <v>8468</v>
      </c>
      <c r="E1093" s="2">
        <v>49126</v>
      </c>
      <c r="F1093" s="2">
        <v>49217</v>
      </c>
      <c r="G1093" s="1" t="s">
        <v>12554</v>
      </c>
      <c r="H1093" s="1">
        <f>+Temporalidad[[#This Row],[ID]]</f>
        <v>1082</v>
      </c>
    </row>
    <row r="1094" spans="1:8" hidden="1" x14ac:dyDescent="0.25">
      <c r="A1094">
        <v>1083</v>
      </c>
      <c r="B1094" t="s">
        <v>8635</v>
      </c>
      <c r="C1094" s="1" t="s">
        <v>8467</v>
      </c>
      <c r="D1094" s="1" t="s">
        <v>8468</v>
      </c>
      <c r="E1094" s="2">
        <v>49491</v>
      </c>
      <c r="F1094" s="2">
        <v>49582</v>
      </c>
      <c r="G1094" s="1" t="s">
        <v>12555</v>
      </c>
      <c r="H1094" s="1">
        <f>+Temporalidad[[#This Row],[ID]]</f>
        <v>1083</v>
      </c>
    </row>
    <row r="1095" spans="1:8" hidden="1" x14ac:dyDescent="0.25">
      <c r="A1095">
        <v>1084</v>
      </c>
      <c r="B1095" t="s">
        <v>8636</v>
      </c>
      <c r="C1095" s="1" t="s">
        <v>8467</v>
      </c>
      <c r="D1095" s="1" t="s">
        <v>8468</v>
      </c>
      <c r="E1095" s="2">
        <v>49857</v>
      </c>
      <c r="F1095" s="2">
        <v>49948</v>
      </c>
      <c r="G1095" s="1" t="s">
        <v>12556</v>
      </c>
      <c r="H1095" s="1">
        <f>+Temporalidad[[#This Row],[ID]]</f>
        <v>1084</v>
      </c>
    </row>
    <row r="1096" spans="1:8" hidden="1" x14ac:dyDescent="0.25">
      <c r="A1096">
        <v>1085</v>
      </c>
      <c r="B1096" t="s">
        <v>8637</v>
      </c>
      <c r="C1096" s="1" t="s">
        <v>8467</v>
      </c>
      <c r="D1096" s="1" t="s">
        <v>8468</v>
      </c>
      <c r="E1096" s="2">
        <v>50222</v>
      </c>
      <c r="F1096" s="2">
        <v>50313</v>
      </c>
      <c r="G1096" s="1" t="s">
        <v>12557</v>
      </c>
      <c r="H1096" s="1">
        <f>+Temporalidad[[#This Row],[ID]]</f>
        <v>1085</v>
      </c>
    </row>
    <row r="1097" spans="1:8" hidden="1" x14ac:dyDescent="0.25">
      <c r="A1097">
        <v>1086</v>
      </c>
      <c r="B1097" t="s">
        <v>8638</v>
      </c>
      <c r="C1097" s="1" t="s">
        <v>8467</v>
      </c>
      <c r="D1097" s="1" t="s">
        <v>8468</v>
      </c>
      <c r="E1097" s="2">
        <v>50587</v>
      </c>
      <c r="F1097" s="2">
        <v>50678</v>
      </c>
      <c r="G1097" s="1" t="s">
        <v>12558</v>
      </c>
      <c r="H1097" s="1">
        <f>+Temporalidad[[#This Row],[ID]]</f>
        <v>1086</v>
      </c>
    </row>
    <row r="1098" spans="1:8" hidden="1" x14ac:dyDescent="0.25">
      <c r="A1098">
        <v>1087</v>
      </c>
      <c r="B1098" t="s">
        <v>8639</v>
      </c>
      <c r="C1098" s="1" t="s">
        <v>8467</v>
      </c>
      <c r="D1098" s="1" t="s">
        <v>8468</v>
      </c>
      <c r="E1098" s="2">
        <v>50952</v>
      </c>
      <c r="F1098" s="2">
        <v>51043</v>
      </c>
      <c r="G1098" s="1" t="s">
        <v>12559</v>
      </c>
      <c r="H1098" s="1">
        <f>+Temporalidad[[#This Row],[ID]]</f>
        <v>1087</v>
      </c>
    </row>
    <row r="1099" spans="1:8" hidden="1" x14ac:dyDescent="0.25">
      <c r="A1099">
        <v>1088</v>
      </c>
      <c r="B1099" t="s">
        <v>8640</v>
      </c>
      <c r="C1099" s="1" t="s">
        <v>8467</v>
      </c>
      <c r="D1099" s="1" t="s">
        <v>8468</v>
      </c>
      <c r="E1099" s="2">
        <v>51318</v>
      </c>
      <c r="F1099" s="2">
        <v>51409</v>
      </c>
      <c r="G1099" s="1" t="s">
        <v>12560</v>
      </c>
      <c r="H1099" s="1">
        <f>+Temporalidad[[#This Row],[ID]]</f>
        <v>1088</v>
      </c>
    </row>
    <row r="1100" spans="1:8" hidden="1" x14ac:dyDescent="0.25">
      <c r="A1100">
        <v>1089</v>
      </c>
      <c r="B1100" t="s">
        <v>8641</v>
      </c>
      <c r="C1100" s="1" t="s">
        <v>8467</v>
      </c>
      <c r="D1100" s="1" t="s">
        <v>8468</v>
      </c>
      <c r="E1100" s="2">
        <v>51683</v>
      </c>
      <c r="F1100" s="2">
        <v>51774</v>
      </c>
      <c r="G1100" s="1" t="s">
        <v>12561</v>
      </c>
      <c r="H1100" s="1">
        <f>+Temporalidad[[#This Row],[ID]]</f>
        <v>1089</v>
      </c>
    </row>
    <row r="1101" spans="1:8" hidden="1" x14ac:dyDescent="0.25">
      <c r="A1101">
        <v>1090</v>
      </c>
      <c r="B1101" t="s">
        <v>8642</v>
      </c>
      <c r="C1101" s="1" t="s">
        <v>8467</v>
      </c>
      <c r="D1101" s="1" t="s">
        <v>8468</v>
      </c>
      <c r="E1101" s="2">
        <v>52048</v>
      </c>
      <c r="F1101" s="2">
        <v>52139</v>
      </c>
      <c r="G1101" s="1" t="s">
        <v>12562</v>
      </c>
      <c r="H1101" s="1">
        <f>+Temporalidad[[#This Row],[ID]]</f>
        <v>1090</v>
      </c>
    </row>
    <row r="1102" spans="1:8" hidden="1" x14ac:dyDescent="0.25">
      <c r="A1102">
        <v>1091</v>
      </c>
      <c r="B1102" t="s">
        <v>8643</v>
      </c>
      <c r="C1102" s="1" t="s">
        <v>8467</v>
      </c>
      <c r="D1102" s="1" t="s">
        <v>8468</v>
      </c>
      <c r="E1102" s="2">
        <v>52413</v>
      </c>
      <c r="F1102" s="2">
        <v>52504</v>
      </c>
      <c r="G1102" s="1" t="s">
        <v>12563</v>
      </c>
      <c r="H1102" s="1">
        <f>+Temporalidad[[#This Row],[ID]]</f>
        <v>1091</v>
      </c>
    </row>
    <row r="1103" spans="1:8" hidden="1" x14ac:dyDescent="0.25">
      <c r="A1103">
        <v>1092</v>
      </c>
      <c r="B1103" t="s">
        <v>8644</v>
      </c>
      <c r="C1103" s="1" t="s">
        <v>8467</v>
      </c>
      <c r="D1103" s="1" t="s">
        <v>8468</v>
      </c>
      <c r="E1103" s="2">
        <v>52779</v>
      </c>
      <c r="F1103" s="2">
        <v>52870</v>
      </c>
      <c r="G1103" s="1" t="s">
        <v>12564</v>
      </c>
      <c r="H1103" s="1">
        <f>+Temporalidad[[#This Row],[ID]]</f>
        <v>1092</v>
      </c>
    </row>
    <row r="1104" spans="1:8" hidden="1" x14ac:dyDescent="0.25">
      <c r="A1104">
        <v>1093</v>
      </c>
      <c r="B1104" t="s">
        <v>8645</v>
      </c>
      <c r="C1104" s="1" t="s">
        <v>8467</v>
      </c>
      <c r="D1104" s="1" t="s">
        <v>8468</v>
      </c>
      <c r="E1104" s="2">
        <v>53144</v>
      </c>
      <c r="F1104" s="2">
        <v>53235</v>
      </c>
      <c r="G1104" s="1" t="s">
        <v>12565</v>
      </c>
      <c r="H1104" s="1">
        <f>+Temporalidad[[#This Row],[ID]]</f>
        <v>1093</v>
      </c>
    </row>
    <row r="1105" spans="1:8" hidden="1" x14ac:dyDescent="0.25">
      <c r="A1105">
        <v>1094</v>
      </c>
      <c r="B1105" t="s">
        <v>8646</v>
      </c>
      <c r="C1105" s="1" t="s">
        <v>8467</v>
      </c>
      <c r="D1105" s="1" t="s">
        <v>8468</v>
      </c>
      <c r="E1105" s="2">
        <v>53509</v>
      </c>
      <c r="F1105" s="2">
        <v>53600</v>
      </c>
      <c r="G1105" s="1" t="s">
        <v>12566</v>
      </c>
      <c r="H1105" s="1">
        <f>+Temporalidad[[#This Row],[ID]]</f>
        <v>1094</v>
      </c>
    </row>
    <row r="1106" spans="1:8" hidden="1" x14ac:dyDescent="0.25">
      <c r="A1106">
        <v>1095</v>
      </c>
      <c r="B1106" t="s">
        <v>8647</v>
      </c>
      <c r="C1106" s="1" t="s">
        <v>8467</v>
      </c>
      <c r="D1106" s="1" t="s">
        <v>8468</v>
      </c>
      <c r="E1106" s="2">
        <v>53874</v>
      </c>
      <c r="F1106" s="2">
        <v>53965</v>
      </c>
      <c r="G1106" s="1" t="s">
        <v>12567</v>
      </c>
      <c r="H1106" s="1">
        <f>+Temporalidad[[#This Row],[ID]]</f>
        <v>1095</v>
      </c>
    </row>
    <row r="1107" spans="1:8" hidden="1" x14ac:dyDescent="0.25">
      <c r="A1107">
        <v>1096</v>
      </c>
      <c r="B1107" t="s">
        <v>8648</v>
      </c>
      <c r="C1107" s="1" t="s">
        <v>8467</v>
      </c>
      <c r="D1107" s="1" t="s">
        <v>8468</v>
      </c>
      <c r="E1107" s="2">
        <v>54240</v>
      </c>
      <c r="F1107" s="2">
        <v>54331</v>
      </c>
      <c r="G1107" s="1" t="s">
        <v>12568</v>
      </c>
      <c r="H1107" s="1">
        <f>+Temporalidad[[#This Row],[ID]]</f>
        <v>1096</v>
      </c>
    </row>
    <row r="1108" spans="1:8" hidden="1" x14ac:dyDescent="0.25">
      <c r="A1108">
        <v>1097</v>
      </c>
      <c r="B1108" t="s">
        <v>8649</v>
      </c>
      <c r="C1108" s="1" t="s">
        <v>8467</v>
      </c>
      <c r="D1108" s="1" t="s">
        <v>8468</v>
      </c>
      <c r="E1108" s="2">
        <v>54605</v>
      </c>
      <c r="F1108" s="2">
        <v>54696</v>
      </c>
      <c r="G1108" s="1" t="s">
        <v>12569</v>
      </c>
      <c r="H1108" s="1">
        <f>+Temporalidad[[#This Row],[ID]]</f>
        <v>1097</v>
      </c>
    </row>
    <row r="1109" spans="1:8" hidden="1" x14ac:dyDescent="0.25">
      <c r="A1109">
        <v>1098</v>
      </c>
      <c r="B1109" t="s">
        <v>8650</v>
      </c>
      <c r="C1109" s="1" t="s">
        <v>8467</v>
      </c>
      <c r="D1109" s="1" t="s">
        <v>8468</v>
      </c>
      <c r="E1109" s="2">
        <v>54970</v>
      </c>
      <c r="F1109" s="2">
        <v>55061</v>
      </c>
      <c r="G1109" s="1" t="s">
        <v>12570</v>
      </c>
      <c r="H1109" s="1">
        <f>+Temporalidad[[#This Row],[ID]]</f>
        <v>1098</v>
      </c>
    </row>
    <row r="1110" spans="1:8" hidden="1" x14ac:dyDescent="0.25">
      <c r="A1110">
        <v>1099</v>
      </c>
      <c r="B1110" t="s">
        <v>8651</v>
      </c>
      <c r="C1110" s="1" t="s">
        <v>8467</v>
      </c>
      <c r="D1110" s="1" t="s">
        <v>8468</v>
      </c>
      <c r="E1110" s="2">
        <v>33147</v>
      </c>
      <c r="F1110" s="2">
        <v>33238</v>
      </c>
      <c r="G1110" s="1" t="s">
        <v>12571</v>
      </c>
      <c r="H1110" s="1">
        <f>+Temporalidad[[#This Row],[ID]]</f>
        <v>1099</v>
      </c>
    </row>
    <row r="1111" spans="1:8" hidden="1" x14ac:dyDescent="0.25">
      <c r="A1111">
        <v>1100</v>
      </c>
      <c r="B1111" t="s">
        <v>8652</v>
      </c>
      <c r="C1111" s="1" t="s">
        <v>8467</v>
      </c>
      <c r="D1111" s="1" t="s">
        <v>8468</v>
      </c>
      <c r="E1111" s="2">
        <v>33512</v>
      </c>
      <c r="F1111" s="2">
        <v>33603</v>
      </c>
      <c r="G1111" s="1" t="s">
        <v>12572</v>
      </c>
      <c r="H1111" s="1">
        <f>+Temporalidad[[#This Row],[ID]]</f>
        <v>1100</v>
      </c>
    </row>
    <row r="1112" spans="1:8" hidden="1" x14ac:dyDescent="0.25">
      <c r="A1112">
        <v>1101</v>
      </c>
      <c r="B1112" t="s">
        <v>8653</v>
      </c>
      <c r="C1112" s="1" t="s">
        <v>8467</v>
      </c>
      <c r="D1112" s="1" t="s">
        <v>8468</v>
      </c>
      <c r="E1112" s="2">
        <v>33878</v>
      </c>
      <c r="F1112" s="2">
        <v>33969</v>
      </c>
      <c r="G1112" s="1" t="s">
        <v>12573</v>
      </c>
      <c r="H1112" s="1">
        <f>+Temporalidad[[#This Row],[ID]]</f>
        <v>1101</v>
      </c>
    </row>
    <row r="1113" spans="1:8" hidden="1" x14ac:dyDescent="0.25">
      <c r="A1113">
        <v>1102</v>
      </c>
      <c r="B1113" t="s">
        <v>8654</v>
      </c>
      <c r="C1113" s="1" t="s">
        <v>8467</v>
      </c>
      <c r="D1113" s="1" t="s">
        <v>8468</v>
      </c>
      <c r="E1113" s="2">
        <v>34243</v>
      </c>
      <c r="F1113" s="2">
        <v>34334</v>
      </c>
      <c r="G1113" s="1" t="s">
        <v>12574</v>
      </c>
      <c r="H1113" s="1">
        <f>+Temporalidad[[#This Row],[ID]]</f>
        <v>1102</v>
      </c>
    </row>
    <row r="1114" spans="1:8" hidden="1" x14ac:dyDescent="0.25">
      <c r="A1114">
        <v>1103</v>
      </c>
      <c r="B1114" t="s">
        <v>8655</v>
      </c>
      <c r="C1114" s="1" t="s">
        <v>8467</v>
      </c>
      <c r="D1114" s="1" t="s">
        <v>8468</v>
      </c>
      <c r="E1114" s="2">
        <v>34608</v>
      </c>
      <c r="F1114" s="2">
        <v>34699</v>
      </c>
      <c r="G1114" s="1" t="s">
        <v>12575</v>
      </c>
      <c r="H1114" s="1">
        <f>+Temporalidad[[#This Row],[ID]]</f>
        <v>1103</v>
      </c>
    </row>
    <row r="1115" spans="1:8" hidden="1" x14ac:dyDescent="0.25">
      <c r="A1115">
        <v>1104</v>
      </c>
      <c r="B1115" t="s">
        <v>8656</v>
      </c>
      <c r="C1115" s="1" t="s">
        <v>8467</v>
      </c>
      <c r="D1115" s="1" t="s">
        <v>8468</v>
      </c>
      <c r="E1115" s="2">
        <v>34973</v>
      </c>
      <c r="F1115" s="2">
        <v>35064</v>
      </c>
      <c r="G1115" s="1" t="s">
        <v>12576</v>
      </c>
      <c r="H1115" s="1">
        <f>+Temporalidad[[#This Row],[ID]]</f>
        <v>1104</v>
      </c>
    </row>
    <row r="1116" spans="1:8" hidden="1" x14ac:dyDescent="0.25">
      <c r="A1116">
        <v>1105</v>
      </c>
      <c r="B1116" t="s">
        <v>8657</v>
      </c>
      <c r="C1116" s="1" t="s">
        <v>8467</v>
      </c>
      <c r="D1116" s="1" t="s">
        <v>8468</v>
      </c>
      <c r="E1116" s="2">
        <v>35339</v>
      </c>
      <c r="F1116" s="2">
        <v>35430</v>
      </c>
      <c r="G1116" s="1" t="s">
        <v>12577</v>
      </c>
      <c r="H1116" s="1">
        <f>+Temporalidad[[#This Row],[ID]]</f>
        <v>1105</v>
      </c>
    </row>
    <row r="1117" spans="1:8" hidden="1" x14ac:dyDescent="0.25">
      <c r="A1117">
        <v>1106</v>
      </c>
      <c r="B1117" t="s">
        <v>8658</v>
      </c>
      <c r="C1117" s="1" t="s">
        <v>8467</v>
      </c>
      <c r="D1117" s="1" t="s">
        <v>8468</v>
      </c>
      <c r="E1117" s="2">
        <v>35704</v>
      </c>
      <c r="F1117" s="2">
        <v>35795</v>
      </c>
      <c r="G1117" s="1" t="s">
        <v>12578</v>
      </c>
      <c r="H1117" s="1">
        <f>+Temporalidad[[#This Row],[ID]]</f>
        <v>1106</v>
      </c>
    </row>
    <row r="1118" spans="1:8" hidden="1" x14ac:dyDescent="0.25">
      <c r="A1118">
        <v>1107</v>
      </c>
      <c r="B1118" t="s">
        <v>8659</v>
      </c>
      <c r="C1118" s="1" t="s">
        <v>8467</v>
      </c>
      <c r="D1118" s="1" t="s">
        <v>8468</v>
      </c>
      <c r="E1118" s="2">
        <v>36069</v>
      </c>
      <c r="F1118" s="2">
        <v>36160</v>
      </c>
      <c r="G1118" s="1" t="s">
        <v>12579</v>
      </c>
      <c r="H1118" s="1">
        <f>+Temporalidad[[#This Row],[ID]]</f>
        <v>1107</v>
      </c>
    </row>
    <row r="1119" spans="1:8" hidden="1" x14ac:dyDescent="0.25">
      <c r="A1119">
        <v>1108</v>
      </c>
      <c r="B1119" t="s">
        <v>8660</v>
      </c>
      <c r="C1119" s="1" t="s">
        <v>8467</v>
      </c>
      <c r="D1119" s="1" t="s">
        <v>8468</v>
      </c>
      <c r="E1119" s="2">
        <v>36434</v>
      </c>
      <c r="F1119" s="2">
        <v>36525</v>
      </c>
      <c r="G1119" s="1" t="s">
        <v>12580</v>
      </c>
      <c r="H1119" s="1">
        <f>+Temporalidad[[#This Row],[ID]]</f>
        <v>1108</v>
      </c>
    </row>
    <row r="1120" spans="1:8" hidden="1" x14ac:dyDescent="0.25">
      <c r="A1120">
        <v>1109</v>
      </c>
      <c r="B1120" t="s">
        <v>8661</v>
      </c>
      <c r="C1120" s="1" t="s">
        <v>8467</v>
      </c>
      <c r="D1120" s="1" t="s">
        <v>8468</v>
      </c>
      <c r="E1120" s="2">
        <v>36800</v>
      </c>
      <c r="F1120" s="2">
        <v>36891</v>
      </c>
      <c r="G1120" s="1" t="s">
        <v>12581</v>
      </c>
      <c r="H1120" s="1">
        <f>+Temporalidad[[#This Row],[ID]]</f>
        <v>1109</v>
      </c>
    </row>
    <row r="1121" spans="1:8" hidden="1" x14ac:dyDescent="0.25">
      <c r="A1121">
        <v>1110</v>
      </c>
      <c r="B1121" t="s">
        <v>8662</v>
      </c>
      <c r="C1121" s="1" t="s">
        <v>8467</v>
      </c>
      <c r="D1121" s="1" t="s">
        <v>8468</v>
      </c>
      <c r="E1121" s="2">
        <v>37165</v>
      </c>
      <c r="F1121" s="2">
        <v>37256</v>
      </c>
      <c r="G1121" s="1" t="s">
        <v>12582</v>
      </c>
      <c r="H1121" s="1">
        <f>+Temporalidad[[#This Row],[ID]]</f>
        <v>1110</v>
      </c>
    </row>
    <row r="1122" spans="1:8" hidden="1" x14ac:dyDescent="0.25">
      <c r="A1122">
        <v>1111</v>
      </c>
      <c r="B1122" t="s">
        <v>8663</v>
      </c>
      <c r="C1122" s="1" t="s">
        <v>8467</v>
      </c>
      <c r="D1122" s="1" t="s">
        <v>8468</v>
      </c>
      <c r="E1122" s="2">
        <v>37530</v>
      </c>
      <c r="F1122" s="2">
        <v>37621</v>
      </c>
      <c r="G1122" s="1" t="s">
        <v>12583</v>
      </c>
      <c r="H1122" s="1">
        <f>+Temporalidad[[#This Row],[ID]]</f>
        <v>1111</v>
      </c>
    </row>
    <row r="1123" spans="1:8" hidden="1" x14ac:dyDescent="0.25">
      <c r="A1123">
        <v>1112</v>
      </c>
      <c r="B1123" t="s">
        <v>8664</v>
      </c>
      <c r="C1123" s="1" t="s">
        <v>8467</v>
      </c>
      <c r="D1123" s="1" t="s">
        <v>8468</v>
      </c>
      <c r="E1123" s="2">
        <v>37895</v>
      </c>
      <c r="F1123" s="2">
        <v>37986</v>
      </c>
      <c r="G1123" s="1" t="s">
        <v>12584</v>
      </c>
      <c r="H1123" s="1">
        <f>+Temporalidad[[#This Row],[ID]]</f>
        <v>1112</v>
      </c>
    </row>
    <row r="1124" spans="1:8" hidden="1" x14ac:dyDescent="0.25">
      <c r="A1124">
        <v>1113</v>
      </c>
      <c r="B1124" t="s">
        <v>8665</v>
      </c>
      <c r="C1124" s="1" t="s">
        <v>8467</v>
      </c>
      <c r="D1124" s="1" t="s">
        <v>8468</v>
      </c>
      <c r="E1124" s="2">
        <v>38261</v>
      </c>
      <c r="F1124" s="2">
        <v>38352</v>
      </c>
      <c r="G1124" s="1" t="s">
        <v>12585</v>
      </c>
      <c r="H1124" s="1">
        <f>+Temporalidad[[#This Row],[ID]]</f>
        <v>1113</v>
      </c>
    </row>
    <row r="1125" spans="1:8" hidden="1" x14ac:dyDescent="0.25">
      <c r="A1125">
        <v>1114</v>
      </c>
      <c r="B1125" t="s">
        <v>8666</v>
      </c>
      <c r="C1125" s="1" t="s">
        <v>8467</v>
      </c>
      <c r="D1125" s="1" t="s">
        <v>8468</v>
      </c>
      <c r="E1125" s="2">
        <v>38626</v>
      </c>
      <c r="F1125" s="2">
        <v>38717</v>
      </c>
      <c r="G1125" s="1" t="s">
        <v>12586</v>
      </c>
      <c r="H1125" s="1">
        <f>+Temporalidad[[#This Row],[ID]]</f>
        <v>1114</v>
      </c>
    </row>
    <row r="1126" spans="1:8" hidden="1" x14ac:dyDescent="0.25">
      <c r="A1126">
        <v>1115</v>
      </c>
      <c r="B1126" t="s">
        <v>8667</v>
      </c>
      <c r="C1126" s="1" t="s">
        <v>8467</v>
      </c>
      <c r="D1126" s="1" t="s">
        <v>8468</v>
      </c>
      <c r="E1126" s="2">
        <v>38991</v>
      </c>
      <c r="F1126" s="2">
        <v>39082</v>
      </c>
      <c r="G1126" s="1" t="s">
        <v>12587</v>
      </c>
      <c r="H1126" s="1">
        <f>+Temporalidad[[#This Row],[ID]]</f>
        <v>1115</v>
      </c>
    </row>
    <row r="1127" spans="1:8" hidden="1" x14ac:dyDescent="0.25">
      <c r="A1127">
        <v>1116</v>
      </c>
      <c r="B1127" t="s">
        <v>8668</v>
      </c>
      <c r="C1127" s="1" t="s">
        <v>8467</v>
      </c>
      <c r="D1127" s="1" t="s">
        <v>8468</v>
      </c>
      <c r="E1127" s="2">
        <v>39356</v>
      </c>
      <c r="F1127" s="2">
        <v>39447</v>
      </c>
      <c r="G1127" s="1" t="s">
        <v>12588</v>
      </c>
      <c r="H1127" s="1">
        <f>+Temporalidad[[#This Row],[ID]]</f>
        <v>1116</v>
      </c>
    </row>
    <row r="1128" spans="1:8" hidden="1" x14ac:dyDescent="0.25">
      <c r="A1128">
        <v>1117</v>
      </c>
      <c r="B1128" t="s">
        <v>8669</v>
      </c>
      <c r="C1128" s="1" t="s">
        <v>8467</v>
      </c>
      <c r="D1128" s="1" t="s">
        <v>8468</v>
      </c>
      <c r="E1128" s="2">
        <v>39722</v>
      </c>
      <c r="F1128" s="2">
        <v>39813</v>
      </c>
      <c r="G1128" s="1" t="s">
        <v>12589</v>
      </c>
      <c r="H1128" s="1">
        <f>+Temporalidad[[#This Row],[ID]]</f>
        <v>1117</v>
      </c>
    </row>
    <row r="1129" spans="1:8" hidden="1" x14ac:dyDescent="0.25">
      <c r="A1129">
        <v>1118</v>
      </c>
      <c r="B1129" t="s">
        <v>8670</v>
      </c>
      <c r="C1129" s="1" t="s">
        <v>8467</v>
      </c>
      <c r="D1129" s="1" t="s">
        <v>8468</v>
      </c>
      <c r="E1129" s="2">
        <v>40087</v>
      </c>
      <c r="F1129" s="2">
        <v>40178</v>
      </c>
      <c r="G1129" s="1" t="s">
        <v>12590</v>
      </c>
      <c r="H1129" s="1">
        <f>+Temporalidad[[#This Row],[ID]]</f>
        <v>1118</v>
      </c>
    </row>
    <row r="1130" spans="1:8" hidden="1" x14ac:dyDescent="0.25">
      <c r="A1130">
        <v>1119</v>
      </c>
      <c r="B1130" t="s">
        <v>8671</v>
      </c>
      <c r="C1130" s="1" t="s">
        <v>8467</v>
      </c>
      <c r="D1130" s="1" t="s">
        <v>8468</v>
      </c>
      <c r="E1130" s="2">
        <v>40452</v>
      </c>
      <c r="F1130" s="2">
        <v>40543</v>
      </c>
      <c r="G1130" s="1" t="s">
        <v>12591</v>
      </c>
      <c r="H1130" s="1">
        <f>+Temporalidad[[#This Row],[ID]]</f>
        <v>1119</v>
      </c>
    </row>
    <row r="1131" spans="1:8" hidden="1" x14ac:dyDescent="0.25">
      <c r="A1131">
        <v>1120</v>
      </c>
      <c r="B1131" t="s">
        <v>8672</v>
      </c>
      <c r="C1131" s="1" t="s">
        <v>8467</v>
      </c>
      <c r="D1131" s="1" t="s">
        <v>8468</v>
      </c>
      <c r="E1131" s="2">
        <v>40817</v>
      </c>
      <c r="F1131" s="2">
        <v>40908</v>
      </c>
      <c r="G1131" s="1" t="s">
        <v>12592</v>
      </c>
      <c r="H1131" s="1">
        <f>+Temporalidad[[#This Row],[ID]]</f>
        <v>1120</v>
      </c>
    </row>
    <row r="1132" spans="1:8" hidden="1" x14ac:dyDescent="0.25">
      <c r="A1132">
        <v>1121</v>
      </c>
      <c r="B1132" t="s">
        <v>8673</v>
      </c>
      <c r="C1132" s="1" t="s">
        <v>8467</v>
      </c>
      <c r="D1132" s="1" t="s">
        <v>8468</v>
      </c>
      <c r="E1132" s="2">
        <v>41183</v>
      </c>
      <c r="F1132" s="2">
        <v>41274</v>
      </c>
      <c r="G1132" s="1" t="s">
        <v>12593</v>
      </c>
      <c r="H1132" s="1">
        <f>+Temporalidad[[#This Row],[ID]]</f>
        <v>1121</v>
      </c>
    </row>
    <row r="1133" spans="1:8" hidden="1" x14ac:dyDescent="0.25">
      <c r="A1133">
        <v>1122</v>
      </c>
      <c r="B1133" t="s">
        <v>8674</v>
      </c>
      <c r="C1133" s="1" t="s">
        <v>8467</v>
      </c>
      <c r="D1133" s="1" t="s">
        <v>8468</v>
      </c>
      <c r="E1133" s="2">
        <v>41548</v>
      </c>
      <c r="F1133" s="2">
        <v>41639</v>
      </c>
      <c r="G1133" s="1" t="s">
        <v>12594</v>
      </c>
      <c r="H1133" s="1">
        <f>+Temporalidad[[#This Row],[ID]]</f>
        <v>1122</v>
      </c>
    </row>
    <row r="1134" spans="1:8" hidden="1" x14ac:dyDescent="0.25">
      <c r="A1134">
        <v>1123</v>
      </c>
      <c r="B1134" t="s">
        <v>8675</v>
      </c>
      <c r="C1134" s="1" t="s">
        <v>8467</v>
      </c>
      <c r="D1134" s="1" t="s">
        <v>8468</v>
      </c>
      <c r="E1134" s="2">
        <v>41913</v>
      </c>
      <c r="F1134" s="2">
        <v>42004</v>
      </c>
      <c r="G1134" s="1" t="s">
        <v>12595</v>
      </c>
      <c r="H1134" s="1">
        <f>+Temporalidad[[#This Row],[ID]]</f>
        <v>1123</v>
      </c>
    </row>
    <row r="1135" spans="1:8" hidden="1" x14ac:dyDescent="0.25">
      <c r="A1135">
        <v>1124</v>
      </c>
      <c r="B1135" t="s">
        <v>8676</v>
      </c>
      <c r="C1135" s="1" t="s">
        <v>8467</v>
      </c>
      <c r="D1135" s="1" t="s">
        <v>8468</v>
      </c>
      <c r="E1135" s="2">
        <v>42278</v>
      </c>
      <c r="F1135" s="2">
        <v>42369</v>
      </c>
      <c r="G1135" s="1" t="s">
        <v>12596</v>
      </c>
      <c r="H1135" s="1">
        <f>+Temporalidad[[#This Row],[ID]]</f>
        <v>1124</v>
      </c>
    </row>
    <row r="1136" spans="1:8" hidden="1" x14ac:dyDescent="0.25">
      <c r="A1136">
        <v>1125</v>
      </c>
      <c r="B1136" t="s">
        <v>8677</v>
      </c>
      <c r="C1136" s="1" t="s">
        <v>8467</v>
      </c>
      <c r="D1136" s="1" t="s">
        <v>8468</v>
      </c>
      <c r="E1136" s="2">
        <v>42644</v>
      </c>
      <c r="F1136" s="2">
        <v>42735</v>
      </c>
      <c r="G1136" s="1" t="s">
        <v>12597</v>
      </c>
      <c r="H1136" s="1">
        <f>+Temporalidad[[#This Row],[ID]]</f>
        <v>1125</v>
      </c>
    </row>
    <row r="1137" spans="1:8" hidden="1" x14ac:dyDescent="0.25">
      <c r="A1137">
        <v>1126</v>
      </c>
      <c r="B1137" t="s">
        <v>8678</v>
      </c>
      <c r="C1137" s="1" t="s">
        <v>8467</v>
      </c>
      <c r="D1137" s="1" t="s">
        <v>8468</v>
      </c>
      <c r="E1137" s="2">
        <v>43009</v>
      </c>
      <c r="F1137" s="2">
        <v>43100</v>
      </c>
      <c r="G1137" s="1" t="s">
        <v>12598</v>
      </c>
      <c r="H1137" s="1">
        <f>+Temporalidad[[#This Row],[ID]]</f>
        <v>1126</v>
      </c>
    </row>
    <row r="1138" spans="1:8" hidden="1" x14ac:dyDescent="0.25">
      <c r="A1138">
        <v>1127</v>
      </c>
      <c r="B1138" t="s">
        <v>8679</v>
      </c>
      <c r="C1138" s="1" t="s">
        <v>8467</v>
      </c>
      <c r="D1138" s="1" t="s">
        <v>8468</v>
      </c>
      <c r="E1138" s="2">
        <v>43374</v>
      </c>
      <c r="F1138" s="2">
        <v>43465</v>
      </c>
      <c r="G1138" s="1" t="s">
        <v>12599</v>
      </c>
      <c r="H1138" s="1">
        <f>+Temporalidad[[#This Row],[ID]]</f>
        <v>1127</v>
      </c>
    </row>
    <row r="1139" spans="1:8" hidden="1" x14ac:dyDescent="0.25">
      <c r="A1139">
        <v>1128</v>
      </c>
      <c r="B1139" t="s">
        <v>8680</v>
      </c>
      <c r="C1139" s="1" t="s">
        <v>8467</v>
      </c>
      <c r="D1139" s="1" t="s">
        <v>8468</v>
      </c>
      <c r="E1139" s="2">
        <v>43739</v>
      </c>
      <c r="F1139" s="2">
        <v>43830</v>
      </c>
      <c r="G1139" s="1" t="s">
        <v>12600</v>
      </c>
      <c r="H1139" s="1">
        <f>+Temporalidad[[#This Row],[ID]]</f>
        <v>1128</v>
      </c>
    </row>
    <row r="1140" spans="1:8" hidden="1" x14ac:dyDescent="0.25">
      <c r="A1140">
        <v>1129</v>
      </c>
      <c r="B1140" t="s">
        <v>8681</v>
      </c>
      <c r="C1140" s="1" t="s">
        <v>8467</v>
      </c>
      <c r="D1140" s="1" t="s">
        <v>8468</v>
      </c>
      <c r="E1140" s="2">
        <v>44105</v>
      </c>
      <c r="F1140" s="2">
        <v>44196</v>
      </c>
      <c r="G1140" s="1" t="s">
        <v>12601</v>
      </c>
      <c r="H1140" s="1">
        <f>+Temporalidad[[#This Row],[ID]]</f>
        <v>1129</v>
      </c>
    </row>
    <row r="1141" spans="1:8" hidden="1" x14ac:dyDescent="0.25">
      <c r="A1141">
        <v>1130</v>
      </c>
      <c r="B1141" t="s">
        <v>8682</v>
      </c>
      <c r="C1141" s="1" t="s">
        <v>8467</v>
      </c>
      <c r="D1141" s="1" t="s">
        <v>8468</v>
      </c>
      <c r="E1141" s="2">
        <v>44470</v>
      </c>
      <c r="F1141" s="2">
        <v>44561</v>
      </c>
      <c r="G1141" s="1" t="s">
        <v>12602</v>
      </c>
      <c r="H1141" s="1">
        <f>+Temporalidad[[#This Row],[ID]]</f>
        <v>1130</v>
      </c>
    </row>
    <row r="1142" spans="1:8" hidden="1" x14ac:dyDescent="0.25">
      <c r="A1142">
        <v>1131</v>
      </c>
      <c r="B1142" t="s">
        <v>8683</v>
      </c>
      <c r="C1142" s="1" t="s">
        <v>8467</v>
      </c>
      <c r="D1142" s="1" t="s">
        <v>8468</v>
      </c>
      <c r="E1142" s="2">
        <v>44835</v>
      </c>
      <c r="F1142" s="2">
        <v>44926</v>
      </c>
      <c r="G1142" s="1" t="s">
        <v>12603</v>
      </c>
      <c r="H1142" s="1">
        <f>+Temporalidad[[#This Row],[ID]]</f>
        <v>1131</v>
      </c>
    </row>
    <row r="1143" spans="1:8" hidden="1" x14ac:dyDescent="0.25">
      <c r="A1143">
        <v>1132</v>
      </c>
      <c r="B1143" t="s">
        <v>8684</v>
      </c>
      <c r="C1143" s="1" t="s">
        <v>8467</v>
      </c>
      <c r="D1143" s="1" t="s">
        <v>8468</v>
      </c>
      <c r="E1143" s="2">
        <v>45200</v>
      </c>
      <c r="F1143" s="2">
        <v>45291</v>
      </c>
      <c r="G1143" s="1" t="s">
        <v>12604</v>
      </c>
      <c r="H1143" s="1">
        <f>+Temporalidad[[#This Row],[ID]]</f>
        <v>1132</v>
      </c>
    </row>
    <row r="1144" spans="1:8" hidden="1" x14ac:dyDescent="0.25">
      <c r="A1144">
        <v>1133</v>
      </c>
      <c r="B1144" t="s">
        <v>8685</v>
      </c>
      <c r="C1144" s="1" t="s">
        <v>8467</v>
      </c>
      <c r="D1144" s="1" t="s">
        <v>8468</v>
      </c>
      <c r="E1144" s="2">
        <v>45566</v>
      </c>
      <c r="F1144" s="2">
        <v>45657</v>
      </c>
      <c r="G1144" s="1" t="s">
        <v>12605</v>
      </c>
      <c r="H1144" s="1">
        <f>+Temporalidad[[#This Row],[ID]]</f>
        <v>1133</v>
      </c>
    </row>
    <row r="1145" spans="1:8" hidden="1" x14ac:dyDescent="0.25">
      <c r="A1145">
        <v>1134</v>
      </c>
      <c r="B1145" t="s">
        <v>8686</v>
      </c>
      <c r="C1145" s="1" t="s">
        <v>8467</v>
      </c>
      <c r="D1145" s="1" t="s">
        <v>8468</v>
      </c>
      <c r="E1145" s="2">
        <v>45931</v>
      </c>
      <c r="F1145" s="2">
        <v>46022</v>
      </c>
      <c r="G1145" s="1" t="s">
        <v>12606</v>
      </c>
      <c r="H1145" s="1">
        <f>+Temporalidad[[#This Row],[ID]]</f>
        <v>1134</v>
      </c>
    </row>
    <row r="1146" spans="1:8" hidden="1" x14ac:dyDescent="0.25">
      <c r="A1146">
        <v>1135</v>
      </c>
      <c r="B1146" t="s">
        <v>8687</v>
      </c>
      <c r="C1146" s="1" t="s">
        <v>8467</v>
      </c>
      <c r="D1146" s="1" t="s">
        <v>8468</v>
      </c>
      <c r="E1146" s="2">
        <v>46296</v>
      </c>
      <c r="F1146" s="2">
        <v>46387</v>
      </c>
      <c r="G1146" s="1" t="s">
        <v>12607</v>
      </c>
      <c r="H1146" s="1">
        <f>+Temporalidad[[#This Row],[ID]]</f>
        <v>1135</v>
      </c>
    </row>
    <row r="1147" spans="1:8" hidden="1" x14ac:dyDescent="0.25">
      <c r="A1147">
        <v>1136</v>
      </c>
      <c r="B1147" t="s">
        <v>8688</v>
      </c>
      <c r="C1147" s="1" t="s">
        <v>8467</v>
      </c>
      <c r="D1147" s="1" t="s">
        <v>8468</v>
      </c>
      <c r="E1147" s="2">
        <v>46661</v>
      </c>
      <c r="F1147" s="2">
        <v>46752</v>
      </c>
      <c r="G1147" s="1" t="s">
        <v>12608</v>
      </c>
      <c r="H1147" s="1">
        <f>+Temporalidad[[#This Row],[ID]]</f>
        <v>1136</v>
      </c>
    </row>
    <row r="1148" spans="1:8" hidden="1" x14ac:dyDescent="0.25">
      <c r="A1148">
        <v>1137</v>
      </c>
      <c r="B1148" t="s">
        <v>8689</v>
      </c>
      <c r="C1148" s="1" t="s">
        <v>8467</v>
      </c>
      <c r="D1148" s="1" t="s">
        <v>8468</v>
      </c>
      <c r="E1148" s="2">
        <v>47027</v>
      </c>
      <c r="F1148" s="2">
        <v>47118</v>
      </c>
      <c r="G1148" s="1" t="s">
        <v>12609</v>
      </c>
      <c r="H1148" s="1">
        <f>+Temporalidad[[#This Row],[ID]]</f>
        <v>1137</v>
      </c>
    </row>
    <row r="1149" spans="1:8" hidden="1" x14ac:dyDescent="0.25">
      <c r="A1149">
        <v>1138</v>
      </c>
      <c r="B1149" t="s">
        <v>8690</v>
      </c>
      <c r="C1149" s="1" t="s">
        <v>8467</v>
      </c>
      <c r="D1149" s="1" t="s">
        <v>8468</v>
      </c>
      <c r="E1149" s="2">
        <v>47392</v>
      </c>
      <c r="F1149" s="2">
        <v>47483</v>
      </c>
      <c r="G1149" s="1" t="s">
        <v>12610</v>
      </c>
      <c r="H1149" s="1">
        <f>+Temporalidad[[#This Row],[ID]]</f>
        <v>1138</v>
      </c>
    </row>
    <row r="1150" spans="1:8" hidden="1" x14ac:dyDescent="0.25">
      <c r="A1150">
        <v>1139</v>
      </c>
      <c r="B1150" t="s">
        <v>8691</v>
      </c>
      <c r="C1150" s="1" t="s">
        <v>8467</v>
      </c>
      <c r="D1150" s="1" t="s">
        <v>8468</v>
      </c>
      <c r="E1150" s="2">
        <v>47757</v>
      </c>
      <c r="F1150" s="2">
        <v>47848</v>
      </c>
      <c r="G1150" s="1" t="s">
        <v>12611</v>
      </c>
      <c r="H1150" s="1">
        <f>+Temporalidad[[#This Row],[ID]]</f>
        <v>1139</v>
      </c>
    </row>
    <row r="1151" spans="1:8" hidden="1" x14ac:dyDescent="0.25">
      <c r="A1151">
        <v>1140</v>
      </c>
      <c r="B1151" t="s">
        <v>8692</v>
      </c>
      <c r="C1151" s="1" t="s">
        <v>8467</v>
      </c>
      <c r="D1151" s="1" t="s">
        <v>8468</v>
      </c>
      <c r="E1151" s="2">
        <v>48122</v>
      </c>
      <c r="F1151" s="2">
        <v>48213</v>
      </c>
      <c r="G1151" s="1" t="s">
        <v>12612</v>
      </c>
      <c r="H1151" s="1">
        <f>+Temporalidad[[#This Row],[ID]]</f>
        <v>1140</v>
      </c>
    </row>
    <row r="1152" spans="1:8" hidden="1" x14ac:dyDescent="0.25">
      <c r="A1152">
        <v>1141</v>
      </c>
      <c r="B1152" t="s">
        <v>8693</v>
      </c>
      <c r="C1152" s="1" t="s">
        <v>8467</v>
      </c>
      <c r="D1152" s="1" t="s">
        <v>8468</v>
      </c>
      <c r="E1152" s="2">
        <v>48488</v>
      </c>
      <c r="F1152" s="2">
        <v>48579</v>
      </c>
      <c r="G1152" s="1" t="s">
        <v>12613</v>
      </c>
      <c r="H1152" s="1">
        <f>+Temporalidad[[#This Row],[ID]]</f>
        <v>1141</v>
      </c>
    </row>
    <row r="1153" spans="1:8" hidden="1" x14ac:dyDescent="0.25">
      <c r="A1153">
        <v>1142</v>
      </c>
      <c r="B1153" t="s">
        <v>8694</v>
      </c>
      <c r="C1153" s="1" t="s">
        <v>8467</v>
      </c>
      <c r="D1153" s="1" t="s">
        <v>8468</v>
      </c>
      <c r="E1153" s="2">
        <v>48853</v>
      </c>
      <c r="F1153" s="2">
        <v>48944</v>
      </c>
      <c r="G1153" s="1" t="s">
        <v>12614</v>
      </c>
      <c r="H1153" s="1">
        <f>+Temporalidad[[#This Row],[ID]]</f>
        <v>1142</v>
      </c>
    </row>
    <row r="1154" spans="1:8" hidden="1" x14ac:dyDescent="0.25">
      <c r="A1154">
        <v>1143</v>
      </c>
      <c r="B1154" t="s">
        <v>8695</v>
      </c>
      <c r="C1154" s="1" t="s">
        <v>8467</v>
      </c>
      <c r="D1154" s="1" t="s">
        <v>8468</v>
      </c>
      <c r="E1154" s="2">
        <v>49218</v>
      </c>
      <c r="F1154" s="2">
        <v>49309</v>
      </c>
      <c r="G1154" s="1" t="s">
        <v>12615</v>
      </c>
      <c r="H1154" s="1">
        <f>+Temporalidad[[#This Row],[ID]]</f>
        <v>1143</v>
      </c>
    </row>
    <row r="1155" spans="1:8" hidden="1" x14ac:dyDescent="0.25">
      <c r="A1155">
        <v>1144</v>
      </c>
      <c r="B1155" t="s">
        <v>8696</v>
      </c>
      <c r="C1155" s="1" t="s">
        <v>8467</v>
      </c>
      <c r="D1155" s="1" t="s">
        <v>8468</v>
      </c>
      <c r="E1155" s="2">
        <v>49583</v>
      </c>
      <c r="F1155" s="2">
        <v>49674</v>
      </c>
      <c r="G1155" s="1" t="s">
        <v>12616</v>
      </c>
      <c r="H1155" s="1">
        <f>+Temporalidad[[#This Row],[ID]]</f>
        <v>1144</v>
      </c>
    </row>
    <row r="1156" spans="1:8" hidden="1" x14ac:dyDescent="0.25">
      <c r="A1156">
        <v>1145</v>
      </c>
      <c r="B1156" t="s">
        <v>8697</v>
      </c>
      <c r="C1156" s="1" t="s">
        <v>8467</v>
      </c>
      <c r="D1156" s="1" t="s">
        <v>8468</v>
      </c>
      <c r="E1156" s="2">
        <v>49949</v>
      </c>
      <c r="F1156" s="2">
        <v>50040</v>
      </c>
      <c r="G1156" s="1" t="s">
        <v>12617</v>
      </c>
      <c r="H1156" s="1">
        <f>+Temporalidad[[#This Row],[ID]]</f>
        <v>1145</v>
      </c>
    </row>
    <row r="1157" spans="1:8" hidden="1" x14ac:dyDescent="0.25">
      <c r="A1157">
        <v>1146</v>
      </c>
      <c r="B1157" t="s">
        <v>8698</v>
      </c>
      <c r="C1157" s="1" t="s">
        <v>8467</v>
      </c>
      <c r="D1157" s="1" t="s">
        <v>8468</v>
      </c>
      <c r="E1157" s="2">
        <v>50314</v>
      </c>
      <c r="F1157" s="2">
        <v>50405</v>
      </c>
      <c r="G1157" s="1" t="s">
        <v>12618</v>
      </c>
      <c r="H1157" s="1">
        <f>+Temporalidad[[#This Row],[ID]]</f>
        <v>1146</v>
      </c>
    </row>
    <row r="1158" spans="1:8" hidden="1" x14ac:dyDescent="0.25">
      <c r="A1158">
        <v>1147</v>
      </c>
      <c r="B1158" t="s">
        <v>8699</v>
      </c>
      <c r="C1158" s="1" t="s">
        <v>8467</v>
      </c>
      <c r="D1158" s="1" t="s">
        <v>8468</v>
      </c>
      <c r="E1158" s="2">
        <v>50679</v>
      </c>
      <c r="F1158" s="2">
        <v>50770</v>
      </c>
      <c r="G1158" s="1" t="s">
        <v>12619</v>
      </c>
      <c r="H1158" s="1">
        <f>+Temporalidad[[#This Row],[ID]]</f>
        <v>1147</v>
      </c>
    </row>
    <row r="1159" spans="1:8" hidden="1" x14ac:dyDescent="0.25">
      <c r="A1159">
        <v>1148</v>
      </c>
      <c r="B1159" t="s">
        <v>8700</v>
      </c>
      <c r="C1159" s="1" t="s">
        <v>8467</v>
      </c>
      <c r="D1159" s="1" t="s">
        <v>8468</v>
      </c>
      <c r="E1159" s="2">
        <v>51044</v>
      </c>
      <c r="F1159" s="2">
        <v>51135</v>
      </c>
      <c r="G1159" s="1" t="s">
        <v>12620</v>
      </c>
      <c r="H1159" s="1">
        <f>+Temporalidad[[#This Row],[ID]]</f>
        <v>1148</v>
      </c>
    </row>
    <row r="1160" spans="1:8" hidden="1" x14ac:dyDescent="0.25">
      <c r="A1160">
        <v>1149</v>
      </c>
      <c r="B1160" t="s">
        <v>8701</v>
      </c>
      <c r="C1160" s="1" t="s">
        <v>8467</v>
      </c>
      <c r="D1160" s="1" t="s">
        <v>8468</v>
      </c>
      <c r="E1160" s="2">
        <v>51410</v>
      </c>
      <c r="F1160" s="2">
        <v>51501</v>
      </c>
      <c r="G1160" s="1" t="s">
        <v>12621</v>
      </c>
      <c r="H1160" s="1">
        <f>+Temporalidad[[#This Row],[ID]]</f>
        <v>1149</v>
      </c>
    </row>
    <row r="1161" spans="1:8" hidden="1" x14ac:dyDescent="0.25">
      <c r="A1161">
        <v>1150</v>
      </c>
      <c r="B1161" t="s">
        <v>8702</v>
      </c>
      <c r="C1161" s="1" t="s">
        <v>8467</v>
      </c>
      <c r="D1161" s="1" t="s">
        <v>8468</v>
      </c>
      <c r="E1161" s="2">
        <v>51775</v>
      </c>
      <c r="F1161" s="2">
        <v>51866</v>
      </c>
      <c r="G1161" s="1" t="s">
        <v>12622</v>
      </c>
      <c r="H1161" s="1">
        <f>+Temporalidad[[#This Row],[ID]]</f>
        <v>1150</v>
      </c>
    </row>
    <row r="1162" spans="1:8" hidden="1" x14ac:dyDescent="0.25">
      <c r="A1162">
        <v>1151</v>
      </c>
      <c r="B1162" t="s">
        <v>8703</v>
      </c>
      <c r="C1162" s="1" t="s">
        <v>8467</v>
      </c>
      <c r="D1162" s="1" t="s">
        <v>8468</v>
      </c>
      <c r="E1162" s="2">
        <v>52140</v>
      </c>
      <c r="F1162" s="2">
        <v>52231</v>
      </c>
      <c r="G1162" s="1" t="s">
        <v>12623</v>
      </c>
      <c r="H1162" s="1">
        <f>+Temporalidad[[#This Row],[ID]]</f>
        <v>1151</v>
      </c>
    </row>
    <row r="1163" spans="1:8" hidden="1" x14ac:dyDescent="0.25">
      <c r="A1163">
        <v>1152</v>
      </c>
      <c r="B1163" t="s">
        <v>8704</v>
      </c>
      <c r="C1163" s="1" t="s">
        <v>8467</v>
      </c>
      <c r="D1163" s="1" t="s">
        <v>8468</v>
      </c>
      <c r="E1163" s="2">
        <v>52505</v>
      </c>
      <c r="F1163" s="2">
        <v>52596</v>
      </c>
      <c r="G1163" s="1" t="s">
        <v>12624</v>
      </c>
      <c r="H1163" s="1">
        <f>+Temporalidad[[#This Row],[ID]]</f>
        <v>1152</v>
      </c>
    </row>
    <row r="1164" spans="1:8" hidden="1" x14ac:dyDescent="0.25">
      <c r="A1164">
        <v>1153</v>
      </c>
      <c r="B1164" t="s">
        <v>8705</v>
      </c>
      <c r="C1164" s="1" t="s">
        <v>8467</v>
      </c>
      <c r="D1164" s="1" t="s">
        <v>8468</v>
      </c>
      <c r="E1164" s="2">
        <v>52871</v>
      </c>
      <c r="F1164" s="2">
        <v>52962</v>
      </c>
      <c r="G1164" s="1" t="s">
        <v>12625</v>
      </c>
      <c r="H1164" s="1">
        <f>+Temporalidad[[#This Row],[ID]]</f>
        <v>1153</v>
      </c>
    </row>
    <row r="1165" spans="1:8" hidden="1" x14ac:dyDescent="0.25">
      <c r="A1165">
        <v>1154</v>
      </c>
      <c r="B1165" t="s">
        <v>8706</v>
      </c>
      <c r="C1165" s="1" t="s">
        <v>8467</v>
      </c>
      <c r="D1165" s="1" t="s">
        <v>8468</v>
      </c>
      <c r="E1165" s="2">
        <v>53236</v>
      </c>
      <c r="F1165" s="2">
        <v>53327</v>
      </c>
      <c r="G1165" s="1" t="s">
        <v>12626</v>
      </c>
      <c r="H1165" s="1">
        <f>+Temporalidad[[#This Row],[ID]]</f>
        <v>1154</v>
      </c>
    </row>
    <row r="1166" spans="1:8" hidden="1" x14ac:dyDescent="0.25">
      <c r="A1166">
        <v>1155</v>
      </c>
      <c r="B1166" t="s">
        <v>8707</v>
      </c>
      <c r="C1166" s="1" t="s">
        <v>8467</v>
      </c>
      <c r="D1166" s="1" t="s">
        <v>8468</v>
      </c>
      <c r="E1166" s="2">
        <v>53601</v>
      </c>
      <c r="F1166" s="2">
        <v>53692</v>
      </c>
      <c r="G1166" s="1" t="s">
        <v>12627</v>
      </c>
      <c r="H1166" s="1">
        <f>+Temporalidad[[#This Row],[ID]]</f>
        <v>1155</v>
      </c>
    </row>
    <row r="1167" spans="1:8" hidden="1" x14ac:dyDescent="0.25">
      <c r="A1167">
        <v>1156</v>
      </c>
      <c r="B1167" t="s">
        <v>8708</v>
      </c>
      <c r="C1167" s="1" t="s">
        <v>8467</v>
      </c>
      <c r="D1167" s="1" t="s">
        <v>8468</v>
      </c>
      <c r="E1167" s="2">
        <v>53966</v>
      </c>
      <c r="F1167" s="2">
        <v>54057</v>
      </c>
      <c r="G1167" s="1" t="s">
        <v>12628</v>
      </c>
      <c r="H1167" s="1">
        <f>+Temporalidad[[#This Row],[ID]]</f>
        <v>1156</v>
      </c>
    </row>
    <row r="1168" spans="1:8" hidden="1" x14ac:dyDescent="0.25">
      <c r="A1168">
        <v>1157</v>
      </c>
      <c r="B1168" t="s">
        <v>8709</v>
      </c>
      <c r="C1168" s="1" t="s">
        <v>8467</v>
      </c>
      <c r="D1168" s="1" t="s">
        <v>8468</v>
      </c>
      <c r="E1168" s="2">
        <v>54332</v>
      </c>
      <c r="F1168" s="2">
        <v>54423</v>
      </c>
      <c r="G1168" s="1" t="s">
        <v>12629</v>
      </c>
      <c r="H1168" s="1">
        <f>+Temporalidad[[#This Row],[ID]]</f>
        <v>1157</v>
      </c>
    </row>
    <row r="1169" spans="1:8" hidden="1" x14ac:dyDescent="0.25">
      <c r="A1169">
        <v>1158</v>
      </c>
      <c r="B1169" t="s">
        <v>8710</v>
      </c>
      <c r="C1169" s="1" t="s">
        <v>8467</v>
      </c>
      <c r="D1169" s="1" t="s">
        <v>8468</v>
      </c>
      <c r="E1169" s="2">
        <v>54697</v>
      </c>
      <c r="F1169" s="2">
        <v>54788</v>
      </c>
      <c r="G1169" s="1" t="s">
        <v>12630</v>
      </c>
      <c r="H1169" s="1">
        <f>+Temporalidad[[#This Row],[ID]]</f>
        <v>1158</v>
      </c>
    </row>
    <row r="1170" spans="1:8" hidden="1" x14ac:dyDescent="0.25">
      <c r="A1170">
        <v>1159</v>
      </c>
      <c r="B1170" t="s">
        <v>8711</v>
      </c>
      <c r="C1170" s="1" t="s">
        <v>8467</v>
      </c>
      <c r="D1170" s="1" t="s">
        <v>8468</v>
      </c>
      <c r="E1170" s="2">
        <v>55062</v>
      </c>
      <c r="F1170" s="2">
        <v>55153</v>
      </c>
      <c r="G1170" s="1" t="s">
        <v>12631</v>
      </c>
      <c r="H1170" s="1">
        <f>+Temporalidad[[#This Row],[ID]]</f>
        <v>1159</v>
      </c>
    </row>
    <row r="1171" spans="1:8" hidden="1" x14ac:dyDescent="0.25">
      <c r="A1171">
        <v>1160</v>
      </c>
      <c r="B1171" t="s">
        <v>8712</v>
      </c>
      <c r="C1171" s="1" t="s">
        <v>8713</v>
      </c>
      <c r="D1171" s="1" t="s">
        <v>8714</v>
      </c>
      <c r="E1171" s="2">
        <v>32874</v>
      </c>
      <c r="F1171" s="2">
        <v>32993</v>
      </c>
      <c r="G1171" s="1" t="s">
        <v>12632</v>
      </c>
      <c r="H1171" s="1">
        <f>+Temporalidad[[#This Row],[ID]]</f>
        <v>1160</v>
      </c>
    </row>
    <row r="1172" spans="1:8" hidden="1" x14ac:dyDescent="0.25">
      <c r="A1172">
        <v>1161</v>
      </c>
      <c r="B1172" t="s">
        <v>8715</v>
      </c>
      <c r="C1172" s="1" t="s">
        <v>8713</v>
      </c>
      <c r="D1172" s="1" t="s">
        <v>8714</v>
      </c>
      <c r="E1172" s="2">
        <v>33239</v>
      </c>
      <c r="F1172" s="2">
        <v>33358</v>
      </c>
      <c r="G1172" s="1" t="s">
        <v>12633</v>
      </c>
      <c r="H1172" s="1">
        <f>+Temporalidad[[#This Row],[ID]]</f>
        <v>1161</v>
      </c>
    </row>
    <row r="1173" spans="1:8" hidden="1" x14ac:dyDescent="0.25">
      <c r="A1173">
        <v>1162</v>
      </c>
      <c r="B1173" t="s">
        <v>8716</v>
      </c>
      <c r="C1173" s="1" t="s">
        <v>8713</v>
      </c>
      <c r="D1173" s="1" t="s">
        <v>8714</v>
      </c>
      <c r="E1173" s="2">
        <v>33604</v>
      </c>
      <c r="F1173" s="2">
        <v>33724</v>
      </c>
      <c r="G1173" s="1" t="s">
        <v>12634</v>
      </c>
      <c r="H1173" s="1">
        <f>+Temporalidad[[#This Row],[ID]]</f>
        <v>1162</v>
      </c>
    </row>
    <row r="1174" spans="1:8" hidden="1" x14ac:dyDescent="0.25">
      <c r="A1174">
        <v>1163</v>
      </c>
      <c r="B1174" t="s">
        <v>8717</v>
      </c>
      <c r="C1174" s="1" t="s">
        <v>8713</v>
      </c>
      <c r="D1174" s="1" t="s">
        <v>8714</v>
      </c>
      <c r="E1174" s="2">
        <v>33970</v>
      </c>
      <c r="F1174" s="2">
        <v>34089</v>
      </c>
      <c r="G1174" s="1" t="s">
        <v>12635</v>
      </c>
      <c r="H1174" s="1">
        <f>+Temporalidad[[#This Row],[ID]]</f>
        <v>1163</v>
      </c>
    </row>
    <row r="1175" spans="1:8" hidden="1" x14ac:dyDescent="0.25">
      <c r="A1175">
        <v>1164</v>
      </c>
      <c r="B1175" t="s">
        <v>8718</v>
      </c>
      <c r="C1175" s="1" t="s">
        <v>8713</v>
      </c>
      <c r="D1175" s="1" t="s">
        <v>8714</v>
      </c>
      <c r="E1175" s="2">
        <v>34335</v>
      </c>
      <c r="F1175" s="2">
        <v>34454</v>
      </c>
      <c r="G1175" s="1" t="s">
        <v>12636</v>
      </c>
      <c r="H1175" s="1">
        <f>+Temporalidad[[#This Row],[ID]]</f>
        <v>1164</v>
      </c>
    </row>
    <row r="1176" spans="1:8" hidden="1" x14ac:dyDescent="0.25">
      <c r="A1176">
        <v>1165</v>
      </c>
      <c r="B1176" t="s">
        <v>8719</v>
      </c>
      <c r="C1176" s="1" t="s">
        <v>8713</v>
      </c>
      <c r="D1176" s="1" t="s">
        <v>8714</v>
      </c>
      <c r="E1176" s="2">
        <v>34700</v>
      </c>
      <c r="F1176" s="2">
        <v>34819</v>
      </c>
      <c r="G1176" s="1" t="s">
        <v>12637</v>
      </c>
      <c r="H1176" s="1">
        <f>+Temporalidad[[#This Row],[ID]]</f>
        <v>1165</v>
      </c>
    </row>
    <row r="1177" spans="1:8" hidden="1" x14ac:dyDescent="0.25">
      <c r="A1177">
        <v>1166</v>
      </c>
      <c r="B1177" t="s">
        <v>8720</v>
      </c>
      <c r="C1177" s="1" t="s">
        <v>8713</v>
      </c>
      <c r="D1177" s="1" t="s">
        <v>8714</v>
      </c>
      <c r="E1177" s="2">
        <v>35065</v>
      </c>
      <c r="F1177" s="2">
        <v>35185</v>
      </c>
      <c r="G1177" s="1" t="s">
        <v>12638</v>
      </c>
      <c r="H1177" s="1">
        <f>+Temporalidad[[#This Row],[ID]]</f>
        <v>1166</v>
      </c>
    </row>
    <row r="1178" spans="1:8" hidden="1" x14ac:dyDescent="0.25">
      <c r="A1178">
        <v>1167</v>
      </c>
      <c r="B1178" t="s">
        <v>8721</v>
      </c>
      <c r="C1178" s="1" t="s">
        <v>8713</v>
      </c>
      <c r="D1178" s="1" t="s">
        <v>8714</v>
      </c>
      <c r="E1178" s="2">
        <v>35431</v>
      </c>
      <c r="F1178" s="2">
        <v>35550</v>
      </c>
      <c r="G1178" s="1" t="s">
        <v>12639</v>
      </c>
      <c r="H1178" s="1">
        <f>+Temporalidad[[#This Row],[ID]]</f>
        <v>1167</v>
      </c>
    </row>
    <row r="1179" spans="1:8" hidden="1" x14ac:dyDescent="0.25">
      <c r="A1179">
        <v>1168</v>
      </c>
      <c r="B1179" t="s">
        <v>8722</v>
      </c>
      <c r="C1179" s="1" t="s">
        <v>8713</v>
      </c>
      <c r="D1179" s="1" t="s">
        <v>8714</v>
      </c>
      <c r="E1179" s="2">
        <v>35796</v>
      </c>
      <c r="F1179" s="2">
        <v>35915</v>
      </c>
      <c r="G1179" s="1" t="s">
        <v>12640</v>
      </c>
      <c r="H1179" s="1">
        <f>+Temporalidad[[#This Row],[ID]]</f>
        <v>1168</v>
      </c>
    </row>
    <row r="1180" spans="1:8" hidden="1" x14ac:dyDescent="0.25">
      <c r="A1180">
        <v>1169</v>
      </c>
      <c r="B1180" t="s">
        <v>8723</v>
      </c>
      <c r="C1180" s="1" t="s">
        <v>8713</v>
      </c>
      <c r="D1180" s="1" t="s">
        <v>8714</v>
      </c>
      <c r="E1180" s="2">
        <v>36161</v>
      </c>
      <c r="F1180" s="2">
        <v>36280</v>
      </c>
      <c r="G1180" s="1" t="s">
        <v>12641</v>
      </c>
      <c r="H1180" s="1">
        <f>+Temporalidad[[#This Row],[ID]]</f>
        <v>1169</v>
      </c>
    </row>
    <row r="1181" spans="1:8" hidden="1" x14ac:dyDescent="0.25">
      <c r="A1181">
        <v>1170</v>
      </c>
      <c r="B1181" t="s">
        <v>8724</v>
      </c>
      <c r="C1181" s="1" t="s">
        <v>8713</v>
      </c>
      <c r="D1181" s="1" t="s">
        <v>8714</v>
      </c>
      <c r="E1181" s="2">
        <v>36526</v>
      </c>
      <c r="F1181" s="2">
        <v>36646</v>
      </c>
      <c r="G1181" s="1" t="s">
        <v>12642</v>
      </c>
      <c r="H1181" s="1">
        <f>+Temporalidad[[#This Row],[ID]]</f>
        <v>1170</v>
      </c>
    </row>
    <row r="1182" spans="1:8" hidden="1" x14ac:dyDescent="0.25">
      <c r="A1182">
        <v>1171</v>
      </c>
      <c r="B1182" t="s">
        <v>8725</v>
      </c>
      <c r="C1182" s="1" t="s">
        <v>8713</v>
      </c>
      <c r="D1182" s="1" t="s">
        <v>8714</v>
      </c>
      <c r="E1182" s="2">
        <v>36892</v>
      </c>
      <c r="F1182" s="2">
        <v>37011</v>
      </c>
      <c r="G1182" s="1" t="s">
        <v>12643</v>
      </c>
      <c r="H1182" s="1">
        <f>+Temporalidad[[#This Row],[ID]]</f>
        <v>1171</v>
      </c>
    </row>
    <row r="1183" spans="1:8" hidden="1" x14ac:dyDescent="0.25">
      <c r="A1183">
        <v>1172</v>
      </c>
      <c r="B1183" t="s">
        <v>8726</v>
      </c>
      <c r="C1183" s="1" t="s">
        <v>8713</v>
      </c>
      <c r="D1183" s="1" t="s">
        <v>8714</v>
      </c>
      <c r="E1183" s="2">
        <v>37257</v>
      </c>
      <c r="F1183" s="2">
        <v>37376</v>
      </c>
      <c r="G1183" s="1" t="s">
        <v>12644</v>
      </c>
      <c r="H1183" s="1">
        <f>+Temporalidad[[#This Row],[ID]]</f>
        <v>1172</v>
      </c>
    </row>
    <row r="1184" spans="1:8" hidden="1" x14ac:dyDescent="0.25">
      <c r="A1184">
        <v>1173</v>
      </c>
      <c r="B1184" t="s">
        <v>8727</v>
      </c>
      <c r="C1184" s="1" t="s">
        <v>8713</v>
      </c>
      <c r="D1184" s="1" t="s">
        <v>8714</v>
      </c>
      <c r="E1184" s="2">
        <v>37622</v>
      </c>
      <c r="F1184" s="2">
        <v>37741</v>
      </c>
      <c r="G1184" s="1" t="s">
        <v>12645</v>
      </c>
      <c r="H1184" s="1">
        <f>+Temporalidad[[#This Row],[ID]]</f>
        <v>1173</v>
      </c>
    </row>
    <row r="1185" spans="1:8" hidden="1" x14ac:dyDescent="0.25">
      <c r="A1185">
        <v>1174</v>
      </c>
      <c r="B1185" t="s">
        <v>8728</v>
      </c>
      <c r="C1185" s="1" t="s">
        <v>8713</v>
      </c>
      <c r="D1185" s="1" t="s">
        <v>8714</v>
      </c>
      <c r="E1185" s="2">
        <v>37987</v>
      </c>
      <c r="F1185" s="2">
        <v>38107</v>
      </c>
      <c r="G1185" s="1" t="s">
        <v>12646</v>
      </c>
      <c r="H1185" s="1">
        <f>+Temporalidad[[#This Row],[ID]]</f>
        <v>1174</v>
      </c>
    </row>
    <row r="1186" spans="1:8" hidden="1" x14ac:dyDescent="0.25">
      <c r="A1186">
        <v>1175</v>
      </c>
      <c r="B1186" t="s">
        <v>8729</v>
      </c>
      <c r="C1186" s="1" t="s">
        <v>8713</v>
      </c>
      <c r="D1186" s="1" t="s">
        <v>8714</v>
      </c>
      <c r="E1186" s="2">
        <v>38353</v>
      </c>
      <c r="F1186" s="2">
        <v>38472</v>
      </c>
      <c r="G1186" s="1" t="s">
        <v>12647</v>
      </c>
      <c r="H1186" s="1">
        <f>+Temporalidad[[#This Row],[ID]]</f>
        <v>1175</v>
      </c>
    </row>
    <row r="1187" spans="1:8" hidden="1" x14ac:dyDescent="0.25">
      <c r="A1187">
        <v>1176</v>
      </c>
      <c r="B1187" t="s">
        <v>8730</v>
      </c>
      <c r="C1187" s="1" t="s">
        <v>8713</v>
      </c>
      <c r="D1187" s="1" t="s">
        <v>8714</v>
      </c>
      <c r="E1187" s="2">
        <v>38718</v>
      </c>
      <c r="F1187" s="2">
        <v>38837</v>
      </c>
      <c r="G1187" s="1" t="s">
        <v>12648</v>
      </c>
      <c r="H1187" s="1">
        <f>+Temporalidad[[#This Row],[ID]]</f>
        <v>1176</v>
      </c>
    </row>
    <row r="1188" spans="1:8" hidden="1" x14ac:dyDescent="0.25">
      <c r="A1188">
        <v>1177</v>
      </c>
      <c r="B1188" t="s">
        <v>8731</v>
      </c>
      <c r="C1188" s="1" t="s">
        <v>8713</v>
      </c>
      <c r="D1188" s="1" t="s">
        <v>8714</v>
      </c>
      <c r="E1188" s="2">
        <v>39083</v>
      </c>
      <c r="F1188" s="2">
        <v>39202</v>
      </c>
      <c r="G1188" s="1" t="s">
        <v>12649</v>
      </c>
      <c r="H1188" s="1">
        <f>+Temporalidad[[#This Row],[ID]]</f>
        <v>1177</v>
      </c>
    </row>
    <row r="1189" spans="1:8" hidden="1" x14ac:dyDescent="0.25">
      <c r="A1189">
        <v>1178</v>
      </c>
      <c r="B1189" t="s">
        <v>8732</v>
      </c>
      <c r="C1189" s="1" t="s">
        <v>8713</v>
      </c>
      <c r="D1189" s="1" t="s">
        <v>8714</v>
      </c>
      <c r="E1189" s="2">
        <v>39448</v>
      </c>
      <c r="F1189" s="2">
        <v>39568</v>
      </c>
      <c r="G1189" s="1" t="s">
        <v>12650</v>
      </c>
      <c r="H1189" s="1">
        <f>+Temporalidad[[#This Row],[ID]]</f>
        <v>1178</v>
      </c>
    </row>
    <row r="1190" spans="1:8" hidden="1" x14ac:dyDescent="0.25">
      <c r="A1190">
        <v>1179</v>
      </c>
      <c r="B1190" t="s">
        <v>8733</v>
      </c>
      <c r="C1190" s="1" t="s">
        <v>8713</v>
      </c>
      <c r="D1190" s="1" t="s">
        <v>8714</v>
      </c>
      <c r="E1190" s="2">
        <v>39814</v>
      </c>
      <c r="F1190" s="2">
        <v>39933</v>
      </c>
      <c r="G1190" s="1" t="s">
        <v>12651</v>
      </c>
      <c r="H1190" s="1">
        <f>+Temporalidad[[#This Row],[ID]]</f>
        <v>1179</v>
      </c>
    </row>
    <row r="1191" spans="1:8" hidden="1" x14ac:dyDescent="0.25">
      <c r="A1191">
        <v>1180</v>
      </c>
      <c r="B1191" t="s">
        <v>8734</v>
      </c>
      <c r="C1191" s="1" t="s">
        <v>8713</v>
      </c>
      <c r="D1191" s="1" t="s">
        <v>8714</v>
      </c>
      <c r="E1191" s="2">
        <v>40179</v>
      </c>
      <c r="F1191" s="2">
        <v>40298</v>
      </c>
      <c r="G1191" s="1" t="s">
        <v>12652</v>
      </c>
      <c r="H1191" s="1">
        <f>+Temporalidad[[#This Row],[ID]]</f>
        <v>1180</v>
      </c>
    </row>
    <row r="1192" spans="1:8" hidden="1" x14ac:dyDescent="0.25">
      <c r="A1192">
        <v>1181</v>
      </c>
      <c r="B1192" t="s">
        <v>8735</v>
      </c>
      <c r="C1192" s="1" t="s">
        <v>8713</v>
      </c>
      <c r="D1192" s="1" t="s">
        <v>8714</v>
      </c>
      <c r="E1192" s="2">
        <v>40544</v>
      </c>
      <c r="F1192" s="2">
        <v>40663</v>
      </c>
      <c r="G1192" s="1" t="s">
        <v>12653</v>
      </c>
      <c r="H1192" s="1">
        <f>+Temporalidad[[#This Row],[ID]]</f>
        <v>1181</v>
      </c>
    </row>
    <row r="1193" spans="1:8" hidden="1" x14ac:dyDescent="0.25">
      <c r="A1193">
        <v>1182</v>
      </c>
      <c r="B1193" t="s">
        <v>8736</v>
      </c>
      <c r="C1193" s="1" t="s">
        <v>8713</v>
      </c>
      <c r="D1193" s="1" t="s">
        <v>8714</v>
      </c>
      <c r="E1193" s="2">
        <v>40909</v>
      </c>
      <c r="F1193" s="2">
        <v>41029</v>
      </c>
      <c r="G1193" s="1" t="s">
        <v>12654</v>
      </c>
      <c r="H1193" s="1">
        <f>+Temporalidad[[#This Row],[ID]]</f>
        <v>1182</v>
      </c>
    </row>
    <row r="1194" spans="1:8" hidden="1" x14ac:dyDescent="0.25">
      <c r="A1194">
        <v>1183</v>
      </c>
      <c r="B1194" t="s">
        <v>8737</v>
      </c>
      <c r="C1194" s="1" t="s">
        <v>8713</v>
      </c>
      <c r="D1194" s="1" t="s">
        <v>8714</v>
      </c>
      <c r="E1194" s="2">
        <v>41275</v>
      </c>
      <c r="F1194" s="2">
        <v>41394</v>
      </c>
      <c r="G1194" s="1" t="s">
        <v>12655</v>
      </c>
      <c r="H1194" s="1">
        <f>+Temporalidad[[#This Row],[ID]]</f>
        <v>1183</v>
      </c>
    </row>
    <row r="1195" spans="1:8" hidden="1" x14ac:dyDescent="0.25">
      <c r="A1195">
        <v>1184</v>
      </c>
      <c r="B1195" t="s">
        <v>8738</v>
      </c>
      <c r="C1195" s="1" t="s">
        <v>8713</v>
      </c>
      <c r="D1195" s="1" t="s">
        <v>8714</v>
      </c>
      <c r="E1195" s="2">
        <v>41640</v>
      </c>
      <c r="F1195" s="2">
        <v>41759</v>
      </c>
      <c r="G1195" s="1" t="s">
        <v>12656</v>
      </c>
      <c r="H1195" s="1">
        <f>+Temporalidad[[#This Row],[ID]]</f>
        <v>1184</v>
      </c>
    </row>
    <row r="1196" spans="1:8" hidden="1" x14ac:dyDescent="0.25">
      <c r="A1196">
        <v>1185</v>
      </c>
      <c r="B1196" t="s">
        <v>8739</v>
      </c>
      <c r="C1196" s="1" t="s">
        <v>8713</v>
      </c>
      <c r="D1196" s="1" t="s">
        <v>8714</v>
      </c>
      <c r="E1196" s="2">
        <v>42005</v>
      </c>
      <c r="F1196" s="2">
        <v>42124</v>
      </c>
      <c r="G1196" s="1" t="s">
        <v>12657</v>
      </c>
      <c r="H1196" s="1">
        <f>+Temporalidad[[#This Row],[ID]]</f>
        <v>1185</v>
      </c>
    </row>
    <row r="1197" spans="1:8" hidden="1" x14ac:dyDescent="0.25">
      <c r="A1197">
        <v>1186</v>
      </c>
      <c r="B1197" t="s">
        <v>8740</v>
      </c>
      <c r="C1197" s="1" t="s">
        <v>8713</v>
      </c>
      <c r="D1197" s="1" t="s">
        <v>8714</v>
      </c>
      <c r="E1197" s="2">
        <v>42370</v>
      </c>
      <c r="F1197" s="2">
        <v>42490</v>
      </c>
      <c r="G1197" s="1" t="s">
        <v>12658</v>
      </c>
      <c r="H1197" s="1">
        <f>+Temporalidad[[#This Row],[ID]]</f>
        <v>1186</v>
      </c>
    </row>
    <row r="1198" spans="1:8" hidden="1" x14ac:dyDescent="0.25">
      <c r="A1198">
        <v>1187</v>
      </c>
      <c r="B1198" t="s">
        <v>8741</v>
      </c>
      <c r="C1198" s="1" t="s">
        <v>8713</v>
      </c>
      <c r="D1198" s="1" t="s">
        <v>8714</v>
      </c>
      <c r="E1198" s="2">
        <v>42736</v>
      </c>
      <c r="F1198" s="2">
        <v>42855</v>
      </c>
      <c r="G1198" s="1" t="s">
        <v>12659</v>
      </c>
      <c r="H1198" s="1">
        <f>+Temporalidad[[#This Row],[ID]]</f>
        <v>1187</v>
      </c>
    </row>
    <row r="1199" spans="1:8" hidden="1" x14ac:dyDescent="0.25">
      <c r="A1199">
        <v>1188</v>
      </c>
      <c r="B1199" t="s">
        <v>8742</v>
      </c>
      <c r="C1199" s="1" t="s">
        <v>8713</v>
      </c>
      <c r="D1199" s="1" t="s">
        <v>8714</v>
      </c>
      <c r="E1199" s="2">
        <v>43101</v>
      </c>
      <c r="F1199" s="2">
        <v>43220</v>
      </c>
      <c r="G1199" s="1" t="s">
        <v>12660</v>
      </c>
      <c r="H1199" s="1">
        <f>+Temporalidad[[#This Row],[ID]]</f>
        <v>1188</v>
      </c>
    </row>
    <row r="1200" spans="1:8" hidden="1" x14ac:dyDescent="0.25">
      <c r="A1200">
        <v>1189</v>
      </c>
      <c r="B1200" t="s">
        <v>8743</v>
      </c>
      <c r="C1200" s="1" t="s">
        <v>8713</v>
      </c>
      <c r="D1200" s="1" t="s">
        <v>8714</v>
      </c>
      <c r="E1200" s="2">
        <v>43466</v>
      </c>
      <c r="F1200" s="2">
        <v>43585</v>
      </c>
      <c r="G1200" s="1" t="s">
        <v>12661</v>
      </c>
      <c r="H1200" s="1">
        <f>+Temporalidad[[#This Row],[ID]]</f>
        <v>1189</v>
      </c>
    </row>
    <row r="1201" spans="1:8" hidden="1" x14ac:dyDescent="0.25">
      <c r="A1201">
        <v>1190</v>
      </c>
      <c r="B1201" t="s">
        <v>8744</v>
      </c>
      <c r="C1201" s="1" t="s">
        <v>8713</v>
      </c>
      <c r="D1201" s="1" t="s">
        <v>8714</v>
      </c>
      <c r="E1201" s="2">
        <v>43831</v>
      </c>
      <c r="F1201" s="2">
        <v>43951</v>
      </c>
      <c r="G1201" s="1" t="s">
        <v>12662</v>
      </c>
      <c r="H1201" s="1">
        <f>+Temporalidad[[#This Row],[ID]]</f>
        <v>1190</v>
      </c>
    </row>
    <row r="1202" spans="1:8" hidden="1" x14ac:dyDescent="0.25">
      <c r="A1202">
        <v>1191</v>
      </c>
      <c r="B1202" t="s">
        <v>8745</v>
      </c>
      <c r="C1202" s="1" t="s">
        <v>8713</v>
      </c>
      <c r="D1202" s="1" t="s">
        <v>8714</v>
      </c>
      <c r="E1202" s="2">
        <v>44197</v>
      </c>
      <c r="F1202" s="2">
        <v>44316</v>
      </c>
      <c r="G1202" s="1" t="s">
        <v>12663</v>
      </c>
      <c r="H1202" s="1">
        <f>+Temporalidad[[#This Row],[ID]]</f>
        <v>1191</v>
      </c>
    </row>
    <row r="1203" spans="1:8" hidden="1" x14ac:dyDescent="0.25">
      <c r="A1203">
        <v>1192</v>
      </c>
      <c r="B1203" t="s">
        <v>8746</v>
      </c>
      <c r="C1203" s="1" t="s">
        <v>8713</v>
      </c>
      <c r="D1203" s="1" t="s">
        <v>8714</v>
      </c>
      <c r="E1203" s="2">
        <v>44562</v>
      </c>
      <c r="F1203" s="2">
        <v>44681</v>
      </c>
      <c r="G1203" s="1" t="s">
        <v>12664</v>
      </c>
      <c r="H1203" s="1">
        <f>+Temporalidad[[#This Row],[ID]]</f>
        <v>1192</v>
      </c>
    </row>
    <row r="1204" spans="1:8" hidden="1" x14ac:dyDescent="0.25">
      <c r="A1204">
        <v>1193</v>
      </c>
      <c r="B1204" t="s">
        <v>8747</v>
      </c>
      <c r="C1204" s="1" t="s">
        <v>8713</v>
      </c>
      <c r="D1204" s="1" t="s">
        <v>8714</v>
      </c>
      <c r="E1204" s="2">
        <v>44927</v>
      </c>
      <c r="F1204" s="2">
        <v>45046</v>
      </c>
      <c r="G1204" s="1" t="s">
        <v>12665</v>
      </c>
      <c r="H1204" s="1">
        <f>+Temporalidad[[#This Row],[ID]]</f>
        <v>1193</v>
      </c>
    </row>
    <row r="1205" spans="1:8" hidden="1" x14ac:dyDescent="0.25">
      <c r="A1205">
        <v>1194</v>
      </c>
      <c r="B1205" t="s">
        <v>8748</v>
      </c>
      <c r="C1205" s="1" t="s">
        <v>8713</v>
      </c>
      <c r="D1205" s="1" t="s">
        <v>8714</v>
      </c>
      <c r="E1205" s="2">
        <v>45292</v>
      </c>
      <c r="F1205" s="2">
        <v>45412</v>
      </c>
      <c r="G1205" s="1" t="s">
        <v>12666</v>
      </c>
      <c r="H1205" s="1">
        <f>+Temporalidad[[#This Row],[ID]]</f>
        <v>1194</v>
      </c>
    </row>
    <row r="1206" spans="1:8" hidden="1" x14ac:dyDescent="0.25">
      <c r="A1206">
        <v>1195</v>
      </c>
      <c r="B1206" t="s">
        <v>8749</v>
      </c>
      <c r="C1206" s="1" t="s">
        <v>8713</v>
      </c>
      <c r="D1206" s="1" t="s">
        <v>8714</v>
      </c>
      <c r="E1206" s="2">
        <v>45658</v>
      </c>
      <c r="F1206" s="2">
        <v>45777</v>
      </c>
      <c r="G1206" s="1" t="s">
        <v>12667</v>
      </c>
      <c r="H1206" s="1">
        <f>+Temporalidad[[#This Row],[ID]]</f>
        <v>1195</v>
      </c>
    </row>
    <row r="1207" spans="1:8" hidden="1" x14ac:dyDescent="0.25">
      <c r="A1207">
        <v>1196</v>
      </c>
      <c r="B1207" t="s">
        <v>8750</v>
      </c>
      <c r="C1207" s="1" t="s">
        <v>8713</v>
      </c>
      <c r="D1207" s="1" t="s">
        <v>8714</v>
      </c>
      <c r="E1207" s="2">
        <v>46023</v>
      </c>
      <c r="F1207" s="2">
        <v>46142</v>
      </c>
      <c r="G1207" s="1" t="s">
        <v>12668</v>
      </c>
      <c r="H1207" s="1">
        <f>+Temporalidad[[#This Row],[ID]]</f>
        <v>1196</v>
      </c>
    </row>
    <row r="1208" spans="1:8" hidden="1" x14ac:dyDescent="0.25">
      <c r="A1208">
        <v>1197</v>
      </c>
      <c r="B1208" t="s">
        <v>8751</v>
      </c>
      <c r="C1208" s="1" t="s">
        <v>8713</v>
      </c>
      <c r="D1208" s="1" t="s">
        <v>8714</v>
      </c>
      <c r="E1208" s="2">
        <v>46388</v>
      </c>
      <c r="F1208" s="2">
        <v>46507</v>
      </c>
      <c r="G1208" s="1" t="s">
        <v>12669</v>
      </c>
      <c r="H1208" s="1">
        <f>+Temporalidad[[#This Row],[ID]]</f>
        <v>1197</v>
      </c>
    </row>
    <row r="1209" spans="1:8" hidden="1" x14ac:dyDescent="0.25">
      <c r="A1209">
        <v>1198</v>
      </c>
      <c r="B1209" t="s">
        <v>8752</v>
      </c>
      <c r="C1209" s="1" t="s">
        <v>8713</v>
      </c>
      <c r="D1209" s="1" t="s">
        <v>8714</v>
      </c>
      <c r="E1209" s="2">
        <v>46753</v>
      </c>
      <c r="F1209" s="2">
        <v>46873</v>
      </c>
      <c r="G1209" s="1" t="s">
        <v>12670</v>
      </c>
      <c r="H1209" s="1">
        <f>+Temporalidad[[#This Row],[ID]]</f>
        <v>1198</v>
      </c>
    </row>
    <row r="1210" spans="1:8" hidden="1" x14ac:dyDescent="0.25">
      <c r="A1210">
        <v>1199</v>
      </c>
      <c r="B1210" t="s">
        <v>8753</v>
      </c>
      <c r="C1210" s="1" t="s">
        <v>8713</v>
      </c>
      <c r="D1210" s="1" t="s">
        <v>8714</v>
      </c>
      <c r="E1210" s="2">
        <v>47119</v>
      </c>
      <c r="F1210" s="2">
        <v>47238</v>
      </c>
      <c r="G1210" s="1" t="s">
        <v>12671</v>
      </c>
      <c r="H1210" s="1">
        <f>+Temporalidad[[#This Row],[ID]]</f>
        <v>1199</v>
      </c>
    </row>
    <row r="1211" spans="1:8" hidden="1" x14ac:dyDescent="0.25">
      <c r="A1211">
        <v>1200</v>
      </c>
      <c r="B1211" t="s">
        <v>8754</v>
      </c>
      <c r="C1211" s="1" t="s">
        <v>8713</v>
      </c>
      <c r="D1211" s="1" t="s">
        <v>8714</v>
      </c>
      <c r="E1211" s="2">
        <v>47484</v>
      </c>
      <c r="F1211" s="2">
        <v>47603</v>
      </c>
      <c r="G1211" s="1" t="s">
        <v>12672</v>
      </c>
      <c r="H1211" s="1">
        <f>+Temporalidad[[#This Row],[ID]]</f>
        <v>1200</v>
      </c>
    </row>
    <row r="1212" spans="1:8" hidden="1" x14ac:dyDescent="0.25">
      <c r="A1212">
        <v>1201</v>
      </c>
      <c r="B1212" t="s">
        <v>8755</v>
      </c>
      <c r="C1212" s="1" t="s">
        <v>8713</v>
      </c>
      <c r="D1212" s="1" t="s">
        <v>8714</v>
      </c>
      <c r="E1212" s="2">
        <v>47849</v>
      </c>
      <c r="F1212" s="2">
        <v>47968</v>
      </c>
      <c r="G1212" s="1" t="s">
        <v>12673</v>
      </c>
      <c r="H1212" s="1">
        <f>+Temporalidad[[#This Row],[ID]]</f>
        <v>1201</v>
      </c>
    </row>
    <row r="1213" spans="1:8" hidden="1" x14ac:dyDescent="0.25">
      <c r="A1213">
        <v>1202</v>
      </c>
      <c r="B1213" t="s">
        <v>8756</v>
      </c>
      <c r="C1213" s="1" t="s">
        <v>8713</v>
      </c>
      <c r="D1213" s="1" t="s">
        <v>8714</v>
      </c>
      <c r="E1213" s="2">
        <v>48214</v>
      </c>
      <c r="F1213" s="2">
        <v>48334</v>
      </c>
      <c r="G1213" s="1" t="s">
        <v>12674</v>
      </c>
      <c r="H1213" s="1">
        <f>+Temporalidad[[#This Row],[ID]]</f>
        <v>1202</v>
      </c>
    </row>
    <row r="1214" spans="1:8" hidden="1" x14ac:dyDescent="0.25">
      <c r="A1214">
        <v>1203</v>
      </c>
      <c r="B1214" t="s">
        <v>8757</v>
      </c>
      <c r="C1214" s="1" t="s">
        <v>8713</v>
      </c>
      <c r="D1214" s="1" t="s">
        <v>8714</v>
      </c>
      <c r="E1214" s="2">
        <v>48580</v>
      </c>
      <c r="F1214" s="2">
        <v>48699</v>
      </c>
      <c r="G1214" s="1" t="s">
        <v>12675</v>
      </c>
      <c r="H1214" s="1">
        <f>+Temporalidad[[#This Row],[ID]]</f>
        <v>1203</v>
      </c>
    </row>
    <row r="1215" spans="1:8" hidden="1" x14ac:dyDescent="0.25">
      <c r="A1215">
        <v>1204</v>
      </c>
      <c r="B1215" t="s">
        <v>8758</v>
      </c>
      <c r="C1215" s="1" t="s">
        <v>8713</v>
      </c>
      <c r="D1215" s="1" t="s">
        <v>8714</v>
      </c>
      <c r="E1215" s="2">
        <v>48945</v>
      </c>
      <c r="F1215" s="2">
        <v>49064</v>
      </c>
      <c r="G1215" s="1" t="s">
        <v>12676</v>
      </c>
      <c r="H1215" s="1">
        <f>+Temporalidad[[#This Row],[ID]]</f>
        <v>1204</v>
      </c>
    </row>
    <row r="1216" spans="1:8" hidden="1" x14ac:dyDescent="0.25">
      <c r="A1216">
        <v>1205</v>
      </c>
      <c r="B1216" t="s">
        <v>8759</v>
      </c>
      <c r="C1216" s="1" t="s">
        <v>8713</v>
      </c>
      <c r="D1216" s="1" t="s">
        <v>8714</v>
      </c>
      <c r="E1216" s="2">
        <v>49310</v>
      </c>
      <c r="F1216" s="2">
        <v>49429</v>
      </c>
      <c r="G1216" s="1" t="s">
        <v>12677</v>
      </c>
      <c r="H1216" s="1">
        <f>+Temporalidad[[#This Row],[ID]]</f>
        <v>1205</v>
      </c>
    </row>
    <row r="1217" spans="1:8" hidden="1" x14ac:dyDescent="0.25">
      <c r="A1217">
        <v>1206</v>
      </c>
      <c r="B1217" t="s">
        <v>8760</v>
      </c>
      <c r="C1217" s="1" t="s">
        <v>8713</v>
      </c>
      <c r="D1217" s="1" t="s">
        <v>8714</v>
      </c>
      <c r="E1217" s="2">
        <v>49675</v>
      </c>
      <c r="F1217" s="2">
        <v>49795</v>
      </c>
      <c r="G1217" s="1" t="s">
        <v>12678</v>
      </c>
      <c r="H1217" s="1">
        <f>+Temporalidad[[#This Row],[ID]]</f>
        <v>1206</v>
      </c>
    </row>
    <row r="1218" spans="1:8" hidden="1" x14ac:dyDescent="0.25">
      <c r="A1218">
        <v>1207</v>
      </c>
      <c r="B1218" t="s">
        <v>8761</v>
      </c>
      <c r="C1218" s="1" t="s">
        <v>8713</v>
      </c>
      <c r="D1218" s="1" t="s">
        <v>8714</v>
      </c>
      <c r="E1218" s="2">
        <v>50041</v>
      </c>
      <c r="F1218" s="2">
        <v>50160</v>
      </c>
      <c r="G1218" s="1" t="s">
        <v>12679</v>
      </c>
      <c r="H1218" s="1">
        <f>+Temporalidad[[#This Row],[ID]]</f>
        <v>1207</v>
      </c>
    </row>
    <row r="1219" spans="1:8" hidden="1" x14ac:dyDescent="0.25">
      <c r="A1219">
        <v>1208</v>
      </c>
      <c r="B1219" t="s">
        <v>8762</v>
      </c>
      <c r="C1219" s="1" t="s">
        <v>8713</v>
      </c>
      <c r="D1219" s="1" t="s">
        <v>8714</v>
      </c>
      <c r="E1219" s="2">
        <v>50406</v>
      </c>
      <c r="F1219" s="2">
        <v>50525</v>
      </c>
      <c r="G1219" s="1" t="s">
        <v>12680</v>
      </c>
      <c r="H1219" s="1">
        <f>+Temporalidad[[#This Row],[ID]]</f>
        <v>1208</v>
      </c>
    </row>
    <row r="1220" spans="1:8" hidden="1" x14ac:dyDescent="0.25">
      <c r="A1220">
        <v>1209</v>
      </c>
      <c r="B1220" t="s">
        <v>8763</v>
      </c>
      <c r="C1220" s="1" t="s">
        <v>8713</v>
      </c>
      <c r="D1220" s="1" t="s">
        <v>8714</v>
      </c>
      <c r="E1220" s="2">
        <v>50771</v>
      </c>
      <c r="F1220" s="2">
        <v>50890</v>
      </c>
      <c r="G1220" s="1" t="s">
        <v>12681</v>
      </c>
      <c r="H1220" s="1">
        <f>+Temporalidad[[#This Row],[ID]]</f>
        <v>1209</v>
      </c>
    </row>
    <row r="1221" spans="1:8" hidden="1" x14ac:dyDescent="0.25">
      <c r="A1221">
        <v>1210</v>
      </c>
      <c r="B1221" t="s">
        <v>8764</v>
      </c>
      <c r="C1221" s="1" t="s">
        <v>8713</v>
      </c>
      <c r="D1221" s="1" t="s">
        <v>8714</v>
      </c>
      <c r="E1221" s="2">
        <v>51136</v>
      </c>
      <c r="F1221" s="2">
        <v>51256</v>
      </c>
      <c r="G1221" s="1" t="s">
        <v>12682</v>
      </c>
      <c r="H1221" s="1">
        <f>+Temporalidad[[#This Row],[ID]]</f>
        <v>1210</v>
      </c>
    </row>
    <row r="1222" spans="1:8" hidden="1" x14ac:dyDescent="0.25">
      <c r="A1222">
        <v>1211</v>
      </c>
      <c r="B1222" t="s">
        <v>8765</v>
      </c>
      <c r="C1222" s="1" t="s">
        <v>8713</v>
      </c>
      <c r="D1222" s="1" t="s">
        <v>8714</v>
      </c>
      <c r="E1222" s="2">
        <v>51502</v>
      </c>
      <c r="F1222" s="2">
        <v>51621</v>
      </c>
      <c r="G1222" s="1" t="s">
        <v>12683</v>
      </c>
      <c r="H1222" s="1">
        <f>+Temporalidad[[#This Row],[ID]]</f>
        <v>1211</v>
      </c>
    </row>
    <row r="1223" spans="1:8" hidden="1" x14ac:dyDescent="0.25">
      <c r="A1223">
        <v>1212</v>
      </c>
      <c r="B1223" t="s">
        <v>8766</v>
      </c>
      <c r="C1223" s="1" t="s">
        <v>8713</v>
      </c>
      <c r="D1223" s="1" t="s">
        <v>8714</v>
      </c>
      <c r="E1223" s="2">
        <v>51867</v>
      </c>
      <c r="F1223" s="2">
        <v>51986</v>
      </c>
      <c r="G1223" s="1" t="s">
        <v>12684</v>
      </c>
      <c r="H1223" s="1">
        <f>+Temporalidad[[#This Row],[ID]]</f>
        <v>1212</v>
      </c>
    </row>
    <row r="1224" spans="1:8" hidden="1" x14ac:dyDescent="0.25">
      <c r="A1224">
        <v>1213</v>
      </c>
      <c r="B1224" t="s">
        <v>8767</v>
      </c>
      <c r="C1224" s="1" t="s">
        <v>8713</v>
      </c>
      <c r="D1224" s="1" t="s">
        <v>8714</v>
      </c>
      <c r="E1224" s="2">
        <v>52232</v>
      </c>
      <c r="F1224" s="2">
        <v>52351</v>
      </c>
      <c r="G1224" s="1" t="s">
        <v>12685</v>
      </c>
      <c r="H1224" s="1">
        <f>+Temporalidad[[#This Row],[ID]]</f>
        <v>1213</v>
      </c>
    </row>
    <row r="1225" spans="1:8" hidden="1" x14ac:dyDescent="0.25">
      <c r="A1225">
        <v>1214</v>
      </c>
      <c r="B1225" t="s">
        <v>8768</v>
      </c>
      <c r="C1225" s="1" t="s">
        <v>8713</v>
      </c>
      <c r="D1225" s="1" t="s">
        <v>8714</v>
      </c>
      <c r="E1225" s="2">
        <v>52597</v>
      </c>
      <c r="F1225" s="2">
        <v>52717</v>
      </c>
      <c r="G1225" s="1" t="s">
        <v>12686</v>
      </c>
      <c r="H1225" s="1">
        <f>+Temporalidad[[#This Row],[ID]]</f>
        <v>1214</v>
      </c>
    </row>
    <row r="1226" spans="1:8" hidden="1" x14ac:dyDescent="0.25">
      <c r="A1226">
        <v>1215</v>
      </c>
      <c r="B1226" t="s">
        <v>8769</v>
      </c>
      <c r="C1226" s="1" t="s">
        <v>8713</v>
      </c>
      <c r="D1226" s="1" t="s">
        <v>8714</v>
      </c>
      <c r="E1226" s="2">
        <v>52963</v>
      </c>
      <c r="F1226" s="2">
        <v>53082</v>
      </c>
      <c r="G1226" s="1" t="s">
        <v>12687</v>
      </c>
      <c r="H1226" s="1">
        <f>+Temporalidad[[#This Row],[ID]]</f>
        <v>1215</v>
      </c>
    </row>
    <row r="1227" spans="1:8" hidden="1" x14ac:dyDescent="0.25">
      <c r="A1227">
        <v>1216</v>
      </c>
      <c r="B1227" t="s">
        <v>8770</v>
      </c>
      <c r="C1227" s="1" t="s">
        <v>8713</v>
      </c>
      <c r="D1227" s="1" t="s">
        <v>8714</v>
      </c>
      <c r="E1227" s="2">
        <v>53328</v>
      </c>
      <c r="F1227" s="2">
        <v>53447</v>
      </c>
      <c r="G1227" s="1" t="s">
        <v>12688</v>
      </c>
      <c r="H1227" s="1">
        <f>+Temporalidad[[#This Row],[ID]]</f>
        <v>1216</v>
      </c>
    </row>
    <row r="1228" spans="1:8" hidden="1" x14ac:dyDescent="0.25">
      <c r="A1228">
        <v>1217</v>
      </c>
      <c r="B1228" t="s">
        <v>8771</v>
      </c>
      <c r="C1228" s="1" t="s">
        <v>8713</v>
      </c>
      <c r="D1228" s="1" t="s">
        <v>8714</v>
      </c>
      <c r="E1228" s="2">
        <v>53693</v>
      </c>
      <c r="F1228" s="2">
        <v>53812</v>
      </c>
      <c r="G1228" s="1" t="s">
        <v>12689</v>
      </c>
      <c r="H1228" s="1">
        <f>+Temporalidad[[#This Row],[ID]]</f>
        <v>1217</v>
      </c>
    </row>
    <row r="1229" spans="1:8" hidden="1" x14ac:dyDescent="0.25">
      <c r="A1229">
        <v>1218</v>
      </c>
      <c r="B1229" t="s">
        <v>8772</v>
      </c>
      <c r="C1229" s="1" t="s">
        <v>8713</v>
      </c>
      <c r="D1229" s="1" t="s">
        <v>8714</v>
      </c>
      <c r="E1229" s="2">
        <v>54058</v>
      </c>
      <c r="F1229" s="2">
        <v>54178</v>
      </c>
      <c r="G1229" s="1" t="s">
        <v>12690</v>
      </c>
      <c r="H1229" s="1">
        <f>+Temporalidad[[#This Row],[ID]]</f>
        <v>1218</v>
      </c>
    </row>
    <row r="1230" spans="1:8" hidden="1" x14ac:dyDescent="0.25">
      <c r="A1230">
        <v>1219</v>
      </c>
      <c r="B1230" t="s">
        <v>8773</v>
      </c>
      <c r="C1230" s="1" t="s">
        <v>8713</v>
      </c>
      <c r="D1230" s="1" t="s">
        <v>8714</v>
      </c>
      <c r="E1230" s="2">
        <v>54424</v>
      </c>
      <c r="F1230" s="2">
        <v>54543</v>
      </c>
      <c r="G1230" s="1" t="s">
        <v>12691</v>
      </c>
      <c r="H1230" s="1">
        <f>+Temporalidad[[#This Row],[ID]]</f>
        <v>1219</v>
      </c>
    </row>
    <row r="1231" spans="1:8" hidden="1" x14ac:dyDescent="0.25">
      <c r="A1231">
        <v>1220</v>
      </c>
      <c r="B1231" t="s">
        <v>8774</v>
      </c>
      <c r="C1231" s="1" t="s">
        <v>8713</v>
      </c>
      <c r="D1231" s="1" t="s">
        <v>8714</v>
      </c>
      <c r="E1231" s="2">
        <v>54789</v>
      </c>
      <c r="F1231" s="2">
        <v>54908</v>
      </c>
      <c r="G1231" s="1" t="s">
        <v>12692</v>
      </c>
      <c r="H1231" s="1">
        <f>+Temporalidad[[#This Row],[ID]]</f>
        <v>1220</v>
      </c>
    </row>
    <row r="1232" spans="1:8" hidden="1" x14ac:dyDescent="0.25">
      <c r="A1232">
        <v>1221</v>
      </c>
      <c r="B1232" t="s">
        <v>8775</v>
      </c>
      <c r="C1232" s="1" t="s">
        <v>8713</v>
      </c>
      <c r="D1232" s="1" t="s">
        <v>8714</v>
      </c>
      <c r="E1232" s="2">
        <v>32994</v>
      </c>
      <c r="F1232" s="2">
        <v>33116</v>
      </c>
      <c r="G1232" s="1" t="s">
        <v>12693</v>
      </c>
      <c r="H1232" s="1">
        <f>+Temporalidad[[#This Row],[ID]]</f>
        <v>1221</v>
      </c>
    </row>
    <row r="1233" spans="1:8" hidden="1" x14ac:dyDescent="0.25">
      <c r="A1233">
        <v>1222</v>
      </c>
      <c r="B1233" t="s">
        <v>8776</v>
      </c>
      <c r="C1233" s="1" t="s">
        <v>8713</v>
      </c>
      <c r="D1233" s="1" t="s">
        <v>8714</v>
      </c>
      <c r="E1233" s="2">
        <v>33359</v>
      </c>
      <c r="F1233" s="2">
        <v>33481</v>
      </c>
      <c r="G1233" s="1" t="s">
        <v>12694</v>
      </c>
      <c r="H1233" s="1">
        <f>+Temporalidad[[#This Row],[ID]]</f>
        <v>1222</v>
      </c>
    </row>
    <row r="1234" spans="1:8" hidden="1" x14ac:dyDescent="0.25">
      <c r="A1234">
        <v>1223</v>
      </c>
      <c r="B1234" t="s">
        <v>8777</v>
      </c>
      <c r="C1234" s="1" t="s">
        <v>8713</v>
      </c>
      <c r="D1234" s="1" t="s">
        <v>8714</v>
      </c>
      <c r="E1234" s="2">
        <v>33725</v>
      </c>
      <c r="F1234" s="2">
        <v>33847</v>
      </c>
      <c r="G1234" s="1" t="s">
        <v>12695</v>
      </c>
      <c r="H1234" s="1">
        <f>+Temporalidad[[#This Row],[ID]]</f>
        <v>1223</v>
      </c>
    </row>
    <row r="1235" spans="1:8" hidden="1" x14ac:dyDescent="0.25">
      <c r="A1235">
        <v>1224</v>
      </c>
      <c r="B1235" t="s">
        <v>8778</v>
      </c>
      <c r="C1235" s="1" t="s">
        <v>8713</v>
      </c>
      <c r="D1235" s="1" t="s">
        <v>8714</v>
      </c>
      <c r="E1235" s="2">
        <v>34090</v>
      </c>
      <c r="F1235" s="2">
        <v>34212</v>
      </c>
      <c r="G1235" s="1" t="s">
        <v>12696</v>
      </c>
      <c r="H1235" s="1">
        <f>+Temporalidad[[#This Row],[ID]]</f>
        <v>1224</v>
      </c>
    </row>
    <row r="1236" spans="1:8" hidden="1" x14ac:dyDescent="0.25">
      <c r="A1236">
        <v>1225</v>
      </c>
      <c r="B1236" t="s">
        <v>8779</v>
      </c>
      <c r="C1236" s="1" t="s">
        <v>8713</v>
      </c>
      <c r="D1236" s="1" t="s">
        <v>8714</v>
      </c>
      <c r="E1236" s="2">
        <v>34455</v>
      </c>
      <c r="F1236" s="2">
        <v>34577</v>
      </c>
      <c r="G1236" s="1" t="s">
        <v>12697</v>
      </c>
      <c r="H1236" s="1">
        <f>+Temporalidad[[#This Row],[ID]]</f>
        <v>1225</v>
      </c>
    </row>
    <row r="1237" spans="1:8" hidden="1" x14ac:dyDescent="0.25">
      <c r="A1237">
        <v>1226</v>
      </c>
      <c r="B1237" t="s">
        <v>8780</v>
      </c>
      <c r="C1237" s="1" t="s">
        <v>8713</v>
      </c>
      <c r="D1237" s="1" t="s">
        <v>8714</v>
      </c>
      <c r="E1237" s="2">
        <v>34820</v>
      </c>
      <c r="F1237" s="2">
        <v>34942</v>
      </c>
      <c r="G1237" s="1" t="s">
        <v>12698</v>
      </c>
      <c r="H1237" s="1">
        <f>+Temporalidad[[#This Row],[ID]]</f>
        <v>1226</v>
      </c>
    </row>
    <row r="1238" spans="1:8" hidden="1" x14ac:dyDescent="0.25">
      <c r="A1238">
        <v>1227</v>
      </c>
      <c r="B1238" t="s">
        <v>8781</v>
      </c>
      <c r="C1238" s="1" t="s">
        <v>8713</v>
      </c>
      <c r="D1238" s="1" t="s">
        <v>8714</v>
      </c>
      <c r="E1238" s="2">
        <v>35186</v>
      </c>
      <c r="F1238" s="2">
        <v>35308</v>
      </c>
      <c r="G1238" s="1" t="s">
        <v>12699</v>
      </c>
      <c r="H1238" s="1">
        <f>+Temporalidad[[#This Row],[ID]]</f>
        <v>1227</v>
      </c>
    </row>
    <row r="1239" spans="1:8" hidden="1" x14ac:dyDescent="0.25">
      <c r="A1239">
        <v>1228</v>
      </c>
      <c r="B1239" t="s">
        <v>8782</v>
      </c>
      <c r="C1239" s="1" t="s">
        <v>8713</v>
      </c>
      <c r="D1239" s="1" t="s">
        <v>8714</v>
      </c>
      <c r="E1239" s="2">
        <v>35551</v>
      </c>
      <c r="F1239" s="2">
        <v>35673</v>
      </c>
      <c r="G1239" s="1" t="s">
        <v>12700</v>
      </c>
      <c r="H1239" s="1">
        <f>+Temporalidad[[#This Row],[ID]]</f>
        <v>1228</v>
      </c>
    </row>
    <row r="1240" spans="1:8" hidden="1" x14ac:dyDescent="0.25">
      <c r="A1240">
        <v>1229</v>
      </c>
      <c r="B1240" t="s">
        <v>8783</v>
      </c>
      <c r="C1240" s="1" t="s">
        <v>8713</v>
      </c>
      <c r="D1240" s="1" t="s">
        <v>8714</v>
      </c>
      <c r="E1240" s="2">
        <v>35916</v>
      </c>
      <c r="F1240" s="2">
        <v>36038</v>
      </c>
      <c r="G1240" s="1" t="s">
        <v>12701</v>
      </c>
      <c r="H1240" s="1">
        <f>+Temporalidad[[#This Row],[ID]]</f>
        <v>1229</v>
      </c>
    </row>
    <row r="1241" spans="1:8" hidden="1" x14ac:dyDescent="0.25">
      <c r="A1241">
        <v>1230</v>
      </c>
      <c r="B1241" t="s">
        <v>8784</v>
      </c>
      <c r="C1241" s="1" t="s">
        <v>8713</v>
      </c>
      <c r="D1241" s="1" t="s">
        <v>8714</v>
      </c>
      <c r="E1241" s="2">
        <v>36281</v>
      </c>
      <c r="F1241" s="2">
        <v>36403</v>
      </c>
      <c r="G1241" s="1" t="s">
        <v>12702</v>
      </c>
      <c r="H1241" s="1">
        <f>+Temporalidad[[#This Row],[ID]]</f>
        <v>1230</v>
      </c>
    </row>
    <row r="1242" spans="1:8" hidden="1" x14ac:dyDescent="0.25">
      <c r="A1242">
        <v>1231</v>
      </c>
      <c r="B1242" t="s">
        <v>8785</v>
      </c>
      <c r="C1242" s="1" t="s">
        <v>8713</v>
      </c>
      <c r="D1242" s="1" t="s">
        <v>8714</v>
      </c>
      <c r="E1242" s="2">
        <v>36647</v>
      </c>
      <c r="F1242" s="2">
        <v>36769</v>
      </c>
      <c r="G1242" s="1" t="s">
        <v>12703</v>
      </c>
      <c r="H1242" s="1">
        <f>+Temporalidad[[#This Row],[ID]]</f>
        <v>1231</v>
      </c>
    </row>
    <row r="1243" spans="1:8" hidden="1" x14ac:dyDescent="0.25">
      <c r="A1243">
        <v>1232</v>
      </c>
      <c r="B1243" t="s">
        <v>8786</v>
      </c>
      <c r="C1243" s="1" t="s">
        <v>8713</v>
      </c>
      <c r="D1243" s="1" t="s">
        <v>8714</v>
      </c>
      <c r="E1243" s="2">
        <v>37012</v>
      </c>
      <c r="F1243" s="2">
        <v>37134</v>
      </c>
      <c r="G1243" s="1" t="s">
        <v>12704</v>
      </c>
      <c r="H1243" s="1">
        <f>+Temporalidad[[#This Row],[ID]]</f>
        <v>1232</v>
      </c>
    </row>
    <row r="1244" spans="1:8" hidden="1" x14ac:dyDescent="0.25">
      <c r="A1244">
        <v>1233</v>
      </c>
      <c r="B1244" t="s">
        <v>8787</v>
      </c>
      <c r="C1244" s="1" t="s">
        <v>8713</v>
      </c>
      <c r="D1244" s="1" t="s">
        <v>8714</v>
      </c>
      <c r="E1244" s="2">
        <v>37377</v>
      </c>
      <c r="F1244" s="2">
        <v>37499</v>
      </c>
      <c r="G1244" s="1" t="s">
        <v>12705</v>
      </c>
      <c r="H1244" s="1">
        <f>+Temporalidad[[#This Row],[ID]]</f>
        <v>1233</v>
      </c>
    </row>
    <row r="1245" spans="1:8" hidden="1" x14ac:dyDescent="0.25">
      <c r="A1245">
        <v>1234</v>
      </c>
      <c r="B1245" t="s">
        <v>8788</v>
      </c>
      <c r="C1245" s="1" t="s">
        <v>8713</v>
      </c>
      <c r="D1245" s="1" t="s">
        <v>8714</v>
      </c>
      <c r="E1245" s="2">
        <v>37742</v>
      </c>
      <c r="F1245" s="2">
        <v>37864</v>
      </c>
      <c r="G1245" s="1" t="s">
        <v>12706</v>
      </c>
      <c r="H1245" s="1">
        <f>+Temporalidad[[#This Row],[ID]]</f>
        <v>1234</v>
      </c>
    </row>
    <row r="1246" spans="1:8" hidden="1" x14ac:dyDescent="0.25">
      <c r="A1246">
        <v>1235</v>
      </c>
      <c r="B1246" t="s">
        <v>8789</v>
      </c>
      <c r="C1246" s="1" t="s">
        <v>8713</v>
      </c>
      <c r="D1246" s="1" t="s">
        <v>8714</v>
      </c>
      <c r="E1246" s="2">
        <v>38108</v>
      </c>
      <c r="F1246" s="2">
        <v>38230</v>
      </c>
      <c r="G1246" s="1" t="s">
        <v>12707</v>
      </c>
      <c r="H1246" s="1">
        <f>+Temporalidad[[#This Row],[ID]]</f>
        <v>1235</v>
      </c>
    </row>
    <row r="1247" spans="1:8" hidden="1" x14ac:dyDescent="0.25">
      <c r="A1247">
        <v>1236</v>
      </c>
      <c r="B1247" t="s">
        <v>8790</v>
      </c>
      <c r="C1247" s="1" t="s">
        <v>8713</v>
      </c>
      <c r="D1247" s="1" t="s">
        <v>8714</v>
      </c>
      <c r="E1247" s="2">
        <v>38473</v>
      </c>
      <c r="F1247" s="2">
        <v>38595</v>
      </c>
      <c r="G1247" s="1" t="s">
        <v>12708</v>
      </c>
      <c r="H1247" s="1">
        <f>+Temporalidad[[#This Row],[ID]]</f>
        <v>1236</v>
      </c>
    </row>
    <row r="1248" spans="1:8" hidden="1" x14ac:dyDescent="0.25">
      <c r="A1248">
        <v>1237</v>
      </c>
      <c r="B1248" t="s">
        <v>8791</v>
      </c>
      <c r="C1248" s="1" t="s">
        <v>8713</v>
      </c>
      <c r="D1248" s="1" t="s">
        <v>8714</v>
      </c>
      <c r="E1248" s="2">
        <v>38838</v>
      </c>
      <c r="F1248" s="2">
        <v>38960</v>
      </c>
      <c r="G1248" s="1" t="s">
        <v>12709</v>
      </c>
      <c r="H1248" s="1">
        <f>+Temporalidad[[#This Row],[ID]]</f>
        <v>1237</v>
      </c>
    </row>
    <row r="1249" spans="1:8" hidden="1" x14ac:dyDescent="0.25">
      <c r="A1249">
        <v>1238</v>
      </c>
      <c r="B1249" t="s">
        <v>8792</v>
      </c>
      <c r="C1249" s="1" t="s">
        <v>8713</v>
      </c>
      <c r="D1249" s="1" t="s">
        <v>8714</v>
      </c>
      <c r="E1249" s="2">
        <v>39203</v>
      </c>
      <c r="F1249" s="2">
        <v>39325</v>
      </c>
      <c r="G1249" s="1" t="s">
        <v>12710</v>
      </c>
      <c r="H1249" s="1">
        <f>+Temporalidad[[#This Row],[ID]]</f>
        <v>1238</v>
      </c>
    </row>
    <row r="1250" spans="1:8" hidden="1" x14ac:dyDescent="0.25">
      <c r="A1250">
        <v>1239</v>
      </c>
      <c r="B1250" t="s">
        <v>8793</v>
      </c>
      <c r="C1250" s="1" t="s">
        <v>8713</v>
      </c>
      <c r="D1250" s="1" t="s">
        <v>8714</v>
      </c>
      <c r="E1250" s="2">
        <v>39569</v>
      </c>
      <c r="F1250" s="2">
        <v>39691</v>
      </c>
      <c r="G1250" s="1" t="s">
        <v>12711</v>
      </c>
      <c r="H1250" s="1">
        <f>+Temporalidad[[#This Row],[ID]]</f>
        <v>1239</v>
      </c>
    </row>
    <row r="1251" spans="1:8" hidden="1" x14ac:dyDescent="0.25">
      <c r="A1251">
        <v>1240</v>
      </c>
      <c r="B1251" t="s">
        <v>8794</v>
      </c>
      <c r="C1251" s="1" t="s">
        <v>8713</v>
      </c>
      <c r="D1251" s="1" t="s">
        <v>8714</v>
      </c>
      <c r="E1251" s="2">
        <v>39934</v>
      </c>
      <c r="F1251" s="2">
        <v>40056</v>
      </c>
      <c r="G1251" s="1" t="s">
        <v>12712</v>
      </c>
      <c r="H1251" s="1">
        <f>+Temporalidad[[#This Row],[ID]]</f>
        <v>1240</v>
      </c>
    </row>
    <row r="1252" spans="1:8" hidden="1" x14ac:dyDescent="0.25">
      <c r="A1252">
        <v>1241</v>
      </c>
      <c r="B1252" t="s">
        <v>8795</v>
      </c>
      <c r="C1252" s="1" t="s">
        <v>8713</v>
      </c>
      <c r="D1252" s="1" t="s">
        <v>8714</v>
      </c>
      <c r="E1252" s="2">
        <v>40299</v>
      </c>
      <c r="F1252" s="2">
        <v>40421</v>
      </c>
      <c r="G1252" s="1" t="s">
        <v>12713</v>
      </c>
      <c r="H1252" s="1">
        <f>+Temporalidad[[#This Row],[ID]]</f>
        <v>1241</v>
      </c>
    </row>
    <row r="1253" spans="1:8" hidden="1" x14ac:dyDescent="0.25">
      <c r="A1253">
        <v>1242</v>
      </c>
      <c r="B1253" t="s">
        <v>8796</v>
      </c>
      <c r="C1253" s="1" t="s">
        <v>8713</v>
      </c>
      <c r="D1253" s="1" t="s">
        <v>8714</v>
      </c>
      <c r="E1253" s="2">
        <v>40664</v>
      </c>
      <c r="F1253" s="2">
        <v>40786</v>
      </c>
      <c r="G1253" s="1" t="s">
        <v>12714</v>
      </c>
      <c r="H1253" s="1">
        <f>+Temporalidad[[#This Row],[ID]]</f>
        <v>1242</v>
      </c>
    </row>
    <row r="1254" spans="1:8" hidden="1" x14ac:dyDescent="0.25">
      <c r="A1254">
        <v>1243</v>
      </c>
      <c r="B1254" t="s">
        <v>8797</v>
      </c>
      <c r="C1254" s="1" t="s">
        <v>8713</v>
      </c>
      <c r="D1254" s="1" t="s">
        <v>8714</v>
      </c>
      <c r="E1254" s="2">
        <v>41030</v>
      </c>
      <c r="F1254" s="2">
        <v>41152</v>
      </c>
      <c r="G1254" s="1" t="s">
        <v>12715</v>
      </c>
      <c r="H1254" s="1">
        <f>+Temporalidad[[#This Row],[ID]]</f>
        <v>1243</v>
      </c>
    </row>
    <row r="1255" spans="1:8" hidden="1" x14ac:dyDescent="0.25">
      <c r="A1255">
        <v>1244</v>
      </c>
      <c r="B1255" t="s">
        <v>8798</v>
      </c>
      <c r="C1255" s="1" t="s">
        <v>8713</v>
      </c>
      <c r="D1255" s="1" t="s">
        <v>8714</v>
      </c>
      <c r="E1255" s="2">
        <v>41395</v>
      </c>
      <c r="F1255" s="2">
        <v>41517</v>
      </c>
      <c r="G1255" s="1" t="s">
        <v>12716</v>
      </c>
      <c r="H1255" s="1">
        <f>+Temporalidad[[#This Row],[ID]]</f>
        <v>1244</v>
      </c>
    </row>
    <row r="1256" spans="1:8" hidden="1" x14ac:dyDescent="0.25">
      <c r="A1256">
        <v>1245</v>
      </c>
      <c r="B1256" t="s">
        <v>8799</v>
      </c>
      <c r="C1256" s="1" t="s">
        <v>8713</v>
      </c>
      <c r="D1256" s="1" t="s">
        <v>8714</v>
      </c>
      <c r="E1256" s="2">
        <v>41760</v>
      </c>
      <c r="F1256" s="2">
        <v>41882</v>
      </c>
      <c r="G1256" s="1" t="s">
        <v>12717</v>
      </c>
      <c r="H1256" s="1">
        <f>+Temporalidad[[#This Row],[ID]]</f>
        <v>1245</v>
      </c>
    </row>
    <row r="1257" spans="1:8" hidden="1" x14ac:dyDescent="0.25">
      <c r="A1257">
        <v>1246</v>
      </c>
      <c r="B1257" t="s">
        <v>8800</v>
      </c>
      <c r="C1257" s="1" t="s">
        <v>8713</v>
      </c>
      <c r="D1257" s="1" t="s">
        <v>8714</v>
      </c>
      <c r="E1257" s="2">
        <v>42125</v>
      </c>
      <c r="F1257" s="2">
        <v>42247</v>
      </c>
      <c r="G1257" s="1" t="s">
        <v>12718</v>
      </c>
      <c r="H1257" s="1">
        <f>+Temporalidad[[#This Row],[ID]]</f>
        <v>1246</v>
      </c>
    </row>
    <row r="1258" spans="1:8" hidden="1" x14ac:dyDescent="0.25">
      <c r="A1258">
        <v>1247</v>
      </c>
      <c r="B1258" t="s">
        <v>8801</v>
      </c>
      <c r="C1258" s="1" t="s">
        <v>8713</v>
      </c>
      <c r="D1258" s="1" t="s">
        <v>8714</v>
      </c>
      <c r="E1258" s="2">
        <v>42491</v>
      </c>
      <c r="F1258" s="2">
        <v>42613</v>
      </c>
      <c r="G1258" s="1" t="s">
        <v>12719</v>
      </c>
      <c r="H1258" s="1">
        <f>+Temporalidad[[#This Row],[ID]]</f>
        <v>1247</v>
      </c>
    </row>
    <row r="1259" spans="1:8" hidden="1" x14ac:dyDescent="0.25">
      <c r="A1259">
        <v>1248</v>
      </c>
      <c r="B1259" t="s">
        <v>8802</v>
      </c>
      <c r="C1259" s="1" t="s">
        <v>8713</v>
      </c>
      <c r="D1259" s="1" t="s">
        <v>8714</v>
      </c>
      <c r="E1259" s="2">
        <v>42856</v>
      </c>
      <c r="F1259" s="2">
        <v>42978</v>
      </c>
      <c r="G1259" s="1" t="s">
        <v>12720</v>
      </c>
      <c r="H1259" s="1">
        <f>+Temporalidad[[#This Row],[ID]]</f>
        <v>1248</v>
      </c>
    </row>
    <row r="1260" spans="1:8" hidden="1" x14ac:dyDescent="0.25">
      <c r="A1260">
        <v>1249</v>
      </c>
      <c r="B1260" t="s">
        <v>8803</v>
      </c>
      <c r="C1260" s="1" t="s">
        <v>8713</v>
      </c>
      <c r="D1260" s="1" t="s">
        <v>8714</v>
      </c>
      <c r="E1260" s="2">
        <v>43221</v>
      </c>
      <c r="F1260" s="2">
        <v>43343</v>
      </c>
      <c r="G1260" s="1" t="s">
        <v>12721</v>
      </c>
      <c r="H1260" s="1">
        <f>+Temporalidad[[#This Row],[ID]]</f>
        <v>1249</v>
      </c>
    </row>
    <row r="1261" spans="1:8" hidden="1" x14ac:dyDescent="0.25">
      <c r="A1261">
        <v>1250</v>
      </c>
      <c r="B1261" t="s">
        <v>8804</v>
      </c>
      <c r="C1261" s="1" t="s">
        <v>8713</v>
      </c>
      <c r="D1261" s="1" t="s">
        <v>8714</v>
      </c>
      <c r="E1261" s="2">
        <v>43586</v>
      </c>
      <c r="F1261" s="2">
        <v>43708</v>
      </c>
      <c r="G1261" s="1" t="s">
        <v>12722</v>
      </c>
      <c r="H1261" s="1">
        <f>+Temporalidad[[#This Row],[ID]]</f>
        <v>1250</v>
      </c>
    </row>
    <row r="1262" spans="1:8" hidden="1" x14ac:dyDescent="0.25">
      <c r="A1262">
        <v>1251</v>
      </c>
      <c r="B1262" t="s">
        <v>8805</v>
      </c>
      <c r="C1262" s="1" t="s">
        <v>8713</v>
      </c>
      <c r="D1262" s="1" t="s">
        <v>8714</v>
      </c>
      <c r="E1262" s="2">
        <v>43952</v>
      </c>
      <c r="F1262" s="2">
        <v>44074</v>
      </c>
      <c r="G1262" s="1" t="s">
        <v>12723</v>
      </c>
      <c r="H1262" s="1">
        <f>+Temporalidad[[#This Row],[ID]]</f>
        <v>1251</v>
      </c>
    </row>
    <row r="1263" spans="1:8" hidden="1" x14ac:dyDescent="0.25">
      <c r="A1263">
        <v>1252</v>
      </c>
      <c r="B1263" t="s">
        <v>8806</v>
      </c>
      <c r="C1263" s="1" t="s">
        <v>8713</v>
      </c>
      <c r="D1263" s="1" t="s">
        <v>8714</v>
      </c>
      <c r="E1263" s="2">
        <v>44317</v>
      </c>
      <c r="F1263" s="2">
        <v>44439</v>
      </c>
      <c r="G1263" s="1" t="s">
        <v>12724</v>
      </c>
      <c r="H1263" s="1">
        <f>+Temporalidad[[#This Row],[ID]]</f>
        <v>1252</v>
      </c>
    </row>
    <row r="1264" spans="1:8" hidden="1" x14ac:dyDescent="0.25">
      <c r="A1264">
        <v>1253</v>
      </c>
      <c r="B1264" t="s">
        <v>8807</v>
      </c>
      <c r="C1264" s="1" t="s">
        <v>8713</v>
      </c>
      <c r="D1264" s="1" t="s">
        <v>8714</v>
      </c>
      <c r="E1264" s="2">
        <v>44682</v>
      </c>
      <c r="F1264" s="2">
        <v>44804</v>
      </c>
      <c r="G1264" s="1" t="s">
        <v>12725</v>
      </c>
      <c r="H1264" s="1">
        <f>+Temporalidad[[#This Row],[ID]]</f>
        <v>1253</v>
      </c>
    </row>
    <row r="1265" spans="1:8" hidden="1" x14ac:dyDescent="0.25">
      <c r="A1265">
        <v>1254</v>
      </c>
      <c r="B1265" t="s">
        <v>8808</v>
      </c>
      <c r="C1265" s="1" t="s">
        <v>8713</v>
      </c>
      <c r="D1265" s="1" t="s">
        <v>8714</v>
      </c>
      <c r="E1265" s="2">
        <v>45047</v>
      </c>
      <c r="F1265" s="2">
        <v>45169</v>
      </c>
      <c r="G1265" s="1" t="s">
        <v>12726</v>
      </c>
      <c r="H1265" s="1">
        <f>+Temporalidad[[#This Row],[ID]]</f>
        <v>1254</v>
      </c>
    </row>
    <row r="1266" spans="1:8" hidden="1" x14ac:dyDescent="0.25">
      <c r="A1266">
        <v>1255</v>
      </c>
      <c r="B1266" t="s">
        <v>8809</v>
      </c>
      <c r="C1266" s="1" t="s">
        <v>8713</v>
      </c>
      <c r="D1266" s="1" t="s">
        <v>8714</v>
      </c>
      <c r="E1266" s="2">
        <v>45413</v>
      </c>
      <c r="F1266" s="2">
        <v>45535</v>
      </c>
      <c r="G1266" s="1" t="s">
        <v>12727</v>
      </c>
      <c r="H1266" s="1">
        <f>+Temporalidad[[#This Row],[ID]]</f>
        <v>1255</v>
      </c>
    </row>
    <row r="1267" spans="1:8" hidden="1" x14ac:dyDescent="0.25">
      <c r="A1267">
        <v>1256</v>
      </c>
      <c r="B1267" t="s">
        <v>8810</v>
      </c>
      <c r="C1267" s="1" t="s">
        <v>8713</v>
      </c>
      <c r="D1267" s="1" t="s">
        <v>8714</v>
      </c>
      <c r="E1267" s="2">
        <v>45778</v>
      </c>
      <c r="F1267" s="2">
        <v>45900</v>
      </c>
      <c r="G1267" s="1" t="s">
        <v>12728</v>
      </c>
      <c r="H1267" s="1">
        <f>+Temporalidad[[#This Row],[ID]]</f>
        <v>1256</v>
      </c>
    </row>
    <row r="1268" spans="1:8" hidden="1" x14ac:dyDescent="0.25">
      <c r="A1268">
        <v>1257</v>
      </c>
      <c r="B1268" t="s">
        <v>8811</v>
      </c>
      <c r="C1268" s="1" t="s">
        <v>8713</v>
      </c>
      <c r="D1268" s="1" t="s">
        <v>8714</v>
      </c>
      <c r="E1268" s="2">
        <v>46143</v>
      </c>
      <c r="F1268" s="2">
        <v>46265</v>
      </c>
      <c r="G1268" s="1" t="s">
        <v>12729</v>
      </c>
      <c r="H1268" s="1">
        <f>+Temporalidad[[#This Row],[ID]]</f>
        <v>1257</v>
      </c>
    </row>
    <row r="1269" spans="1:8" hidden="1" x14ac:dyDescent="0.25">
      <c r="A1269">
        <v>1258</v>
      </c>
      <c r="B1269" t="s">
        <v>8812</v>
      </c>
      <c r="C1269" s="1" t="s">
        <v>8713</v>
      </c>
      <c r="D1269" s="1" t="s">
        <v>8714</v>
      </c>
      <c r="E1269" s="2">
        <v>46508</v>
      </c>
      <c r="F1269" s="2">
        <v>46630</v>
      </c>
      <c r="G1269" s="1" t="s">
        <v>12730</v>
      </c>
      <c r="H1269" s="1">
        <f>+Temporalidad[[#This Row],[ID]]</f>
        <v>1258</v>
      </c>
    </row>
    <row r="1270" spans="1:8" hidden="1" x14ac:dyDescent="0.25">
      <c r="A1270">
        <v>1259</v>
      </c>
      <c r="B1270" t="s">
        <v>8813</v>
      </c>
      <c r="C1270" s="1" t="s">
        <v>8713</v>
      </c>
      <c r="D1270" s="1" t="s">
        <v>8714</v>
      </c>
      <c r="E1270" s="2">
        <v>46874</v>
      </c>
      <c r="F1270" s="2">
        <v>46996</v>
      </c>
      <c r="G1270" s="1" t="s">
        <v>12731</v>
      </c>
      <c r="H1270" s="1">
        <f>+Temporalidad[[#This Row],[ID]]</f>
        <v>1259</v>
      </c>
    </row>
    <row r="1271" spans="1:8" hidden="1" x14ac:dyDescent="0.25">
      <c r="A1271">
        <v>1260</v>
      </c>
      <c r="B1271" t="s">
        <v>8814</v>
      </c>
      <c r="C1271" s="1" t="s">
        <v>8713</v>
      </c>
      <c r="D1271" s="1" t="s">
        <v>8714</v>
      </c>
      <c r="E1271" s="2">
        <v>47239</v>
      </c>
      <c r="F1271" s="2">
        <v>47361</v>
      </c>
      <c r="G1271" s="1" t="s">
        <v>12732</v>
      </c>
      <c r="H1271" s="1">
        <f>+Temporalidad[[#This Row],[ID]]</f>
        <v>1260</v>
      </c>
    </row>
    <row r="1272" spans="1:8" hidden="1" x14ac:dyDescent="0.25">
      <c r="A1272">
        <v>1261</v>
      </c>
      <c r="B1272" t="s">
        <v>8815</v>
      </c>
      <c r="C1272" s="1" t="s">
        <v>8713</v>
      </c>
      <c r="D1272" s="1" t="s">
        <v>8714</v>
      </c>
      <c r="E1272" s="2">
        <v>47604</v>
      </c>
      <c r="F1272" s="2">
        <v>47726</v>
      </c>
      <c r="G1272" s="1" t="s">
        <v>12733</v>
      </c>
      <c r="H1272" s="1">
        <f>+Temporalidad[[#This Row],[ID]]</f>
        <v>1261</v>
      </c>
    </row>
    <row r="1273" spans="1:8" hidden="1" x14ac:dyDescent="0.25">
      <c r="A1273">
        <v>1262</v>
      </c>
      <c r="B1273" t="s">
        <v>8816</v>
      </c>
      <c r="C1273" s="1" t="s">
        <v>8713</v>
      </c>
      <c r="D1273" s="1" t="s">
        <v>8714</v>
      </c>
      <c r="E1273" s="2">
        <v>47969</v>
      </c>
      <c r="F1273" s="2">
        <v>48091</v>
      </c>
      <c r="G1273" s="1" t="s">
        <v>12734</v>
      </c>
      <c r="H1273" s="1">
        <f>+Temporalidad[[#This Row],[ID]]</f>
        <v>1262</v>
      </c>
    </row>
    <row r="1274" spans="1:8" hidden="1" x14ac:dyDescent="0.25">
      <c r="A1274">
        <v>1263</v>
      </c>
      <c r="B1274" t="s">
        <v>8817</v>
      </c>
      <c r="C1274" s="1" t="s">
        <v>8713</v>
      </c>
      <c r="D1274" s="1" t="s">
        <v>8714</v>
      </c>
      <c r="E1274" s="2">
        <v>48335</v>
      </c>
      <c r="F1274" s="2">
        <v>48457</v>
      </c>
      <c r="G1274" s="1" t="s">
        <v>12735</v>
      </c>
      <c r="H1274" s="1">
        <f>+Temporalidad[[#This Row],[ID]]</f>
        <v>1263</v>
      </c>
    </row>
    <row r="1275" spans="1:8" hidden="1" x14ac:dyDescent="0.25">
      <c r="A1275">
        <v>1264</v>
      </c>
      <c r="B1275" t="s">
        <v>8818</v>
      </c>
      <c r="C1275" s="1" t="s">
        <v>8713</v>
      </c>
      <c r="D1275" s="1" t="s">
        <v>8714</v>
      </c>
      <c r="E1275" s="2">
        <v>48700</v>
      </c>
      <c r="F1275" s="2">
        <v>48822</v>
      </c>
      <c r="G1275" s="1" t="s">
        <v>12736</v>
      </c>
      <c r="H1275" s="1">
        <f>+Temporalidad[[#This Row],[ID]]</f>
        <v>1264</v>
      </c>
    </row>
    <row r="1276" spans="1:8" hidden="1" x14ac:dyDescent="0.25">
      <c r="A1276">
        <v>1265</v>
      </c>
      <c r="B1276" t="s">
        <v>8819</v>
      </c>
      <c r="C1276" s="1" t="s">
        <v>8713</v>
      </c>
      <c r="D1276" s="1" t="s">
        <v>8714</v>
      </c>
      <c r="E1276" s="2">
        <v>49065</v>
      </c>
      <c r="F1276" s="2">
        <v>49187</v>
      </c>
      <c r="G1276" s="1" t="s">
        <v>12737</v>
      </c>
      <c r="H1276" s="1">
        <f>+Temporalidad[[#This Row],[ID]]</f>
        <v>1265</v>
      </c>
    </row>
    <row r="1277" spans="1:8" hidden="1" x14ac:dyDescent="0.25">
      <c r="A1277">
        <v>1266</v>
      </c>
      <c r="B1277" t="s">
        <v>8820</v>
      </c>
      <c r="C1277" s="1" t="s">
        <v>8713</v>
      </c>
      <c r="D1277" s="1" t="s">
        <v>8714</v>
      </c>
      <c r="E1277" s="2">
        <v>49430</v>
      </c>
      <c r="F1277" s="2">
        <v>49552</v>
      </c>
      <c r="G1277" s="1" t="s">
        <v>12738</v>
      </c>
      <c r="H1277" s="1">
        <f>+Temporalidad[[#This Row],[ID]]</f>
        <v>1266</v>
      </c>
    </row>
    <row r="1278" spans="1:8" hidden="1" x14ac:dyDescent="0.25">
      <c r="A1278">
        <v>1267</v>
      </c>
      <c r="B1278" t="s">
        <v>8821</v>
      </c>
      <c r="C1278" s="1" t="s">
        <v>8713</v>
      </c>
      <c r="D1278" s="1" t="s">
        <v>8714</v>
      </c>
      <c r="E1278" s="2">
        <v>49796</v>
      </c>
      <c r="F1278" s="2">
        <v>49918</v>
      </c>
      <c r="G1278" s="1" t="s">
        <v>12739</v>
      </c>
      <c r="H1278" s="1">
        <f>+Temporalidad[[#This Row],[ID]]</f>
        <v>1267</v>
      </c>
    </row>
    <row r="1279" spans="1:8" hidden="1" x14ac:dyDescent="0.25">
      <c r="A1279">
        <v>1268</v>
      </c>
      <c r="B1279" t="s">
        <v>8822</v>
      </c>
      <c r="C1279" s="1" t="s">
        <v>8713</v>
      </c>
      <c r="D1279" s="1" t="s">
        <v>8714</v>
      </c>
      <c r="E1279" s="2">
        <v>50161</v>
      </c>
      <c r="F1279" s="2">
        <v>50283</v>
      </c>
      <c r="G1279" s="1" t="s">
        <v>12740</v>
      </c>
      <c r="H1279" s="1">
        <f>+Temporalidad[[#This Row],[ID]]</f>
        <v>1268</v>
      </c>
    </row>
    <row r="1280" spans="1:8" hidden="1" x14ac:dyDescent="0.25">
      <c r="A1280">
        <v>1269</v>
      </c>
      <c r="B1280" t="s">
        <v>8823</v>
      </c>
      <c r="C1280" s="1" t="s">
        <v>8713</v>
      </c>
      <c r="D1280" s="1" t="s">
        <v>8714</v>
      </c>
      <c r="E1280" s="2">
        <v>50526</v>
      </c>
      <c r="F1280" s="2">
        <v>50648</v>
      </c>
      <c r="G1280" s="1" t="s">
        <v>12741</v>
      </c>
      <c r="H1280" s="1">
        <f>+Temporalidad[[#This Row],[ID]]</f>
        <v>1269</v>
      </c>
    </row>
    <row r="1281" spans="1:8" hidden="1" x14ac:dyDescent="0.25">
      <c r="A1281">
        <v>1270</v>
      </c>
      <c r="B1281" t="s">
        <v>8824</v>
      </c>
      <c r="C1281" s="1" t="s">
        <v>8713</v>
      </c>
      <c r="D1281" s="1" t="s">
        <v>8714</v>
      </c>
      <c r="E1281" s="2">
        <v>50891</v>
      </c>
      <c r="F1281" s="2">
        <v>51013</v>
      </c>
      <c r="G1281" s="1" t="s">
        <v>12742</v>
      </c>
      <c r="H1281" s="1">
        <f>+Temporalidad[[#This Row],[ID]]</f>
        <v>1270</v>
      </c>
    </row>
    <row r="1282" spans="1:8" hidden="1" x14ac:dyDescent="0.25">
      <c r="A1282">
        <v>1271</v>
      </c>
      <c r="B1282" t="s">
        <v>8825</v>
      </c>
      <c r="C1282" s="1" t="s">
        <v>8713</v>
      </c>
      <c r="D1282" s="1" t="s">
        <v>8714</v>
      </c>
      <c r="E1282" s="2">
        <v>51257</v>
      </c>
      <c r="F1282" s="2">
        <v>51379</v>
      </c>
      <c r="G1282" s="1" t="s">
        <v>12743</v>
      </c>
      <c r="H1282" s="1">
        <f>+Temporalidad[[#This Row],[ID]]</f>
        <v>1271</v>
      </c>
    </row>
    <row r="1283" spans="1:8" hidden="1" x14ac:dyDescent="0.25">
      <c r="A1283">
        <v>1272</v>
      </c>
      <c r="B1283" t="s">
        <v>8826</v>
      </c>
      <c r="C1283" s="1" t="s">
        <v>8713</v>
      </c>
      <c r="D1283" s="1" t="s">
        <v>8714</v>
      </c>
      <c r="E1283" s="2">
        <v>51622</v>
      </c>
      <c r="F1283" s="2">
        <v>51744</v>
      </c>
      <c r="G1283" s="1" t="s">
        <v>12744</v>
      </c>
      <c r="H1283" s="1">
        <f>+Temporalidad[[#This Row],[ID]]</f>
        <v>1272</v>
      </c>
    </row>
    <row r="1284" spans="1:8" hidden="1" x14ac:dyDescent="0.25">
      <c r="A1284">
        <v>1273</v>
      </c>
      <c r="B1284" t="s">
        <v>8827</v>
      </c>
      <c r="C1284" s="1" t="s">
        <v>8713</v>
      </c>
      <c r="D1284" s="1" t="s">
        <v>8714</v>
      </c>
      <c r="E1284" s="2">
        <v>51987</v>
      </c>
      <c r="F1284" s="2">
        <v>52109</v>
      </c>
      <c r="G1284" s="1" t="s">
        <v>12745</v>
      </c>
      <c r="H1284" s="1">
        <f>+Temporalidad[[#This Row],[ID]]</f>
        <v>1273</v>
      </c>
    </row>
    <row r="1285" spans="1:8" hidden="1" x14ac:dyDescent="0.25">
      <c r="A1285">
        <v>1274</v>
      </c>
      <c r="B1285" t="s">
        <v>8828</v>
      </c>
      <c r="C1285" s="1" t="s">
        <v>8713</v>
      </c>
      <c r="D1285" s="1" t="s">
        <v>8714</v>
      </c>
      <c r="E1285" s="2">
        <v>52352</v>
      </c>
      <c r="F1285" s="2">
        <v>52474</v>
      </c>
      <c r="G1285" s="1" t="s">
        <v>12746</v>
      </c>
      <c r="H1285" s="1">
        <f>+Temporalidad[[#This Row],[ID]]</f>
        <v>1274</v>
      </c>
    </row>
    <row r="1286" spans="1:8" hidden="1" x14ac:dyDescent="0.25">
      <c r="A1286">
        <v>1275</v>
      </c>
      <c r="B1286" t="s">
        <v>8829</v>
      </c>
      <c r="C1286" s="1" t="s">
        <v>8713</v>
      </c>
      <c r="D1286" s="1" t="s">
        <v>8714</v>
      </c>
      <c r="E1286" s="2">
        <v>52718</v>
      </c>
      <c r="F1286" s="2">
        <v>52840</v>
      </c>
      <c r="G1286" s="1" t="s">
        <v>12747</v>
      </c>
      <c r="H1286" s="1">
        <f>+Temporalidad[[#This Row],[ID]]</f>
        <v>1275</v>
      </c>
    </row>
    <row r="1287" spans="1:8" hidden="1" x14ac:dyDescent="0.25">
      <c r="A1287">
        <v>1276</v>
      </c>
      <c r="B1287" t="s">
        <v>8830</v>
      </c>
      <c r="C1287" s="1" t="s">
        <v>8713</v>
      </c>
      <c r="D1287" s="1" t="s">
        <v>8714</v>
      </c>
      <c r="E1287" s="2">
        <v>53083</v>
      </c>
      <c r="F1287" s="2">
        <v>53205</v>
      </c>
      <c r="G1287" s="1" t="s">
        <v>12748</v>
      </c>
      <c r="H1287" s="1">
        <f>+Temporalidad[[#This Row],[ID]]</f>
        <v>1276</v>
      </c>
    </row>
    <row r="1288" spans="1:8" hidden="1" x14ac:dyDescent="0.25">
      <c r="A1288">
        <v>1277</v>
      </c>
      <c r="B1288" t="s">
        <v>8831</v>
      </c>
      <c r="C1288" s="1" t="s">
        <v>8713</v>
      </c>
      <c r="D1288" s="1" t="s">
        <v>8714</v>
      </c>
      <c r="E1288" s="2">
        <v>53448</v>
      </c>
      <c r="F1288" s="2">
        <v>53570</v>
      </c>
      <c r="G1288" s="1" t="s">
        <v>12749</v>
      </c>
      <c r="H1288" s="1">
        <f>+Temporalidad[[#This Row],[ID]]</f>
        <v>1277</v>
      </c>
    </row>
    <row r="1289" spans="1:8" hidden="1" x14ac:dyDescent="0.25">
      <c r="A1289">
        <v>1278</v>
      </c>
      <c r="B1289" t="s">
        <v>8832</v>
      </c>
      <c r="C1289" s="1" t="s">
        <v>8713</v>
      </c>
      <c r="D1289" s="1" t="s">
        <v>8714</v>
      </c>
      <c r="E1289" s="2">
        <v>53813</v>
      </c>
      <c r="F1289" s="2">
        <v>53935</v>
      </c>
      <c r="G1289" s="1" t="s">
        <v>12750</v>
      </c>
      <c r="H1289" s="1">
        <f>+Temporalidad[[#This Row],[ID]]</f>
        <v>1278</v>
      </c>
    </row>
    <row r="1290" spans="1:8" hidden="1" x14ac:dyDescent="0.25">
      <c r="A1290">
        <v>1279</v>
      </c>
      <c r="B1290" t="s">
        <v>8833</v>
      </c>
      <c r="C1290" s="1" t="s">
        <v>8713</v>
      </c>
      <c r="D1290" s="1" t="s">
        <v>8714</v>
      </c>
      <c r="E1290" s="2">
        <v>54179</v>
      </c>
      <c r="F1290" s="2">
        <v>54301</v>
      </c>
      <c r="G1290" s="1" t="s">
        <v>12751</v>
      </c>
      <c r="H1290" s="1">
        <f>+Temporalidad[[#This Row],[ID]]</f>
        <v>1279</v>
      </c>
    </row>
    <row r="1291" spans="1:8" hidden="1" x14ac:dyDescent="0.25">
      <c r="A1291">
        <v>1280</v>
      </c>
      <c r="B1291" t="s">
        <v>8834</v>
      </c>
      <c r="C1291" s="1" t="s">
        <v>8713</v>
      </c>
      <c r="D1291" s="1" t="s">
        <v>8714</v>
      </c>
      <c r="E1291" s="2">
        <v>54544</v>
      </c>
      <c r="F1291" s="2">
        <v>54666</v>
      </c>
      <c r="G1291" s="1" t="s">
        <v>12752</v>
      </c>
      <c r="H1291" s="1">
        <f>+Temporalidad[[#This Row],[ID]]</f>
        <v>1280</v>
      </c>
    </row>
    <row r="1292" spans="1:8" hidden="1" x14ac:dyDescent="0.25">
      <c r="A1292">
        <v>1281</v>
      </c>
      <c r="B1292" t="s">
        <v>8835</v>
      </c>
      <c r="C1292" s="1" t="s">
        <v>8713</v>
      </c>
      <c r="D1292" s="1" t="s">
        <v>8714</v>
      </c>
      <c r="E1292" s="2">
        <v>54909</v>
      </c>
      <c r="F1292" s="2">
        <v>55031</v>
      </c>
      <c r="G1292" s="1" t="s">
        <v>12753</v>
      </c>
      <c r="H1292" s="1">
        <f>+Temporalidad[[#This Row],[ID]]</f>
        <v>1281</v>
      </c>
    </row>
    <row r="1293" spans="1:8" hidden="1" x14ac:dyDescent="0.25">
      <c r="A1293">
        <v>1282</v>
      </c>
      <c r="B1293" t="s">
        <v>8836</v>
      </c>
      <c r="C1293" s="1" t="s">
        <v>8713</v>
      </c>
      <c r="D1293" s="1" t="s">
        <v>8714</v>
      </c>
      <c r="E1293" s="2">
        <v>33117</v>
      </c>
      <c r="F1293" s="2">
        <v>33238</v>
      </c>
      <c r="G1293" s="1" t="s">
        <v>12754</v>
      </c>
      <c r="H1293" s="1">
        <f>+Temporalidad[[#This Row],[ID]]</f>
        <v>1282</v>
      </c>
    </row>
    <row r="1294" spans="1:8" hidden="1" x14ac:dyDescent="0.25">
      <c r="A1294">
        <v>1283</v>
      </c>
      <c r="B1294" t="s">
        <v>8837</v>
      </c>
      <c r="C1294" s="1" t="s">
        <v>8713</v>
      </c>
      <c r="D1294" s="1" t="s">
        <v>8714</v>
      </c>
      <c r="E1294" s="2">
        <v>33482</v>
      </c>
      <c r="F1294" s="2">
        <v>33603</v>
      </c>
      <c r="G1294" s="1" t="s">
        <v>12755</v>
      </c>
      <c r="H1294" s="1">
        <f>+Temporalidad[[#This Row],[ID]]</f>
        <v>1283</v>
      </c>
    </row>
    <row r="1295" spans="1:8" hidden="1" x14ac:dyDescent="0.25">
      <c r="A1295">
        <v>1284</v>
      </c>
      <c r="B1295" t="s">
        <v>8838</v>
      </c>
      <c r="C1295" s="1" t="s">
        <v>8713</v>
      </c>
      <c r="D1295" s="1" t="s">
        <v>8714</v>
      </c>
      <c r="E1295" s="2">
        <v>33848</v>
      </c>
      <c r="F1295" s="2">
        <v>33969</v>
      </c>
      <c r="G1295" s="1" t="s">
        <v>12756</v>
      </c>
      <c r="H1295" s="1">
        <f>+Temporalidad[[#This Row],[ID]]</f>
        <v>1284</v>
      </c>
    </row>
    <row r="1296" spans="1:8" hidden="1" x14ac:dyDescent="0.25">
      <c r="A1296">
        <v>1285</v>
      </c>
      <c r="B1296" t="s">
        <v>8839</v>
      </c>
      <c r="C1296" s="1" t="s">
        <v>8713</v>
      </c>
      <c r="D1296" s="1" t="s">
        <v>8714</v>
      </c>
      <c r="E1296" s="2">
        <v>34213</v>
      </c>
      <c r="F1296" s="2">
        <v>34334</v>
      </c>
      <c r="G1296" s="1" t="s">
        <v>12757</v>
      </c>
      <c r="H1296" s="1">
        <f>+Temporalidad[[#This Row],[ID]]</f>
        <v>1285</v>
      </c>
    </row>
    <row r="1297" spans="1:8" hidden="1" x14ac:dyDescent="0.25">
      <c r="A1297">
        <v>1286</v>
      </c>
      <c r="B1297" t="s">
        <v>8840</v>
      </c>
      <c r="C1297" s="1" t="s">
        <v>8713</v>
      </c>
      <c r="D1297" s="1" t="s">
        <v>8714</v>
      </c>
      <c r="E1297" s="2">
        <v>34578</v>
      </c>
      <c r="F1297" s="2">
        <v>34699</v>
      </c>
      <c r="G1297" s="1" t="s">
        <v>12758</v>
      </c>
      <c r="H1297" s="1">
        <f>+Temporalidad[[#This Row],[ID]]</f>
        <v>1286</v>
      </c>
    </row>
    <row r="1298" spans="1:8" hidden="1" x14ac:dyDescent="0.25">
      <c r="A1298">
        <v>1287</v>
      </c>
      <c r="B1298" t="s">
        <v>8841</v>
      </c>
      <c r="C1298" s="1" t="s">
        <v>8713</v>
      </c>
      <c r="D1298" s="1" t="s">
        <v>8714</v>
      </c>
      <c r="E1298" s="2">
        <v>34943</v>
      </c>
      <c r="F1298" s="2">
        <v>35064</v>
      </c>
      <c r="G1298" s="1" t="s">
        <v>12759</v>
      </c>
      <c r="H1298" s="1">
        <f>+Temporalidad[[#This Row],[ID]]</f>
        <v>1287</v>
      </c>
    </row>
    <row r="1299" spans="1:8" hidden="1" x14ac:dyDescent="0.25">
      <c r="A1299">
        <v>1288</v>
      </c>
      <c r="B1299" t="s">
        <v>8842</v>
      </c>
      <c r="C1299" s="1" t="s">
        <v>8713</v>
      </c>
      <c r="D1299" s="1" t="s">
        <v>8714</v>
      </c>
      <c r="E1299" s="2">
        <v>35309</v>
      </c>
      <c r="F1299" s="2">
        <v>35430</v>
      </c>
      <c r="G1299" s="1" t="s">
        <v>12760</v>
      </c>
      <c r="H1299" s="1">
        <f>+Temporalidad[[#This Row],[ID]]</f>
        <v>1288</v>
      </c>
    </row>
    <row r="1300" spans="1:8" hidden="1" x14ac:dyDescent="0.25">
      <c r="A1300">
        <v>1289</v>
      </c>
      <c r="B1300" t="s">
        <v>8843</v>
      </c>
      <c r="C1300" s="1" t="s">
        <v>8713</v>
      </c>
      <c r="D1300" s="1" t="s">
        <v>8714</v>
      </c>
      <c r="E1300" s="2">
        <v>35674</v>
      </c>
      <c r="F1300" s="2">
        <v>35795</v>
      </c>
      <c r="G1300" s="1" t="s">
        <v>12761</v>
      </c>
      <c r="H1300" s="1">
        <f>+Temporalidad[[#This Row],[ID]]</f>
        <v>1289</v>
      </c>
    </row>
    <row r="1301" spans="1:8" hidden="1" x14ac:dyDescent="0.25">
      <c r="A1301">
        <v>1290</v>
      </c>
      <c r="B1301" t="s">
        <v>8844</v>
      </c>
      <c r="C1301" s="1" t="s">
        <v>8713</v>
      </c>
      <c r="D1301" s="1" t="s">
        <v>8714</v>
      </c>
      <c r="E1301" s="2">
        <v>36039</v>
      </c>
      <c r="F1301" s="2">
        <v>36160</v>
      </c>
      <c r="G1301" s="1" t="s">
        <v>12762</v>
      </c>
      <c r="H1301" s="1">
        <f>+Temporalidad[[#This Row],[ID]]</f>
        <v>1290</v>
      </c>
    </row>
    <row r="1302" spans="1:8" hidden="1" x14ac:dyDescent="0.25">
      <c r="A1302">
        <v>1291</v>
      </c>
      <c r="B1302" t="s">
        <v>8845</v>
      </c>
      <c r="C1302" s="1" t="s">
        <v>8713</v>
      </c>
      <c r="D1302" s="1" t="s">
        <v>8714</v>
      </c>
      <c r="E1302" s="2">
        <v>36404</v>
      </c>
      <c r="F1302" s="2">
        <v>36525</v>
      </c>
      <c r="G1302" s="1" t="s">
        <v>12763</v>
      </c>
      <c r="H1302" s="1">
        <f>+Temporalidad[[#This Row],[ID]]</f>
        <v>1291</v>
      </c>
    </row>
    <row r="1303" spans="1:8" hidden="1" x14ac:dyDescent="0.25">
      <c r="A1303">
        <v>1292</v>
      </c>
      <c r="B1303" t="s">
        <v>8846</v>
      </c>
      <c r="C1303" s="1" t="s">
        <v>8713</v>
      </c>
      <c r="D1303" s="1" t="s">
        <v>8714</v>
      </c>
      <c r="E1303" s="2">
        <v>36770</v>
      </c>
      <c r="F1303" s="2">
        <v>36891</v>
      </c>
      <c r="G1303" s="1" t="s">
        <v>12764</v>
      </c>
      <c r="H1303" s="1">
        <f>+Temporalidad[[#This Row],[ID]]</f>
        <v>1292</v>
      </c>
    </row>
    <row r="1304" spans="1:8" hidden="1" x14ac:dyDescent="0.25">
      <c r="A1304">
        <v>1293</v>
      </c>
      <c r="B1304" t="s">
        <v>8847</v>
      </c>
      <c r="C1304" s="1" t="s">
        <v>8713</v>
      </c>
      <c r="D1304" s="1" t="s">
        <v>8714</v>
      </c>
      <c r="E1304" s="2">
        <v>37135</v>
      </c>
      <c r="F1304" s="2">
        <v>37256</v>
      </c>
      <c r="G1304" s="1" t="s">
        <v>12765</v>
      </c>
      <c r="H1304" s="1">
        <f>+Temporalidad[[#This Row],[ID]]</f>
        <v>1293</v>
      </c>
    </row>
    <row r="1305" spans="1:8" hidden="1" x14ac:dyDescent="0.25">
      <c r="A1305">
        <v>1294</v>
      </c>
      <c r="B1305" t="s">
        <v>8848</v>
      </c>
      <c r="C1305" s="1" t="s">
        <v>8713</v>
      </c>
      <c r="D1305" s="1" t="s">
        <v>8714</v>
      </c>
      <c r="E1305" s="2">
        <v>37500</v>
      </c>
      <c r="F1305" s="2">
        <v>37621</v>
      </c>
      <c r="G1305" s="1" t="s">
        <v>12766</v>
      </c>
      <c r="H1305" s="1">
        <f>+Temporalidad[[#This Row],[ID]]</f>
        <v>1294</v>
      </c>
    </row>
    <row r="1306" spans="1:8" hidden="1" x14ac:dyDescent="0.25">
      <c r="A1306">
        <v>1295</v>
      </c>
      <c r="B1306" t="s">
        <v>8849</v>
      </c>
      <c r="C1306" s="1" t="s">
        <v>8713</v>
      </c>
      <c r="D1306" s="1" t="s">
        <v>8714</v>
      </c>
      <c r="E1306" s="2">
        <v>37865</v>
      </c>
      <c r="F1306" s="2">
        <v>37986</v>
      </c>
      <c r="G1306" s="1" t="s">
        <v>12767</v>
      </c>
      <c r="H1306" s="1">
        <f>+Temporalidad[[#This Row],[ID]]</f>
        <v>1295</v>
      </c>
    </row>
    <row r="1307" spans="1:8" hidden="1" x14ac:dyDescent="0.25">
      <c r="A1307">
        <v>1296</v>
      </c>
      <c r="B1307" t="s">
        <v>8850</v>
      </c>
      <c r="C1307" s="1" t="s">
        <v>8713</v>
      </c>
      <c r="D1307" s="1" t="s">
        <v>8714</v>
      </c>
      <c r="E1307" s="2">
        <v>38231</v>
      </c>
      <c r="F1307" s="2">
        <v>38352</v>
      </c>
      <c r="G1307" s="1" t="s">
        <v>12768</v>
      </c>
      <c r="H1307" s="1">
        <f>+Temporalidad[[#This Row],[ID]]</f>
        <v>1296</v>
      </c>
    </row>
    <row r="1308" spans="1:8" hidden="1" x14ac:dyDescent="0.25">
      <c r="A1308">
        <v>1297</v>
      </c>
      <c r="B1308" t="s">
        <v>8851</v>
      </c>
      <c r="C1308" s="1" t="s">
        <v>8713</v>
      </c>
      <c r="D1308" s="1" t="s">
        <v>8714</v>
      </c>
      <c r="E1308" s="2">
        <v>38596</v>
      </c>
      <c r="F1308" s="2">
        <v>38717</v>
      </c>
      <c r="G1308" s="1" t="s">
        <v>12769</v>
      </c>
      <c r="H1308" s="1">
        <f>+Temporalidad[[#This Row],[ID]]</f>
        <v>1297</v>
      </c>
    </row>
    <row r="1309" spans="1:8" hidden="1" x14ac:dyDescent="0.25">
      <c r="A1309">
        <v>1298</v>
      </c>
      <c r="B1309" t="s">
        <v>8852</v>
      </c>
      <c r="C1309" s="1" t="s">
        <v>8713</v>
      </c>
      <c r="D1309" s="1" t="s">
        <v>8714</v>
      </c>
      <c r="E1309" s="2">
        <v>38961</v>
      </c>
      <c r="F1309" s="2">
        <v>39082</v>
      </c>
      <c r="G1309" s="1" t="s">
        <v>12770</v>
      </c>
      <c r="H1309" s="1">
        <f>+Temporalidad[[#This Row],[ID]]</f>
        <v>1298</v>
      </c>
    </row>
    <row r="1310" spans="1:8" hidden="1" x14ac:dyDescent="0.25">
      <c r="A1310">
        <v>1299</v>
      </c>
      <c r="B1310" t="s">
        <v>8853</v>
      </c>
      <c r="C1310" s="1" t="s">
        <v>8713</v>
      </c>
      <c r="D1310" s="1" t="s">
        <v>8714</v>
      </c>
      <c r="E1310" s="2">
        <v>39326</v>
      </c>
      <c r="F1310" s="2">
        <v>39447</v>
      </c>
      <c r="G1310" s="1" t="s">
        <v>12771</v>
      </c>
      <c r="H1310" s="1">
        <f>+Temporalidad[[#This Row],[ID]]</f>
        <v>1299</v>
      </c>
    </row>
    <row r="1311" spans="1:8" hidden="1" x14ac:dyDescent="0.25">
      <c r="A1311">
        <v>1300</v>
      </c>
      <c r="B1311" t="s">
        <v>8854</v>
      </c>
      <c r="C1311" s="1" t="s">
        <v>8713</v>
      </c>
      <c r="D1311" s="1" t="s">
        <v>8714</v>
      </c>
      <c r="E1311" s="2">
        <v>39692</v>
      </c>
      <c r="F1311" s="2">
        <v>39813</v>
      </c>
      <c r="G1311" s="1" t="s">
        <v>12772</v>
      </c>
      <c r="H1311" s="1">
        <f>+Temporalidad[[#This Row],[ID]]</f>
        <v>1300</v>
      </c>
    </row>
    <row r="1312" spans="1:8" hidden="1" x14ac:dyDescent="0.25">
      <c r="A1312">
        <v>1301</v>
      </c>
      <c r="B1312" t="s">
        <v>8855</v>
      </c>
      <c r="C1312" s="1" t="s">
        <v>8713</v>
      </c>
      <c r="D1312" s="1" t="s">
        <v>8714</v>
      </c>
      <c r="E1312" s="2">
        <v>40057</v>
      </c>
      <c r="F1312" s="2">
        <v>40178</v>
      </c>
      <c r="G1312" s="1" t="s">
        <v>12773</v>
      </c>
      <c r="H1312" s="1">
        <f>+Temporalidad[[#This Row],[ID]]</f>
        <v>1301</v>
      </c>
    </row>
    <row r="1313" spans="1:8" hidden="1" x14ac:dyDescent="0.25">
      <c r="A1313">
        <v>1302</v>
      </c>
      <c r="B1313" t="s">
        <v>8856</v>
      </c>
      <c r="C1313" s="1" t="s">
        <v>8713</v>
      </c>
      <c r="D1313" s="1" t="s">
        <v>8714</v>
      </c>
      <c r="E1313" s="2">
        <v>40422</v>
      </c>
      <c r="F1313" s="2">
        <v>40543</v>
      </c>
      <c r="G1313" s="1" t="s">
        <v>12774</v>
      </c>
      <c r="H1313" s="1">
        <f>+Temporalidad[[#This Row],[ID]]</f>
        <v>1302</v>
      </c>
    </row>
    <row r="1314" spans="1:8" hidden="1" x14ac:dyDescent="0.25">
      <c r="A1314">
        <v>1303</v>
      </c>
      <c r="B1314" t="s">
        <v>8857</v>
      </c>
      <c r="C1314" s="1" t="s">
        <v>8713</v>
      </c>
      <c r="D1314" s="1" t="s">
        <v>8714</v>
      </c>
      <c r="E1314" s="2">
        <v>40787</v>
      </c>
      <c r="F1314" s="2">
        <v>40908</v>
      </c>
      <c r="G1314" s="1" t="s">
        <v>12775</v>
      </c>
      <c r="H1314" s="1">
        <f>+Temporalidad[[#This Row],[ID]]</f>
        <v>1303</v>
      </c>
    </row>
    <row r="1315" spans="1:8" hidden="1" x14ac:dyDescent="0.25">
      <c r="A1315">
        <v>1304</v>
      </c>
      <c r="B1315" t="s">
        <v>8858</v>
      </c>
      <c r="C1315" s="1" t="s">
        <v>8713</v>
      </c>
      <c r="D1315" s="1" t="s">
        <v>8714</v>
      </c>
      <c r="E1315" s="2">
        <v>41153</v>
      </c>
      <c r="F1315" s="2">
        <v>41274</v>
      </c>
      <c r="G1315" s="1" t="s">
        <v>12776</v>
      </c>
      <c r="H1315" s="1">
        <f>+Temporalidad[[#This Row],[ID]]</f>
        <v>1304</v>
      </c>
    </row>
    <row r="1316" spans="1:8" hidden="1" x14ac:dyDescent="0.25">
      <c r="A1316">
        <v>1305</v>
      </c>
      <c r="B1316" t="s">
        <v>8859</v>
      </c>
      <c r="C1316" s="1" t="s">
        <v>8713</v>
      </c>
      <c r="D1316" s="1" t="s">
        <v>8714</v>
      </c>
      <c r="E1316" s="2">
        <v>41518</v>
      </c>
      <c r="F1316" s="2">
        <v>41639</v>
      </c>
      <c r="G1316" s="1" t="s">
        <v>12777</v>
      </c>
      <c r="H1316" s="1">
        <f>+Temporalidad[[#This Row],[ID]]</f>
        <v>1305</v>
      </c>
    </row>
    <row r="1317" spans="1:8" hidden="1" x14ac:dyDescent="0.25">
      <c r="A1317">
        <v>1306</v>
      </c>
      <c r="B1317" t="s">
        <v>8860</v>
      </c>
      <c r="C1317" s="1" t="s">
        <v>8713</v>
      </c>
      <c r="D1317" s="1" t="s">
        <v>8714</v>
      </c>
      <c r="E1317" s="2">
        <v>41883</v>
      </c>
      <c r="F1317" s="2">
        <v>42004</v>
      </c>
      <c r="G1317" s="1" t="s">
        <v>12778</v>
      </c>
      <c r="H1317" s="1">
        <f>+Temporalidad[[#This Row],[ID]]</f>
        <v>1306</v>
      </c>
    </row>
    <row r="1318" spans="1:8" hidden="1" x14ac:dyDescent="0.25">
      <c r="A1318">
        <v>1307</v>
      </c>
      <c r="B1318" t="s">
        <v>8861</v>
      </c>
      <c r="C1318" s="1" t="s">
        <v>8713</v>
      </c>
      <c r="D1318" s="1" t="s">
        <v>8714</v>
      </c>
      <c r="E1318" s="2">
        <v>42248</v>
      </c>
      <c r="F1318" s="2">
        <v>42369</v>
      </c>
      <c r="G1318" s="1" t="s">
        <v>12779</v>
      </c>
      <c r="H1318" s="1">
        <f>+Temporalidad[[#This Row],[ID]]</f>
        <v>1307</v>
      </c>
    </row>
    <row r="1319" spans="1:8" hidden="1" x14ac:dyDescent="0.25">
      <c r="A1319">
        <v>1308</v>
      </c>
      <c r="B1319" t="s">
        <v>8862</v>
      </c>
      <c r="C1319" s="1" t="s">
        <v>8713</v>
      </c>
      <c r="D1319" s="1" t="s">
        <v>8714</v>
      </c>
      <c r="E1319" s="2">
        <v>42614</v>
      </c>
      <c r="F1319" s="2">
        <v>42735</v>
      </c>
      <c r="G1319" s="1" t="s">
        <v>12780</v>
      </c>
      <c r="H1319" s="1">
        <f>+Temporalidad[[#This Row],[ID]]</f>
        <v>1308</v>
      </c>
    </row>
    <row r="1320" spans="1:8" hidden="1" x14ac:dyDescent="0.25">
      <c r="A1320">
        <v>1309</v>
      </c>
      <c r="B1320" t="s">
        <v>8863</v>
      </c>
      <c r="C1320" s="1" t="s">
        <v>8713</v>
      </c>
      <c r="D1320" s="1" t="s">
        <v>8714</v>
      </c>
      <c r="E1320" s="2">
        <v>42979</v>
      </c>
      <c r="F1320" s="2">
        <v>43100</v>
      </c>
      <c r="G1320" s="1" t="s">
        <v>12781</v>
      </c>
      <c r="H1320" s="1">
        <f>+Temporalidad[[#This Row],[ID]]</f>
        <v>1309</v>
      </c>
    </row>
    <row r="1321" spans="1:8" hidden="1" x14ac:dyDescent="0.25">
      <c r="A1321">
        <v>1310</v>
      </c>
      <c r="B1321" t="s">
        <v>8864</v>
      </c>
      <c r="C1321" s="1" t="s">
        <v>8713</v>
      </c>
      <c r="D1321" s="1" t="s">
        <v>8714</v>
      </c>
      <c r="E1321" s="2">
        <v>43344</v>
      </c>
      <c r="F1321" s="2">
        <v>43465</v>
      </c>
      <c r="G1321" s="1" t="s">
        <v>12782</v>
      </c>
      <c r="H1321" s="1">
        <f>+Temporalidad[[#This Row],[ID]]</f>
        <v>1310</v>
      </c>
    </row>
    <row r="1322" spans="1:8" hidden="1" x14ac:dyDescent="0.25">
      <c r="A1322">
        <v>1311</v>
      </c>
      <c r="B1322" t="s">
        <v>8865</v>
      </c>
      <c r="C1322" s="1" t="s">
        <v>8713</v>
      </c>
      <c r="D1322" s="1" t="s">
        <v>8714</v>
      </c>
      <c r="E1322" s="2">
        <v>43709</v>
      </c>
      <c r="F1322" s="2">
        <v>43830</v>
      </c>
      <c r="G1322" s="1" t="s">
        <v>12783</v>
      </c>
      <c r="H1322" s="1">
        <f>+Temporalidad[[#This Row],[ID]]</f>
        <v>1311</v>
      </c>
    </row>
    <row r="1323" spans="1:8" hidden="1" x14ac:dyDescent="0.25">
      <c r="A1323">
        <v>1312</v>
      </c>
      <c r="B1323" t="s">
        <v>8866</v>
      </c>
      <c r="C1323" s="1" t="s">
        <v>8713</v>
      </c>
      <c r="D1323" s="1" t="s">
        <v>8714</v>
      </c>
      <c r="E1323" s="2">
        <v>44075</v>
      </c>
      <c r="F1323" s="2">
        <v>44196</v>
      </c>
      <c r="G1323" s="1" t="s">
        <v>12784</v>
      </c>
      <c r="H1323" s="1">
        <f>+Temporalidad[[#This Row],[ID]]</f>
        <v>1312</v>
      </c>
    </row>
    <row r="1324" spans="1:8" hidden="1" x14ac:dyDescent="0.25">
      <c r="A1324">
        <v>1313</v>
      </c>
      <c r="B1324" t="s">
        <v>8867</v>
      </c>
      <c r="C1324" s="1" t="s">
        <v>8713</v>
      </c>
      <c r="D1324" s="1" t="s">
        <v>8714</v>
      </c>
      <c r="E1324" s="2">
        <v>44440</v>
      </c>
      <c r="F1324" s="2">
        <v>44561</v>
      </c>
      <c r="G1324" s="1" t="s">
        <v>12785</v>
      </c>
      <c r="H1324" s="1">
        <f>+Temporalidad[[#This Row],[ID]]</f>
        <v>1313</v>
      </c>
    </row>
    <row r="1325" spans="1:8" hidden="1" x14ac:dyDescent="0.25">
      <c r="A1325">
        <v>1314</v>
      </c>
      <c r="B1325" t="s">
        <v>8868</v>
      </c>
      <c r="C1325" s="1" t="s">
        <v>8713</v>
      </c>
      <c r="D1325" s="1" t="s">
        <v>8714</v>
      </c>
      <c r="E1325" s="2">
        <v>44805</v>
      </c>
      <c r="F1325" s="2">
        <v>44926</v>
      </c>
      <c r="G1325" s="1" t="s">
        <v>12786</v>
      </c>
      <c r="H1325" s="1">
        <f>+Temporalidad[[#This Row],[ID]]</f>
        <v>1314</v>
      </c>
    </row>
    <row r="1326" spans="1:8" hidden="1" x14ac:dyDescent="0.25">
      <c r="A1326">
        <v>1315</v>
      </c>
      <c r="B1326" t="s">
        <v>8869</v>
      </c>
      <c r="C1326" s="1" t="s">
        <v>8713</v>
      </c>
      <c r="D1326" s="1" t="s">
        <v>8714</v>
      </c>
      <c r="E1326" s="2">
        <v>45170</v>
      </c>
      <c r="F1326" s="2">
        <v>45291</v>
      </c>
      <c r="G1326" s="1" t="s">
        <v>12787</v>
      </c>
      <c r="H1326" s="1">
        <f>+Temporalidad[[#This Row],[ID]]</f>
        <v>1315</v>
      </c>
    </row>
    <row r="1327" spans="1:8" hidden="1" x14ac:dyDescent="0.25">
      <c r="A1327">
        <v>1316</v>
      </c>
      <c r="B1327" t="s">
        <v>8870</v>
      </c>
      <c r="C1327" s="1" t="s">
        <v>8713</v>
      </c>
      <c r="D1327" s="1" t="s">
        <v>8714</v>
      </c>
      <c r="E1327" s="2">
        <v>45536</v>
      </c>
      <c r="F1327" s="2">
        <v>45657</v>
      </c>
      <c r="G1327" s="1" t="s">
        <v>12788</v>
      </c>
      <c r="H1327" s="1">
        <f>+Temporalidad[[#This Row],[ID]]</f>
        <v>1316</v>
      </c>
    </row>
    <row r="1328" spans="1:8" hidden="1" x14ac:dyDescent="0.25">
      <c r="A1328">
        <v>1317</v>
      </c>
      <c r="B1328" t="s">
        <v>8871</v>
      </c>
      <c r="C1328" s="1" t="s">
        <v>8713</v>
      </c>
      <c r="D1328" s="1" t="s">
        <v>8714</v>
      </c>
      <c r="E1328" s="2">
        <v>45901</v>
      </c>
      <c r="F1328" s="2">
        <v>46022</v>
      </c>
      <c r="G1328" s="1" t="s">
        <v>12789</v>
      </c>
      <c r="H1328" s="1">
        <f>+Temporalidad[[#This Row],[ID]]</f>
        <v>1317</v>
      </c>
    </row>
    <row r="1329" spans="1:8" hidden="1" x14ac:dyDescent="0.25">
      <c r="A1329">
        <v>1318</v>
      </c>
      <c r="B1329" t="s">
        <v>8872</v>
      </c>
      <c r="C1329" s="1" t="s">
        <v>8713</v>
      </c>
      <c r="D1329" s="1" t="s">
        <v>8714</v>
      </c>
      <c r="E1329" s="2">
        <v>46266</v>
      </c>
      <c r="F1329" s="2">
        <v>46387</v>
      </c>
      <c r="G1329" s="1" t="s">
        <v>12790</v>
      </c>
      <c r="H1329" s="1">
        <f>+Temporalidad[[#This Row],[ID]]</f>
        <v>1318</v>
      </c>
    </row>
    <row r="1330" spans="1:8" hidden="1" x14ac:dyDescent="0.25">
      <c r="A1330">
        <v>1319</v>
      </c>
      <c r="B1330" t="s">
        <v>8873</v>
      </c>
      <c r="C1330" s="1" t="s">
        <v>8713</v>
      </c>
      <c r="D1330" s="1" t="s">
        <v>8714</v>
      </c>
      <c r="E1330" s="2">
        <v>46631</v>
      </c>
      <c r="F1330" s="2">
        <v>46752</v>
      </c>
      <c r="G1330" s="1" t="s">
        <v>12791</v>
      </c>
      <c r="H1330" s="1">
        <f>+Temporalidad[[#This Row],[ID]]</f>
        <v>1319</v>
      </c>
    </row>
    <row r="1331" spans="1:8" hidden="1" x14ac:dyDescent="0.25">
      <c r="A1331">
        <v>1320</v>
      </c>
      <c r="B1331" t="s">
        <v>8874</v>
      </c>
      <c r="C1331" s="1" t="s">
        <v>8713</v>
      </c>
      <c r="D1331" s="1" t="s">
        <v>8714</v>
      </c>
      <c r="E1331" s="2">
        <v>46997</v>
      </c>
      <c r="F1331" s="2">
        <v>47118</v>
      </c>
      <c r="G1331" s="1" t="s">
        <v>12792</v>
      </c>
      <c r="H1331" s="1">
        <f>+Temporalidad[[#This Row],[ID]]</f>
        <v>1320</v>
      </c>
    </row>
    <row r="1332" spans="1:8" hidden="1" x14ac:dyDescent="0.25">
      <c r="A1332">
        <v>1321</v>
      </c>
      <c r="B1332" t="s">
        <v>8875</v>
      </c>
      <c r="C1332" s="1" t="s">
        <v>8713</v>
      </c>
      <c r="D1332" s="1" t="s">
        <v>8714</v>
      </c>
      <c r="E1332" s="2">
        <v>47362</v>
      </c>
      <c r="F1332" s="2">
        <v>47483</v>
      </c>
      <c r="G1332" s="1" t="s">
        <v>12793</v>
      </c>
      <c r="H1332" s="1">
        <f>+Temporalidad[[#This Row],[ID]]</f>
        <v>1321</v>
      </c>
    </row>
    <row r="1333" spans="1:8" hidden="1" x14ac:dyDescent="0.25">
      <c r="A1333">
        <v>1322</v>
      </c>
      <c r="B1333" t="s">
        <v>8876</v>
      </c>
      <c r="C1333" s="1" t="s">
        <v>8713</v>
      </c>
      <c r="D1333" s="1" t="s">
        <v>8714</v>
      </c>
      <c r="E1333" s="2">
        <v>47727</v>
      </c>
      <c r="F1333" s="2">
        <v>47848</v>
      </c>
      <c r="G1333" s="1" t="s">
        <v>12794</v>
      </c>
      <c r="H1333" s="1">
        <f>+Temporalidad[[#This Row],[ID]]</f>
        <v>1322</v>
      </c>
    </row>
    <row r="1334" spans="1:8" hidden="1" x14ac:dyDescent="0.25">
      <c r="A1334">
        <v>1323</v>
      </c>
      <c r="B1334" t="s">
        <v>8877</v>
      </c>
      <c r="C1334" s="1" t="s">
        <v>8713</v>
      </c>
      <c r="D1334" s="1" t="s">
        <v>8714</v>
      </c>
      <c r="E1334" s="2">
        <v>48092</v>
      </c>
      <c r="F1334" s="2">
        <v>48213</v>
      </c>
      <c r="G1334" s="1" t="s">
        <v>12795</v>
      </c>
      <c r="H1334" s="1">
        <f>+Temporalidad[[#This Row],[ID]]</f>
        <v>1323</v>
      </c>
    </row>
    <row r="1335" spans="1:8" hidden="1" x14ac:dyDescent="0.25">
      <c r="A1335">
        <v>1324</v>
      </c>
      <c r="B1335" t="s">
        <v>8878</v>
      </c>
      <c r="C1335" s="1" t="s">
        <v>8713</v>
      </c>
      <c r="D1335" s="1" t="s">
        <v>8714</v>
      </c>
      <c r="E1335" s="2">
        <v>48458</v>
      </c>
      <c r="F1335" s="2">
        <v>48579</v>
      </c>
      <c r="G1335" s="1" t="s">
        <v>12796</v>
      </c>
      <c r="H1335" s="1">
        <f>+Temporalidad[[#This Row],[ID]]</f>
        <v>1324</v>
      </c>
    </row>
    <row r="1336" spans="1:8" hidden="1" x14ac:dyDescent="0.25">
      <c r="A1336">
        <v>1325</v>
      </c>
      <c r="B1336" t="s">
        <v>8879</v>
      </c>
      <c r="C1336" s="1" t="s">
        <v>8713</v>
      </c>
      <c r="D1336" s="1" t="s">
        <v>8714</v>
      </c>
      <c r="E1336" s="2">
        <v>48823</v>
      </c>
      <c r="F1336" s="2">
        <v>48944</v>
      </c>
      <c r="G1336" s="1" t="s">
        <v>12797</v>
      </c>
      <c r="H1336" s="1">
        <f>+Temporalidad[[#This Row],[ID]]</f>
        <v>1325</v>
      </c>
    </row>
    <row r="1337" spans="1:8" hidden="1" x14ac:dyDescent="0.25">
      <c r="A1337">
        <v>1326</v>
      </c>
      <c r="B1337" t="s">
        <v>8880</v>
      </c>
      <c r="C1337" s="1" t="s">
        <v>8713</v>
      </c>
      <c r="D1337" s="1" t="s">
        <v>8714</v>
      </c>
      <c r="E1337" s="2">
        <v>49188</v>
      </c>
      <c r="F1337" s="2">
        <v>49309</v>
      </c>
      <c r="G1337" s="1" t="s">
        <v>12798</v>
      </c>
      <c r="H1337" s="1">
        <f>+Temporalidad[[#This Row],[ID]]</f>
        <v>1326</v>
      </c>
    </row>
    <row r="1338" spans="1:8" hidden="1" x14ac:dyDescent="0.25">
      <c r="A1338">
        <v>1327</v>
      </c>
      <c r="B1338" t="s">
        <v>8881</v>
      </c>
      <c r="C1338" s="1" t="s">
        <v>8713</v>
      </c>
      <c r="D1338" s="1" t="s">
        <v>8714</v>
      </c>
      <c r="E1338" s="2">
        <v>49553</v>
      </c>
      <c r="F1338" s="2">
        <v>49674</v>
      </c>
      <c r="G1338" s="1" t="s">
        <v>12799</v>
      </c>
      <c r="H1338" s="1">
        <f>+Temporalidad[[#This Row],[ID]]</f>
        <v>1327</v>
      </c>
    </row>
    <row r="1339" spans="1:8" hidden="1" x14ac:dyDescent="0.25">
      <c r="A1339">
        <v>1328</v>
      </c>
      <c r="B1339" t="s">
        <v>8882</v>
      </c>
      <c r="C1339" s="1" t="s">
        <v>8713</v>
      </c>
      <c r="D1339" s="1" t="s">
        <v>8714</v>
      </c>
      <c r="E1339" s="2">
        <v>49919</v>
      </c>
      <c r="F1339" s="2">
        <v>50040</v>
      </c>
      <c r="G1339" s="1" t="s">
        <v>12800</v>
      </c>
      <c r="H1339" s="1">
        <f>+Temporalidad[[#This Row],[ID]]</f>
        <v>1328</v>
      </c>
    </row>
    <row r="1340" spans="1:8" hidden="1" x14ac:dyDescent="0.25">
      <c r="A1340">
        <v>1329</v>
      </c>
      <c r="B1340" t="s">
        <v>8883</v>
      </c>
      <c r="C1340" s="1" t="s">
        <v>8713</v>
      </c>
      <c r="D1340" s="1" t="s">
        <v>8714</v>
      </c>
      <c r="E1340" s="2">
        <v>50284</v>
      </c>
      <c r="F1340" s="2">
        <v>50405</v>
      </c>
      <c r="G1340" s="1" t="s">
        <v>12801</v>
      </c>
      <c r="H1340" s="1">
        <f>+Temporalidad[[#This Row],[ID]]</f>
        <v>1329</v>
      </c>
    </row>
    <row r="1341" spans="1:8" hidden="1" x14ac:dyDescent="0.25">
      <c r="A1341">
        <v>1330</v>
      </c>
      <c r="B1341" t="s">
        <v>8884</v>
      </c>
      <c r="C1341" s="1" t="s">
        <v>8713</v>
      </c>
      <c r="D1341" s="1" t="s">
        <v>8714</v>
      </c>
      <c r="E1341" s="2">
        <v>50649</v>
      </c>
      <c r="F1341" s="2">
        <v>50770</v>
      </c>
      <c r="G1341" s="1" t="s">
        <v>12802</v>
      </c>
      <c r="H1341" s="1">
        <f>+Temporalidad[[#This Row],[ID]]</f>
        <v>1330</v>
      </c>
    </row>
    <row r="1342" spans="1:8" hidden="1" x14ac:dyDescent="0.25">
      <c r="A1342">
        <v>1331</v>
      </c>
      <c r="B1342" t="s">
        <v>8885</v>
      </c>
      <c r="C1342" s="1" t="s">
        <v>8713</v>
      </c>
      <c r="D1342" s="1" t="s">
        <v>8714</v>
      </c>
      <c r="E1342" s="2">
        <v>51014</v>
      </c>
      <c r="F1342" s="2">
        <v>51135</v>
      </c>
      <c r="G1342" s="1" t="s">
        <v>12803</v>
      </c>
      <c r="H1342" s="1">
        <f>+Temporalidad[[#This Row],[ID]]</f>
        <v>1331</v>
      </c>
    </row>
    <row r="1343" spans="1:8" hidden="1" x14ac:dyDescent="0.25">
      <c r="A1343">
        <v>1332</v>
      </c>
      <c r="B1343" t="s">
        <v>8886</v>
      </c>
      <c r="C1343" s="1" t="s">
        <v>8713</v>
      </c>
      <c r="D1343" s="1" t="s">
        <v>8714</v>
      </c>
      <c r="E1343" s="2">
        <v>51380</v>
      </c>
      <c r="F1343" s="2">
        <v>51501</v>
      </c>
      <c r="G1343" s="1" t="s">
        <v>12804</v>
      </c>
      <c r="H1343" s="1">
        <f>+Temporalidad[[#This Row],[ID]]</f>
        <v>1332</v>
      </c>
    </row>
    <row r="1344" spans="1:8" hidden="1" x14ac:dyDescent="0.25">
      <c r="A1344">
        <v>1333</v>
      </c>
      <c r="B1344" t="s">
        <v>8887</v>
      </c>
      <c r="C1344" s="1" t="s">
        <v>8713</v>
      </c>
      <c r="D1344" s="1" t="s">
        <v>8714</v>
      </c>
      <c r="E1344" s="2">
        <v>51745</v>
      </c>
      <c r="F1344" s="2">
        <v>51866</v>
      </c>
      <c r="G1344" s="1" t="s">
        <v>12805</v>
      </c>
      <c r="H1344" s="1">
        <f>+Temporalidad[[#This Row],[ID]]</f>
        <v>1333</v>
      </c>
    </row>
    <row r="1345" spans="1:8" hidden="1" x14ac:dyDescent="0.25">
      <c r="A1345">
        <v>1334</v>
      </c>
      <c r="B1345" t="s">
        <v>8888</v>
      </c>
      <c r="C1345" s="1" t="s">
        <v>8713</v>
      </c>
      <c r="D1345" s="1" t="s">
        <v>8714</v>
      </c>
      <c r="E1345" s="2">
        <v>52110</v>
      </c>
      <c r="F1345" s="2">
        <v>52231</v>
      </c>
      <c r="G1345" s="1" t="s">
        <v>12806</v>
      </c>
      <c r="H1345" s="1">
        <f>+Temporalidad[[#This Row],[ID]]</f>
        <v>1334</v>
      </c>
    </row>
    <row r="1346" spans="1:8" hidden="1" x14ac:dyDescent="0.25">
      <c r="A1346">
        <v>1335</v>
      </c>
      <c r="B1346" t="s">
        <v>8889</v>
      </c>
      <c r="C1346" s="1" t="s">
        <v>8713</v>
      </c>
      <c r="D1346" s="1" t="s">
        <v>8714</v>
      </c>
      <c r="E1346" s="2">
        <v>52475</v>
      </c>
      <c r="F1346" s="2">
        <v>52596</v>
      </c>
      <c r="G1346" s="1" t="s">
        <v>12807</v>
      </c>
      <c r="H1346" s="1">
        <f>+Temporalidad[[#This Row],[ID]]</f>
        <v>1335</v>
      </c>
    </row>
    <row r="1347" spans="1:8" hidden="1" x14ac:dyDescent="0.25">
      <c r="A1347">
        <v>1336</v>
      </c>
      <c r="B1347" t="s">
        <v>8890</v>
      </c>
      <c r="C1347" s="1" t="s">
        <v>8713</v>
      </c>
      <c r="D1347" s="1" t="s">
        <v>8714</v>
      </c>
      <c r="E1347" s="2">
        <v>52841</v>
      </c>
      <c r="F1347" s="2">
        <v>52962</v>
      </c>
      <c r="G1347" s="1" t="s">
        <v>12808</v>
      </c>
      <c r="H1347" s="1">
        <f>+Temporalidad[[#This Row],[ID]]</f>
        <v>1336</v>
      </c>
    </row>
    <row r="1348" spans="1:8" hidden="1" x14ac:dyDescent="0.25">
      <c r="A1348">
        <v>1337</v>
      </c>
      <c r="B1348" t="s">
        <v>8891</v>
      </c>
      <c r="C1348" s="1" t="s">
        <v>8713</v>
      </c>
      <c r="D1348" s="1" t="s">
        <v>8714</v>
      </c>
      <c r="E1348" s="2">
        <v>53206</v>
      </c>
      <c r="F1348" s="2">
        <v>53327</v>
      </c>
      <c r="G1348" s="1" t="s">
        <v>12809</v>
      </c>
      <c r="H1348" s="1">
        <f>+Temporalidad[[#This Row],[ID]]</f>
        <v>1337</v>
      </c>
    </row>
    <row r="1349" spans="1:8" hidden="1" x14ac:dyDescent="0.25">
      <c r="A1349">
        <v>1338</v>
      </c>
      <c r="B1349" t="s">
        <v>8892</v>
      </c>
      <c r="C1349" s="1" t="s">
        <v>8713</v>
      </c>
      <c r="D1349" s="1" t="s">
        <v>8714</v>
      </c>
      <c r="E1349" s="2">
        <v>53571</v>
      </c>
      <c r="F1349" s="2">
        <v>53692</v>
      </c>
      <c r="G1349" s="1" t="s">
        <v>12810</v>
      </c>
      <c r="H1349" s="1">
        <f>+Temporalidad[[#This Row],[ID]]</f>
        <v>1338</v>
      </c>
    </row>
    <row r="1350" spans="1:8" hidden="1" x14ac:dyDescent="0.25">
      <c r="A1350">
        <v>1339</v>
      </c>
      <c r="B1350" t="s">
        <v>8893</v>
      </c>
      <c r="C1350" s="1" t="s">
        <v>8713</v>
      </c>
      <c r="D1350" s="1" t="s">
        <v>8714</v>
      </c>
      <c r="E1350" s="2">
        <v>53936</v>
      </c>
      <c r="F1350" s="2">
        <v>54057</v>
      </c>
      <c r="G1350" s="1" t="s">
        <v>12811</v>
      </c>
      <c r="H1350" s="1">
        <f>+Temporalidad[[#This Row],[ID]]</f>
        <v>1339</v>
      </c>
    </row>
    <row r="1351" spans="1:8" hidden="1" x14ac:dyDescent="0.25">
      <c r="A1351">
        <v>1340</v>
      </c>
      <c r="B1351" t="s">
        <v>8894</v>
      </c>
      <c r="C1351" s="1" t="s">
        <v>8713</v>
      </c>
      <c r="D1351" s="1" t="s">
        <v>8714</v>
      </c>
      <c r="E1351" s="2">
        <v>54302</v>
      </c>
      <c r="F1351" s="2">
        <v>54423</v>
      </c>
      <c r="G1351" s="1" t="s">
        <v>12812</v>
      </c>
      <c r="H1351" s="1">
        <f>+Temporalidad[[#This Row],[ID]]</f>
        <v>1340</v>
      </c>
    </row>
    <row r="1352" spans="1:8" hidden="1" x14ac:dyDescent="0.25">
      <c r="A1352">
        <v>1341</v>
      </c>
      <c r="B1352" t="s">
        <v>8895</v>
      </c>
      <c r="C1352" s="1" t="s">
        <v>8713</v>
      </c>
      <c r="D1352" s="1" t="s">
        <v>8714</v>
      </c>
      <c r="E1352" s="2">
        <v>54667</v>
      </c>
      <c r="F1352" s="2">
        <v>54788</v>
      </c>
      <c r="G1352" s="1" t="s">
        <v>12813</v>
      </c>
      <c r="H1352" s="1">
        <f>+Temporalidad[[#This Row],[ID]]</f>
        <v>1341</v>
      </c>
    </row>
    <row r="1353" spans="1:8" hidden="1" x14ac:dyDescent="0.25">
      <c r="A1353">
        <v>1342</v>
      </c>
      <c r="B1353" t="s">
        <v>8896</v>
      </c>
      <c r="C1353" s="1" t="s">
        <v>8713</v>
      </c>
      <c r="D1353" s="1" t="s">
        <v>8714</v>
      </c>
      <c r="E1353" s="2">
        <v>55032</v>
      </c>
      <c r="F1353" s="2">
        <v>55153</v>
      </c>
      <c r="G1353" s="1" t="s">
        <v>12814</v>
      </c>
      <c r="H1353" s="1">
        <f>+Temporalidad[[#This Row],[ID]]</f>
        <v>1342</v>
      </c>
    </row>
    <row r="1354" spans="1:8" hidden="1" x14ac:dyDescent="0.25">
      <c r="A1354">
        <v>1343</v>
      </c>
      <c r="B1354" t="s">
        <v>8897</v>
      </c>
      <c r="C1354" s="1" t="s">
        <v>8898</v>
      </c>
      <c r="D1354" s="1" t="s">
        <v>8898</v>
      </c>
      <c r="E1354" s="2">
        <v>32874</v>
      </c>
      <c r="F1354" s="2">
        <v>36525</v>
      </c>
      <c r="G1354" s="1" t="s">
        <v>12815</v>
      </c>
      <c r="H1354" s="1">
        <f>+Temporalidad[[#This Row],[ID]]</f>
        <v>1343</v>
      </c>
    </row>
    <row r="1355" spans="1:8" hidden="1" x14ac:dyDescent="0.25">
      <c r="A1355">
        <v>1344</v>
      </c>
      <c r="B1355" t="s">
        <v>8899</v>
      </c>
      <c r="C1355" s="1" t="s">
        <v>8898</v>
      </c>
      <c r="D1355" s="1" t="s">
        <v>8898</v>
      </c>
      <c r="E1355" s="2">
        <v>36526</v>
      </c>
      <c r="F1355" s="2">
        <v>40178</v>
      </c>
      <c r="G1355" s="1" t="s">
        <v>12816</v>
      </c>
      <c r="H1355" s="1">
        <f>+Temporalidad[[#This Row],[ID]]</f>
        <v>1344</v>
      </c>
    </row>
    <row r="1356" spans="1:8" hidden="1" x14ac:dyDescent="0.25">
      <c r="A1356">
        <v>1345</v>
      </c>
      <c r="B1356" t="s">
        <v>8900</v>
      </c>
      <c r="C1356" s="1" t="s">
        <v>8898</v>
      </c>
      <c r="D1356" s="1" t="s">
        <v>8898</v>
      </c>
      <c r="E1356" s="2">
        <v>40179</v>
      </c>
      <c r="F1356" s="2">
        <v>43830</v>
      </c>
      <c r="G1356" s="1" t="s">
        <v>12817</v>
      </c>
      <c r="H1356" s="1">
        <f>+Temporalidad[[#This Row],[ID]]</f>
        <v>1345</v>
      </c>
    </row>
    <row r="1357" spans="1:8" hidden="1" x14ac:dyDescent="0.25">
      <c r="A1357">
        <v>1346</v>
      </c>
      <c r="B1357" t="s">
        <v>8901</v>
      </c>
      <c r="C1357" s="1" t="s">
        <v>8898</v>
      </c>
      <c r="D1357" s="1" t="s">
        <v>8898</v>
      </c>
      <c r="E1357" s="2">
        <v>43831</v>
      </c>
      <c r="F1357" s="2">
        <v>47483</v>
      </c>
      <c r="G1357" s="1" t="s">
        <v>12818</v>
      </c>
      <c r="H1357" s="1">
        <f>+Temporalidad[[#This Row],[ID]]</f>
        <v>1346</v>
      </c>
    </row>
    <row r="1358" spans="1:8" hidden="1" x14ac:dyDescent="0.25">
      <c r="A1358">
        <v>1347</v>
      </c>
      <c r="B1358" t="s">
        <v>8902</v>
      </c>
      <c r="C1358" s="1" t="s">
        <v>8898</v>
      </c>
      <c r="D1358" s="1" t="s">
        <v>8898</v>
      </c>
      <c r="E1358" s="2">
        <v>47484</v>
      </c>
      <c r="F1358" s="2">
        <v>51135</v>
      </c>
      <c r="G1358" s="1" t="s">
        <v>12819</v>
      </c>
      <c r="H1358" s="1">
        <f>+Temporalidad[[#This Row],[ID]]</f>
        <v>1347</v>
      </c>
    </row>
    <row r="1359" spans="1:8" hidden="1" x14ac:dyDescent="0.25">
      <c r="A1359">
        <v>1348</v>
      </c>
      <c r="B1359" t="s">
        <v>8903</v>
      </c>
      <c r="C1359" s="1" t="s">
        <v>8898</v>
      </c>
      <c r="D1359" s="1" t="s">
        <v>8898</v>
      </c>
      <c r="E1359" s="2">
        <v>51136</v>
      </c>
      <c r="F1359" s="2">
        <v>54788</v>
      </c>
      <c r="G1359" s="1" t="s">
        <v>12820</v>
      </c>
      <c r="H1359" s="1">
        <f>+Temporalidad[[#This Row],[ID]]</f>
        <v>1348</v>
      </c>
    </row>
    <row r="1360" spans="1:8" hidden="1" x14ac:dyDescent="0.25">
      <c r="A1360">
        <v>1349</v>
      </c>
      <c r="B1360" t="s">
        <v>8904</v>
      </c>
      <c r="C1360" s="1" t="s">
        <v>8905</v>
      </c>
      <c r="D1360" s="1" t="s">
        <v>8906</v>
      </c>
      <c r="E1360" s="2">
        <v>32874</v>
      </c>
      <c r="F1360" s="2">
        <v>34699</v>
      </c>
      <c r="G1360" s="1" t="s">
        <v>12821</v>
      </c>
      <c r="H1360" s="1">
        <f>+Temporalidad[[#This Row],[ID]]</f>
        <v>1349</v>
      </c>
    </row>
    <row r="1361" spans="1:8" hidden="1" x14ac:dyDescent="0.25">
      <c r="A1361">
        <v>1350</v>
      </c>
      <c r="B1361" t="s">
        <v>8907</v>
      </c>
      <c r="C1361" s="1" t="s">
        <v>8905</v>
      </c>
      <c r="D1361" s="1" t="s">
        <v>8906</v>
      </c>
      <c r="E1361" s="2">
        <v>34700</v>
      </c>
      <c r="F1361" s="2">
        <v>36525</v>
      </c>
      <c r="G1361" s="1" t="s">
        <v>12822</v>
      </c>
      <c r="H1361" s="1">
        <f>+Temporalidad[[#This Row],[ID]]</f>
        <v>1350</v>
      </c>
    </row>
    <row r="1362" spans="1:8" hidden="1" x14ac:dyDescent="0.25">
      <c r="A1362">
        <v>1351</v>
      </c>
      <c r="B1362" t="s">
        <v>8908</v>
      </c>
      <c r="C1362" s="1" t="s">
        <v>8905</v>
      </c>
      <c r="D1362" s="1" t="s">
        <v>8906</v>
      </c>
      <c r="E1362" s="2">
        <v>36526</v>
      </c>
      <c r="F1362" s="2">
        <v>38352</v>
      </c>
      <c r="G1362" s="1" t="s">
        <v>12823</v>
      </c>
      <c r="H1362" s="1">
        <f>+Temporalidad[[#This Row],[ID]]</f>
        <v>1351</v>
      </c>
    </row>
    <row r="1363" spans="1:8" hidden="1" x14ac:dyDescent="0.25">
      <c r="A1363">
        <v>1352</v>
      </c>
      <c r="B1363" t="s">
        <v>8909</v>
      </c>
      <c r="C1363" s="1" t="s">
        <v>8905</v>
      </c>
      <c r="D1363" s="1" t="s">
        <v>8906</v>
      </c>
      <c r="E1363" s="2">
        <v>38353</v>
      </c>
      <c r="F1363" s="2">
        <v>40178</v>
      </c>
      <c r="G1363" s="1" t="s">
        <v>12824</v>
      </c>
      <c r="H1363" s="1">
        <f>+Temporalidad[[#This Row],[ID]]</f>
        <v>1352</v>
      </c>
    </row>
    <row r="1364" spans="1:8" hidden="1" x14ac:dyDescent="0.25">
      <c r="A1364">
        <v>1353</v>
      </c>
      <c r="B1364" t="s">
        <v>8910</v>
      </c>
      <c r="C1364" s="1" t="s">
        <v>8905</v>
      </c>
      <c r="D1364" s="1" t="s">
        <v>8906</v>
      </c>
      <c r="E1364" s="2">
        <v>40179</v>
      </c>
      <c r="F1364" s="2">
        <v>42004</v>
      </c>
      <c r="G1364" s="1" t="s">
        <v>12825</v>
      </c>
      <c r="H1364" s="1">
        <f>+Temporalidad[[#This Row],[ID]]</f>
        <v>1353</v>
      </c>
    </row>
    <row r="1365" spans="1:8" hidden="1" x14ac:dyDescent="0.25">
      <c r="A1365">
        <v>1354</v>
      </c>
      <c r="B1365" t="s">
        <v>8911</v>
      </c>
      <c r="C1365" s="1" t="s">
        <v>8905</v>
      </c>
      <c r="D1365" s="1" t="s">
        <v>8906</v>
      </c>
      <c r="E1365" s="2">
        <v>42005</v>
      </c>
      <c r="F1365" s="2">
        <v>43830</v>
      </c>
      <c r="G1365" s="1" t="s">
        <v>12826</v>
      </c>
      <c r="H1365" s="1">
        <f>+Temporalidad[[#This Row],[ID]]</f>
        <v>1354</v>
      </c>
    </row>
    <row r="1366" spans="1:8" hidden="1" x14ac:dyDescent="0.25">
      <c r="A1366">
        <v>1355</v>
      </c>
      <c r="B1366" t="s">
        <v>8912</v>
      </c>
      <c r="C1366" s="1" t="s">
        <v>8905</v>
      </c>
      <c r="D1366" s="1" t="s">
        <v>8906</v>
      </c>
      <c r="E1366" s="2">
        <v>43831</v>
      </c>
      <c r="F1366" s="2">
        <v>45657</v>
      </c>
      <c r="G1366" s="1" t="s">
        <v>12827</v>
      </c>
      <c r="H1366" s="1">
        <f>+Temporalidad[[#This Row],[ID]]</f>
        <v>1355</v>
      </c>
    </row>
    <row r="1367" spans="1:8" hidden="1" x14ac:dyDescent="0.25">
      <c r="A1367">
        <v>1356</v>
      </c>
      <c r="B1367" t="s">
        <v>8913</v>
      </c>
      <c r="C1367" s="1" t="s">
        <v>8905</v>
      </c>
      <c r="D1367" s="1" t="s">
        <v>8906</v>
      </c>
      <c r="E1367" s="2">
        <v>45658</v>
      </c>
      <c r="F1367" s="2">
        <v>47483</v>
      </c>
      <c r="G1367" s="1" t="s">
        <v>12828</v>
      </c>
      <c r="H1367" s="1">
        <f>+Temporalidad[[#This Row],[ID]]</f>
        <v>1356</v>
      </c>
    </row>
    <row r="1368" spans="1:8" hidden="1" x14ac:dyDescent="0.25">
      <c r="A1368">
        <v>1357</v>
      </c>
      <c r="B1368" t="s">
        <v>8914</v>
      </c>
      <c r="C1368" s="1" t="s">
        <v>8905</v>
      </c>
      <c r="D1368" s="1" t="s">
        <v>8906</v>
      </c>
      <c r="E1368" s="2">
        <v>47484</v>
      </c>
      <c r="F1368" s="2">
        <v>49309</v>
      </c>
      <c r="G1368" s="1" t="s">
        <v>12829</v>
      </c>
      <c r="H1368" s="1">
        <f>+Temporalidad[[#This Row],[ID]]</f>
        <v>1357</v>
      </c>
    </row>
    <row r="1369" spans="1:8" hidden="1" x14ac:dyDescent="0.25">
      <c r="A1369">
        <v>1358</v>
      </c>
      <c r="B1369" t="s">
        <v>8915</v>
      </c>
      <c r="C1369" s="1" t="s">
        <v>8905</v>
      </c>
      <c r="D1369" s="1" t="s">
        <v>8906</v>
      </c>
      <c r="E1369" s="2">
        <v>49310</v>
      </c>
      <c r="F1369" s="2">
        <v>51135</v>
      </c>
      <c r="G1369" s="1" t="s">
        <v>12830</v>
      </c>
      <c r="H1369" s="1">
        <f>+Temporalidad[[#This Row],[ID]]</f>
        <v>1358</v>
      </c>
    </row>
    <row r="1370" spans="1:8" hidden="1" x14ac:dyDescent="0.25">
      <c r="A1370">
        <v>1359</v>
      </c>
      <c r="B1370" t="s">
        <v>8916</v>
      </c>
      <c r="C1370" s="1" t="s">
        <v>8905</v>
      </c>
      <c r="D1370" s="1" t="s">
        <v>8906</v>
      </c>
      <c r="E1370" s="2">
        <v>51136</v>
      </c>
      <c r="F1370" s="2">
        <v>52962</v>
      </c>
      <c r="G1370" s="1" t="s">
        <v>12831</v>
      </c>
      <c r="H1370" s="1">
        <f>+Temporalidad[[#This Row],[ID]]</f>
        <v>1359</v>
      </c>
    </row>
    <row r="1371" spans="1:8" hidden="1" x14ac:dyDescent="0.25">
      <c r="A1371">
        <v>1360</v>
      </c>
      <c r="B1371" t="s">
        <v>8917</v>
      </c>
      <c r="C1371" s="1" t="s">
        <v>8905</v>
      </c>
      <c r="D1371" s="1" t="s">
        <v>8906</v>
      </c>
      <c r="E1371" s="2">
        <v>52963</v>
      </c>
      <c r="F1371" s="2">
        <v>54788</v>
      </c>
      <c r="G1371" s="1" t="s">
        <v>12832</v>
      </c>
      <c r="H1371" s="1">
        <f>+Temporalidad[[#This Row],[ID]]</f>
        <v>1360</v>
      </c>
    </row>
    <row r="1372" spans="1:8" hidden="1" x14ac:dyDescent="0.25">
      <c r="A1372">
        <v>1361</v>
      </c>
      <c r="B1372" t="s">
        <v>8918</v>
      </c>
      <c r="C1372" s="1" t="s">
        <v>8919</v>
      </c>
      <c r="D1372" s="1" t="s">
        <v>8920</v>
      </c>
      <c r="E1372" s="2">
        <v>32874</v>
      </c>
      <c r="F1372" s="2">
        <v>33603</v>
      </c>
      <c r="G1372" s="1" t="s">
        <v>12833</v>
      </c>
      <c r="H1372" s="1">
        <f>+Temporalidad[[#This Row],[ID]]</f>
        <v>1361</v>
      </c>
    </row>
    <row r="1373" spans="1:8" hidden="1" x14ac:dyDescent="0.25">
      <c r="A1373">
        <v>1362</v>
      </c>
      <c r="B1373" t="s">
        <v>8921</v>
      </c>
      <c r="C1373" s="1" t="s">
        <v>8919</v>
      </c>
      <c r="D1373" s="1" t="s">
        <v>8920</v>
      </c>
      <c r="E1373" s="2">
        <v>33604</v>
      </c>
      <c r="F1373" s="2">
        <v>34334</v>
      </c>
      <c r="G1373" s="1" t="s">
        <v>12834</v>
      </c>
      <c r="H1373" s="1">
        <f>+Temporalidad[[#This Row],[ID]]</f>
        <v>1362</v>
      </c>
    </row>
    <row r="1374" spans="1:8" hidden="1" x14ac:dyDescent="0.25">
      <c r="A1374">
        <v>1363</v>
      </c>
      <c r="B1374" t="s">
        <v>8922</v>
      </c>
      <c r="C1374" s="1" t="s">
        <v>8919</v>
      </c>
      <c r="D1374" s="1" t="s">
        <v>8920</v>
      </c>
      <c r="E1374" s="2">
        <v>34335</v>
      </c>
      <c r="F1374" s="2">
        <v>35064</v>
      </c>
      <c r="G1374" s="1" t="s">
        <v>12835</v>
      </c>
      <c r="H1374" s="1">
        <f>+Temporalidad[[#This Row],[ID]]</f>
        <v>1363</v>
      </c>
    </row>
    <row r="1375" spans="1:8" hidden="1" x14ac:dyDescent="0.25">
      <c r="A1375">
        <v>1364</v>
      </c>
      <c r="B1375" t="s">
        <v>8923</v>
      </c>
      <c r="C1375" s="1" t="s">
        <v>8919</v>
      </c>
      <c r="D1375" s="1" t="s">
        <v>8920</v>
      </c>
      <c r="E1375" s="2">
        <v>35065</v>
      </c>
      <c r="F1375" s="2">
        <v>35795</v>
      </c>
      <c r="G1375" s="1" t="s">
        <v>12836</v>
      </c>
      <c r="H1375" s="1">
        <f>+Temporalidad[[#This Row],[ID]]</f>
        <v>1364</v>
      </c>
    </row>
    <row r="1376" spans="1:8" hidden="1" x14ac:dyDescent="0.25">
      <c r="A1376">
        <v>1365</v>
      </c>
      <c r="B1376" t="s">
        <v>8924</v>
      </c>
      <c r="C1376" s="1" t="s">
        <v>8919</v>
      </c>
      <c r="D1376" s="1" t="s">
        <v>8920</v>
      </c>
      <c r="E1376" s="2">
        <v>35796</v>
      </c>
      <c r="F1376" s="2">
        <v>36525</v>
      </c>
      <c r="G1376" s="1" t="s">
        <v>12837</v>
      </c>
      <c r="H1376" s="1">
        <f>+Temporalidad[[#This Row],[ID]]</f>
        <v>1365</v>
      </c>
    </row>
    <row r="1377" spans="1:8" hidden="1" x14ac:dyDescent="0.25">
      <c r="A1377">
        <v>1366</v>
      </c>
      <c r="B1377" t="s">
        <v>8925</v>
      </c>
      <c r="C1377" s="1" t="s">
        <v>8919</v>
      </c>
      <c r="D1377" s="1" t="s">
        <v>8920</v>
      </c>
      <c r="E1377" s="2">
        <v>36526</v>
      </c>
      <c r="F1377" s="2">
        <v>37256</v>
      </c>
      <c r="G1377" s="1" t="s">
        <v>12838</v>
      </c>
      <c r="H1377" s="1">
        <f>+Temporalidad[[#This Row],[ID]]</f>
        <v>1366</v>
      </c>
    </row>
    <row r="1378" spans="1:8" hidden="1" x14ac:dyDescent="0.25">
      <c r="A1378">
        <v>1367</v>
      </c>
      <c r="B1378" t="s">
        <v>8926</v>
      </c>
      <c r="C1378" s="1" t="s">
        <v>8919</v>
      </c>
      <c r="D1378" s="1" t="s">
        <v>8920</v>
      </c>
      <c r="E1378" s="2">
        <v>37257</v>
      </c>
      <c r="F1378" s="2">
        <v>37986</v>
      </c>
      <c r="G1378" s="1" t="s">
        <v>12839</v>
      </c>
      <c r="H1378" s="1">
        <f>+Temporalidad[[#This Row],[ID]]</f>
        <v>1367</v>
      </c>
    </row>
    <row r="1379" spans="1:8" hidden="1" x14ac:dyDescent="0.25">
      <c r="A1379">
        <v>1368</v>
      </c>
      <c r="B1379" t="s">
        <v>8927</v>
      </c>
      <c r="C1379" s="1" t="s">
        <v>8919</v>
      </c>
      <c r="D1379" s="1" t="s">
        <v>8920</v>
      </c>
      <c r="E1379" s="2">
        <v>37987</v>
      </c>
      <c r="F1379" s="2">
        <v>38717</v>
      </c>
      <c r="G1379" s="1" t="s">
        <v>12840</v>
      </c>
      <c r="H1379" s="1">
        <f>+Temporalidad[[#This Row],[ID]]</f>
        <v>1368</v>
      </c>
    </row>
    <row r="1380" spans="1:8" hidden="1" x14ac:dyDescent="0.25">
      <c r="A1380">
        <v>1369</v>
      </c>
      <c r="B1380" t="s">
        <v>8928</v>
      </c>
      <c r="C1380" s="1" t="s">
        <v>8919</v>
      </c>
      <c r="D1380" s="1" t="s">
        <v>8920</v>
      </c>
      <c r="E1380" s="2">
        <v>38718</v>
      </c>
      <c r="F1380" s="2">
        <v>39447</v>
      </c>
      <c r="G1380" s="1" t="s">
        <v>12841</v>
      </c>
      <c r="H1380" s="1">
        <f>+Temporalidad[[#This Row],[ID]]</f>
        <v>1369</v>
      </c>
    </row>
    <row r="1381" spans="1:8" hidden="1" x14ac:dyDescent="0.25">
      <c r="A1381">
        <v>1370</v>
      </c>
      <c r="B1381" t="s">
        <v>8929</v>
      </c>
      <c r="C1381" s="1" t="s">
        <v>8919</v>
      </c>
      <c r="D1381" s="1" t="s">
        <v>8920</v>
      </c>
      <c r="E1381" s="2">
        <v>39448</v>
      </c>
      <c r="F1381" s="2">
        <v>40178</v>
      </c>
      <c r="G1381" s="1" t="s">
        <v>12842</v>
      </c>
      <c r="H1381" s="1">
        <f>+Temporalidad[[#This Row],[ID]]</f>
        <v>1370</v>
      </c>
    </row>
    <row r="1382" spans="1:8" hidden="1" x14ac:dyDescent="0.25">
      <c r="A1382">
        <v>1371</v>
      </c>
      <c r="B1382" t="s">
        <v>8930</v>
      </c>
      <c r="C1382" s="1" t="s">
        <v>8919</v>
      </c>
      <c r="D1382" s="1" t="s">
        <v>8920</v>
      </c>
      <c r="E1382" s="2">
        <v>40179</v>
      </c>
      <c r="F1382" s="2">
        <v>40908</v>
      </c>
      <c r="G1382" s="1" t="s">
        <v>12843</v>
      </c>
      <c r="H1382" s="1">
        <f>+Temporalidad[[#This Row],[ID]]</f>
        <v>1371</v>
      </c>
    </row>
    <row r="1383" spans="1:8" hidden="1" x14ac:dyDescent="0.25">
      <c r="A1383">
        <v>1372</v>
      </c>
      <c r="B1383" t="s">
        <v>8931</v>
      </c>
      <c r="C1383" s="1" t="s">
        <v>8919</v>
      </c>
      <c r="D1383" s="1" t="s">
        <v>8920</v>
      </c>
      <c r="E1383" s="2">
        <v>40909</v>
      </c>
      <c r="F1383" s="2">
        <v>41639</v>
      </c>
      <c r="G1383" s="1" t="s">
        <v>12844</v>
      </c>
      <c r="H1383" s="1">
        <f>+Temporalidad[[#This Row],[ID]]</f>
        <v>1372</v>
      </c>
    </row>
    <row r="1384" spans="1:8" hidden="1" x14ac:dyDescent="0.25">
      <c r="A1384">
        <v>1373</v>
      </c>
      <c r="B1384" t="s">
        <v>8932</v>
      </c>
      <c r="C1384" s="1" t="s">
        <v>8919</v>
      </c>
      <c r="D1384" s="1" t="s">
        <v>8920</v>
      </c>
      <c r="E1384" s="2">
        <v>41640</v>
      </c>
      <c r="F1384" s="2">
        <v>42369</v>
      </c>
      <c r="G1384" s="1" t="s">
        <v>12845</v>
      </c>
      <c r="H1384" s="1">
        <f>+Temporalidad[[#This Row],[ID]]</f>
        <v>1373</v>
      </c>
    </row>
    <row r="1385" spans="1:8" hidden="1" x14ac:dyDescent="0.25">
      <c r="A1385">
        <v>1374</v>
      </c>
      <c r="B1385" t="s">
        <v>8933</v>
      </c>
      <c r="C1385" s="1" t="s">
        <v>8919</v>
      </c>
      <c r="D1385" s="1" t="s">
        <v>8920</v>
      </c>
      <c r="E1385" s="2">
        <v>42370</v>
      </c>
      <c r="F1385" s="2">
        <v>43100</v>
      </c>
      <c r="G1385" s="1" t="s">
        <v>12846</v>
      </c>
      <c r="H1385" s="1">
        <f>+Temporalidad[[#This Row],[ID]]</f>
        <v>1374</v>
      </c>
    </row>
    <row r="1386" spans="1:8" hidden="1" x14ac:dyDescent="0.25">
      <c r="A1386">
        <v>1375</v>
      </c>
      <c r="B1386" t="s">
        <v>8934</v>
      </c>
      <c r="C1386" s="1" t="s">
        <v>8919</v>
      </c>
      <c r="D1386" s="1" t="s">
        <v>8920</v>
      </c>
      <c r="E1386" s="2">
        <v>43101</v>
      </c>
      <c r="F1386" s="2">
        <v>43830</v>
      </c>
      <c r="G1386" s="1" t="s">
        <v>12847</v>
      </c>
      <c r="H1386" s="1">
        <f>+Temporalidad[[#This Row],[ID]]</f>
        <v>1375</v>
      </c>
    </row>
    <row r="1387" spans="1:8" hidden="1" x14ac:dyDescent="0.25">
      <c r="A1387">
        <v>1376</v>
      </c>
      <c r="B1387" t="s">
        <v>8935</v>
      </c>
      <c r="C1387" s="1" t="s">
        <v>8919</v>
      </c>
      <c r="D1387" s="1" t="s">
        <v>8920</v>
      </c>
      <c r="E1387" s="2">
        <v>43831</v>
      </c>
      <c r="F1387" s="2">
        <v>44561</v>
      </c>
      <c r="G1387" s="1" t="s">
        <v>12848</v>
      </c>
      <c r="H1387" s="1">
        <f>+Temporalidad[[#This Row],[ID]]</f>
        <v>1376</v>
      </c>
    </row>
    <row r="1388" spans="1:8" hidden="1" x14ac:dyDescent="0.25">
      <c r="A1388">
        <v>1377</v>
      </c>
      <c r="B1388" t="s">
        <v>8936</v>
      </c>
      <c r="C1388" s="1" t="s">
        <v>8919</v>
      </c>
      <c r="D1388" s="1" t="s">
        <v>8920</v>
      </c>
      <c r="E1388" s="2">
        <v>44562</v>
      </c>
      <c r="F1388" s="2">
        <v>45291</v>
      </c>
      <c r="G1388" s="1" t="s">
        <v>12849</v>
      </c>
      <c r="H1388" s="1">
        <f>+Temporalidad[[#This Row],[ID]]</f>
        <v>1377</v>
      </c>
    </row>
    <row r="1389" spans="1:8" hidden="1" x14ac:dyDescent="0.25">
      <c r="A1389">
        <v>1378</v>
      </c>
      <c r="B1389" t="s">
        <v>8937</v>
      </c>
      <c r="C1389" s="1" t="s">
        <v>8919</v>
      </c>
      <c r="D1389" s="1" t="s">
        <v>8920</v>
      </c>
      <c r="E1389" s="2">
        <v>45292</v>
      </c>
      <c r="F1389" s="2">
        <v>46022</v>
      </c>
      <c r="G1389" s="1" t="s">
        <v>12850</v>
      </c>
      <c r="H1389" s="1">
        <f>+Temporalidad[[#This Row],[ID]]</f>
        <v>1378</v>
      </c>
    </row>
    <row r="1390" spans="1:8" hidden="1" x14ac:dyDescent="0.25">
      <c r="A1390">
        <v>1379</v>
      </c>
      <c r="B1390" t="s">
        <v>8938</v>
      </c>
      <c r="C1390" s="1" t="s">
        <v>8919</v>
      </c>
      <c r="D1390" s="1" t="s">
        <v>8920</v>
      </c>
      <c r="E1390" s="2">
        <v>46023</v>
      </c>
      <c r="F1390" s="2">
        <v>46752</v>
      </c>
      <c r="G1390" s="1" t="s">
        <v>12851</v>
      </c>
      <c r="H1390" s="1">
        <f>+Temporalidad[[#This Row],[ID]]</f>
        <v>1379</v>
      </c>
    </row>
    <row r="1391" spans="1:8" hidden="1" x14ac:dyDescent="0.25">
      <c r="A1391">
        <v>1380</v>
      </c>
      <c r="B1391" t="s">
        <v>8939</v>
      </c>
      <c r="C1391" s="1" t="s">
        <v>8919</v>
      </c>
      <c r="D1391" s="1" t="s">
        <v>8920</v>
      </c>
      <c r="E1391" s="2">
        <v>46753</v>
      </c>
      <c r="F1391" s="2">
        <v>47483</v>
      </c>
      <c r="G1391" s="1" t="s">
        <v>12852</v>
      </c>
      <c r="H1391" s="1">
        <f>+Temporalidad[[#This Row],[ID]]</f>
        <v>1380</v>
      </c>
    </row>
    <row r="1392" spans="1:8" hidden="1" x14ac:dyDescent="0.25">
      <c r="A1392">
        <v>1381</v>
      </c>
      <c r="B1392" t="s">
        <v>8940</v>
      </c>
      <c r="C1392" s="1" t="s">
        <v>8919</v>
      </c>
      <c r="D1392" s="1" t="s">
        <v>8920</v>
      </c>
      <c r="E1392" s="2">
        <v>47484</v>
      </c>
      <c r="F1392" s="2">
        <v>48213</v>
      </c>
      <c r="G1392" s="1" t="s">
        <v>12853</v>
      </c>
      <c r="H1392" s="1">
        <f>+Temporalidad[[#This Row],[ID]]</f>
        <v>1381</v>
      </c>
    </row>
    <row r="1393" spans="1:8" hidden="1" x14ac:dyDescent="0.25">
      <c r="A1393">
        <v>1382</v>
      </c>
      <c r="B1393" t="s">
        <v>8941</v>
      </c>
      <c r="C1393" s="1" t="s">
        <v>8919</v>
      </c>
      <c r="D1393" s="1" t="s">
        <v>8920</v>
      </c>
      <c r="E1393" s="2">
        <v>48214</v>
      </c>
      <c r="F1393" s="2">
        <v>48944</v>
      </c>
      <c r="G1393" s="1" t="s">
        <v>12854</v>
      </c>
      <c r="H1393" s="1">
        <f>+Temporalidad[[#This Row],[ID]]</f>
        <v>1382</v>
      </c>
    </row>
    <row r="1394" spans="1:8" hidden="1" x14ac:dyDescent="0.25">
      <c r="A1394">
        <v>1383</v>
      </c>
      <c r="B1394" t="s">
        <v>8942</v>
      </c>
      <c r="C1394" s="1" t="s">
        <v>8919</v>
      </c>
      <c r="D1394" s="1" t="s">
        <v>8920</v>
      </c>
      <c r="E1394" s="2">
        <v>48945</v>
      </c>
      <c r="F1394" s="2">
        <v>49674</v>
      </c>
      <c r="G1394" s="1" t="s">
        <v>12855</v>
      </c>
      <c r="H1394" s="1">
        <f>+Temporalidad[[#This Row],[ID]]</f>
        <v>1383</v>
      </c>
    </row>
    <row r="1395" spans="1:8" hidden="1" x14ac:dyDescent="0.25">
      <c r="A1395">
        <v>1384</v>
      </c>
      <c r="B1395" t="s">
        <v>8943</v>
      </c>
      <c r="C1395" s="1" t="s">
        <v>8919</v>
      </c>
      <c r="D1395" s="1" t="s">
        <v>8920</v>
      </c>
      <c r="E1395" s="2">
        <v>49675</v>
      </c>
      <c r="F1395" s="2">
        <v>50405</v>
      </c>
      <c r="G1395" s="1" t="s">
        <v>12856</v>
      </c>
      <c r="H1395" s="1">
        <f>+Temporalidad[[#This Row],[ID]]</f>
        <v>1384</v>
      </c>
    </row>
    <row r="1396" spans="1:8" hidden="1" x14ac:dyDescent="0.25">
      <c r="A1396">
        <v>1385</v>
      </c>
      <c r="B1396" t="s">
        <v>8944</v>
      </c>
      <c r="C1396" s="1" t="s">
        <v>8919</v>
      </c>
      <c r="D1396" s="1" t="s">
        <v>8920</v>
      </c>
      <c r="E1396" s="2">
        <v>50406</v>
      </c>
      <c r="F1396" s="2">
        <v>51135</v>
      </c>
      <c r="G1396" s="1" t="s">
        <v>12857</v>
      </c>
      <c r="H1396" s="1">
        <f>+Temporalidad[[#This Row],[ID]]</f>
        <v>1385</v>
      </c>
    </row>
    <row r="1397" spans="1:8" hidden="1" x14ac:dyDescent="0.25">
      <c r="A1397">
        <v>1386</v>
      </c>
      <c r="B1397" t="s">
        <v>8945</v>
      </c>
      <c r="C1397" s="1" t="s">
        <v>8919</v>
      </c>
      <c r="D1397" s="1" t="s">
        <v>8920</v>
      </c>
      <c r="E1397" s="2">
        <v>51136</v>
      </c>
      <c r="F1397" s="2">
        <v>51866</v>
      </c>
      <c r="G1397" s="1" t="s">
        <v>12858</v>
      </c>
      <c r="H1397" s="1">
        <f>+Temporalidad[[#This Row],[ID]]</f>
        <v>1386</v>
      </c>
    </row>
    <row r="1398" spans="1:8" hidden="1" x14ac:dyDescent="0.25">
      <c r="A1398">
        <v>1387</v>
      </c>
      <c r="B1398" t="s">
        <v>8946</v>
      </c>
      <c r="C1398" s="1" t="s">
        <v>8919</v>
      </c>
      <c r="D1398" s="1" t="s">
        <v>8920</v>
      </c>
      <c r="E1398" s="2">
        <v>51867</v>
      </c>
      <c r="F1398" s="2">
        <v>52596</v>
      </c>
      <c r="G1398" s="1" t="s">
        <v>12859</v>
      </c>
      <c r="H1398" s="1">
        <f>+Temporalidad[[#This Row],[ID]]</f>
        <v>1387</v>
      </c>
    </row>
    <row r="1399" spans="1:8" hidden="1" x14ac:dyDescent="0.25">
      <c r="A1399">
        <v>1388</v>
      </c>
      <c r="B1399" t="s">
        <v>8947</v>
      </c>
      <c r="C1399" s="1" t="s">
        <v>8919</v>
      </c>
      <c r="D1399" s="1" t="s">
        <v>8920</v>
      </c>
      <c r="E1399" s="2">
        <v>52597</v>
      </c>
      <c r="F1399" s="2">
        <v>53327</v>
      </c>
      <c r="G1399" s="1" t="s">
        <v>12860</v>
      </c>
      <c r="H1399" s="1">
        <f>+Temporalidad[[#This Row],[ID]]</f>
        <v>1388</v>
      </c>
    </row>
    <row r="1400" spans="1:8" hidden="1" x14ac:dyDescent="0.25">
      <c r="A1400">
        <v>1389</v>
      </c>
      <c r="B1400" t="s">
        <v>8948</v>
      </c>
      <c r="C1400" s="1" t="s">
        <v>8919</v>
      </c>
      <c r="D1400" s="1" t="s">
        <v>8920</v>
      </c>
      <c r="E1400" s="2">
        <v>53328</v>
      </c>
      <c r="F1400" s="2">
        <v>54057</v>
      </c>
      <c r="G1400" s="1" t="s">
        <v>12861</v>
      </c>
      <c r="H1400" s="1">
        <f>+Temporalidad[[#This Row],[ID]]</f>
        <v>1389</v>
      </c>
    </row>
    <row r="1401" spans="1:8" hidden="1" x14ac:dyDescent="0.25">
      <c r="A1401">
        <v>1390</v>
      </c>
      <c r="B1401" t="s">
        <v>8949</v>
      </c>
      <c r="C1401" s="1" t="s">
        <v>8919</v>
      </c>
      <c r="D1401" s="1" t="s">
        <v>8920</v>
      </c>
      <c r="E1401" s="2">
        <v>54058</v>
      </c>
      <c r="F1401" s="2">
        <v>54788</v>
      </c>
      <c r="G1401" s="1" t="s">
        <v>12862</v>
      </c>
      <c r="H1401" s="1">
        <f>+Temporalidad[[#This Row],[ID]]</f>
        <v>1390</v>
      </c>
    </row>
    <row r="1402" spans="1:8" hidden="1" x14ac:dyDescent="0.25">
      <c r="A1402">
        <v>1391</v>
      </c>
      <c r="B1402" t="s">
        <v>8950</v>
      </c>
      <c r="C1402" s="1" t="s">
        <v>8951</v>
      </c>
      <c r="D1402" s="1" t="s">
        <v>8951</v>
      </c>
      <c r="E1402" s="2">
        <v>32874</v>
      </c>
      <c r="F1402" s="2">
        <v>32932</v>
      </c>
      <c r="G1402" s="1" t="s">
        <v>12863</v>
      </c>
      <c r="H1402" s="1">
        <f>+Temporalidad[[#This Row],[ID]]</f>
        <v>1391</v>
      </c>
    </row>
    <row r="1403" spans="1:8" hidden="1" x14ac:dyDescent="0.25">
      <c r="A1403">
        <v>1392</v>
      </c>
      <c r="B1403" t="s">
        <v>8952</v>
      </c>
      <c r="C1403" s="1" t="s">
        <v>8951</v>
      </c>
      <c r="D1403" s="1" t="s">
        <v>8951</v>
      </c>
      <c r="E1403" s="2">
        <v>33239</v>
      </c>
      <c r="F1403" s="2">
        <v>33297</v>
      </c>
      <c r="G1403" s="1" t="s">
        <v>12864</v>
      </c>
      <c r="H1403" s="1">
        <f>+Temporalidad[[#This Row],[ID]]</f>
        <v>1392</v>
      </c>
    </row>
    <row r="1404" spans="1:8" hidden="1" x14ac:dyDescent="0.25">
      <c r="A1404">
        <v>1393</v>
      </c>
      <c r="B1404" t="s">
        <v>8953</v>
      </c>
      <c r="C1404" s="1" t="s">
        <v>8951</v>
      </c>
      <c r="D1404" s="1" t="s">
        <v>8951</v>
      </c>
      <c r="E1404" s="2">
        <v>33604</v>
      </c>
      <c r="F1404" s="2">
        <v>33662</v>
      </c>
      <c r="G1404" s="1" t="s">
        <v>12865</v>
      </c>
      <c r="H1404" s="1">
        <f>+Temporalidad[[#This Row],[ID]]</f>
        <v>1393</v>
      </c>
    </row>
    <row r="1405" spans="1:8" hidden="1" x14ac:dyDescent="0.25">
      <c r="A1405">
        <v>1394</v>
      </c>
      <c r="B1405" t="s">
        <v>8954</v>
      </c>
      <c r="C1405" s="1" t="s">
        <v>8951</v>
      </c>
      <c r="D1405" s="1" t="s">
        <v>8951</v>
      </c>
      <c r="E1405" s="2">
        <v>33970</v>
      </c>
      <c r="F1405" s="2">
        <v>34028</v>
      </c>
      <c r="G1405" s="1" t="s">
        <v>12866</v>
      </c>
      <c r="H1405" s="1">
        <f>+Temporalidad[[#This Row],[ID]]</f>
        <v>1394</v>
      </c>
    </row>
    <row r="1406" spans="1:8" hidden="1" x14ac:dyDescent="0.25">
      <c r="A1406">
        <v>1395</v>
      </c>
      <c r="B1406" t="s">
        <v>8955</v>
      </c>
      <c r="C1406" s="1" t="s">
        <v>8951</v>
      </c>
      <c r="D1406" s="1" t="s">
        <v>8951</v>
      </c>
      <c r="E1406" s="2">
        <v>34335</v>
      </c>
      <c r="F1406" s="2">
        <v>34393</v>
      </c>
      <c r="G1406" s="1" t="s">
        <v>12867</v>
      </c>
      <c r="H1406" s="1">
        <f>+Temporalidad[[#This Row],[ID]]</f>
        <v>1395</v>
      </c>
    </row>
    <row r="1407" spans="1:8" hidden="1" x14ac:dyDescent="0.25">
      <c r="A1407">
        <v>1396</v>
      </c>
      <c r="B1407" t="s">
        <v>8956</v>
      </c>
      <c r="C1407" s="1" t="s">
        <v>8951</v>
      </c>
      <c r="D1407" s="1" t="s">
        <v>8951</v>
      </c>
      <c r="E1407" s="2">
        <v>34700</v>
      </c>
      <c r="F1407" s="2">
        <v>34758</v>
      </c>
      <c r="G1407" s="1" t="s">
        <v>12868</v>
      </c>
      <c r="H1407" s="1">
        <f>+Temporalidad[[#This Row],[ID]]</f>
        <v>1396</v>
      </c>
    </row>
    <row r="1408" spans="1:8" hidden="1" x14ac:dyDescent="0.25">
      <c r="A1408">
        <v>1397</v>
      </c>
      <c r="B1408" t="s">
        <v>8957</v>
      </c>
      <c r="C1408" s="1" t="s">
        <v>8951</v>
      </c>
      <c r="D1408" s="1" t="s">
        <v>8951</v>
      </c>
      <c r="E1408" s="2">
        <v>35065</v>
      </c>
      <c r="F1408" s="2">
        <v>35123</v>
      </c>
      <c r="G1408" s="1" t="s">
        <v>12869</v>
      </c>
      <c r="H1408" s="1">
        <f>+Temporalidad[[#This Row],[ID]]</f>
        <v>1397</v>
      </c>
    </row>
    <row r="1409" spans="1:8" hidden="1" x14ac:dyDescent="0.25">
      <c r="A1409">
        <v>1398</v>
      </c>
      <c r="B1409" t="s">
        <v>8958</v>
      </c>
      <c r="C1409" s="1" t="s">
        <v>8951</v>
      </c>
      <c r="D1409" s="1" t="s">
        <v>8951</v>
      </c>
      <c r="E1409" s="2">
        <v>35431</v>
      </c>
      <c r="F1409" s="2">
        <v>35489</v>
      </c>
      <c r="G1409" s="1" t="s">
        <v>12870</v>
      </c>
      <c r="H1409" s="1">
        <f>+Temporalidad[[#This Row],[ID]]</f>
        <v>1398</v>
      </c>
    </row>
    <row r="1410" spans="1:8" hidden="1" x14ac:dyDescent="0.25">
      <c r="A1410">
        <v>1399</v>
      </c>
      <c r="B1410" t="s">
        <v>8959</v>
      </c>
      <c r="C1410" s="1" t="s">
        <v>8951</v>
      </c>
      <c r="D1410" s="1" t="s">
        <v>8951</v>
      </c>
      <c r="E1410" s="2">
        <v>35796</v>
      </c>
      <c r="F1410" s="2">
        <v>35854</v>
      </c>
      <c r="G1410" s="1" t="s">
        <v>12871</v>
      </c>
      <c r="H1410" s="1">
        <f>+Temporalidad[[#This Row],[ID]]</f>
        <v>1399</v>
      </c>
    </row>
    <row r="1411" spans="1:8" hidden="1" x14ac:dyDescent="0.25">
      <c r="A1411">
        <v>1400</v>
      </c>
      <c r="B1411" t="s">
        <v>8960</v>
      </c>
      <c r="C1411" s="1" t="s">
        <v>8951</v>
      </c>
      <c r="D1411" s="1" t="s">
        <v>8951</v>
      </c>
      <c r="E1411" s="2">
        <v>36161</v>
      </c>
      <c r="F1411" s="2">
        <v>36219</v>
      </c>
      <c r="G1411" s="1" t="s">
        <v>12872</v>
      </c>
      <c r="H1411" s="1">
        <f>+Temporalidad[[#This Row],[ID]]</f>
        <v>1400</v>
      </c>
    </row>
    <row r="1412" spans="1:8" hidden="1" x14ac:dyDescent="0.25">
      <c r="A1412">
        <v>1401</v>
      </c>
      <c r="B1412" t="s">
        <v>8961</v>
      </c>
      <c r="C1412" s="1" t="s">
        <v>8951</v>
      </c>
      <c r="D1412" s="1" t="s">
        <v>8951</v>
      </c>
      <c r="E1412" s="2">
        <v>36526</v>
      </c>
      <c r="F1412" s="2">
        <v>36584</v>
      </c>
      <c r="G1412" s="1" t="s">
        <v>12873</v>
      </c>
      <c r="H1412" s="1">
        <f>+Temporalidad[[#This Row],[ID]]</f>
        <v>1401</v>
      </c>
    </row>
    <row r="1413" spans="1:8" hidden="1" x14ac:dyDescent="0.25">
      <c r="A1413">
        <v>1402</v>
      </c>
      <c r="B1413" t="s">
        <v>8962</v>
      </c>
      <c r="C1413" s="1" t="s">
        <v>8951</v>
      </c>
      <c r="D1413" s="1" t="s">
        <v>8951</v>
      </c>
      <c r="E1413" s="2">
        <v>36892</v>
      </c>
      <c r="F1413" s="2">
        <v>36950</v>
      </c>
      <c r="G1413" s="1" t="s">
        <v>12874</v>
      </c>
      <c r="H1413" s="1">
        <f>+Temporalidad[[#This Row],[ID]]</f>
        <v>1402</v>
      </c>
    </row>
    <row r="1414" spans="1:8" hidden="1" x14ac:dyDescent="0.25">
      <c r="A1414">
        <v>1403</v>
      </c>
      <c r="B1414" t="s">
        <v>8963</v>
      </c>
      <c r="C1414" s="1" t="s">
        <v>8951</v>
      </c>
      <c r="D1414" s="1" t="s">
        <v>8951</v>
      </c>
      <c r="E1414" s="2">
        <v>37257</v>
      </c>
      <c r="F1414" s="2">
        <v>37315</v>
      </c>
      <c r="G1414" s="1" t="s">
        <v>12875</v>
      </c>
      <c r="H1414" s="1">
        <f>+Temporalidad[[#This Row],[ID]]</f>
        <v>1403</v>
      </c>
    </row>
    <row r="1415" spans="1:8" hidden="1" x14ac:dyDescent="0.25">
      <c r="A1415">
        <v>1404</v>
      </c>
      <c r="B1415" t="s">
        <v>8964</v>
      </c>
      <c r="C1415" s="1" t="s">
        <v>8951</v>
      </c>
      <c r="D1415" s="1" t="s">
        <v>8951</v>
      </c>
      <c r="E1415" s="2">
        <v>37622</v>
      </c>
      <c r="F1415" s="2">
        <v>37680</v>
      </c>
      <c r="G1415" s="1" t="s">
        <v>12876</v>
      </c>
      <c r="H1415" s="1">
        <f>+Temporalidad[[#This Row],[ID]]</f>
        <v>1404</v>
      </c>
    </row>
    <row r="1416" spans="1:8" hidden="1" x14ac:dyDescent="0.25">
      <c r="A1416">
        <v>1405</v>
      </c>
      <c r="B1416" t="s">
        <v>8965</v>
      </c>
      <c r="C1416" s="1" t="s">
        <v>8951</v>
      </c>
      <c r="D1416" s="1" t="s">
        <v>8951</v>
      </c>
      <c r="E1416" s="2">
        <v>37987</v>
      </c>
      <c r="F1416" s="2">
        <v>38045</v>
      </c>
      <c r="G1416" s="1" t="s">
        <v>12877</v>
      </c>
      <c r="H1416" s="1">
        <f>+Temporalidad[[#This Row],[ID]]</f>
        <v>1405</v>
      </c>
    </row>
    <row r="1417" spans="1:8" hidden="1" x14ac:dyDescent="0.25">
      <c r="A1417">
        <v>1406</v>
      </c>
      <c r="B1417" t="s">
        <v>8966</v>
      </c>
      <c r="C1417" s="1" t="s">
        <v>8951</v>
      </c>
      <c r="D1417" s="1" t="s">
        <v>8951</v>
      </c>
      <c r="E1417" s="2">
        <v>38353</v>
      </c>
      <c r="F1417" s="2">
        <v>38411</v>
      </c>
      <c r="G1417" s="1" t="s">
        <v>12878</v>
      </c>
      <c r="H1417" s="1">
        <f>+Temporalidad[[#This Row],[ID]]</f>
        <v>1406</v>
      </c>
    </row>
    <row r="1418" spans="1:8" hidden="1" x14ac:dyDescent="0.25">
      <c r="A1418">
        <v>1407</v>
      </c>
      <c r="B1418" t="s">
        <v>8967</v>
      </c>
      <c r="C1418" s="1" t="s">
        <v>8951</v>
      </c>
      <c r="D1418" s="1" t="s">
        <v>8951</v>
      </c>
      <c r="E1418" s="2">
        <v>38718</v>
      </c>
      <c r="F1418" s="2">
        <v>38776</v>
      </c>
      <c r="G1418" s="1" t="s">
        <v>12879</v>
      </c>
      <c r="H1418" s="1">
        <f>+Temporalidad[[#This Row],[ID]]</f>
        <v>1407</v>
      </c>
    </row>
    <row r="1419" spans="1:8" hidden="1" x14ac:dyDescent="0.25">
      <c r="A1419">
        <v>1408</v>
      </c>
      <c r="B1419" t="s">
        <v>8968</v>
      </c>
      <c r="C1419" s="1" t="s">
        <v>8951</v>
      </c>
      <c r="D1419" s="1" t="s">
        <v>8951</v>
      </c>
      <c r="E1419" s="2">
        <v>39083</v>
      </c>
      <c r="F1419" s="2">
        <v>39141</v>
      </c>
      <c r="G1419" s="1" t="s">
        <v>12880</v>
      </c>
      <c r="H1419" s="1">
        <f>+Temporalidad[[#This Row],[ID]]</f>
        <v>1408</v>
      </c>
    </row>
    <row r="1420" spans="1:8" hidden="1" x14ac:dyDescent="0.25">
      <c r="A1420">
        <v>1409</v>
      </c>
      <c r="B1420" t="s">
        <v>8969</v>
      </c>
      <c r="C1420" s="1" t="s">
        <v>8951</v>
      </c>
      <c r="D1420" s="1" t="s">
        <v>8951</v>
      </c>
      <c r="E1420" s="2">
        <v>39448</v>
      </c>
      <c r="F1420" s="2">
        <v>39506</v>
      </c>
      <c r="G1420" s="1" t="s">
        <v>12881</v>
      </c>
      <c r="H1420" s="1">
        <f>+Temporalidad[[#This Row],[ID]]</f>
        <v>1409</v>
      </c>
    </row>
    <row r="1421" spans="1:8" hidden="1" x14ac:dyDescent="0.25">
      <c r="A1421">
        <v>1410</v>
      </c>
      <c r="B1421" t="s">
        <v>8970</v>
      </c>
      <c r="C1421" s="1" t="s">
        <v>8951</v>
      </c>
      <c r="D1421" s="1" t="s">
        <v>8951</v>
      </c>
      <c r="E1421" s="2">
        <v>39814</v>
      </c>
      <c r="F1421" s="2">
        <v>39872</v>
      </c>
      <c r="G1421" s="1" t="s">
        <v>12882</v>
      </c>
      <c r="H1421" s="1">
        <f>+Temporalidad[[#This Row],[ID]]</f>
        <v>1410</v>
      </c>
    </row>
    <row r="1422" spans="1:8" hidden="1" x14ac:dyDescent="0.25">
      <c r="A1422">
        <v>1411</v>
      </c>
      <c r="B1422" t="s">
        <v>8971</v>
      </c>
      <c r="C1422" s="1" t="s">
        <v>8951</v>
      </c>
      <c r="D1422" s="1" t="s">
        <v>8951</v>
      </c>
      <c r="E1422" s="2">
        <v>40179</v>
      </c>
      <c r="F1422" s="2">
        <v>40237</v>
      </c>
      <c r="G1422" s="1" t="s">
        <v>12883</v>
      </c>
      <c r="H1422" s="1">
        <f>+Temporalidad[[#This Row],[ID]]</f>
        <v>1411</v>
      </c>
    </row>
    <row r="1423" spans="1:8" hidden="1" x14ac:dyDescent="0.25">
      <c r="A1423">
        <v>1412</v>
      </c>
      <c r="B1423" t="s">
        <v>8972</v>
      </c>
      <c r="C1423" s="1" t="s">
        <v>8951</v>
      </c>
      <c r="D1423" s="1" t="s">
        <v>8951</v>
      </c>
      <c r="E1423" s="2">
        <v>40544</v>
      </c>
      <c r="F1423" s="2">
        <v>40602</v>
      </c>
      <c r="G1423" s="1" t="s">
        <v>12884</v>
      </c>
      <c r="H1423" s="1">
        <f>+Temporalidad[[#This Row],[ID]]</f>
        <v>1412</v>
      </c>
    </row>
    <row r="1424" spans="1:8" hidden="1" x14ac:dyDescent="0.25">
      <c r="A1424">
        <v>1413</v>
      </c>
      <c r="B1424" t="s">
        <v>8973</v>
      </c>
      <c r="C1424" s="1" t="s">
        <v>8951</v>
      </c>
      <c r="D1424" s="1" t="s">
        <v>8951</v>
      </c>
      <c r="E1424" s="2">
        <v>40909</v>
      </c>
      <c r="F1424" s="2">
        <v>40967</v>
      </c>
      <c r="G1424" s="1" t="s">
        <v>12885</v>
      </c>
      <c r="H1424" s="1">
        <f>+Temporalidad[[#This Row],[ID]]</f>
        <v>1413</v>
      </c>
    </row>
    <row r="1425" spans="1:8" hidden="1" x14ac:dyDescent="0.25">
      <c r="A1425">
        <v>1414</v>
      </c>
      <c r="B1425" t="s">
        <v>8974</v>
      </c>
      <c r="C1425" s="1" t="s">
        <v>8951</v>
      </c>
      <c r="D1425" s="1" t="s">
        <v>8951</v>
      </c>
      <c r="E1425" s="2">
        <v>41275</v>
      </c>
      <c r="F1425" s="2">
        <v>41333</v>
      </c>
      <c r="G1425" s="1" t="s">
        <v>12886</v>
      </c>
      <c r="H1425" s="1">
        <f>+Temporalidad[[#This Row],[ID]]</f>
        <v>1414</v>
      </c>
    </row>
    <row r="1426" spans="1:8" hidden="1" x14ac:dyDescent="0.25">
      <c r="A1426">
        <v>1415</v>
      </c>
      <c r="B1426" t="s">
        <v>8975</v>
      </c>
      <c r="C1426" s="1" t="s">
        <v>8951</v>
      </c>
      <c r="D1426" s="1" t="s">
        <v>8951</v>
      </c>
      <c r="E1426" s="2">
        <v>41640</v>
      </c>
      <c r="F1426" s="2">
        <v>41698</v>
      </c>
      <c r="G1426" s="1" t="s">
        <v>12887</v>
      </c>
      <c r="H1426" s="1">
        <f>+Temporalidad[[#This Row],[ID]]</f>
        <v>1415</v>
      </c>
    </row>
    <row r="1427" spans="1:8" hidden="1" x14ac:dyDescent="0.25">
      <c r="A1427">
        <v>1416</v>
      </c>
      <c r="B1427" t="s">
        <v>8976</v>
      </c>
      <c r="C1427" s="1" t="s">
        <v>8951</v>
      </c>
      <c r="D1427" s="1" t="s">
        <v>8951</v>
      </c>
      <c r="E1427" s="2">
        <v>42005</v>
      </c>
      <c r="F1427" s="2">
        <v>42063</v>
      </c>
      <c r="G1427" s="1" t="s">
        <v>12888</v>
      </c>
      <c r="H1427" s="1">
        <f>+Temporalidad[[#This Row],[ID]]</f>
        <v>1416</v>
      </c>
    </row>
    <row r="1428" spans="1:8" hidden="1" x14ac:dyDescent="0.25">
      <c r="A1428">
        <v>1417</v>
      </c>
      <c r="B1428" t="s">
        <v>8977</v>
      </c>
      <c r="C1428" s="1" t="s">
        <v>8951</v>
      </c>
      <c r="D1428" s="1" t="s">
        <v>8951</v>
      </c>
      <c r="E1428" s="2">
        <v>42370</v>
      </c>
      <c r="F1428" s="2">
        <v>42428</v>
      </c>
      <c r="G1428" s="1" t="s">
        <v>12889</v>
      </c>
      <c r="H1428" s="1">
        <f>+Temporalidad[[#This Row],[ID]]</f>
        <v>1417</v>
      </c>
    </row>
    <row r="1429" spans="1:8" hidden="1" x14ac:dyDescent="0.25">
      <c r="A1429">
        <v>1418</v>
      </c>
      <c r="B1429" t="s">
        <v>8978</v>
      </c>
      <c r="C1429" s="1" t="s">
        <v>8951</v>
      </c>
      <c r="D1429" s="1" t="s">
        <v>8951</v>
      </c>
      <c r="E1429" s="2">
        <v>42736</v>
      </c>
      <c r="F1429" s="2">
        <v>42794</v>
      </c>
      <c r="G1429" s="1" t="s">
        <v>12890</v>
      </c>
      <c r="H1429" s="1">
        <f>+Temporalidad[[#This Row],[ID]]</f>
        <v>1418</v>
      </c>
    </row>
    <row r="1430" spans="1:8" hidden="1" x14ac:dyDescent="0.25">
      <c r="A1430">
        <v>1419</v>
      </c>
      <c r="B1430" t="s">
        <v>8979</v>
      </c>
      <c r="C1430" s="1" t="s">
        <v>8951</v>
      </c>
      <c r="D1430" s="1" t="s">
        <v>8951</v>
      </c>
      <c r="E1430" s="2">
        <v>43101</v>
      </c>
      <c r="F1430" s="2">
        <v>43159</v>
      </c>
      <c r="G1430" s="1" t="s">
        <v>12891</v>
      </c>
      <c r="H1430" s="1">
        <f>+Temporalidad[[#This Row],[ID]]</f>
        <v>1419</v>
      </c>
    </row>
    <row r="1431" spans="1:8" hidden="1" x14ac:dyDescent="0.25">
      <c r="A1431">
        <v>1420</v>
      </c>
      <c r="B1431" t="s">
        <v>8980</v>
      </c>
      <c r="C1431" s="1" t="s">
        <v>8951</v>
      </c>
      <c r="D1431" s="1" t="s">
        <v>8951</v>
      </c>
      <c r="E1431" s="2">
        <v>43466</v>
      </c>
      <c r="F1431" s="2">
        <v>43524</v>
      </c>
      <c r="G1431" s="1" t="s">
        <v>12892</v>
      </c>
      <c r="H1431" s="1">
        <f>+Temporalidad[[#This Row],[ID]]</f>
        <v>1420</v>
      </c>
    </row>
    <row r="1432" spans="1:8" hidden="1" x14ac:dyDescent="0.25">
      <c r="A1432">
        <v>1421</v>
      </c>
      <c r="B1432" t="s">
        <v>8981</v>
      </c>
      <c r="C1432" s="1" t="s">
        <v>8951</v>
      </c>
      <c r="D1432" s="1" t="s">
        <v>8951</v>
      </c>
      <c r="E1432" s="2">
        <v>43831</v>
      </c>
      <c r="F1432" s="2">
        <v>43889</v>
      </c>
      <c r="G1432" s="1" t="s">
        <v>12893</v>
      </c>
      <c r="H1432" s="1">
        <f>+Temporalidad[[#This Row],[ID]]</f>
        <v>1421</v>
      </c>
    </row>
    <row r="1433" spans="1:8" hidden="1" x14ac:dyDescent="0.25">
      <c r="A1433">
        <v>1422</v>
      </c>
      <c r="B1433" t="s">
        <v>8982</v>
      </c>
      <c r="C1433" s="1" t="s">
        <v>8951</v>
      </c>
      <c r="D1433" s="1" t="s">
        <v>8951</v>
      </c>
      <c r="E1433" s="2">
        <v>44197</v>
      </c>
      <c r="F1433" s="2">
        <v>44255</v>
      </c>
      <c r="G1433" s="1" t="s">
        <v>12894</v>
      </c>
      <c r="H1433" s="1">
        <f>+Temporalidad[[#This Row],[ID]]</f>
        <v>1422</v>
      </c>
    </row>
    <row r="1434" spans="1:8" hidden="1" x14ac:dyDescent="0.25">
      <c r="A1434">
        <v>1423</v>
      </c>
      <c r="B1434" t="s">
        <v>8983</v>
      </c>
      <c r="C1434" s="1" t="s">
        <v>8951</v>
      </c>
      <c r="D1434" s="1" t="s">
        <v>8951</v>
      </c>
      <c r="E1434" s="2">
        <v>44562</v>
      </c>
      <c r="F1434" s="2">
        <v>44620</v>
      </c>
      <c r="G1434" s="1" t="s">
        <v>12895</v>
      </c>
      <c r="H1434" s="1">
        <f>+Temporalidad[[#This Row],[ID]]</f>
        <v>1423</v>
      </c>
    </row>
    <row r="1435" spans="1:8" hidden="1" x14ac:dyDescent="0.25">
      <c r="A1435">
        <v>1424</v>
      </c>
      <c r="B1435" t="s">
        <v>8984</v>
      </c>
      <c r="C1435" s="1" t="s">
        <v>8951</v>
      </c>
      <c r="D1435" s="1" t="s">
        <v>8951</v>
      </c>
      <c r="E1435" s="2">
        <v>44927</v>
      </c>
      <c r="F1435" s="2">
        <v>44985</v>
      </c>
      <c r="G1435" s="1" t="s">
        <v>12896</v>
      </c>
      <c r="H1435" s="1">
        <f>+Temporalidad[[#This Row],[ID]]</f>
        <v>1424</v>
      </c>
    </row>
    <row r="1436" spans="1:8" hidden="1" x14ac:dyDescent="0.25">
      <c r="A1436">
        <v>1425</v>
      </c>
      <c r="B1436" t="s">
        <v>8985</v>
      </c>
      <c r="C1436" s="1" t="s">
        <v>8951</v>
      </c>
      <c r="D1436" s="1" t="s">
        <v>8951</v>
      </c>
      <c r="E1436" s="2">
        <v>45292</v>
      </c>
      <c r="F1436" s="2">
        <v>45350</v>
      </c>
      <c r="G1436" s="1" t="s">
        <v>12897</v>
      </c>
      <c r="H1436" s="1">
        <f>+Temporalidad[[#This Row],[ID]]</f>
        <v>1425</v>
      </c>
    </row>
    <row r="1437" spans="1:8" hidden="1" x14ac:dyDescent="0.25">
      <c r="A1437">
        <v>1426</v>
      </c>
      <c r="B1437" t="s">
        <v>8986</v>
      </c>
      <c r="C1437" s="1" t="s">
        <v>8951</v>
      </c>
      <c r="D1437" s="1" t="s">
        <v>8951</v>
      </c>
      <c r="E1437" s="2">
        <v>45658</v>
      </c>
      <c r="F1437" s="2">
        <v>45716</v>
      </c>
      <c r="G1437" s="1" t="s">
        <v>12898</v>
      </c>
      <c r="H1437" s="1">
        <f>+Temporalidad[[#This Row],[ID]]</f>
        <v>1426</v>
      </c>
    </row>
    <row r="1438" spans="1:8" hidden="1" x14ac:dyDescent="0.25">
      <c r="A1438">
        <v>1427</v>
      </c>
      <c r="B1438" t="s">
        <v>8987</v>
      </c>
      <c r="C1438" s="1" t="s">
        <v>8951</v>
      </c>
      <c r="D1438" s="1" t="s">
        <v>8951</v>
      </c>
      <c r="E1438" s="2">
        <v>46023</v>
      </c>
      <c r="F1438" s="2">
        <v>46081</v>
      </c>
      <c r="G1438" s="1" t="s">
        <v>12899</v>
      </c>
      <c r="H1438" s="1">
        <f>+Temporalidad[[#This Row],[ID]]</f>
        <v>1427</v>
      </c>
    </row>
    <row r="1439" spans="1:8" hidden="1" x14ac:dyDescent="0.25">
      <c r="A1439">
        <v>1428</v>
      </c>
      <c r="B1439" t="s">
        <v>8988</v>
      </c>
      <c r="C1439" s="1" t="s">
        <v>8951</v>
      </c>
      <c r="D1439" s="1" t="s">
        <v>8951</v>
      </c>
      <c r="E1439" s="2">
        <v>46388</v>
      </c>
      <c r="F1439" s="2">
        <v>46446</v>
      </c>
      <c r="G1439" s="1" t="s">
        <v>12900</v>
      </c>
      <c r="H1439" s="1">
        <f>+Temporalidad[[#This Row],[ID]]</f>
        <v>1428</v>
      </c>
    </row>
    <row r="1440" spans="1:8" hidden="1" x14ac:dyDescent="0.25">
      <c r="A1440">
        <v>1429</v>
      </c>
      <c r="B1440" t="s">
        <v>8989</v>
      </c>
      <c r="C1440" s="1" t="s">
        <v>8951</v>
      </c>
      <c r="D1440" s="1" t="s">
        <v>8951</v>
      </c>
      <c r="E1440" s="2">
        <v>46753</v>
      </c>
      <c r="F1440" s="2">
        <v>46811</v>
      </c>
      <c r="G1440" s="1" t="s">
        <v>12901</v>
      </c>
      <c r="H1440" s="1">
        <f>+Temporalidad[[#This Row],[ID]]</f>
        <v>1429</v>
      </c>
    </row>
    <row r="1441" spans="1:8" hidden="1" x14ac:dyDescent="0.25">
      <c r="A1441">
        <v>1430</v>
      </c>
      <c r="B1441" t="s">
        <v>8990</v>
      </c>
      <c r="C1441" s="1" t="s">
        <v>8951</v>
      </c>
      <c r="D1441" s="1" t="s">
        <v>8951</v>
      </c>
      <c r="E1441" s="2">
        <v>47119</v>
      </c>
      <c r="F1441" s="2">
        <v>47177</v>
      </c>
      <c r="G1441" s="1" t="s">
        <v>12902</v>
      </c>
      <c r="H1441" s="1">
        <f>+Temporalidad[[#This Row],[ID]]</f>
        <v>1430</v>
      </c>
    </row>
    <row r="1442" spans="1:8" hidden="1" x14ac:dyDescent="0.25">
      <c r="A1442">
        <v>1431</v>
      </c>
      <c r="B1442" t="s">
        <v>8991</v>
      </c>
      <c r="C1442" s="1" t="s">
        <v>8951</v>
      </c>
      <c r="D1442" s="1" t="s">
        <v>8951</v>
      </c>
      <c r="E1442" s="2">
        <v>47484</v>
      </c>
      <c r="F1442" s="2">
        <v>47542</v>
      </c>
      <c r="G1442" s="1" t="s">
        <v>12903</v>
      </c>
      <c r="H1442" s="1">
        <f>+Temporalidad[[#This Row],[ID]]</f>
        <v>1431</v>
      </c>
    </row>
    <row r="1443" spans="1:8" hidden="1" x14ac:dyDescent="0.25">
      <c r="A1443">
        <v>1432</v>
      </c>
      <c r="B1443" t="s">
        <v>8992</v>
      </c>
      <c r="C1443" s="1" t="s">
        <v>8951</v>
      </c>
      <c r="D1443" s="1" t="s">
        <v>8951</v>
      </c>
      <c r="E1443" s="2">
        <v>47849</v>
      </c>
      <c r="F1443" s="2">
        <v>47907</v>
      </c>
      <c r="G1443" s="1" t="s">
        <v>12904</v>
      </c>
      <c r="H1443" s="1">
        <f>+Temporalidad[[#This Row],[ID]]</f>
        <v>1432</v>
      </c>
    </row>
    <row r="1444" spans="1:8" hidden="1" x14ac:dyDescent="0.25">
      <c r="A1444">
        <v>1433</v>
      </c>
      <c r="B1444" t="s">
        <v>8993</v>
      </c>
      <c r="C1444" s="1" t="s">
        <v>8951</v>
      </c>
      <c r="D1444" s="1" t="s">
        <v>8951</v>
      </c>
      <c r="E1444" s="2">
        <v>48214</v>
      </c>
      <c r="F1444" s="2">
        <v>48272</v>
      </c>
      <c r="G1444" s="1" t="s">
        <v>12905</v>
      </c>
      <c r="H1444" s="1">
        <f>+Temporalidad[[#This Row],[ID]]</f>
        <v>1433</v>
      </c>
    </row>
    <row r="1445" spans="1:8" hidden="1" x14ac:dyDescent="0.25">
      <c r="A1445">
        <v>1434</v>
      </c>
      <c r="B1445" t="s">
        <v>8994</v>
      </c>
      <c r="C1445" s="1" t="s">
        <v>8951</v>
      </c>
      <c r="D1445" s="1" t="s">
        <v>8951</v>
      </c>
      <c r="E1445" s="2">
        <v>48580</v>
      </c>
      <c r="F1445" s="2">
        <v>48638</v>
      </c>
      <c r="G1445" s="1" t="s">
        <v>12906</v>
      </c>
      <c r="H1445" s="1">
        <f>+Temporalidad[[#This Row],[ID]]</f>
        <v>1434</v>
      </c>
    </row>
    <row r="1446" spans="1:8" hidden="1" x14ac:dyDescent="0.25">
      <c r="A1446">
        <v>1435</v>
      </c>
      <c r="B1446" t="s">
        <v>8995</v>
      </c>
      <c r="C1446" s="1" t="s">
        <v>8951</v>
      </c>
      <c r="D1446" s="1" t="s">
        <v>8951</v>
      </c>
      <c r="E1446" s="2">
        <v>48945</v>
      </c>
      <c r="F1446" s="2">
        <v>49003</v>
      </c>
      <c r="G1446" s="1" t="s">
        <v>12907</v>
      </c>
      <c r="H1446" s="1">
        <f>+Temporalidad[[#This Row],[ID]]</f>
        <v>1435</v>
      </c>
    </row>
    <row r="1447" spans="1:8" hidden="1" x14ac:dyDescent="0.25">
      <c r="A1447">
        <v>1436</v>
      </c>
      <c r="B1447" t="s">
        <v>8996</v>
      </c>
      <c r="C1447" s="1" t="s">
        <v>8951</v>
      </c>
      <c r="D1447" s="1" t="s">
        <v>8951</v>
      </c>
      <c r="E1447" s="2">
        <v>49310</v>
      </c>
      <c r="F1447" s="2">
        <v>49368</v>
      </c>
      <c r="G1447" s="1" t="s">
        <v>12908</v>
      </c>
      <c r="H1447" s="1">
        <f>+Temporalidad[[#This Row],[ID]]</f>
        <v>1436</v>
      </c>
    </row>
    <row r="1448" spans="1:8" hidden="1" x14ac:dyDescent="0.25">
      <c r="A1448">
        <v>1437</v>
      </c>
      <c r="B1448" t="s">
        <v>8997</v>
      </c>
      <c r="C1448" s="1" t="s">
        <v>8951</v>
      </c>
      <c r="D1448" s="1" t="s">
        <v>8951</v>
      </c>
      <c r="E1448" s="2">
        <v>49675</v>
      </c>
      <c r="F1448" s="2">
        <v>49733</v>
      </c>
      <c r="G1448" s="1" t="s">
        <v>12909</v>
      </c>
      <c r="H1448" s="1">
        <f>+Temporalidad[[#This Row],[ID]]</f>
        <v>1437</v>
      </c>
    </row>
    <row r="1449" spans="1:8" hidden="1" x14ac:dyDescent="0.25">
      <c r="A1449">
        <v>1438</v>
      </c>
      <c r="B1449" t="s">
        <v>8998</v>
      </c>
      <c r="C1449" s="1" t="s">
        <v>8951</v>
      </c>
      <c r="D1449" s="1" t="s">
        <v>8951</v>
      </c>
      <c r="E1449" s="2">
        <v>50041</v>
      </c>
      <c r="F1449" s="2">
        <v>50099</v>
      </c>
      <c r="G1449" s="1" t="s">
        <v>12910</v>
      </c>
      <c r="H1449" s="1">
        <f>+Temporalidad[[#This Row],[ID]]</f>
        <v>1438</v>
      </c>
    </row>
    <row r="1450" spans="1:8" hidden="1" x14ac:dyDescent="0.25">
      <c r="A1450">
        <v>1439</v>
      </c>
      <c r="B1450" t="s">
        <v>8999</v>
      </c>
      <c r="C1450" s="1" t="s">
        <v>8951</v>
      </c>
      <c r="D1450" s="1" t="s">
        <v>8951</v>
      </c>
      <c r="E1450" s="2">
        <v>50406</v>
      </c>
      <c r="F1450" s="2">
        <v>50464</v>
      </c>
      <c r="G1450" s="1" t="s">
        <v>12911</v>
      </c>
      <c r="H1450" s="1">
        <f>+Temporalidad[[#This Row],[ID]]</f>
        <v>1439</v>
      </c>
    </row>
    <row r="1451" spans="1:8" hidden="1" x14ac:dyDescent="0.25">
      <c r="A1451">
        <v>1440</v>
      </c>
      <c r="B1451" t="s">
        <v>9000</v>
      </c>
      <c r="C1451" s="1" t="s">
        <v>8951</v>
      </c>
      <c r="D1451" s="1" t="s">
        <v>8951</v>
      </c>
      <c r="E1451" s="2">
        <v>50771</v>
      </c>
      <c r="F1451" s="2">
        <v>50829</v>
      </c>
      <c r="G1451" s="1" t="s">
        <v>12912</v>
      </c>
      <c r="H1451" s="1">
        <f>+Temporalidad[[#This Row],[ID]]</f>
        <v>1440</v>
      </c>
    </row>
    <row r="1452" spans="1:8" hidden="1" x14ac:dyDescent="0.25">
      <c r="A1452">
        <v>1441</v>
      </c>
      <c r="B1452" t="s">
        <v>9001</v>
      </c>
      <c r="C1452" s="1" t="s">
        <v>8951</v>
      </c>
      <c r="D1452" s="1" t="s">
        <v>8951</v>
      </c>
      <c r="E1452" s="2">
        <v>51136</v>
      </c>
      <c r="F1452" s="2">
        <v>51194</v>
      </c>
      <c r="G1452" s="1" t="s">
        <v>12913</v>
      </c>
      <c r="H1452" s="1">
        <f>+Temporalidad[[#This Row],[ID]]</f>
        <v>1441</v>
      </c>
    </row>
    <row r="1453" spans="1:8" hidden="1" x14ac:dyDescent="0.25">
      <c r="A1453">
        <v>1442</v>
      </c>
      <c r="B1453" t="s">
        <v>9002</v>
      </c>
      <c r="C1453" s="1" t="s">
        <v>8951</v>
      </c>
      <c r="D1453" s="1" t="s">
        <v>8951</v>
      </c>
      <c r="E1453" s="2">
        <v>51502</v>
      </c>
      <c r="F1453" s="2">
        <v>51560</v>
      </c>
      <c r="G1453" s="1" t="s">
        <v>12914</v>
      </c>
      <c r="H1453" s="1">
        <f>+Temporalidad[[#This Row],[ID]]</f>
        <v>1442</v>
      </c>
    </row>
    <row r="1454" spans="1:8" hidden="1" x14ac:dyDescent="0.25">
      <c r="A1454">
        <v>1443</v>
      </c>
      <c r="B1454" t="s">
        <v>9003</v>
      </c>
      <c r="C1454" s="1" t="s">
        <v>8951</v>
      </c>
      <c r="D1454" s="1" t="s">
        <v>8951</v>
      </c>
      <c r="E1454" s="2">
        <v>51867</v>
      </c>
      <c r="F1454" s="2">
        <v>51925</v>
      </c>
      <c r="G1454" s="1" t="s">
        <v>12915</v>
      </c>
      <c r="H1454" s="1">
        <f>+Temporalidad[[#This Row],[ID]]</f>
        <v>1443</v>
      </c>
    </row>
    <row r="1455" spans="1:8" hidden="1" x14ac:dyDescent="0.25">
      <c r="A1455">
        <v>1444</v>
      </c>
      <c r="B1455" t="s">
        <v>9004</v>
      </c>
      <c r="C1455" s="1" t="s">
        <v>8951</v>
      </c>
      <c r="D1455" s="1" t="s">
        <v>8951</v>
      </c>
      <c r="E1455" s="2">
        <v>52232</v>
      </c>
      <c r="F1455" s="2">
        <v>52290</v>
      </c>
      <c r="G1455" s="1" t="s">
        <v>12916</v>
      </c>
      <c r="H1455" s="1">
        <f>+Temporalidad[[#This Row],[ID]]</f>
        <v>1444</v>
      </c>
    </row>
    <row r="1456" spans="1:8" hidden="1" x14ac:dyDescent="0.25">
      <c r="A1456">
        <v>1445</v>
      </c>
      <c r="B1456" t="s">
        <v>9005</v>
      </c>
      <c r="C1456" s="1" t="s">
        <v>8951</v>
      </c>
      <c r="D1456" s="1" t="s">
        <v>8951</v>
      </c>
      <c r="E1456" s="2">
        <v>52597</v>
      </c>
      <c r="F1456" s="2">
        <v>52655</v>
      </c>
      <c r="G1456" s="1" t="s">
        <v>12917</v>
      </c>
      <c r="H1456" s="1">
        <f>+Temporalidad[[#This Row],[ID]]</f>
        <v>1445</v>
      </c>
    </row>
    <row r="1457" spans="1:8" hidden="1" x14ac:dyDescent="0.25">
      <c r="A1457">
        <v>1446</v>
      </c>
      <c r="B1457" t="s">
        <v>9006</v>
      </c>
      <c r="C1457" s="1" t="s">
        <v>8951</v>
      </c>
      <c r="D1457" s="1" t="s">
        <v>8951</v>
      </c>
      <c r="E1457" s="2">
        <v>52963</v>
      </c>
      <c r="F1457" s="2">
        <v>53021</v>
      </c>
      <c r="G1457" s="1" t="s">
        <v>12918</v>
      </c>
      <c r="H1457" s="1">
        <f>+Temporalidad[[#This Row],[ID]]</f>
        <v>1446</v>
      </c>
    </row>
    <row r="1458" spans="1:8" hidden="1" x14ac:dyDescent="0.25">
      <c r="A1458">
        <v>1447</v>
      </c>
      <c r="B1458" t="s">
        <v>9007</v>
      </c>
      <c r="C1458" s="1" t="s">
        <v>8951</v>
      </c>
      <c r="D1458" s="1" t="s">
        <v>8951</v>
      </c>
      <c r="E1458" s="2">
        <v>53328</v>
      </c>
      <c r="F1458" s="2">
        <v>53386</v>
      </c>
      <c r="G1458" s="1" t="s">
        <v>12919</v>
      </c>
      <c r="H1458" s="1">
        <f>+Temporalidad[[#This Row],[ID]]</f>
        <v>1447</v>
      </c>
    </row>
    <row r="1459" spans="1:8" hidden="1" x14ac:dyDescent="0.25">
      <c r="A1459">
        <v>1448</v>
      </c>
      <c r="B1459" t="s">
        <v>9008</v>
      </c>
      <c r="C1459" s="1" t="s">
        <v>8951</v>
      </c>
      <c r="D1459" s="1" t="s">
        <v>8951</v>
      </c>
      <c r="E1459" s="2">
        <v>53693</v>
      </c>
      <c r="F1459" s="2">
        <v>53751</v>
      </c>
      <c r="G1459" s="1" t="s">
        <v>12920</v>
      </c>
      <c r="H1459" s="1">
        <f>+Temporalidad[[#This Row],[ID]]</f>
        <v>1448</v>
      </c>
    </row>
    <row r="1460" spans="1:8" hidden="1" x14ac:dyDescent="0.25">
      <c r="A1460">
        <v>1449</v>
      </c>
      <c r="B1460" t="s">
        <v>9009</v>
      </c>
      <c r="C1460" s="1" t="s">
        <v>8951</v>
      </c>
      <c r="D1460" s="1" t="s">
        <v>8951</v>
      </c>
      <c r="E1460" s="2">
        <v>54058</v>
      </c>
      <c r="F1460" s="2">
        <v>54116</v>
      </c>
      <c r="G1460" s="1" t="s">
        <v>12921</v>
      </c>
      <c r="H1460" s="1">
        <f>+Temporalidad[[#This Row],[ID]]</f>
        <v>1449</v>
      </c>
    </row>
    <row r="1461" spans="1:8" hidden="1" x14ac:dyDescent="0.25">
      <c r="A1461">
        <v>1450</v>
      </c>
      <c r="B1461" t="s">
        <v>9010</v>
      </c>
      <c r="C1461" s="1" t="s">
        <v>8951</v>
      </c>
      <c r="D1461" s="1" t="s">
        <v>8951</v>
      </c>
      <c r="E1461" s="2">
        <v>54424</v>
      </c>
      <c r="F1461" s="2">
        <v>54482</v>
      </c>
      <c r="G1461" s="1" t="s">
        <v>12922</v>
      </c>
      <c r="H1461" s="1">
        <f>+Temporalidad[[#This Row],[ID]]</f>
        <v>1450</v>
      </c>
    </row>
    <row r="1462" spans="1:8" hidden="1" x14ac:dyDescent="0.25">
      <c r="A1462">
        <v>1451</v>
      </c>
      <c r="B1462" t="s">
        <v>9011</v>
      </c>
      <c r="C1462" s="1" t="s">
        <v>8951</v>
      </c>
      <c r="D1462" s="1" t="s">
        <v>8951</v>
      </c>
      <c r="E1462" s="2">
        <v>54789</v>
      </c>
      <c r="F1462" s="2">
        <v>54847</v>
      </c>
      <c r="G1462" s="1" t="s">
        <v>12923</v>
      </c>
      <c r="H1462" s="1">
        <f>+Temporalidad[[#This Row],[ID]]</f>
        <v>1451</v>
      </c>
    </row>
    <row r="1463" spans="1:8" hidden="1" x14ac:dyDescent="0.25">
      <c r="A1463">
        <v>1452</v>
      </c>
      <c r="B1463" t="s">
        <v>9012</v>
      </c>
      <c r="C1463" s="1" t="s">
        <v>8951</v>
      </c>
      <c r="D1463" s="1" t="s">
        <v>8951</v>
      </c>
      <c r="E1463" s="2">
        <v>32933</v>
      </c>
      <c r="F1463" s="2">
        <v>32993</v>
      </c>
      <c r="G1463" s="1" t="s">
        <v>12924</v>
      </c>
      <c r="H1463" s="1">
        <f>+Temporalidad[[#This Row],[ID]]</f>
        <v>1452</v>
      </c>
    </row>
    <row r="1464" spans="1:8" hidden="1" x14ac:dyDescent="0.25">
      <c r="A1464">
        <v>1453</v>
      </c>
      <c r="B1464" t="s">
        <v>9013</v>
      </c>
      <c r="C1464" s="1" t="s">
        <v>8951</v>
      </c>
      <c r="D1464" s="1" t="s">
        <v>8951</v>
      </c>
      <c r="E1464" s="2">
        <v>33298</v>
      </c>
      <c r="F1464" s="2">
        <v>33358</v>
      </c>
      <c r="G1464" s="1" t="s">
        <v>12925</v>
      </c>
      <c r="H1464" s="1">
        <f>+Temporalidad[[#This Row],[ID]]</f>
        <v>1453</v>
      </c>
    </row>
    <row r="1465" spans="1:8" hidden="1" x14ac:dyDescent="0.25">
      <c r="A1465">
        <v>1454</v>
      </c>
      <c r="B1465" t="s">
        <v>9014</v>
      </c>
      <c r="C1465" s="1" t="s">
        <v>8951</v>
      </c>
      <c r="D1465" s="1" t="s">
        <v>8951</v>
      </c>
      <c r="E1465" s="2">
        <v>33664</v>
      </c>
      <c r="F1465" s="2">
        <v>33724</v>
      </c>
      <c r="G1465" s="1" t="s">
        <v>12926</v>
      </c>
      <c r="H1465" s="1">
        <f>+Temporalidad[[#This Row],[ID]]</f>
        <v>1454</v>
      </c>
    </row>
    <row r="1466" spans="1:8" hidden="1" x14ac:dyDescent="0.25">
      <c r="A1466">
        <v>1455</v>
      </c>
      <c r="B1466" t="s">
        <v>9015</v>
      </c>
      <c r="C1466" s="1" t="s">
        <v>8951</v>
      </c>
      <c r="D1466" s="1" t="s">
        <v>8951</v>
      </c>
      <c r="E1466" s="2">
        <v>34029</v>
      </c>
      <c r="F1466" s="2">
        <v>34089</v>
      </c>
      <c r="G1466" s="1" t="s">
        <v>12927</v>
      </c>
      <c r="H1466" s="1">
        <f>+Temporalidad[[#This Row],[ID]]</f>
        <v>1455</v>
      </c>
    </row>
    <row r="1467" spans="1:8" hidden="1" x14ac:dyDescent="0.25">
      <c r="A1467">
        <v>1456</v>
      </c>
      <c r="B1467" t="s">
        <v>9016</v>
      </c>
      <c r="C1467" s="1" t="s">
        <v>8951</v>
      </c>
      <c r="D1467" s="1" t="s">
        <v>8951</v>
      </c>
      <c r="E1467" s="2">
        <v>34394</v>
      </c>
      <c r="F1467" s="2">
        <v>34454</v>
      </c>
      <c r="G1467" s="1" t="s">
        <v>12928</v>
      </c>
      <c r="H1467" s="1">
        <f>+Temporalidad[[#This Row],[ID]]</f>
        <v>1456</v>
      </c>
    </row>
    <row r="1468" spans="1:8" hidden="1" x14ac:dyDescent="0.25">
      <c r="A1468">
        <v>1457</v>
      </c>
      <c r="B1468" t="s">
        <v>9017</v>
      </c>
      <c r="C1468" s="1" t="s">
        <v>8951</v>
      </c>
      <c r="D1468" s="1" t="s">
        <v>8951</v>
      </c>
      <c r="E1468" s="2">
        <v>34759</v>
      </c>
      <c r="F1468" s="2">
        <v>34819</v>
      </c>
      <c r="G1468" s="1" t="s">
        <v>12929</v>
      </c>
      <c r="H1468" s="1">
        <f>+Temporalidad[[#This Row],[ID]]</f>
        <v>1457</v>
      </c>
    </row>
    <row r="1469" spans="1:8" hidden="1" x14ac:dyDescent="0.25">
      <c r="A1469">
        <v>1458</v>
      </c>
      <c r="B1469" t="s">
        <v>9018</v>
      </c>
      <c r="C1469" s="1" t="s">
        <v>8951</v>
      </c>
      <c r="D1469" s="1" t="s">
        <v>8951</v>
      </c>
      <c r="E1469" s="2">
        <v>35125</v>
      </c>
      <c r="F1469" s="2">
        <v>35185</v>
      </c>
      <c r="G1469" s="1" t="s">
        <v>12930</v>
      </c>
      <c r="H1469" s="1">
        <f>+Temporalidad[[#This Row],[ID]]</f>
        <v>1458</v>
      </c>
    </row>
    <row r="1470" spans="1:8" hidden="1" x14ac:dyDescent="0.25">
      <c r="A1470">
        <v>1459</v>
      </c>
      <c r="B1470" t="s">
        <v>9019</v>
      </c>
      <c r="C1470" s="1" t="s">
        <v>8951</v>
      </c>
      <c r="D1470" s="1" t="s">
        <v>8951</v>
      </c>
      <c r="E1470" s="2">
        <v>35490</v>
      </c>
      <c r="F1470" s="2">
        <v>35550</v>
      </c>
      <c r="G1470" s="1" t="s">
        <v>12931</v>
      </c>
      <c r="H1470" s="1">
        <f>+Temporalidad[[#This Row],[ID]]</f>
        <v>1459</v>
      </c>
    </row>
    <row r="1471" spans="1:8" hidden="1" x14ac:dyDescent="0.25">
      <c r="A1471">
        <v>1460</v>
      </c>
      <c r="B1471" t="s">
        <v>9020</v>
      </c>
      <c r="C1471" s="1" t="s">
        <v>8951</v>
      </c>
      <c r="D1471" s="1" t="s">
        <v>8951</v>
      </c>
      <c r="E1471" s="2">
        <v>35855</v>
      </c>
      <c r="F1471" s="2">
        <v>35915</v>
      </c>
      <c r="G1471" s="1" t="s">
        <v>12932</v>
      </c>
      <c r="H1471" s="1">
        <f>+Temporalidad[[#This Row],[ID]]</f>
        <v>1460</v>
      </c>
    </row>
    <row r="1472" spans="1:8" hidden="1" x14ac:dyDescent="0.25">
      <c r="A1472">
        <v>1461</v>
      </c>
      <c r="B1472" t="s">
        <v>9021</v>
      </c>
      <c r="C1472" s="1" t="s">
        <v>8951</v>
      </c>
      <c r="D1472" s="1" t="s">
        <v>8951</v>
      </c>
      <c r="E1472" s="2">
        <v>36220</v>
      </c>
      <c r="F1472" s="2">
        <v>36280</v>
      </c>
      <c r="G1472" s="1" t="s">
        <v>12933</v>
      </c>
      <c r="H1472" s="1">
        <f>+Temporalidad[[#This Row],[ID]]</f>
        <v>1461</v>
      </c>
    </row>
    <row r="1473" spans="1:8" hidden="1" x14ac:dyDescent="0.25">
      <c r="A1473">
        <v>1462</v>
      </c>
      <c r="B1473" t="s">
        <v>9022</v>
      </c>
      <c r="C1473" s="1" t="s">
        <v>8951</v>
      </c>
      <c r="D1473" s="1" t="s">
        <v>8951</v>
      </c>
      <c r="E1473" s="2">
        <v>36586</v>
      </c>
      <c r="F1473" s="2">
        <v>36646</v>
      </c>
      <c r="G1473" s="1" t="s">
        <v>12934</v>
      </c>
      <c r="H1473" s="1">
        <f>+Temporalidad[[#This Row],[ID]]</f>
        <v>1462</v>
      </c>
    </row>
    <row r="1474" spans="1:8" hidden="1" x14ac:dyDescent="0.25">
      <c r="A1474">
        <v>1463</v>
      </c>
      <c r="B1474" t="s">
        <v>9023</v>
      </c>
      <c r="C1474" s="1" t="s">
        <v>8951</v>
      </c>
      <c r="D1474" s="1" t="s">
        <v>8951</v>
      </c>
      <c r="E1474" s="2">
        <v>36951</v>
      </c>
      <c r="F1474" s="2">
        <v>37011</v>
      </c>
      <c r="G1474" s="1" t="s">
        <v>12935</v>
      </c>
      <c r="H1474" s="1">
        <f>+Temporalidad[[#This Row],[ID]]</f>
        <v>1463</v>
      </c>
    </row>
    <row r="1475" spans="1:8" hidden="1" x14ac:dyDescent="0.25">
      <c r="A1475">
        <v>1464</v>
      </c>
      <c r="B1475" t="s">
        <v>9024</v>
      </c>
      <c r="C1475" s="1" t="s">
        <v>8951</v>
      </c>
      <c r="D1475" s="1" t="s">
        <v>8951</v>
      </c>
      <c r="E1475" s="2">
        <v>37316</v>
      </c>
      <c r="F1475" s="2">
        <v>37376</v>
      </c>
      <c r="G1475" s="1" t="s">
        <v>12936</v>
      </c>
      <c r="H1475" s="1">
        <f>+Temporalidad[[#This Row],[ID]]</f>
        <v>1464</v>
      </c>
    </row>
    <row r="1476" spans="1:8" hidden="1" x14ac:dyDescent="0.25">
      <c r="A1476">
        <v>1465</v>
      </c>
      <c r="B1476" t="s">
        <v>9025</v>
      </c>
      <c r="C1476" s="1" t="s">
        <v>8951</v>
      </c>
      <c r="D1476" s="1" t="s">
        <v>8951</v>
      </c>
      <c r="E1476" s="2">
        <v>37681</v>
      </c>
      <c r="F1476" s="2">
        <v>37741</v>
      </c>
      <c r="G1476" s="1" t="s">
        <v>12937</v>
      </c>
      <c r="H1476" s="1">
        <f>+Temporalidad[[#This Row],[ID]]</f>
        <v>1465</v>
      </c>
    </row>
    <row r="1477" spans="1:8" hidden="1" x14ac:dyDescent="0.25">
      <c r="A1477">
        <v>1466</v>
      </c>
      <c r="B1477" t="s">
        <v>9026</v>
      </c>
      <c r="C1477" s="1" t="s">
        <v>8951</v>
      </c>
      <c r="D1477" s="1" t="s">
        <v>8951</v>
      </c>
      <c r="E1477" s="2">
        <v>38047</v>
      </c>
      <c r="F1477" s="2">
        <v>38107</v>
      </c>
      <c r="G1477" s="1" t="s">
        <v>12938</v>
      </c>
      <c r="H1477" s="1">
        <f>+Temporalidad[[#This Row],[ID]]</f>
        <v>1466</v>
      </c>
    </row>
    <row r="1478" spans="1:8" hidden="1" x14ac:dyDescent="0.25">
      <c r="A1478">
        <v>1467</v>
      </c>
      <c r="B1478" t="s">
        <v>9027</v>
      </c>
      <c r="C1478" s="1" t="s">
        <v>8951</v>
      </c>
      <c r="D1478" s="1" t="s">
        <v>8951</v>
      </c>
      <c r="E1478" s="2">
        <v>38412</v>
      </c>
      <c r="F1478" s="2">
        <v>38472</v>
      </c>
      <c r="G1478" s="1" t="s">
        <v>12939</v>
      </c>
      <c r="H1478" s="1">
        <f>+Temporalidad[[#This Row],[ID]]</f>
        <v>1467</v>
      </c>
    </row>
    <row r="1479" spans="1:8" hidden="1" x14ac:dyDescent="0.25">
      <c r="A1479">
        <v>1468</v>
      </c>
      <c r="B1479" t="s">
        <v>9028</v>
      </c>
      <c r="C1479" s="1" t="s">
        <v>8951</v>
      </c>
      <c r="D1479" s="1" t="s">
        <v>8951</v>
      </c>
      <c r="E1479" s="2">
        <v>38777</v>
      </c>
      <c r="F1479" s="2">
        <v>38837</v>
      </c>
      <c r="G1479" s="1" t="s">
        <v>12940</v>
      </c>
      <c r="H1479" s="1">
        <f>+Temporalidad[[#This Row],[ID]]</f>
        <v>1468</v>
      </c>
    </row>
    <row r="1480" spans="1:8" hidden="1" x14ac:dyDescent="0.25">
      <c r="A1480">
        <v>1469</v>
      </c>
      <c r="B1480" t="s">
        <v>9029</v>
      </c>
      <c r="C1480" s="1" t="s">
        <v>8951</v>
      </c>
      <c r="D1480" s="1" t="s">
        <v>8951</v>
      </c>
      <c r="E1480" s="2">
        <v>39142</v>
      </c>
      <c r="F1480" s="2">
        <v>39202</v>
      </c>
      <c r="G1480" s="1" t="s">
        <v>12941</v>
      </c>
      <c r="H1480" s="1">
        <f>+Temporalidad[[#This Row],[ID]]</f>
        <v>1469</v>
      </c>
    </row>
    <row r="1481" spans="1:8" hidden="1" x14ac:dyDescent="0.25">
      <c r="A1481">
        <v>1470</v>
      </c>
      <c r="B1481" t="s">
        <v>9030</v>
      </c>
      <c r="C1481" s="1" t="s">
        <v>8951</v>
      </c>
      <c r="D1481" s="1" t="s">
        <v>8951</v>
      </c>
      <c r="E1481" s="2">
        <v>39508</v>
      </c>
      <c r="F1481" s="2">
        <v>39568</v>
      </c>
      <c r="G1481" s="1" t="s">
        <v>12942</v>
      </c>
      <c r="H1481" s="1">
        <f>+Temporalidad[[#This Row],[ID]]</f>
        <v>1470</v>
      </c>
    </row>
    <row r="1482" spans="1:8" hidden="1" x14ac:dyDescent="0.25">
      <c r="A1482">
        <v>1471</v>
      </c>
      <c r="B1482" t="s">
        <v>9031</v>
      </c>
      <c r="C1482" s="1" t="s">
        <v>8951</v>
      </c>
      <c r="D1482" s="1" t="s">
        <v>8951</v>
      </c>
      <c r="E1482" s="2">
        <v>39873</v>
      </c>
      <c r="F1482" s="2">
        <v>39933</v>
      </c>
      <c r="G1482" s="1" t="s">
        <v>12943</v>
      </c>
      <c r="H1482" s="1">
        <f>+Temporalidad[[#This Row],[ID]]</f>
        <v>1471</v>
      </c>
    </row>
    <row r="1483" spans="1:8" hidden="1" x14ac:dyDescent="0.25">
      <c r="A1483">
        <v>1472</v>
      </c>
      <c r="B1483" t="s">
        <v>9032</v>
      </c>
      <c r="C1483" s="1" t="s">
        <v>8951</v>
      </c>
      <c r="D1483" s="1" t="s">
        <v>8951</v>
      </c>
      <c r="E1483" s="2">
        <v>40238</v>
      </c>
      <c r="F1483" s="2">
        <v>40298</v>
      </c>
      <c r="G1483" s="1" t="s">
        <v>12944</v>
      </c>
      <c r="H1483" s="1">
        <f>+Temporalidad[[#This Row],[ID]]</f>
        <v>1472</v>
      </c>
    </row>
    <row r="1484" spans="1:8" hidden="1" x14ac:dyDescent="0.25">
      <c r="A1484">
        <v>1473</v>
      </c>
      <c r="B1484" t="s">
        <v>9033</v>
      </c>
      <c r="C1484" s="1" t="s">
        <v>8951</v>
      </c>
      <c r="D1484" s="1" t="s">
        <v>8951</v>
      </c>
      <c r="E1484" s="2">
        <v>40603</v>
      </c>
      <c r="F1484" s="2">
        <v>40663</v>
      </c>
      <c r="G1484" s="1" t="s">
        <v>12945</v>
      </c>
      <c r="H1484" s="1">
        <f>+Temporalidad[[#This Row],[ID]]</f>
        <v>1473</v>
      </c>
    </row>
    <row r="1485" spans="1:8" hidden="1" x14ac:dyDescent="0.25">
      <c r="A1485">
        <v>1474</v>
      </c>
      <c r="B1485" t="s">
        <v>9034</v>
      </c>
      <c r="C1485" s="1" t="s">
        <v>8951</v>
      </c>
      <c r="D1485" s="1" t="s">
        <v>8951</v>
      </c>
      <c r="E1485" s="2">
        <v>40969</v>
      </c>
      <c r="F1485" s="2">
        <v>41029</v>
      </c>
      <c r="G1485" s="1" t="s">
        <v>12946</v>
      </c>
      <c r="H1485" s="1">
        <f>+Temporalidad[[#This Row],[ID]]</f>
        <v>1474</v>
      </c>
    </row>
    <row r="1486" spans="1:8" hidden="1" x14ac:dyDescent="0.25">
      <c r="A1486">
        <v>1475</v>
      </c>
      <c r="B1486" t="s">
        <v>9035</v>
      </c>
      <c r="C1486" s="1" t="s">
        <v>8951</v>
      </c>
      <c r="D1486" s="1" t="s">
        <v>8951</v>
      </c>
      <c r="E1486" s="2">
        <v>41334</v>
      </c>
      <c r="F1486" s="2">
        <v>41394</v>
      </c>
      <c r="G1486" s="1" t="s">
        <v>12947</v>
      </c>
      <c r="H1486" s="1">
        <f>+Temporalidad[[#This Row],[ID]]</f>
        <v>1475</v>
      </c>
    </row>
    <row r="1487" spans="1:8" hidden="1" x14ac:dyDescent="0.25">
      <c r="A1487">
        <v>1476</v>
      </c>
      <c r="B1487" t="s">
        <v>9036</v>
      </c>
      <c r="C1487" s="1" t="s">
        <v>8951</v>
      </c>
      <c r="D1487" s="1" t="s">
        <v>8951</v>
      </c>
      <c r="E1487" s="2">
        <v>41699</v>
      </c>
      <c r="F1487" s="2">
        <v>41759</v>
      </c>
      <c r="G1487" s="1" t="s">
        <v>12948</v>
      </c>
      <c r="H1487" s="1">
        <f>+Temporalidad[[#This Row],[ID]]</f>
        <v>1476</v>
      </c>
    </row>
    <row r="1488" spans="1:8" hidden="1" x14ac:dyDescent="0.25">
      <c r="A1488">
        <v>1477</v>
      </c>
      <c r="B1488" t="s">
        <v>9037</v>
      </c>
      <c r="C1488" s="1" t="s">
        <v>8951</v>
      </c>
      <c r="D1488" s="1" t="s">
        <v>8951</v>
      </c>
      <c r="E1488" s="2">
        <v>42064</v>
      </c>
      <c r="F1488" s="2">
        <v>42124</v>
      </c>
      <c r="G1488" s="1" t="s">
        <v>12949</v>
      </c>
      <c r="H1488" s="1">
        <f>+Temporalidad[[#This Row],[ID]]</f>
        <v>1477</v>
      </c>
    </row>
    <row r="1489" spans="1:8" hidden="1" x14ac:dyDescent="0.25">
      <c r="A1489">
        <v>1478</v>
      </c>
      <c r="B1489" t="s">
        <v>9038</v>
      </c>
      <c r="C1489" s="1" t="s">
        <v>8951</v>
      </c>
      <c r="D1489" s="1" t="s">
        <v>8951</v>
      </c>
      <c r="E1489" s="2">
        <v>42430</v>
      </c>
      <c r="F1489" s="2">
        <v>42490</v>
      </c>
      <c r="G1489" s="1" t="s">
        <v>12950</v>
      </c>
      <c r="H1489" s="1">
        <f>+Temporalidad[[#This Row],[ID]]</f>
        <v>1478</v>
      </c>
    </row>
    <row r="1490" spans="1:8" hidden="1" x14ac:dyDescent="0.25">
      <c r="A1490">
        <v>1479</v>
      </c>
      <c r="B1490" t="s">
        <v>9039</v>
      </c>
      <c r="C1490" s="1" t="s">
        <v>8951</v>
      </c>
      <c r="D1490" s="1" t="s">
        <v>8951</v>
      </c>
      <c r="E1490" s="2">
        <v>42795</v>
      </c>
      <c r="F1490" s="2">
        <v>42855</v>
      </c>
      <c r="G1490" s="1" t="s">
        <v>12951</v>
      </c>
      <c r="H1490" s="1">
        <f>+Temporalidad[[#This Row],[ID]]</f>
        <v>1479</v>
      </c>
    </row>
    <row r="1491" spans="1:8" hidden="1" x14ac:dyDescent="0.25">
      <c r="A1491">
        <v>1480</v>
      </c>
      <c r="B1491" t="s">
        <v>9040</v>
      </c>
      <c r="C1491" s="1" t="s">
        <v>8951</v>
      </c>
      <c r="D1491" s="1" t="s">
        <v>8951</v>
      </c>
      <c r="E1491" s="2">
        <v>43160</v>
      </c>
      <c r="F1491" s="2">
        <v>43220</v>
      </c>
      <c r="G1491" s="1" t="s">
        <v>12952</v>
      </c>
      <c r="H1491" s="1">
        <f>+Temporalidad[[#This Row],[ID]]</f>
        <v>1480</v>
      </c>
    </row>
    <row r="1492" spans="1:8" hidden="1" x14ac:dyDescent="0.25">
      <c r="A1492">
        <v>1481</v>
      </c>
      <c r="B1492" t="s">
        <v>9041</v>
      </c>
      <c r="C1492" s="1" t="s">
        <v>8951</v>
      </c>
      <c r="D1492" s="1" t="s">
        <v>8951</v>
      </c>
      <c r="E1492" s="2">
        <v>43525</v>
      </c>
      <c r="F1492" s="2">
        <v>43585</v>
      </c>
      <c r="G1492" s="1" t="s">
        <v>12953</v>
      </c>
      <c r="H1492" s="1">
        <f>+Temporalidad[[#This Row],[ID]]</f>
        <v>1481</v>
      </c>
    </row>
    <row r="1493" spans="1:8" hidden="1" x14ac:dyDescent="0.25">
      <c r="A1493">
        <v>1482</v>
      </c>
      <c r="B1493" t="s">
        <v>9042</v>
      </c>
      <c r="C1493" s="1" t="s">
        <v>8951</v>
      </c>
      <c r="D1493" s="1" t="s">
        <v>8951</v>
      </c>
      <c r="E1493" s="2">
        <v>43891</v>
      </c>
      <c r="F1493" s="2">
        <v>43951</v>
      </c>
      <c r="G1493" s="1" t="s">
        <v>12954</v>
      </c>
      <c r="H1493" s="1">
        <f>+Temporalidad[[#This Row],[ID]]</f>
        <v>1482</v>
      </c>
    </row>
    <row r="1494" spans="1:8" hidden="1" x14ac:dyDescent="0.25">
      <c r="A1494">
        <v>1483</v>
      </c>
      <c r="B1494" t="s">
        <v>9043</v>
      </c>
      <c r="C1494" s="1" t="s">
        <v>8951</v>
      </c>
      <c r="D1494" s="1" t="s">
        <v>8951</v>
      </c>
      <c r="E1494" s="2">
        <v>44256</v>
      </c>
      <c r="F1494" s="2">
        <v>44316</v>
      </c>
      <c r="G1494" s="1" t="s">
        <v>12955</v>
      </c>
      <c r="H1494" s="1">
        <f>+Temporalidad[[#This Row],[ID]]</f>
        <v>1483</v>
      </c>
    </row>
    <row r="1495" spans="1:8" hidden="1" x14ac:dyDescent="0.25">
      <c r="A1495">
        <v>1484</v>
      </c>
      <c r="B1495" t="s">
        <v>9044</v>
      </c>
      <c r="C1495" s="1" t="s">
        <v>8951</v>
      </c>
      <c r="D1495" s="1" t="s">
        <v>8951</v>
      </c>
      <c r="E1495" s="2">
        <v>44621</v>
      </c>
      <c r="F1495" s="2">
        <v>44681</v>
      </c>
      <c r="G1495" s="1" t="s">
        <v>12956</v>
      </c>
      <c r="H1495" s="1">
        <f>+Temporalidad[[#This Row],[ID]]</f>
        <v>1484</v>
      </c>
    </row>
    <row r="1496" spans="1:8" hidden="1" x14ac:dyDescent="0.25">
      <c r="A1496">
        <v>1485</v>
      </c>
      <c r="B1496" t="s">
        <v>9045</v>
      </c>
      <c r="C1496" s="1" t="s">
        <v>8951</v>
      </c>
      <c r="D1496" s="1" t="s">
        <v>8951</v>
      </c>
      <c r="E1496" s="2">
        <v>44986</v>
      </c>
      <c r="F1496" s="2">
        <v>45046</v>
      </c>
      <c r="G1496" s="1" t="s">
        <v>12957</v>
      </c>
      <c r="H1496" s="1">
        <f>+Temporalidad[[#This Row],[ID]]</f>
        <v>1485</v>
      </c>
    </row>
    <row r="1497" spans="1:8" hidden="1" x14ac:dyDescent="0.25">
      <c r="A1497">
        <v>1486</v>
      </c>
      <c r="B1497" t="s">
        <v>9046</v>
      </c>
      <c r="C1497" s="1" t="s">
        <v>8951</v>
      </c>
      <c r="D1497" s="1" t="s">
        <v>8951</v>
      </c>
      <c r="E1497" s="2">
        <v>45352</v>
      </c>
      <c r="F1497" s="2">
        <v>45412</v>
      </c>
      <c r="G1497" s="1" t="s">
        <v>12958</v>
      </c>
      <c r="H1497" s="1">
        <f>+Temporalidad[[#This Row],[ID]]</f>
        <v>1486</v>
      </c>
    </row>
    <row r="1498" spans="1:8" hidden="1" x14ac:dyDescent="0.25">
      <c r="A1498">
        <v>1487</v>
      </c>
      <c r="B1498" t="s">
        <v>9047</v>
      </c>
      <c r="C1498" s="1" t="s">
        <v>8951</v>
      </c>
      <c r="D1498" s="1" t="s">
        <v>8951</v>
      </c>
      <c r="E1498" s="2">
        <v>45717</v>
      </c>
      <c r="F1498" s="2">
        <v>45777</v>
      </c>
      <c r="G1498" s="1" t="s">
        <v>12959</v>
      </c>
      <c r="H1498" s="1">
        <f>+Temporalidad[[#This Row],[ID]]</f>
        <v>1487</v>
      </c>
    </row>
    <row r="1499" spans="1:8" hidden="1" x14ac:dyDescent="0.25">
      <c r="A1499">
        <v>1488</v>
      </c>
      <c r="B1499" t="s">
        <v>9048</v>
      </c>
      <c r="C1499" s="1" t="s">
        <v>8951</v>
      </c>
      <c r="D1499" s="1" t="s">
        <v>8951</v>
      </c>
      <c r="E1499" s="2">
        <v>46082</v>
      </c>
      <c r="F1499" s="2">
        <v>46142</v>
      </c>
      <c r="G1499" s="1" t="s">
        <v>12960</v>
      </c>
      <c r="H1499" s="1">
        <f>+Temporalidad[[#This Row],[ID]]</f>
        <v>1488</v>
      </c>
    </row>
    <row r="1500" spans="1:8" hidden="1" x14ac:dyDescent="0.25">
      <c r="A1500">
        <v>1489</v>
      </c>
      <c r="B1500" t="s">
        <v>9049</v>
      </c>
      <c r="C1500" s="1" t="s">
        <v>8951</v>
      </c>
      <c r="D1500" s="1" t="s">
        <v>8951</v>
      </c>
      <c r="E1500" s="2">
        <v>46447</v>
      </c>
      <c r="F1500" s="2">
        <v>46507</v>
      </c>
      <c r="G1500" s="1" t="s">
        <v>12961</v>
      </c>
      <c r="H1500" s="1">
        <f>+Temporalidad[[#This Row],[ID]]</f>
        <v>1489</v>
      </c>
    </row>
    <row r="1501" spans="1:8" hidden="1" x14ac:dyDescent="0.25">
      <c r="A1501">
        <v>1490</v>
      </c>
      <c r="B1501" t="s">
        <v>9050</v>
      </c>
      <c r="C1501" s="1" t="s">
        <v>8951</v>
      </c>
      <c r="D1501" s="1" t="s">
        <v>8951</v>
      </c>
      <c r="E1501" s="2">
        <v>46813</v>
      </c>
      <c r="F1501" s="2">
        <v>46873</v>
      </c>
      <c r="G1501" s="1" t="s">
        <v>12962</v>
      </c>
      <c r="H1501" s="1">
        <f>+Temporalidad[[#This Row],[ID]]</f>
        <v>1490</v>
      </c>
    </row>
    <row r="1502" spans="1:8" hidden="1" x14ac:dyDescent="0.25">
      <c r="A1502">
        <v>1491</v>
      </c>
      <c r="B1502" t="s">
        <v>9051</v>
      </c>
      <c r="C1502" s="1" t="s">
        <v>8951</v>
      </c>
      <c r="D1502" s="1" t="s">
        <v>8951</v>
      </c>
      <c r="E1502" s="2">
        <v>47178</v>
      </c>
      <c r="F1502" s="2">
        <v>47238</v>
      </c>
      <c r="G1502" s="1" t="s">
        <v>12963</v>
      </c>
      <c r="H1502" s="1">
        <f>+Temporalidad[[#This Row],[ID]]</f>
        <v>1491</v>
      </c>
    </row>
    <row r="1503" spans="1:8" hidden="1" x14ac:dyDescent="0.25">
      <c r="A1503">
        <v>1492</v>
      </c>
      <c r="B1503" t="s">
        <v>9052</v>
      </c>
      <c r="C1503" s="1" t="s">
        <v>8951</v>
      </c>
      <c r="D1503" s="1" t="s">
        <v>8951</v>
      </c>
      <c r="E1503" s="2">
        <v>47543</v>
      </c>
      <c r="F1503" s="2">
        <v>47603</v>
      </c>
      <c r="G1503" s="1" t="s">
        <v>12964</v>
      </c>
      <c r="H1503" s="1">
        <f>+Temporalidad[[#This Row],[ID]]</f>
        <v>1492</v>
      </c>
    </row>
    <row r="1504" spans="1:8" hidden="1" x14ac:dyDescent="0.25">
      <c r="A1504">
        <v>1493</v>
      </c>
      <c r="B1504" t="s">
        <v>9053</v>
      </c>
      <c r="C1504" s="1" t="s">
        <v>8951</v>
      </c>
      <c r="D1504" s="1" t="s">
        <v>8951</v>
      </c>
      <c r="E1504" s="2">
        <v>47908</v>
      </c>
      <c r="F1504" s="2">
        <v>47968</v>
      </c>
      <c r="G1504" s="1" t="s">
        <v>12965</v>
      </c>
      <c r="H1504" s="1">
        <f>+Temporalidad[[#This Row],[ID]]</f>
        <v>1493</v>
      </c>
    </row>
    <row r="1505" spans="1:8" hidden="1" x14ac:dyDescent="0.25">
      <c r="A1505">
        <v>1494</v>
      </c>
      <c r="B1505" t="s">
        <v>9054</v>
      </c>
      <c r="C1505" s="1" t="s">
        <v>8951</v>
      </c>
      <c r="D1505" s="1" t="s">
        <v>8951</v>
      </c>
      <c r="E1505" s="2">
        <v>48274</v>
      </c>
      <c r="F1505" s="2">
        <v>48334</v>
      </c>
      <c r="G1505" s="1" t="s">
        <v>12966</v>
      </c>
      <c r="H1505" s="1">
        <f>+Temporalidad[[#This Row],[ID]]</f>
        <v>1494</v>
      </c>
    </row>
    <row r="1506" spans="1:8" hidden="1" x14ac:dyDescent="0.25">
      <c r="A1506">
        <v>1495</v>
      </c>
      <c r="B1506" t="s">
        <v>9055</v>
      </c>
      <c r="C1506" s="1" t="s">
        <v>8951</v>
      </c>
      <c r="D1506" s="1" t="s">
        <v>8951</v>
      </c>
      <c r="E1506" s="2">
        <v>48639</v>
      </c>
      <c r="F1506" s="2">
        <v>48699</v>
      </c>
      <c r="G1506" s="1" t="s">
        <v>12967</v>
      </c>
      <c r="H1506" s="1">
        <f>+Temporalidad[[#This Row],[ID]]</f>
        <v>1495</v>
      </c>
    </row>
    <row r="1507" spans="1:8" hidden="1" x14ac:dyDescent="0.25">
      <c r="A1507">
        <v>1496</v>
      </c>
      <c r="B1507" t="s">
        <v>9056</v>
      </c>
      <c r="C1507" s="1" t="s">
        <v>8951</v>
      </c>
      <c r="D1507" s="1" t="s">
        <v>8951</v>
      </c>
      <c r="E1507" s="2">
        <v>49004</v>
      </c>
      <c r="F1507" s="2">
        <v>49064</v>
      </c>
      <c r="G1507" s="1" t="s">
        <v>12968</v>
      </c>
      <c r="H1507" s="1">
        <f>+Temporalidad[[#This Row],[ID]]</f>
        <v>1496</v>
      </c>
    </row>
    <row r="1508" spans="1:8" hidden="1" x14ac:dyDescent="0.25">
      <c r="A1508">
        <v>1497</v>
      </c>
      <c r="B1508" t="s">
        <v>9057</v>
      </c>
      <c r="C1508" s="1" t="s">
        <v>8951</v>
      </c>
      <c r="D1508" s="1" t="s">
        <v>8951</v>
      </c>
      <c r="E1508" s="2">
        <v>49369</v>
      </c>
      <c r="F1508" s="2">
        <v>49429</v>
      </c>
      <c r="G1508" s="1" t="s">
        <v>12969</v>
      </c>
      <c r="H1508" s="1">
        <f>+Temporalidad[[#This Row],[ID]]</f>
        <v>1497</v>
      </c>
    </row>
    <row r="1509" spans="1:8" hidden="1" x14ac:dyDescent="0.25">
      <c r="A1509">
        <v>1498</v>
      </c>
      <c r="B1509" t="s">
        <v>9058</v>
      </c>
      <c r="C1509" s="1" t="s">
        <v>8951</v>
      </c>
      <c r="D1509" s="1" t="s">
        <v>8951</v>
      </c>
      <c r="E1509" s="2">
        <v>49735</v>
      </c>
      <c r="F1509" s="2">
        <v>49795</v>
      </c>
      <c r="G1509" s="1" t="s">
        <v>12970</v>
      </c>
      <c r="H1509" s="1">
        <f>+Temporalidad[[#This Row],[ID]]</f>
        <v>1498</v>
      </c>
    </row>
    <row r="1510" spans="1:8" hidden="1" x14ac:dyDescent="0.25">
      <c r="A1510">
        <v>1499</v>
      </c>
      <c r="B1510" t="s">
        <v>9059</v>
      </c>
      <c r="C1510" s="1" t="s">
        <v>8951</v>
      </c>
      <c r="D1510" s="1" t="s">
        <v>8951</v>
      </c>
      <c r="E1510" s="2">
        <v>50100</v>
      </c>
      <c r="F1510" s="2">
        <v>50160</v>
      </c>
      <c r="G1510" s="1" t="s">
        <v>12971</v>
      </c>
      <c r="H1510" s="1">
        <f>+Temporalidad[[#This Row],[ID]]</f>
        <v>1499</v>
      </c>
    </row>
    <row r="1511" spans="1:8" hidden="1" x14ac:dyDescent="0.25">
      <c r="A1511">
        <v>1500</v>
      </c>
      <c r="B1511" t="s">
        <v>9060</v>
      </c>
      <c r="C1511" s="1" t="s">
        <v>8951</v>
      </c>
      <c r="D1511" s="1" t="s">
        <v>8951</v>
      </c>
      <c r="E1511" s="2">
        <v>50465</v>
      </c>
      <c r="F1511" s="2">
        <v>50525</v>
      </c>
      <c r="G1511" s="1" t="s">
        <v>12972</v>
      </c>
      <c r="H1511" s="1">
        <f>+Temporalidad[[#This Row],[ID]]</f>
        <v>1500</v>
      </c>
    </row>
    <row r="1512" spans="1:8" hidden="1" x14ac:dyDescent="0.25">
      <c r="A1512">
        <v>1501</v>
      </c>
      <c r="B1512" t="s">
        <v>9061</v>
      </c>
      <c r="C1512" s="1" t="s">
        <v>8951</v>
      </c>
      <c r="D1512" s="1" t="s">
        <v>8951</v>
      </c>
      <c r="E1512" s="2">
        <v>50830</v>
      </c>
      <c r="F1512" s="2">
        <v>50890</v>
      </c>
      <c r="G1512" s="1" t="s">
        <v>12973</v>
      </c>
      <c r="H1512" s="1">
        <f>+Temporalidad[[#This Row],[ID]]</f>
        <v>1501</v>
      </c>
    </row>
    <row r="1513" spans="1:8" hidden="1" x14ac:dyDescent="0.25">
      <c r="A1513">
        <v>1502</v>
      </c>
      <c r="B1513" t="s">
        <v>9062</v>
      </c>
      <c r="C1513" s="1" t="s">
        <v>8951</v>
      </c>
      <c r="D1513" s="1" t="s">
        <v>8951</v>
      </c>
      <c r="E1513" s="2">
        <v>51196</v>
      </c>
      <c r="F1513" s="2">
        <v>51256</v>
      </c>
      <c r="G1513" s="1" t="s">
        <v>12974</v>
      </c>
      <c r="H1513" s="1">
        <f>+Temporalidad[[#This Row],[ID]]</f>
        <v>1502</v>
      </c>
    </row>
    <row r="1514" spans="1:8" hidden="1" x14ac:dyDescent="0.25">
      <c r="A1514">
        <v>1503</v>
      </c>
      <c r="B1514" t="s">
        <v>9063</v>
      </c>
      <c r="C1514" s="1" t="s">
        <v>8951</v>
      </c>
      <c r="D1514" s="1" t="s">
        <v>8951</v>
      </c>
      <c r="E1514" s="2">
        <v>51561</v>
      </c>
      <c r="F1514" s="2">
        <v>51621</v>
      </c>
      <c r="G1514" s="1" t="s">
        <v>12975</v>
      </c>
      <c r="H1514" s="1">
        <f>+Temporalidad[[#This Row],[ID]]</f>
        <v>1503</v>
      </c>
    </row>
    <row r="1515" spans="1:8" hidden="1" x14ac:dyDescent="0.25">
      <c r="A1515">
        <v>1504</v>
      </c>
      <c r="B1515" t="s">
        <v>9064</v>
      </c>
      <c r="C1515" s="1" t="s">
        <v>8951</v>
      </c>
      <c r="D1515" s="1" t="s">
        <v>8951</v>
      </c>
      <c r="E1515" s="2">
        <v>51926</v>
      </c>
      <c r="F1515" s="2">
        <v>51986</v>
      </c>
      <c r="G1515" s="1" t="s">
        <v>12976</v>
      </c>
      <c r="H1515" s="1">
        <f>+Temporalidad[[#This Row],[ID]]</f>
        <v>1504</v>
      </c>
    </row>
    <row r="1516" spans="1:8" hidden="1" x14ac:dyDescent="0.25">
      <c r="A1516">
        <v>1505</v>
      </c>
      <c r="B1516" t="s">
        <v>9065</v>
      </c>
      <c r="C1516" s="1" t="s">
        <v>8951</v>
      </c>
      <c r="D1516" s="1" t="s">
        <v>8951</v>
      </c>
      <c r="E1516" s="2">
        <v>52291</v>
      </c>
      <c r="F1516" s="2">
        <v>52351</v>
      </c>
      <c r="G1516" s="1" t="s">
        <v>12977</v>
      </c>
      <c r="H1516" s="1">
        <f>+Temporalidad[[#This Row],[ID]]</f>
        <v>1505</v>
      </c>
    </row>
    <row r="1517" spans="1:8" hidden="1" x14ac:dyDescent="0.25">
      <c r="A1517">
        <v>1506</v>
      </c>
      <c r="B1517" t="s">
        <v>9066</v>
      </c>
      <c r="C1517" s="1" t="s">
        <v>8951</v>
      </c>
      <c r="D1517" s="1" t="s">
        <v>8951</v>
      </c>
      <c r="E1517" s="2">
        <v>52657</v>
      </c>
      <c r="F1517" s="2">
        <v>52717</v>
      </c>
      <c r="G1517" s="1" t="s">
        <v>12978</v>
      </c>
      <c r="H1517" s="1">
        <f>+Temporalidad[[#This Row],[ID]]</f>
        <v>1506</v>
      </c>
    </row>
    <row r="1518" spans="1:8" hidden="1" x14ac:dyDescent="0.25">
      <c r="A1518">
        <v>1507</v>
      </c>
      <c r="B1518" t="s">
        <v>9067</v>
      </c>
      <c r="C1518" s="1" t="s">
        <v>8951</v>
      </c>
      <c r="D1518" s="1" t="s">
        <v>8951</v>
      </c>
      <c r="E1518" s="2">
        <v>53022</v>
      </c>
      <c r="F1518" s="2">
        <v>53082</v>
      </c>
      <c r="G1518" s="1" t="s">
        <v>12979</v>
      </c>
      <c r="H1518" s="1">
        <f>+Temporalidad[[#This Row],[ID]]</f>
        <v>1507</v>
      </c>
    </row>
    <row r="1519" spans="1:8" hidden="1" x14ac:dyDescent="0.25">
      <c r="A1519">
        <v>1508</v>
      </c>
      <c r="B1519" t="s">
        <v>9068</v>
      </c>
      <c r="C1519" s="1" t="s">
        <v>8951</v>
      </c>
      <c r="D1519" s="1" t="s">
        <v>8951</v>
      </c>
      <c r="E1519" s="2">
        <v>53387</v>
      </c>
      <c r="F1519" s="2">
        <v>53447</v>
      </c>
      <c r="G1519" s="1" t="s">
        <v>12980</v>
      </c>
      <c r="H1519" s="1">
        <f>+Temporalidad[[#This Row],[ID]]</f>
        <v>1508</v>
      </c>
    </row>
    <row r="1520" spans="1:8" hidden="1" x14ac:dyDescent="0.25">
      <c r="A1520">
        <v>1509</v>
      </c>
      <c r="B1520" t="s">
        <v>9069</v>
      </c>
      <c r="C1520" s="1" t="s">
        <v>8951</v>
      </c>
      <c r="D1520" s="1" t="s">
        <v>8951</v>
      </c>
      <c r="E1520" s="2">
        <v>53752</v>
      </c>
      <c r="F1520" s="2">
        <v>53812</v>
      </c>
      <c r="G1520" s="1" t="s">
        <v>12981</v>
      </c>
      <c r="H1520" s="1">
        <f>+Temporalidad[[#This Row],[ID]]</f>
        <v>1509</v>
      </c>
    </row>
    <row r="1521" spans="1:8" hidden="1" x14ac:dyDescent="0.25">
      <c r="A1521">
        <v>1510</v>
      </c>
      <c r="B1521" t="s">
        <v>9070</v>
      </c>
      <c r="C1521" s="1" t="s">
        <v>8951</v>
      </c>
      <c r="D1521" s="1" t="s">
        <v>8951</v>
      </c>
      <c r="E1521" s="2">
        <v>54118</v>
      </c>
      <c r="F1521" s="2">
        <v>54178</v>
      </c>
      <c r="G1521" s="1" t="s">
        <v>12982</v>
      </c>
      <c r="H1521" s="1">
        <f>+Temporalidad[[#This Row],[ID]]</f>
        <v>1510</v>
      </c>
    </row>
    <row r="1522" spans="1:8" hidden="1" x14ac:dyDescent="0.25">
      <c r="A1522">
        <v>1511</v>
      </c>
      <c r="B1522" t="s">
        <v>9071</v>
      </c>
      <c r="C1522" s="1" t="s">
        <v>8951</v>
      </c>
      <c r="D1522" s="1" t="s">
        <v>8951</v>
      </c>
      <c r="E1522" s="2">
        <v>54483</v>
      </c>
      <c r="F1522" s="2">
        <v>54543</v>
      </c>
      <c r="G1522" s="1" t="s">
        <v>12983</v>
      </c>
      <c r="H1522" s="1">
        <f>+Temporalidad[[#This Row],[ID]]</f>
        <v>1511</v>
      </c>
    </row>
    <row r="1523" spans="1:8" hidden="1" x14ac:dyDescent="0.25">
      <c r="A1523">
        <v>1512</v>
      </c>
      <c r="B1523" t="s">
        <v>9072</v>
      </c>
      <c r="C1523" s="1" t="s">
        <v>8951</v>
      </c>
      <c r="D1523" s="1" t="s">
        <v>8951</v>
      </c>
      <c r="E1523" s="2">
        <v>54848</v>
      </c>
      <c r="F1523" s="2">
        <v>54908</v>
      </c>
      <c r="G1523" s="1" t="s">
        <v>12984</v>
      </c>
      <c r="H1523" s="1">
        <f>+Temporalidad[[#This Row],[ID]]</f>
        <v>1512</v>
      </c>
    </row>
    <row r="1524" spans="1:8" hidden="1" x14ac:dyDescent="0.25">
      <c r="A1524">
        <v>1513</v>
      </c>
      <c r="B1524" t="s">
        <v>9073</v>
      </c>
      <c r="C1524" s="1" t="s">
        <v>8951</v>
      </c>
      <c r="D1524" s="1" t="s">
        <v>8951</v>
      </c>
      <c r="E1524" s="2">
        <v>32994</v>
      </c>
      <c r="F1524" s="2">
        <v>33054</v>
      </c>
      <c r="G1524" s="1" t="s">
        <v>12985</v>
      </c>
      <c r="H1524" s="1">
        <f>+Temporalidad[[#This Row],[ID]]</f>
        <v>1513</v>
      </c>
    </row>
    <row r="1525" spans="1:8" hidden="1" x14ac:dyDescent="0.25">
      <c r="A1525">
        <v>1514</v>
      </c>
      <c r="B1525" t="s">
        <v>9074</v>
      </c>
      <c r="C1525" s="1" t="s">
        <v>8951</v>
      </c>
      <c r="D1525" s="1" t="s">
        <v>8951</v>
      </c>
      <c r="E1525" s="2">
        <v>33359</v>
      </c>
      <c r="F1525" s="2">
        <v>33419</v>
      </c>
      <c r="G1525" s="1" t="s">
        <v>12986</v>
      </c>
      <c r="H1525" s="1">
        <f>+Temporalidad[[#This Row],[ID]]</f>
        <v>1514</v>
      </c>
    </row>
    <row r="1526" spans="1:8" hidden="1" x14ac:dyDescent="0.25">
      <c r="A1526">
        <v>1515</v>
      </c>
      <c r="B1526" t="s">
        <v>9075</v>
      </c>
      <c r="C1526" s="1" t="s">
        <v>8951</v>
      </c>
      <c r="D1526" s="1" t="s">
        <v>8951</v>
      </c>
      <c r="E1526" s="2">
        <v>33725</v>
      </c>
      <c r="F1526" s="2">
        <v>33785</v>
      </c>
      <c r="G1526" s="1" t="s">
        <v>12987</v>
      </c>
      <c r="H1526" s="1">
        <f>+Temporalidad[[#This Row],[ID]]</f>
        <v>1515</v>
      </c>
    </row>
    <row r="1527" spans="1:8" hidden="1" x14ac:dyDescent="0.25">
      <c r="A1527">
        <v>1516</v>
      </c>
      <c r="B1527" t="s">
        <v>9076</v>
      </c>
      <c r="C1527" s="1" t="s">
        <v>8951</v>
      </c>
      <c r="D1527" s="1" t="s">
        <v>8951</v>
      </c>
      <c r="E1527" s="2">
        <v>34090</v>
      </c>
      <c r="F1527" s="2">
        <v>34150</v>
      </c>
      <c r="G1527" s="1" t="s">
        <v>12988</v>
      </c>
      <c r="H1527" s="1">
        <f>+Temporalidad[[#This Row],[ID]]</f>
        <v>1516</v>
      </c>
    </row>
    <row r="1528" spans="1:8" hidden="1" x14ac:dyDescent="0.25">
      <c r="A1528">
        <v>1517</v>
      </c>
      <c r="B1528" t="s">
        <v>9077</v>
      </c>
      <c r="C1528" s="1" t="s">
        <v>8951</v>
      </c>
      <c r="D1528" s="1" t="s">
        <v>8951</v>
      </c>
      <c r="E1528" s="2">
        <v>34455</v>
      </c>
      <c r="F1528" s="2">
        <v>34515</v>
      </c>
      <c r="G1528" s="1" t="s">
        <v>12989</v>
      </c>
      <c r="H1528" s="1">
        <f>+Temporalidad[[#This Row],[ID]]</f>
        <v>1517</v>
      </c>
    </row>
    <row r="1529" spans="1:8" hidden="1" x14ac:dyDescent="0.25">
      <c r="A1529">
        <v>1518</v>
      </c>
      <c r="B1529" t="s">
        <v>9078</v>
      </c>
      <c r="C1529" s="1" t="s">
        <v>8951</v>
      </c>
      <c r="D1529" s="1" t="s">
        <v>8951</v>
      </c>
      <c r="E1529" s="2">
        <v>34820</v>
      </c>
      <c r="F1529" s="2">
        <v>34880</v>
      </c>
      <c r="G1529" s="1" t="s">
        <v>12990</v>
      </c>
      <c r="H1529" s="1">
        <f>+Temporalidad[[#This Row],[ID]]</f>
        <v>1518</v>
      </c>
    </row>
    <row r="1530" spans="1:8" hidden="1" x14ac:dyDescent="0.25">
      <c r="A1530">
        <v>1519</v>
      </c>
      <c r="B1530" t="s">
        <v>9079</v>
      </c>
      <c r="C1530" s="1" t="s">
        <v>8951</v>
      </c>
      <c r="D1530" s="1" t="s">
        <v>8951</v>
      </c>
      <c r="E1530" s="2">
        <v>35186</v>
      </c>
      <c r="F1530" s="2">
        <v>35246</v>
      </c>
      <c r="G1530" s="1" t="s">
        <v>12991</v>
      </c>
      <c r="H1530" s="1">
        <f>+Temporalidad[[#This Row],[ID]]</f>
        <v>1519</v>
      </c>
    </row>
    <row r="1531" spans="1:8" hidden="1" x14ac:dyDescent="0.25">
      <c r="A1531">
        <v>1520</v>
      </c>
      <c r="B1531" t="s">
        <v>9080</v>
      </c>
      <c r="C1531" s="1" t="s">
        <v>8951</v>
      </c>
      <c r="D1531" s="1" t="s">
        <v>8951</v>
      </c>
      <c r="E1531" s="2">
        <v>35551</v>
      </c>
      <c r="F1531" s="2">
        <v>35611</v>
      </c>
      <c r="G1531" s="1" t="s">
        <v>12992</v>
      </c>
      <c r="H1531" s="1">
        <f>+Temporalidad[[#This Row],[ID]]</f>
        <v>1520</v>
      </c>
    </row>
    <row r="1532" spans="1:8" hidden="1" x14ac:dyDescent="0.25">
      <c r="A1532">
        <v>1521</v>
      </c>
      <c r="B1532" t="s">
        <v>9081</v>
      </c>
      <c r="C1532" s="1" t="s">
        <v>8951</v>
      </c>
      <c r="D1532" s="1" t="s">
        <v>8951</v>
      </c>
      <c r="E1532" s="2">
        <v>35916</v>
      </c>
      <c r="F1532" s="2">
        <v>35976</v>
      </c>
      <c r="G1532" s="1" t="s">
        <v>12993</v>
      </c>
      <c r="H1532" s="1">
        <f>+Temporalidad[[#This Row],[ID]]</f>
        <v>1521</v>
      </c>
    </row>
    <row r="1533" spans="1:8" hidden="1" x14ac:dyDescent="0.25">
      <c r="A1533">
        <v>1522</v>
      </c>
      <c r="B1533" t="s">
        <v>9082</v>
      </c>
      <c r="C1533" s="1" t="s">
        <v>8951</v>
      </c>
      <c r="D1533" s="1" t="s">
        <v>8951</v>
      </c>
      <c r="E1533" s="2">
        <v>36281</v>
      </c>
      <c r="F1533" s="2">
        <v>36341</v>
      </c>
      <c r="G1533" s="1" t="s">
        <v>12994</v>
      </c>
      <c r="H1533" s="1">
        <f>+Temporalidad[[#This Row],[ID]]</f>
        <v>1522</v>
      </c>
    </row>
    <row r="1534" spans="1:8" hidden="1" x14ac:dyDescent="0.25">
      <c r="A1534">
        <v>1523</v>
      </c>
      <c r="B1534" t="s">
        <v>9083</v>
      </c>
      <c r="C1534" s="1" t="s">
        <v>8951</v>
      </c>
      <c r="D1534" s="1" t="s">
        <v>8951</v>
      </c>
      <c r="E1534" s="2">
        <v>36647</v>
      </c>
      <c r="F1534" s="2">
        <v>36707</v>
      </c>
      <c r="G1534" s="1" t="s">
        <v>12995</v>
      </c>
      <c r="H1534" s="1">
        <f>+Temporalidad[[#This Row],[ID]]</f>
        <v>1523</v>
      </c>
    </row>
    <row r="1535" spans="1:8" hidden="1" x14ac:dyDescent="0.25">
      <c r="A1535">
        <v>1524</v>
      </c>
      <c r="B1535" t="s">
        <v>9084</v>
      </c>
      <c r="C1535" s="1" t="s">
        <v>8951</v>
      </c>
      <c r="D1535" s="1" t="s">
        <v>8951</v>
      </c>
      <c r="E1535" s="2">
        <v>37012</v>
      </c>
      <c r="F1535" s="2">
        <v>37072</v>
      </c>
      <c r="G1535" s="1" t="s">
        <v>12996</v>
      </c>
      <c r="H1535" s="1">
        <f>+Temporalidad[[#This Row],[ID]]</f>
        <v>1524</v>
      </c>
    </row>
    <row r="1536" spans="1:8" hidden="1" x14ac:dyDescent="0.25">
      <c r="A1536">
        <v>1525</v>
      </c>
      <c r="B1536" t="s">
        <v>9085</v>
      </c>
      <c r="C1536" s="1" t="s">
        <v>8951</v>
      </c>
      <c r="D1536" s="1" t="s">
        <v>8951</v>
      </c>
      <c r="E1536" s="2">
        <v>37377</v>
      </c>
      <c r="F1536" s="2">
        <v>37437</v>
      </c>
      <c r="G1536" s="1" t="s">
        <v>12997</v>
      </c>
      <c r="H1536" s="1">
        <f>+Temporalidad[[#This Row],[ID]]</f>
        <v>1525</v>
      </c>
    </row>
    <row r="1537" spans="1:8" hidden="1" x14ac:dyDescent="0.25">
      <c r="A1537">
        <v>1526</v>
      </c>
      <c r="B1537" t="s">
        <v>9086</v>
      </c>
      <c r="C1537" s="1" t="s">
        <v>8951</v>
      </c>
      <c r="D1537" s="1" t="s">
        <v>8951</v>
      </c>
      <c r="E1537" s="2">
        <v>37742</v>
      </c>
      <c r="F1537" s="2">
        <v>37802</v>
      </c>
      <c r="G1537" s="1" t="s">
        <v>12998</v>
      </c>
      <c r="H1537" s="1">
        <f>+Temporalidad[[#This Row],[ID]]</f>
        <v>1526</v>
      </c>
    </row>
    <row r="1538" spans="1:8" hidden="1" x14ac:dyDescent="0.25">
      <c r="A1538">
        <v>1527</v>
      </c>
      <c r="B1538" t="s">
        <v>9087</v>
      </c>
      <c r="C1538" s="1" t="s">
        <v>8951</v>
      </c>
      <c r="D1538" s="1" t="s">
        <v>8951</v>
      </c>
      <c r="E1538" s="2">
        <v>38108</v>
      </c>
      <c r="F1538" s="2">
        <v>38168</v>
      </c>
      <c r="G1538" s="1" t="s">
        <v>12999</v>
      </c>
      <c r="H1538" s="1">
        <f>+Temporalidad[[#This Row],[ID]]</f>
        <v>1527</v>
      </c>
    </row>
    <row r="1539" spans="1:8" hidden="1" x14ac:dyDescent="0.25">
      <c r="A1539">
        <v>1528</v>
      </c>
      <c r="B1539" t="s">
        <v>9088</v>
      </c>
      <c r="C1539" s="1" t="s">
        <v>8951</v>
      </c>
      <c r="D1539" s="1" t="s">
        <v>8951</v>
      </c>
      <c r="E1539" s="2">
        <v>38473</v>
      </c>
      <c r="F1539" s="2">
        <v>38533</v>
      </c>
      <c r="G1539" s="1" t="s">
        <v>13000</v>
      </c>
      <c r="H1539" s="1">
        <f>+Temporalidad[[#This Row],[ID]]</f>
        <v>1528</v>
      </c>
    </row>
    <row r="1540" spans="1:8" hidden="1" x14ac:dyDescent="0.25">
      <c r="A1540">
        <v>1529</v>
      </c>
      <c r="B1540" t="s">
        <v>9089</v>
      </c>
      <c r="C1540" s="1" t="s">
        <v>8951</v>
      </c>
      <c r="D1540" s="1" t="s">
        <v>8951</v>
      </c>
      <c r="E1540" s="2">
        <v>38838</v>
      </c>
      <c r="F1540" s="2">
        <v>38898</v>
      </c>
      <c r="G1540" s="1" t="s">
        <v>13001</v>
      </c>
      <c r="H1540" s="1">
        <f>+Temporalidad[[#This Row],[ID]]</f>
        <v>1529</v>
      </c>
    </row>
    <row r="1541" spans="1:8" hidden="1" x14ac:dyDescent="0.25">
      <c r="A1541">
        <v>1530</v>
      </c>
      <c r="B1541" t="s">
        <v>9090</v>
      </c>
      <c r="C1541" s="1" t="s">
        <v>8951</v>
      </c>
      <c r="D1541" s="1" t="s">
        <v>8951</v>
      </c>
      <c r="E1541" s="2">
        <v>39203</v>
      </c>
      <c r="F1541" s="2">
        <v>39263</v>
      </c>
      <c r="G1541" s="1" t="s">
        <v>13002</v>
      </c>
      <c r="H1541" s="1">
        <f>+Temporalidad[[#This Row],[ID]]</f>
        <v>1530</v>
      </c>
    </row>
    <row r="1542" spans="1:8" hidden="1" x14ac:dyDescent="0.25">
      <c r="A1542">
        <v>1531</v>
      </c>
      <c r="B1542" t="s">
        <v>9091</v>
      </c>
      <c r="C1542" s="1" t="s">
        <v>8951</v>
      </c>
      <c r="D1542" s="1" t="s">
        <v>8951</v>
      </c>
      <c r="E1542" s="2">
        <v>39569</v>
      </c>
      <c r="F1542" s="2">
        <v>39629</v>
      </c>
      <c r="G1542" s="1" t="s">
        <v>13003</v>
      </c>
      <c r="H1542" s="1">
        <f>+Temporalidad[[#This Row],[ID]]</f>
        <v>1531</v>
      </c>
    </row>
    <row r="1543" spans="1:8" hidden="1" x14ac:dyDescent="0.25">
      <c r="A1543">
        <v>1532</v>
      </c>
      <c r="B1543" t="s">
        <v>9092</v>
      </c>
      <c r="C1543" s="1" t="s">
        <v>8951</v>
      </c>
      <c r="D1543" s="1" t="s">
        <v>8951</v>
      </c>
      <c r="E1543" s="2">
        <v>39934</v>
      </c>
      <c r="F1543" s="2">
        <v>39994</v>
      </c>
      <c r="G1543" s="1" t="s">
        <v>13004</v>
      </c>
      <c r="H1543" s="1">
        <f>+Temporalidad[[#This Row],[ID]]</f>
        <v>1532</v>
      </c>
    </row>
    <row r="1544" spans="1:8" hidden="1" x14ac:dyDescent="0.25">
      <c r="A1544">
        <v>1533</v>
      </c>
      <c r="B1544" t="s">
        <v>9093</v>
      </c>
      <c r="C1544" s="1" t="s">
        <v>8951</v>
      </c>
      <c r="D1544" s="1" t="s">
        <v>8951</v>
      </c>
      <c r="E1544" s="2">
        <v>40299</v>
      </c>
      <c r="F1544" s="2">
        <v>40359</v>
      </c>
      <c r="G1544" s="1" t="s">
        <v>13005</v>
      </c>
      <c r="H1544" s="1">
        <f>+Temporalidad[[#This Row],[ID]]</f>
        <v>1533</v>
      </c>
    </row>
    <row r="1545" spans="1:8" hidden="1" x14ac:dyDescent="0.25">
      <c r="A1545">
        <v>1534</v>
      </c>
      <c r="B1545" t="s">
        <v>9094</v>
      </c>
      <c r="C1545" s="1" t="s">
        <v>8951</v>
      </c>
      <c r="D1545" s="1" t="s">
        <v>8951</v>
      </c>
      <c r="E1545" s="2">
        <v>40664</v>
      </c>
      <c r="F1545" s="2">
        <v>40724</v>
      </c>
      <c r="G1545" s="1" t="s">
        <v>13006</v>
      </c>
      <c r="H1545" s="1">
        <f>+Temporalidad[[#This Row],[ID]]</f>
        <v>1534</v>
      </c>
    </row>
    <row r="1546" spans="1:8" hidden="1" x14ac:dyDescent="0.25">
      <c r="A1546">
        <v>1535</v>
      </c>
      <c r="B1546" t="s">
        <v>9095</v>
      </c>
      <c r="C1546" s="1" t="s">
        <v>8951</v>
      </c>
      <c r="D1546" s="1" t="s">
        <v>8951</v>
      </c>
      <c r="E1546" s="2">
        <v>41030</v>
      </c>
      <c r="F1546" s="2">
        <v>41090</v>
      </c>
      <c r="G1546" s="1" t="s">
        <v>13007</v>
      </c>
      <c r="H1546" s="1">
        <f>+Temporalidad[[#This Row],[ID]]</f>
        <v>1535</v>
      </c>
    </row>
    <row r="1547" spans="1:8" hidden="1" x14ac:dyDescent="0.25">
      <c r="A1547">
        <v>1536</v>
      </c>
      <c r="B1547" t="s">
        <v>9096</v>
      </c>
      <c r="C1547" s="1" t="s">
        <v>8951</v>
      </c>
      <c r="D1547" s="1" t="s">
        <v>8951</v>
      </c>
      <c r="E1547" s="2">
        <v>41395</v>
      </c>
      <c r="F1547" s="2">
        <v>41455</v>
      </c>
      <c r="G1547" s="1" t="s">
        <v>13008</v>
      </c>
      <c r="H1547" s="1">
        <f>+Temporalidad[[#This Row],[ID]]</f>
        <v>1536</v>
      </c>
    </row>
    <row r="1548" spans="1:8" hidden="1" x14ac:dyDescent="0.25">
      <c r="A1548">
        <v>1537</v>
      </c>
      <c r="B1548" t="s">
        <v>9097</v>
      </c>
      <c r="C1548" s="1" t="s">
        <v>8951</v>
      </c>
      <c r="D1548" s="1" t="s">
        <v>8951</v>
      </c>
      <c r="E1548" s="2">
        <v>41760</v>
      </c>
      <c r="F1548" s="2">
        <v>41820</v>
      </c>
      <c r="G1548" s="1" t="s">
        <v>13009</v>
      </c>
      <c r="H1548" s="1">
        <f>+Temporalidad[[#This Row],[ID]]</f>
        <v>1537</v>
      </c>
    </row>
    <row r="1549" spans="1:8" hidden="1" x14ac:dyDescent="0.25">
      <c r="A1549">
        <v>1538</v>
      </c>
      <c r="B1549" t="s">
        <v>9098</v>
      </c>
      <c r="C1549" s="1" t="s">
        <v>8951</v>
      </c>
      <c r="D1549" s="1" t="s">
        <v>8951</v>
      </c>
      <c r="E1549" s="2">
        <v>42125</v>
      </c>
      <c r="F1549" s="2">
        <v>42185</v>
      </c>
      <c r="G1549" s="1" t="s">
        <v>13010</v>
      </c>
      <c r="H1549" s="1">
        <f>+Temporalidad[[#This Row],[ID]]</f>
        <v>1538</v>
      </c>
    </row>
    <row r="1550" spans="1:8" hidden="1" x14ac:dyDescent="0.25">
      <c r="A1550">
        <v>1539</v>
      </c>
      <c r="B1550" t="s">
        <v>9099</v>
      </c>
      <c r="C1550" s="1" t="s">
        <v>8951</v>
      </c>
      <c r="D1550" s="1" t="s">
        <v>8951</v>
      </c>
      <c r="E1550" s="2">
        <v>42491</v>
      </c>
      <c r="F1550" s="2">
        <v>42551</v>
      </c>
      <c r="G1550" s="1" t="s">
        <v>13011</v>
      </c>
      <c r="H1550" s="1">
        <f>+Temporalidad[[#This Row],[ID]]</f>
        <v>1539</v>
      </c>
    </row>
    <row r="1551" spans="1:8" hidden="1" x14ac:dyDescent="0.25">
      <c r="A1551">
        <v>1540</v>
      </c>
      <c r="B1551" t="s">
        <v>9100</v>
      </c>
      <c r="C1551" s="1" t="s">
        <v>8951</v>
      </c>
      <c r="D1551" s="1" t="s">
        <v>8951</v>
      </c>
      <c r="E1551" s="2">
        <v>42856</v>
      </c>
      <c r="F1551" s="2">
        <v>42916</v>
      </c>
      <c r="G1551" s="1" t="s">
        <v>13012</v>
      </c>
      <c r="H1551" s="1">
        <f>+Temporalidad[[#This Row],[ID]]</f>
        <v>1540</v>
      </c>
    </row>
    <row r="1552" spans="1:8" hidden="1" x14ac:dyDescent="0.25">
      <c r="A1552">
        <v>1541</v>
      </c>
      <c r="B1552" t="s">
        <v>9101</v>
      </c>
      <c r="C1552" s="1" t="s">
        <v>8951</v>
      </c>
      <c r="D1552" s="1" t="s">
        <v>8951</v>
      </c>
      <c r="E1552" s="2">
        <v>43221</v>
      </c>
      <c r="F1552" s="2">
        <v>43281</v>
      </c>
      <c r="G1552" s="1" t="s">
        <v>13013</v>
      </c>
      <c r="H1552" s="1">
        <f>+Temporalidad[[#This Row],[ID]]</f>
        <v>1541</v>
      </c>
    </row>
    <row r="1553" spans="1:8" hidden="1" x14ac:dyDescent="0.25">
      <c r="A1553">
        <v>1542</v>
      </c>
      <c r="B1553" t="s">
        <v>9102</v>
      </c>
      <c r="C1553" s="1" t="s">
        <v>8951</v>
      </c>
      <c r="D1553" s="1" t="s">
        <v>8951</v>
      </c>
      <c r="E1553" s="2">
        <v>43586</v>
      </c>
      <c r="F1553" s="2">
        <v>43646</v>
      </c>
      <c r="G1553" s="1" t="s">
        <v>13014</v>
      </c>
      <c r="H1553" s="1">
        <f>+Temporalidad[[#This Row],[ID]]</f>
        <v>1542</v>
      </c>
    </row>
    <row r="1554" spans="1:8" hidden="1" x14ac:dyDescent="0.25">
      <c r="A1554">
        <v>1543</v>
      </c>
      <c r="B1554" t="s">
        <v>9103</v>
      </c>
      <c r="C1554" s="1" t="s">
        <v>8951</v>
      </c>
      <c r="D1554" s="1" t="s">
        <v>8951</v>
      </c>
      <c r="E1554" s="2">
        <v>43952</v>
      </c>
      <c r="F1554" s="2">
        <v>44012</v>
      </c>
      <c r="G1554" s="1" t="s">
        <v>13015</v>
      </c>
      <c r="H1554" s="1">
        <f>+Temporalidad[[#This Row],[ID]]</f>
        <v>1543</v>
      </c>
    </row>
    <row r="1555" spans="1:8" hidden="1" x14ac:dyDescent="0.25">
      <c r="A1555">
        <v>1544</v>
      </c>
      <c r="B1555" t="s">
        <v>9104</v>
      </c>
      <c r="C1555" s="1" t="s">
        <v>8951</v>
      </c>
      <c r="D1555" s="1" t="s">
        <v>8951</v>
      </c>
      <c r="E1555" s="2">
        <v>44317</v>
      </c>
      <c r="F1555" s="2">
        <v>44377</v>
      </c>
      <c r="G1555" s="1" t="s">
        <v>13016</v>
      </c>
      <c r="H1555" s="1">
        <f>+Temporalidad[[#This Row],[ID]]</f>
        <v>1544</v>
      </c>
    </row>
    <row r="1556" spans="1:8" hidden="1" x14ac:dyDescent="0.25">
      <c r="A1556">
        <v>1545</v>
      </c>
      <c r="B1556" t="s">
        <v>9105</v>
      </c>
      <c r="C1556" s="1" t="s">
        <v>8951</v>
      </c>
      <c r="D1556" s="1" t="s">
        <v>8951</v>
      </c>
      <c r="E1556" s="2">
        <v>44682</v>
      </c>
      <c r="F1556" s="2">
        <v>44742</v>
      </c>
      <c r="G1556" s="1" t="s">
        <v>13017</v>
      </c>
      <c r="H1556" s="1">
        <f>+Temporalidad[[#This Row],[ID]]</f>
        <v>1545</v>
      </c>
    </row>
    <row r="1557" spans="1:8" hidden="1" x14ac:dyDescent="0.25">
      <c r="A1557">
        <v>1546</v>
      </c>
      <c r="B1557" t="s">
        <v>9106</v>
      </c>
      <c r="C1557" s="1" t="s">
        <v>8951</v>
      </c>
      <c r="D1557" s="1" t="s">
        <v>8951</v>
      </c>
      <c r="E1557" s="2">
        <v>45047</v>
      </c>
      <c r="F1557" s="2">
        <v>45107</v>
      </c>
      <c r="G1557" s="1" t="s">
        <v>13018</v>
      </c>
      <c r="H1557" s="1">
        <f>+Temporalidad[[#This Row],[ID]]</f>
        <v>1546</v>
      </c>
    </row>
    <row r="1558" spans="1:8" hidden="1" x14ac:dyDescent="0.25">
      <c r="A1558">
        <v>1547</v>
      </c>
      <c r="B1558" t="s">
        <v>9107</v>
      </c>
      <c r="C1558" s="1" t="s">
        <v>8951</v>
      </c>
      <c r="D1558" s="1" t="s">
        <v>8951</v>
      </c>
      <c r="E1558" s="2">
        <v>45413</v>
      </c>
      <c r="F1558" s="2">
        <v>45473</v>
      </c>
      <c r="G1558" s="1" t="s">
        <v>13019</v>
      </c>
      <c r="H1558" s="1">
        <f>+Temporalidad[[#This Row],[ID]]</f>
        <v>1547</v>
      </c>
    </row>
    <row r="1559" spans="1:8" hidden="1" x14ac:dyDescent="0.25">
      <c r="A1559">
        <v>1548</v>
      </c>
      <c r="B1559" t="s">
        <v>9108</v>
      </c>
      <c r="C1559" s="1" t="s">
        <v>8951</v>
      </c>
      <c r="D1559" s="1" t="s">
        <v>8951</v>
      </c>
      <c r="E1559" s="2">
        <v>45778</v>
      </c>
      <c r="F1559" s="2">
        <v>45838</v>
      </c>
      <c r="G1559" s="1" t="s">
        <v>13020</v>
      </c>
      <c r="H1559" s="1">
        <f>+Temporalidad[[#This Row],[ID]]</f>
        <v>1548</v>
      </c>
    </row>
    <row r="1560" spans="1:8" hidden="1" x14ac:dyDescent="0.25">
      <c r="A1560">
        <v>1549</v>
      </c>
      <c r="B1560" t="s">
        <v>9109</v>
      </c>
      <c r="C1560" s="1" t="s">
        <v>8951</v>
      </c>
      <c r="D1560" s="1" t="s">
        <v>8951</v>
      </c>
      <c r="E1560" s="2">
        <v>46143</v>
      </c>
      <c r="F1560" s="2">
        <v>46203</v>
      </c>
      <c r="G1560" s="1" t="s">
        <v>13021</v>
      </c>
      <c r="H1560" s="1">
        <f>+Temporalidad[[#This Row],[ID]]</f>
        <v>1549</v>
      </c>
    </row>
    <row r="1561" spans="1:8" hidden="1" x14ac:dyDescent="0.25">
      <c r="A1561">
        <v>1550</v>
      </c>
      <c r="B1561" t="s">
        <v>9110</v>
      </c>
      <c r="C1561" s="1" t="s">
        <v>8951</v>
      </c>
      <c r="D1561" s="1" t="s">
        <v>8951</v>
      </c>
      <c r="E1561" s="2">
        <v>46508</v>
      </c>
      <c r="F1561" s="2">
        <v>46568</v>
      </c>
      <c r="G1561" s="1" t="s">
        <v>13022</v>
      </c>
      <c r="H1561" s="1">
        <f>+Temporalidad[[#This Row],[ID]]</f>
        <v>1550</v>
      </c>
    </row>
    <row r="1562" spans="1:8" hidden="1" x14ac:dyDescent="0.25">
      <c r="A1562">
        <v>1551</v>
      </c>
      <c r="B1562" t="s">
        <v>9111</v>
      </c>
      <c r="C1562" s="1" t="s">
        <v>8951</v>
      </c>
      <c r="D1562" s="1" t="s">
        <v>8951</v>
      </c>
      <c r="E1562" s="2">
        <v>46874</v>
      </c>
      <c r="F1562" s="2">
        <v>46934</v>
      </c>
      <c r="G1562" s="1" t="s">
        <v>13023</v>
      </c>
      <c r="H1562" s="1">
        <f>+Temporalidad[[#This Row],[ID]]</f>
        <v>1551</v>
      </c>
    </row>
    <row r="1563" spans="1:8" hidden="1" x14ac:dyDescent="0.25">
      <c r="A1563">
        <v>1552</v>
      </c>
      <c r="B1563" t="s">
        <v>9112</v>
      </c>
      <c r="C1563" s="1" t="s">
        <v>8951</v>
      </c>
      <c r="D1563" s="1" t="s">
        <v>8951</v>
      </c>
      <c r="E1563" s="2">
        <v>47239</v>
      </c>
      <c r="F1563" s="2">
        <v>47299</v>
      </c>
      <c r="G1563" s="1" t="s">
        <v>13024</v>
      </c>
      <c r="H1563" s="1">
        <f>+Temporalidad[[#This Row],[ID]]</f>
        <v>1552</v>
      </c>
    </row>
    <row r="1564" spans="1:8" hidden="1" x14ac:dyDescent="0.25">
      <c r="A1564">
        <v>1553</v>
      </c>
      <c r="B1564" t="s">
        <v>9113</v>
      </c>
      <c r="C1564" s="1" t="s">
        <v>8951</v>
      </c>
      <c r="D1564" s="1" t="s">
        <v>8951</v>
      </c>
      <c r="E1564" s="2">
        <v>47604</v>
      </c>
      <c r="F1564" s="2">
        <v>47664</v>
      </c>
      <c r="G1564" s="1" t="s">
        <v>13025</v>
      </c>
      <c r="H1564" s="1">
        <f>+Temporalidad[[#This Row],[ID]]</f>
        <v>1553</v>
      </c>
    </row>
    <row r="1565" spans="1:8" hidden="1" x14ac:dyDescent="0.25">
      <c r="A1565">
        <v>1554</v>
      </c>
      <c r="B1565" t="s">
        <v>9114</v>
      </c>
      <c r="C1565" s="1" t="s">
        <v>8951</v>
      </c>
      <c r="D1565" s="1" t="s">
        <v>8951</v>
      </c>
      <c r="E1565" s="2">
        <v>47969</v>
      </c>
      <c r="F1565" s="2">
        <v>48029</v>
      </c>
      <c r="G1565" s="1" t="s">
        <v>13026</v>
      </c>
      <c r="H1565" s="1">
        <f>+Temporalidad[[#This Row],[ID]]</f>
        <v>1554</v>
      </c>
    </row>
    <row r="1566" spans="1:8" hidden="1" x14ac:dyDescent="0.25">
      <c r="A1566">
        <v>1555</v>
      </c>
      <c r="B1566" t="s">
        <v>9115</v>
      </c>
      <c r="C1566" s="1" t="s">
        <v>8951</v>
      </c>
      <c r="D1566" s="1" t="s">
        <v>8951</v>
      </c>
      <c r="E1566" s="2">
        <v>48335</v>
      </c>
      <c r="F1566" s="2">
        <v>48395</v>
      </c>
      <c r="G1566" s="1" t="s">
        <v>13027</v>
      </c>
      <c r="H1566" s="1">
        <f>+Temporalidad[[#This Row],[ID]]</f>
        <v>1555</v>
      </c>
    </row>
    <row r="1567" spans="1:8" hidden="1" x14ac:dyDescent="0.25">
      <c r="A1567">
        <v>1556</v>
      </c>
      <c r="B1567" t="s">
        <v>9116</v>
      </c>
      <c r="C1567" s="1" t="s">
        <v>8951</v>
      </c>
      <c r="D1567" s="1" t="s">
        <v>8951</v>
      </c>
      <c r="E1567" s="2">
        <v>48700</v>
      </c>
      <c r="F1567" s="2">
        <v>48760</v>
      </c>
      <c r="G1567" s="1" t="s">
        <v>13028</v>
      </c>
      <c r="H1567" s="1">
        <f>+Temporalidad[[#This Row],[ID]]</f>
        <v>1556</v>
      </c>
    </row>
    <row r="1568" spans="1:8" hidden="1" x14ac:dyDescent="0.25">
      <c r="A1568">
        <v>1557</v>
      </c>
      <c r="B1568" t="s">
        <v>9117</v>
      </c>
      <c r="C1568" s="1" t="s">
        <v>8951</v>
      </c>
      <c r="D1568" s="1" t="s">
        <v>8951</v>
      </c>
      <c r="E1568" s="2">
        <v>49065</v>
      </c>
      <c r="F1568" s="2">
        <v>49125</v>
      </c>
      <c r="G1568" s="1" t="s">
        <v>13029</v>
      </c>
      <c r="H1568" s="1">
        <f>+Temporalidad[[#This Row],[ID]]</f>
        <v>1557</v>
      </c>
    </row>
    <row r="1569" spans="1:8" hidden="1" x14ac:dyDescent="0.25">
      <c r="A1569">
        <v>1558</v>
      </c>
      <c r="B1569" t="s">
        <v>9118</v>
      </c>
      <c r="C1569" s="1" t="s">
        <v>8951</v>
      </c>
      <c r="D1569" s="1" t="s">
        <v>8951</v>
      </c>
      <c r="E1569" s="2">
        <v>49430</v>
      </c>
      <c r="F1569" s="2">
        <v>49490</v>
      </c>
      <c r="G1569" s="1" t="s">
        <v>13030</v>
      </c>
      <c r="H1569" s="1">
        <f>+Temporalidad[[#This Row],[ID]]</f>
        <v>1558</v>
      </c>
    </row>
    <row r="1570" spans="1:8" hidden="1" x14ac:dyDescent="0.25">
      <c r="A1570">
        <v>1559</v>
      </c>
      <c r="B1570" t="s">
        <v>9119</v>
      </c>
      <c r="C1570" s="1" t="s">
        <v>8951</v>
      </c>
      <c r="D1570" s="1" t="s">
        <v>8951</v>
      </c>
      <c r="E1570" s="2">
        <v>49796</v>
      </c>
      <c r="F1570" s="2">
        <v>49856</v>
      </c>
      <c r="G1570" s="1" t="s">
        <v>13031</v>
      </c>
      <c r="H1570" s="1">
        <f>+Temporalidad[[#This Row],[ID]]</f>
        <v>1559</v>
      </c>
    </row>
    <row r="1571" spans="1:8" hidden="1" x14ac:dyDescent="0.25">
      <c r="A1571">
        <v>1560</v>
      </c>
      <c r="B1571" t="s">
        <v>9120</v>
      </c>
      <c r="C1571" s="1" t="s">
        <v>8951</v>
      </c>
      <c r="D1571" s="1" t="s">
        <v>8951</v>
      </c>
      <c r="E1571" s="2">
        <v>50161</v>
      </c>
      <c r="F1571" s="2">
        <v>50221</v>
      </c>
      <c r="G1571" s="1" t="s">
        <v>13032</v>
      </c>
      <c r="H1571" s="1">
        <f>+Temporalidad[[#This Row],[ID]]</f>
        <v>1560</v>
      </c>
    </row>
    <row r="1572" spans="1:8" hidden="1" x14ac:dyDescent="0.25">
      <c r="A1572">
        <v>1561</v>
      </c>
      <c r="B1572" t="s">
        <v>9121</v>
      </c>
      <c r="C1572" s="1" t="s">
        <v>8951</v>
      </c>
      <c r="D1572" s="1" t="s">
        <v>8951</v>
      </c>
      <c r="E1572" s="2">
        <v>50526</v>
      </c>
      <c r="F1572" s="2">
        <v>50586</v>
      </c>
      <c r="G1572" s="1" t="s">
        <v>13033</v>
      </c>
      <c r="H1572" s="1">
        <f>+Temporalidad[[#This Row],[ID]]</f>
        <v>1561</v>
      </c>
    </row>
    <row r="1573" spans="1:8" hidden="1" x14ac:dyDescent="0.25">
      <c r="A1573">
        <v>1562</v>
      </c>
      <c r="B1573" t="s">
        <v>9122</v>
      </c>
      <c r="C1573" s="1" t="s">
        <v>8951</v>
      </c>
      <c r="D1573" s="1" t="s">
        <v>8951</v>
      </c>
      <c r="E1573" s="2">
        <v>50891</v>
      </c>
      <c r="F1573" s="2">
        <v>50951</v>
      </c>
      <c r="G1573" s="1" t="s">
        <v>13034</v>
      </c>
      <c r="H1573" s="1">
        <f>+Temporalidad[[#This Row],[ID]]</f>
        <v>1562</v>
      </c>
    </row>
    <row r="1574" spans="1:8" hidden="1" x14ac:dyDescent="0.25">
      <c r="A1574">
        <v>1563</v>
      </c>
      <c r="B1574" t="s">
        <v>9123</v>
      </c>
      <c r="C1574" s="1" t="s">
        <v>8951</v>
      </c>
      <c r="D1574" s="1" t="s">
        <v>8951</v>
      </c>
      <c r="E1574" s="2">
        <v>51257</v>
      </c>
      <c r="F1574" s="2">
        <v>51317</v>
      </c>
      <c r="G1574" s="1" t="s">
        <v>13035</v>
      </c>
      <c r="H1574" s="1">
        <f>+Temporalidad[[#This Row],[ID]]</f>
        <v>1563</v>
      </c>
    </row>
    <row r="1575" spans="1:8" hidden="1" x14ac:dyDescent="0.25">
      <c r="A1575">
        <v>1564</v>
      </c>
      <c r="B1575" t="s">
        <v>9124</v>
      </c>
      <c r="C1575" s="1" t="s">
        <v>8951</v>
      </c>
      <c r="D1575" s="1" t="s">
        <v>8951</v>
      </c>
      <c r="E1575" s="2">
        <v>51622</v>
      </c>
      <c r="F1575" s="2">
        <v>51682</v>
      </c>
      <c r="G1575" s="1" t="s">
        <v>13036</v>
      </c>
      <c r="H1575" s="1">
        <f>+Temporalidad[[#This Row],[ID]]</f>
        <v>1564</v>
      </c>
    </row>
    <row r="1576" spans="1:8" hidden="1" x14ac:dyDescent="0.25">
      <c r="A1576">
        <v>1565</v>
      </c>
      <c r="B1576" t="s">
        <v>9125</v>
      </c>
      <c r="C1576" s="1" t="s">
        <v>8951</v>
      </c>
      <c r="D1576" s="1" t="s">
        <v>8951</v>
      </c>
      <c r="E1576" s="2">
        <v>51987</v>
      </c>
      <c r="F1576" s="2">
        <v>52047</v>
      </c>
      <c r="G1576" s="1" t="s">
        <v>13037</v>
      </c>
      <c r="H1576" s="1">
        <f>+Temporalidad[[#This Row],[ID]]</f>
        <v>1565</v>
      </c>
    </row>
    <row r="1577" spans="1:8" hidden="1" x14ac:dyDescent="0.25">
      <c r="A1577">
        <v>1566</v>
      </c>
      <c r="B1577" t="s">
        <v>9126</v>
      </c>
      <c r="C1577" s="1" t="s">
        <v>8951</v>
      </c>
      <c r="D1577" s="1" t="s">
        <v>8951</v>
      </c>
      <c r="E1577" s="2">
        <v>52352</v>
      </c>
      <c r="F1577" s="2">
        <v>52412</v>
      </c>
      <c r="G1577" s="1" t="s">
        <v>13038</v>
      </c>
      <c r="H1577" s="1">
        <f>+Temporalidad[[#This Row],[ID]]</f>
        <v>1566</v>
      </c>
    </row>
    <row r="1578" spans="1:8" hidden="1" x14ac:dyDescent="0.25">
      <c r="A1578">
        <v>1567</v>
      </c>
      <c r="B1578" t="s">
        <v>9127</v>
      </c>
      <c r="C1578" s="1" t="s">
        <v>8951</v>
      </c>
      <c r="D1578" s="1" t="s">
        <v>8951</v>
      </c>
      <c r="E1578" s="2">
        <v>52718</v>
      </c>
      <c r="F1578" s="2">
        <v>52778</v>
      </c>
      <c r="G1578" s="1" t="s">
        <v>13039</v>
      </c>
      <c r="H1578" s="1">
        <f>+Temporalidad[[#This Row],[ID]]</f>
        <v>1567</v>
      </c>
    </row>
    <row r="1579" spans="1:8" hidden="1" x14ac:dyDescent="0.25">
      <c r="A1579">
        <v>1568</v>
      </c>
      <c r="B1579" t="s">
        <v>9128</v>
      </c>
      <c r="C1579" s="1" t="s">
        <v>8951</v>
      </c>
      <c r="D1579" s="1" t="s">
        <v>8951</v>
      </c>
      <c r="E1579" s="2">
        <v>53083</v>
      </c>
      <c r="F1579" s="2">
        <v>53143</v>
      </c>
      <c r="G1579" s="1" t="s">
        <v>13040</v>
      </c>
      <c r="H1579" s="1">
        <f>+Temporalidad[[#This Row],[ID]]</f>
        <v>1568</v>
      </c>
    </row>
    <row r="1580" spans="1:8" hidden="1" x14ac:dyDescent="0.25">
      <c r="A1580">
        <v>1569</v>
      </c>
      <c r="B1580" t="s">
        <v>9129</v>
      </c>
      <c r="C1580" s="1" t="s">
        <v>8951</v>
      </c>
      <c r="D1580" s="1" t="s">
        <v>8951</v>
      </c>
      <c r="E1580" s="2">
        <v>53448</v>
      </c>
      <c r="F1580" s="2">
        <v>53508</v>
      </c>
      <c r="G1580" s="1" t="s">
        <v>13041</v>
      </c>
      <c r="H1580" s="1">
        <f>+Temporalidad[[#This Row],[ID]]</f>
        <v>1569</v>
      </c>
    </row>
    <row r="1581" spans="1:8" hidden="1" x14ac:dyDescent="0.25">
      <c r="A1581">
        <v>1570</v>
      </c>
      <c r="B1581" t="s">
        <v>9130</v>
      </c>
      <c r="C1581" s="1" t="s">
        <v>8951</v>
      </c>
      <c r="D1581" s="1" t="s">
        <v>8951</v>
      </c>
      <c r="E1581" s="2">
        <v>53813</v>
      </c>
      <c r="F1581" s="2">
        <v>53873</v>
      </c>
      <c r="G1581" s="1" t="s">
        <v>13042</v>
      </c>
      <c r="H1581" s="1">
        <f>+Temporalidad[[#This Row],[ID]]</f>
        <v>1570</v>
      </c>
    </row>
    <row r="1582" spans="1:8" hidden="1" x14ac:dyDescent="0.25">
      <c r="A1582">
        <v>1571</v>
      </c>
      <c r="B1582" t="s">
        <v>9131</v>
      </c>
      <c r="C1582" s="1" t="s">
        <v>8951</v>
      </c>
      <c r="D1582" s="1" t="s">
        <v>8951</v>
      </c>
      <c r="E1582" s="2">
        <v>54179</v>
      </c>
      <c r="F1582" s="2">
        <v>54239</v>
      </c>
      <c r="G1582" s="1" t="s">
        <v>13043</v>
      </c>
      <c r="H1582" s="1">
        <f>+Temporalidad[[#This Row],[ID]]</f>
        <v>1571</v>
      </c>
    </row>
    <row r="1583" spans="1:8" hidden="1" x14ac:dyDescent="0.25">
      <c r="A1583">
        <v>1572</v>
      </c>
      <c r="B1583" t="s">
        <v>9132</v>
      </c>
      <c r="C1583" s="1" t="s">
        <v>8951</v>
      </c>
      <c r="D1583" s="1" t="s">
        <v>8951</v>
      </c>
      <c r="E1583" s="2">
        <v>54544</v>
      </c>
      <c r="F1583" s="2">
        <v>54604</v>
      </c>
      <c r="G1583" s="1" t="s">
        <v>13044</v>
      </c>
      <c r="H1583" s="1">
        <f>+Temporalidad[[#This Row],[ID]]</f>
        <v>1572</v>
      </c>
    </row>
    <row r="1584" spans="1:8" hidden="1" x14ac:dyDescent="0.25">
      <c r="A1584">
        <v>1573</v>
      </c>
      <c r="B1584" t="s">
        <v>9133</v>
      </c>
      <c r="C1584" s="1" t="s">
        <v>8951</v>
      </c>
      <c r="D1584" s="1" t="s">
        <v>8951</v>
      </c>
      <c r="E1584" s="2">
        <v>54909</v>
      </c>
      <c r="F1584" s="2">
        <v>54969</v>
      </c>
      <c r="G1584" s="1" t="s">
        <v>13045</v>
      </c>
      <c r="H1584" s="1">
        <f>+Temporalidad[[#This Row],[ID]]</f>
        <v>1573</v>
      </c>
    </row>
    <row r="1585" spans="1:8" hidden="1" x14ac:dyDescent="0.25">
      <c r="A1585">
        <v>1574</v>
      </c>
      <c r="B1585" t="s">
        <v>9134</v>
      </c>
      <c r="C1585" s="1" t="s">
        <v>8951</v>
      </c>
      <c r="D1585" s="1" t="s">
        <v>8951</v>
      </c>
      <c r="E1585" s="2">
        <v>33055</v>
      </c>
      <c r="F1585" s="2">
        <v>33116</v>
      </c>
      <c r="G1585" s="1" t="s">
        <v>13046</v>
      </c>
      <c r="H1585" s="1">
        <f>+Temporalidad[[#This Row],[ID]]</f>
        <v>1574</v>
      </c>
    </row>
    <row r="1586" spans="1:8" hidden="1" x14ac:dyDescent="0.25">
      <c r="A1586">
        <v>1575</v>
      </c>
      <c r="B1586" t="s">
        <v>9135</v>
      </c>
      <c r="C1586" s="1" t="s">
        <v>8951</v>
      </c>
      <c r="D1586" s="1" t="s">
        <v>8951</v>
      </c>
      <c r="E1586" s="2">
        <v>33420</v>
      </c>
      <c r="F1586" s="2">
        <v>33481</v>
      </c>
      <c r="G1586" s="1" t="s">
        <v>13047</v>
      </c>
      <c r="H1586" s="1">
        <f>+Temporalidad[[#This Row],[ID]]</f>
        <v>1575</v>
      </c>
    </row>
    <row r="1587" spans="1:8" hidden="1" x14ac:dyDescent="0.25">
      <c r="A1587">
        <v>1576</v>
      </c>
      <c r="B1587" t="s">
        <v>9136</v>
      </c>
      <c r="C1587" s="1" t="s">
        <v>8951</v>
      </c>
      <c r="D1587" s="1" t="s">
        <v>8951</v>
      </c>
      <c r="E1587" s="2">
        <v>33786</v>
      </c>
      <c r="F1587" s="2">
        <v>33847</v>
      </c>
      <c r="G1587" s="1" t="s">
        <v>13048</v>
      </c>
      <c r="H1587" s="1">
        <f>+Temporalidad[[#This Row],[ID]]</f>
        <v>1576</v>
      </c>
    </row>
    <row r="1588" spans="1:8" hidden="1" x14ac:dyDescent="0.25">
      <c r="A1588">
        <v>1577</v>
      </c>
      <c r="B1588" t="s">
        <v>9137</v>
      </c>
      <c r="C1588" s="1" t="s">
        <v>8951</v>
      </c>
      <c r="D1588" s="1" t="s">
        <v>8951</v>
      </c>
      <c r="E1588" s="2">
        <v>34151</v>
      </c>
      <c r="F1588" s="2">
        <v>34212</v>
      </c>
      <c r="G1588" s="1" t="s">
        <v>13049</v>
      </c>
      <c r="H1588" s="1">
        <f>+Temporalidad[[#This Row],[ID]]</f>
        <v>1577</v>
      </c>
    </row>
    <row r="1589" spans="1:8" hidden="1" x14ac:dyDescent="0.25">
      <c r="A1589">
        <v>1578</v>
      </c>
      <c r="B1589" t="s">
        <v>9138</v>
      </c>
      <c r="C1589" s="1" t="s">
        <v>8951</v>
      </c>
      <c r="D1589" s="1" t="s">
        <v>8951</v>
      </c>
      <c r="E1589" s="2">
        <v>34516</v>
      </c>
      <c r="F1589" s="2">
        <v>34577</v>
      </c>
      <c r="G1589" s="1" t="s">
        <v>13050</v>
      </c>
      <c r="H1589" s="1">
        <f>+Temporalidad[[#This Row],[ID]]</f>
        <v>1578</v>
      </c>
    </row>
    <row r="1590" spans="1:8" hidden="1" x14ac:dyDescent="0.25">
      <c r="A1590">
        <v>1579</v>
      </c>
      <c r="B1590" t="s">
        <v>9139</v>
      </c>
      <c r="C1590" s="1" t="s">
        <v>8951</v>
      </c>
      <c r="D1590" s="1" t="s">
        <v>8951</v>
      </c>
      <c r="E1590" s="2">
        <v>34881</v>
      </c>
      <c r="F1590" s="2">
        <v>34942</v>
      </c>
      <c r="G1590" s="1" t="s">
        <v>13051</v>
      </c>
      <c r="H1590" s="1">
        <f>+Temporalidad[[#This Row],[ID]]</f>
        <v>1579</v>
      </c>
    </row>
    <row r="1591" spans="1:8" hidden="1" x14ac:dyDescent="0.25">
      <c r="A1591">
        <v>1580</v>
      </c>
      <c r="B1591" t="s">
        <v>9140</v>
      </c>
      <c r="C1591" s="1" t="s">
        <v>8951</v>
      </c>
      <c r="D1591" s="1" t="s">
        <v>8951</v>
      </c>
      <c r="E1591" s="2">
        <v>35247</v>
      </c>
      <c r="F1591" s="2">
        <v>35308</v>
      </c>
      <c r="G1591" s="1" t="s">
        <v>13052</v>
      </c>
      <c r="H1591" s="1">
        <f>+Temporalidad[[#This Row],[ID]]</f>
        <v>1580</v>
      </c>
    </row>
    <row r="1592" spans="1:8" hidden="1" x14ac:dyDescent="0.25">
      <c r="A1592">
        <v>1581</v>
      </c>
      <c r="B1592" t="s">
        <v>9141</v>
      </c>
      <c r="C1592" s="1" t="s">
        <v>8951</v>
      </c>
      <c r="D1592" s="1" t="s">
        <v>8951</v>
      </c>
      <c r="E1592" s="2">
        <v>35612</v>
      </c>
      <c r="F1592" s="2">
        <v>35673</v>
      </c>
      <c r="G1592" s="1" t="s">
        <v>13053</v>
      </c>
      <c r="H1592" s="1">
        <f>+Temporalidad[[#This Row],[ID]]</f>
        <v>1581</v>
      </c>
    </row>
    <row r="1593" spans="1:8" hidden="1" x14ac:dyDescent="0.25">
      <c r="A1593">
        <v>1582</v>
      </c>
      <c r="B1593" t="s">
        <v>9142</v>
      </c>
      <c r="C1593" s="1" t="s">
        <v>8951</v>
      </c>
      <c r="D1593" s="1" t="s">
        <v>8951</v>
      </c>
      <c r="E1593" s="2">
        <v>35977</v>
      </c>
      <c r="F1593" s="2">
        <v>36038</v>
      </c>
      <c r="G1593" s="1" t="s">
        <v>13054</v>
      </c>
      <c r="H1593" s="1">
        <f>+Temporalidad[[#This Row],[ID]]</f>
        <v>1582</v>
      </c>
    </row>
    <row r="1594" spans="1:8" hidden="1" x14ac:dyDescent="0.25">
      <c r="A1594">
        <v>1583</v>
      </c>
      <c r="B1594" t="s">
        <v>9143</v>
      </c>
      <c r="C1594" s="1" t="s">
        <v>8951</v>
      </c>
      <c r="D1594" s="1" t="s">
        <v>8951</v>
      </c>
      <c r="E1594" s="2">
        <v>36342</v>
      </c>
      <c r="F1594" s="2">
        <v>36403</v>
      </c>
      <c r="G1594" s="1" t="s">
        <v>13055</v>
      </c>
      <c r="H1594" s="1">
        <f>+Temporalidad[[#This Row],[ID]]</f>
        <v>1583</v>
      </c>
    </row>
    <row r="1595" spans="1:8" hidden="1" x14ac:dyDescent="0.25">
      <c r="A1595">
        <v>1584</v>
      </c>
      <c r="B1595" t="s">
        <v>9144</v>
      </c>
      <c r="C1595" s="1" t="s">
        <v>8951</v>
      </c>
      <c r="D1595" s="1" t="s">
        <v>8951</v>
      </c>
      <c r="E1595" s="2">
        <v>36708</v>
      </c>
      <c r="F1595" s="2">
        <v>36769</v>
      </c>
      <c r="G1595" s="1" t="s">
        <v>13056</v>
      </c>
      <c r="H1595" s="1">
        <f>+Temporalidad[[#This Row],[ID]]</f>
        <v>1584</v>
      </c>
    </row>
    <row r="1596" spans="1:8" hidden="1" x14ac:dyDescent="0.25">
      <c r="A1596">
        <v>1585</v>
      </c>
      <c r="B1596" t="s">
        <v>9145</v>
      </c>
      <c r="C1596" s="1" t="s">
        <v>8951</v>
      </c>
      <c r="D1596" s="1" t="s">
        <v>8951</v>
      </c>
      <c r="E1596" s="2">
        <v>37073</v>
      </c>
      <c r="F1596" s="2">
        <v>37134</v>
      </c>
      <c r="G1596" s="1" t="s">
        <v>13057</v>
      </c>
      <c r="H1596" s="1">
        <f>+Temporalidad[[#This Row],[ID]]</f>
        <v>1585</v>
      </c>
    </row>
    <row r="1597" spans="1:8" hidden="1" x14ac:dyDescent="0.25">
      <c r="A1597">
        <v>1586</v>
      </c>
      <c r="B1597" t="s">
        <v>9146</v>
      </c>
      <c r="C1597" s="1" t="s">
        <v>8951</v>
      </c>
      <c r="D1597" s="1" t="s">
        <v>8951</v>
      </c>
      <c r="E1597" s="2">
        <v>37438</v>
      </c>
      <c r="F1597" s="2">
        <v>37499</v>
      </c>
      <c r="G1597" s="1" t="s">
        <v>13058</v>
      </c>
      <c r="H1597" s="1">
        <f>+Temporalidad[[#This Row],[ID]]</f>
        <v>1586</v>
      </c>
    </row>
    <row r="1598" spans="1:8" hidden="1" x14ac:dyDescent="0.25">
      <c r="A1598">
        <v>1587</v>
      </c>
      <c r="B1598" t="s">
        <v>9147</v>
      </c>
      <c r="C1598" s="1" t="s">
        <v>8951</v>
      </c>
      <c r="D1598" s="1" t="s">
        <v>8951</v>
      </c>
      <c r="E1598" s="2">
        <v>37803</v>
      </c>
      <c r="F1598" s="2">
        <v>37864</v>
      </c>
      <c r="G1598" s="1" t="s">
        <v>13059</v>
      </c>
      <c r="H1598" s="1">
        <f>+Temporalidad[[#This Row],[ID]]</f>
        <v>1587</v>
      </c>
    </row>
    <row r="1599" spans="1:8" hidden="1" x14ac:dyDescent="0.25">
      <c r="A1599">
        <v>1588</v>
      </c>
      <c r="B1599" t="s">
        <v>9148</v>
      </c>
      <c r="C1599" s="1" t="s">
        <v>8951</v>
      </c>
      <c r="D1599" s="1" t="s">
        <v>8951</v>
      </c>
      <c r="E1599" s="2">
        <v>38169</v>
      </c>
      <c r="F1599" s="2">
        <v>38230</v>
      </c>
      <c r="G1599" s="1" t="s">
        <v>13060</v>
      </c>
      <c r="H1599" s="1">
        <f>+Temporalidad[[#This Row],[ID]]</f>
        <v>1588</v>
      </c>
    </row>
    <row r="1600" spans="1:8" hidden="1" x14ac:dyDescent="0.25">
      <c r="A1600">
        <v>1589</v>
      </c>
      <c r="B1600" t="s">
        <v>9149</v>
      </c>
      <c r="C1600" s="1" t="s">
        <v>8951</v>
      </c>
      <c r="D1600" s="1" t="s">
        <v>8951</v>
      </c>
      <c r="E1600" s="2">
        <v>38534</v>
      </c>
      <c r="F1600" s="2">
        <v>38595</v>
      </c>
      <c r="G1600" s="1" t="s">
        <v>13061</v>
      </c>
      <c r="H1600" s="1">
        <f>+Temporalidad[[#This Row],[ID]]</f>
        <v>1589</v>
      </c>
    </row>
    <row r="1601" spans="1:8" hidden="1" x14ac:dyDescent="0.25">
      <c r="A1601">
        <v>1590</v>
      </c>
      <c r="B1601" t="s">
        <v>9150</v>
      </c>
      <c r="C1601" s="1" t="s">
        <v>8951</v>
      </c>
      <c r="D1601" s="1" t="s">
        <v>8951</v>
      </c>
      <c r="E1601" s="2">
        <v>38899</v>
      </c>
      <c r="F1601" s="2">
        <v>38960</v>
      </c>
      <c r="G1601" s="1" t="s">
        <v>13062</v>
      </c>
      <c r="H1601" s="1">
        <f>+Temporalidad[[#This Row],[ID]]</f>
        <v>1590</v>
      </c>
    </row>
    <row r="1602" spans="1:8" hidden="1" x14ac:dyDescent="0.25">
      <c r="A1602">
        <v>1591</v>
      </c>
      <c r="B1602" t="s">
        <v>9151</v>
      </c>
      <c r="C1602" s="1" t="s">
        <v>8951</v>
      </c>
      <c r="D1602" s="1" t="s">
        <v>8951</v>
      </c>
      <c r="E1602" s="2">
        <v>39264</v>
      </c>
      <c r="F1602" s="2">
        <v>39325</v>
      </c>
      <c r="G1602" s="1" t="s">
        <v>13063</v>
      </c>
      <c r="H1602" s="1">
        <f>+Temporalidad[[#This Row],[ID]]</f>
        <v>1591</v>
      </c>
    </row>
    <row r="1603" spans="1:8" hidden="1" x14ac:dyDescent="0.25">
      <c r="A1603">
        <v>1592</v>
      </c>
      <c r="B1603" t="s">
        <v>9152</v>
      </c>
      <c r="C1603" s="1" t="s">
        <v>8951</v>
      </c>
      <c r="D1603" s="1" t="s">
        <v>8951</v>
      </c>
      <c r="E1603" s="2">
        <v>39630</v>
      </c>
      <c r="F1603" s="2">
        <v>39691</v>
      </c>
      <c r="G1603" s="1" t="s">
        <v>13064</v>
      </c>
      <c r="H1603" s="1">
        <f>+Temporalidad[[#This Row],[ID]]</f>
        <v>1592</v>
      </c>
    </row>
    <row r="1604" spans="1:8" hidden="1" x14ac:dyDescent="0.25">
      <c r="A1604">
        <v>1593</v>
      </c>
      <c r="B1604" t="s">
        <v>9153</v>
      </c>
      <c r="C1604" s="1" t="s">
        <v>8951</v>
      </c>
      <c r="D1604" s="1" t="s">
        <v>8951</v>
      </c>
      <c r="E1604" s="2">
        <v>39995</v>
      </c>
      <c r="F1604" s="2">
        <v>40056</v>
      </c>
      <c r="G1604" s="1" t="s">
        <v>13065</v>
      </c>
      <c r="H1604" s="1">
        <f>+Temporalidad[[#This Row],[ID]]</f>
        <v>1593</v>
      </c>
    </row>
    <row r="1605" spans="1:8" hidden="1" x14ac:dyDescent="0.25">
      <c r="A1605">
        <v>1594</v>
      </c>
      <c r="B1605" t="s">
        <v>9154</v>
      </c>
      <c r="C1605" s="1" t="s">
        <v>8951</v>
      </c>
      <c r="D1605" s="1" t="s">
        <v>8951</v>
      </c>
      <c r="E1605" s="2">
        <v>40360</v>
      </c>
      <c r="F1605" s="2">
        <v>40421</v>
      </c>
      <c r="G1605" s="1" t="s">
        <v>13066</v>
      </c>
      <c r="H1605" s="1">
        <f>+Temporalidad[[#This Row],[ID]]</f>
        <v>1594</v>
      </c>
    </row>
    <row r="1606" spans="1:8" hidden="1" x14ac:dyDescent="0.25">
      <c r="A1606">
        <v>1595</v>
      </c>
      <c r="B1606" t="s">
        <v>9155</v>
      </c>
      <c r="C1606" s="1" t="s">
        <v>8951</v>
      </c>
      <c r="D1606" s="1" t="s">
        <v>8951</v>
      </c>
      <c r="E1606" s="2">
        <v>40725</v>
      </c>
      <c r="F1606" s="2">
        <v>40786</v>
      </c>
      <c r="G1606" s="1" t="s">
        <v>13067</v>
      </c>
      <c r="H1606" s="1">
        <f>+Temporalidad[[#This Row],[ID]]</f>
        <v>1595</v>
      </c>
    </row>
    <row r="1607" spans="1:8" hidden="1" x14ac:dyDescent="0.25">
      <c r="A1607">
        <v>1596</v>
      </c>
      <c r="B1607" t="s">
        <v>9156</v>
      </c>
      <c r="C1607" s="1" t="s">
        <v>8951</v>
      </c>
      <c r="D1607" s="1" t="s">
        <v>8951</v>
      </c>
      <c r="E1607" s="2">
        <v>41091</v>
      </c>
      <c r="F1607" s="2">
        <v>41152</v>
      </c>
      <c r="G1607" s="1" t="s">
        <v>13068</v>
      </c>
      <c r="H1607" s="1">
        <f>+Temporalidad[[#This Row],[ID]]</f>
        <v>1596</v>
      </c>
    </row>
    <row r="1608" spans="1:8" hidden="1" x14ac:dyDescent="0.25">
      <c r="A1608">
        <v>1597</v>
      </c>
      <c r="B1608" t="s">
        <v>9157</v>
      </c>
      <c r="C1608" s="1" t="s">
        <v>8951</v>
      </c>
      <c r="D1608" s="1" t="s">
        <v>8951</v>
      </c>
      <c r="E1608" s="2">
        <v>41456</v>
      </c>
      <c r="F1608" s="2">
        <v>41517</v>
      </c>
      <c r="G1608" s="1" t="s">
        <v>13069</v>
      </c>
      <c r="H1608" s="1">
        <f>+Temporalidad[[#This Row],[ID]]</f>
        <v>1597</v>
      </c>
    </row>
    <row r="1609" spans="1:8" hidden="1" x14ac:dyDescent="0.25">
      <c r="A1609">
        <v>1598</v>
      </c>
      <c r="B1609" t="s">
        <v>9158</v>
      </c>
      <c r="C1609" s="1" t="s">
        <v>8951</v>
      </c>
      <c r="D1609" s="1" t="s">
        <v>8951</v>
      </c>
      <c r="E1609" s="2">
        <v>41821</v>
      </c>
      <c r="F1609" s="2">
        <v>41882</v>
      </c>
      <c r="G1609" s="1" t="s">
        <v>13070</v>
      </c>
      <c r="H1609" s="1">
        <f>+Temporalidad[[#This Row],[ID]]</f>
        <v>1598</v>
      </c>
    </row>
    <row r="1610" spans="1:8" hidden="1" x14ac:dyDescent="0.25">
      <c r="A1610">
        <v>1599</v>
      </c>
      <c r="B1610" t="s">
        <v>9159</v>
      </c>
      <c r="C1610" s="1" t="s">
        <v>8951</v>
      </c>
      <c r="D1610" s="1" t="s">
        <v>8951</v>
      </c>
      <c r="E1610" s="2">
        <v>42186</v>
      </c>
      <c r="F1610" s="2">
        <v>42247</v>
      </c>
      <c r="G1610" s="1" t="s">
        <v>13071</v>
      </c>
      <c r="H1610" s="1">
        <f>+Temporalidad[[#This Row],[ID]]</f>
        <v>1599</v>
      </c>
    </row>
    <row r="1611" spans="1:8" hidden="1" x14ac:dyDescent="0.25">
      <c r="A1611">
        <v>1600</v>
      </c>
      <c r="B1611" t="s">
        <v>9160</v>
      </c>
      <c r="C1611" s="1" t="s">
        <v>8951</v>
      </c>
      <c r="D1611" s="1" t="s">
        <v>8951</v>
      </c>
      <c r="E1611" s="2">
        <v>42552</v>
      </c>
      <c r="F1611" s="2">
        <v>42613</v>
      </c>
      <c r="G1611" s="1" t="s">
        <v>13072</v>
      </c>
      <c r="H1611" s="1">
        <f>+Temporalidad[[#This Row],[ID]]</f>
        <v>1600</v>
      </c>
    </row>
    <row r="1612" spans="1:8" hidden="1" x14ac:dyDescent="0.25">
      <c r="A1612">
        <v>1601</v>
      </c>
      <c r="B1612" t="s">
        <v>9161</v>
      </c>
      <c r="C1612" s="1" t="s">
        <v>8951</v>
      </c>
      <c r="D1612" s="1" t="s">
        <v>8951</v>
      </c>
      <c r="E1612" s="2">
        <v>42917</v>
      </c>
      <c r="F1612" s="2">
        <v>42978</v>
      </c>
      <c r="G1612" s="1" t="s">
        <v>13073</v>
      </c>
      <c r="H1612" s="1">
        <f>+Temporalidad[[#This Row],[ID]]</f>
        <v>1601</v>
      </c>
    </row>
    <row r="1613" spans="1:8" hidden="1" x14ac:dyDescent="0.25">
      <c r="A1613">
        <v>1602</v>
      </c>
      <c r="B1613" t="s">
        <v>9162</v>
      </c>
      <c r="C1613" s="1" t="s">
        <v>8951</v>
      </c>
      <c r="D1613" s="1" t="s">
        <v>8951</v>
      </c>
      <c r="E1613" s="2">
        <v>43282</v>
      </c>
      <c r="F1613" s="2">
        <v>43343</v>
      </c>
      <c r="G1613" s="1" t="s">
        <v>13074</v>
      </c>
      <c r="H1613" s="1">
        <f>+Temporalidad[[#This Row],[ID]]</f>
        <v>1602</v>
      </c>
    </row>
    <row r="1614" spans="1:8" hidden="1" x14ac:dyDescent="0.25">
      <c r="A1614">
        <v>1603</v>
      </c>
      <c r="B1614" t="s">
        <v>9163</v>
      </c>
      <c r="C1614" s="1" t="s">
        <v>8951</v>
      </c>
      <c r="D1614" s="1" t="s">
        <v>8951</v>
      </c>
      <c r="E1614" s="2">
        <v>43647</v>
      </c>
      <c r="F1614" s="2">
        <v>43708</v>
      </c>
      <c r="G1614" s="1" t="s">
        <v>13075</v>
      </c>
      <c r="H1614" s="1">
        <f>+Temporalidad[[#This Row],[ID]]</f>
        <v>1603</v>
      </c>
    </row>
    <row r="1615" spans="1:8" hidden="1" x14ac:dyDescent="0.25">
      <c r="A1615">
        <v>1604</v>
      </c>
      <c r="B1615" t="s">
        <v>9164</v>
      </c>
      <c r="C1615" s="1" t="s">
        <v>8951</v>
      </c>
      <c r="D1615" s="1" t="s">
        <v>8951</v>
      </c>
      <c r="E1615" s="2">
        <v>44013</v>
      </c>
      <c r="F1615" s="2">
        <v>44074</v>
      </c>
      <c r="G1615" s="1" t="s">
        <v>13076</v>
      </c>
      <c r="H1615" s="1">
        <f>+Temporalidad[[#This Row],[ID]]</f>
        <v>1604</v>
      </c>
    </row>
    <row r="1616" spans="1:8" hidden="1" x14ac:dyDescent="0.25">
      <c r="A1616">
        <v>1605</v>
      </c>
      <c r="B1616" t="s">
        <v>9165</v>
      </c>
      <c r="C1616" s="1" t="s">
        <v>8951</v>
      </c>
      <c r="D1616" s="1" t="s">
        <v>8951</v>
      </c>
      <c r="E1616" s="2">
        <v>44378</v>
      </c>
      <c r="F1616" s="2">
        <v>44439</v>
      </c>
      <c r="G1616" s="1" t="s">
        <v>13077</v>
      </c>
      <c r="H1616" s="1">
        <f>+Temporalidad[[#This Row],[ID]]</f>
        <v>1605</v>
      </c>
    </row>
    <row r="1617" spans="1:8" hidden="1" x14ac:dyDescent="0.25">
      <c r="A1617">
        <v>1606</v>
      </c>
      <c r="B1617" t="s">
        <v>9166</v>
      </c>
      <c r="C1617" s="1" t="s">
        <v>8951</v>
      </c>
      <c r="D1617" s="1" t="s">
        <v>8951</v>
      </c>
      <c r="E1617" s="2">
        <v>44743</v>
      </c>
      <c r="F1617" s="2">
        <v>44804</v>
      </c>
      <c r="G1617" s="1" t="s">
        <v>13078</v>
      </c>
      <c r="H1617" s="1">
        <f>+Temporalidad[[#This Row],[ID]]</f>
        <v>1606</v>
      </c>
    </row>
    <row r="1618" spans="1:8" hidden="1" x14ac:dyDescent="0.25">
      <c r="A1618">
        <v>1607</v>
      </c>
      <c r="B1618" t="s">
        <v>9167</v>
      </c>
      <c r="C1618" s="1" t="s">
        <v>8951</v>
      </c>
      <c r="D1618" s="1" t="s">
        <v>8951</v>
      </c>
      <c r="E1618" s="2">
        <v>45108</v>
      </c>
      <c r="F1618" s="2">
        <v>45169</v>
      </c>
      <c r="G1618" s="1" t="s">
        <v>13079</v>
      </c>
      <c r="H1618" s="1">
        <f>+Temporalidad[[#This Row],[ID]]</f>
        <v>1607</v>
      </c>
    </row>
    <row r="1619" spans="1:8" hidden="1" x14ac:dyDescent="0.25">
      <c r="A1619">
        <v>1608</v>
      </c>
      <c r="B1619" t="s">
        <v>9168</v>
      </c>
      <c r="C1619" s="1" t="s">
        <v>8951</v>
      </c>
      <c r="D1619" s="1" t="s">
        <v>8951</v>
      </c>
      <c r="E1619" s="2">
        <v>45474</v>
      </c>
      <c r="F1619" s="2">
        <v>45535</v>
      </c>
      <c r="G1619" s="1" t="s">
        <v>13080</v>
      </c>
      <c r="H1619" s="1">
        <f>+Temporalidad[[#This Row],[ID]]</f>
        <v>1608</v>
      </c>
    </row>
    <row r="1620" spans="1:8" hidden="1" x14ac:dyDescent="0.25">
      <c r="A1620">
        <v>1609</v>
      </c>
      <c r="B1620" t="s">
        <v>9169</v>
      </c>
      <c r="C1620" s="1" t="s">
        <v>8951</v>
      </c>
      <c r="D1620" s="1" t="s">
        <v>8951</v>
      </c>
      <c r="E1620" s="2">
        <v>45839</v>
      </c>
      <c r="F1620" s="2">
        <v>45900</v>
      </c>
      <c r="G1620" s="1" t="s">
        <v>13081</v>
      </c>
      <c r="H1620" s="1">
        <f>+Temporalidad[[#This Row],[ID]]</f>
        <v>1609</v>
      </c>
    </row>
    <row r="1621" spans="1:8" hidden="1" x14ac:dyDescent="0.25">
      <c r="A1621">
        <v>1610</v>
      </c>
      <c r="B1621" t="s">
        <v>9170</v>
      </c>
      <c r="C1621" s="1" t="s">
        <v>8951</v>
      </c>
      <c r="D1621" s="1" t="s">
        <v>8951</v>
      </c>
      <c r="E1621" s="2">
        <v>46204</v>
      </c>
      <c r="F1621" s="2">
        <v>46265</v>
      </c>
      <c r="G1621" s="1" t="s">
        <v>13082</v>
      </c>
      <c r="H1621" s="1">
        <f>+Temporalidad[[#This Row],[ID]]</f>
        <v>1610</v>
      </c>
    </row>
    <row r="1622" spans="1:8" hidden="1" x14ac:dyDescent="0.25">
      <c r="A1622">
        <v>1611</v>
      </c>
      <c r="B1622" t="s">
        <v>9171</v>
      </c>
      <c r="C1622" s="1" t="s">
        <v>8951</v>
      </c>
      <c r="D1622" s="1" t="s">
        <v>8951</v>
      </c>
      <c r="E1622" s="2">
        <v>46569</v>
      </c>
      <c r="F1622" s="2">
        <v>46630</v>
      </c>
      <c r="G1622" s="1" t="s">
        <v>13083</v>
      </c>
      <c r="H1622" s="1">
        <f>+Temporalidad[[#This Row],[ID]]</f>
        <v>1611</v>
      </c>
    </row>
    <row r="1623" spans="1:8" hidden="1" x14ac:dyDescent="0.25">
      <c r="A1623">
        <v>1612</v>
      </c>
      <c r="B1623" t="s">
        <v>9172</v>
      </c>
      <c r="C1623" s="1" t="s">
        <v>8951</v>
      </c>
      <c r="D1623" s="1" t="s">
        <v>8951</v>
      </c>
      <c r="E1623" s="2">
        <v>46935</v>
      </c>
      <c r="F1623" s="2">
        <v>46996</v>
      </c>
      <c r="G1623" s="1" t="s">
        <v>13084</v>
      </c>
      <c r="H1623" s="1">
        <f>+Temporalidad[[#This Row],[ID]]</f>
        <v>1612</v>
      </c>
    </row>
    <row r="1624" spans="1:8" hidden="1" x14ac:dyDescent="0.25">
      <c r="A1624">
        <v>1613</v>
      </c>
      <c r="B1624" t="s">
        <v>9173</v>
      </c>
      <c r="C1624" s="1" t="s">
        <v>8951</v>
      </c>
      <c r="D1624" s="1" t="s">
        <v>8951</v>
      </c>
      <c r="E1624" s="2">
        <v>47300</v>
      </c>
      <c r="F1624" s="2">
        <v>47361</v>
      </c>
      <c r="G1624" s="1" t="s">
        <v>13085</v>
      </c>
      <c r="H1624" s="1">
        <f>+Temporalidad[[#This Row],[ID]]</f>
        <v>1613</v>
      </c>
    </row>
    <row r="1625" spans="1:8" hidden="1" x14ac:dyDescent="0.25">
      <c r="A1625">
        <v>1614</v>
      </c>
      <c r="B1625" t="s">
        <v>9174</v>
      </c>
      <c r="C1625" s="1" t="s">
        <v>8951</v>
      </c>
      <c r="D1625" s="1" t="s">
        <v>8951</v>
      </c>
      <c r="E1625" s="2">
        <v>47665</v>
      </c>
      <c r="F1625" s="2">
        <v>47726</v>
      </c>
      <c r="G1625" s="1" t="s">
        <v>13086</v>
      </c>
      <c r="H1625" s="1">
        <f>+Temporalidad[[#This Row],[ID]]</f>
        <v>1614</v>
      </c>
    </row>
    <row r="1626" spans="1:8" hidden="1" x14ac:dyDescent="0.25">
      <c r="A1626">
        <v>1615</v>
      </c>
      <c r="B1626" t="s">
        <v>9175</v>
      </c>
      <c r="C1626" s="1" t="s">
        <v>8951</v>
      </c>
      <c r="D1626" s="1" t="s">
        <v>8951</v>
      </c>
      <c r="E1626" s="2">
        <v>48030</v>
      </c>
      <c r="F1626" s="2">
        <v>48091</v>
      </c>
      <c r="G1626" s="1" t="s">
        <v>13087</v>
      </c>
      <c r="H1626" s="1">
        <f>+Temporalidad[[#This Row],[ID]]</f>
        <v>1615</v>
      </c>
    </row>
    <row r="1627" spans="1:8" hidden="1" x14ac:dyDescent="0.25">
      <c r="A1627">
        <v>1616</v>
      </c>
      <c r="B1627" t="s">
        <v>9176</v>
      </c>
      <c r="C1627" s="1" t="s">
        <v>8951</v>
      </c>
      <c r="D1627" s="1" t="s">
        <v>8951</v>
      </c>
      <c r="E1627" s="2">
        <v>48396</v>
      </c>
      <c r="F1627" s="2">
        <v>48457</v>
      </c>
      <c r="G1627" s="1" t="s">
        <v>13088</v>
      </c>
      <c r="H1627" s="1">
        <f>+Temporalidad[[#This Row],[ID]]</f>
        <v>1616</v>
      </c>
    </row>
    <row r="1628" spans="1:8" hidden="1" x14ac:dyDescent="0.25">
      <c r="A1628">
        <v>1617</v>
      </c>
      <c r="B1628" t="s">
        <v>9177</v>
      </c>
      <c r="C1628" s="1" t="s">
        <v>8951</v>
      </c>
      <c r="D1628" s="1" t="s">
        <v>8951</v>
      </c>
      <c r="E1628" s="2">
        <v>48761</v>
      </c>
      <c r="F1628" s="2">
        <v>48822</v>
      </c>
      <c r="G1628" s="1" t="s">
        <v>13089</v>
      </c>
      <c r="H1628" s="1">
        <f>+Temporalidad[[#This Row],[ID]]</f>
        <v>1617</v>
      </c>
    </row>
    <row r="1629" spans="1:8" hidden="1" x14ac:dyDescent="0.25">
      <c r="A1629">
        <v>1618</v>
      </c>
      <c r="B1629" t="s">
        <v>9178</v>
      </c>
      <c r="C1629" s="1" t="s">
        <v>8951</v>
      </c>
      <c r="D1629" s="1" t="s">
        <v>8951</v>
      </c>
      <c r="E1629" s="2">
        <v>49126</v>
      </c>
      <c r="F1629" s="2">
        <v>49187</v>
      </c>
      <c r="G1629" s="1" t="s">
        <v>13090</v>
      </c>
      <c r="H1629" s="1">
        <f>+Temporalidad[[#This Row],[ID]]</f>
        <v>1618</v>
      </c>
    </row>
    <row r="1630" spans="1:8" hidden="1" x14ac:dyDescent="0.25">
      <c r="A1630">
        <v>1619</v>
      </c>
      <c r="B1630" t="s">
        <v>9179</v>
      </c>
      <c r="C1630" s="1" t="s">
        <v>8951</v>
      </c>
      <c r="D1630" s="1" t="s">
        <v>8951</v>
      </c>
      <c r="E1630" s="2">
        <v>49491</v>
      </c>
      <c r="F1630" s="2">
        <v>49552</v>
      </c>
      <c r="G1630" s="1" t="s">
        <v>13091</v>
      </c>
      <c r="H1630" s="1">
        <f>+Temporalidad[[#This Row],[ID]]</f>
        <v>1619</v>
      </c>
    </row>
    <row r="1631" spans="1:8" hidden="1" x14ac:dyDescent="0.25">
      <c r="A1631">
        <v>1620</v>
      </c>
      <c r="B1631" t="s">
        <v>9180</v>
      </c>
      <c r="C1631" s="1" t="s">
        <v>8951</v>
      </c>
      <c r="D1631" s="1" t="s">
        <v>8951</v>
      </c>
      <c r="E1631" s="2">
        <v>49857</v>
      </c>
      <c r="F1631" s="2">
        <v>49918</v>
      </c>
      <c r="G1631" s="1" t="s">
        <v>13092</v>
      </c>
      <c r="H1631" s="1">
        <f>+Temporalidad[[#This Row],[ID]]</f>
        <v>1620</v>
      </c>
    </row>
    <row r="1632" spans="1:8" hidden="1" x14ac:dyDescent="0.25">
      <c r="A1632">
        <v>1621</v>
      </c>
      <c r="B1632" t="s">
        <v>9181</v>
      </c>
      <c r="C1632" s="1" t="s">
        <v>8951</v>
      </c>
      <c r="D1632" s="1" t="s">
        <v>8951</v>
      </c>
      <c r="E1632" s="2">
        <v>50222</v>
      </c>
      <c r="F1632" s="2">
        <v>50283</v>
      </c>
      <c r="G1632" s="1" t="s">
        <v>13093</v>
      </c>
      <c r="H1632" s="1">
        <f>+Temporalidad[[#This Row],[ID]]</f>
        <v>1621</v>
      </c>
    </row>
    <row r="1633" spans="1:8" hidden="1" x14ac:dyDescent="0.25">
      <c r="A1633">
        <v>1622</v>
      </c>
      <c r="B1633" t="s">
        <v>9182</v>
      </c>
      <c r="C1633" s="1" t="s">
        <v>8951</v>
      </c>
      <c r="D1633" s="1" t="s">
        <v>8951</v>
      </c>
      <c r="E1633" s="2">
        <v>50587</v>
      </c>
      <c r="F1633" s="2">
        <v>50648</v>
      </c>
      <c r="G1633" s="1" t="s">
        <v>13094</v>
      </c>
      <c r="H1633" s="1">
        <f>+Temporalidad[[#This Row],[ID]]</f>
        <v>1622</v>
      </c>
    </row>
    <row r="1634" spans="1:8" hidden="1" x14ac:dyDescent="0.25">
      <c r="A1634">
        <v>1623</v>
      </c>
      <c r="B1634" t="s">
        <v>9183</v>
      </c>
      <c r="C1634" s="1" t="s">
        <v>8951</v>
      </c>
      <c r="D1634" s="1" t="s">
        <v>8951</v>
      </c>
      <c r="E1634" s="2">
        <v>50952</v>
      </c>
      <c r="F1634" s="2">
        <v>51013</v>
      </c>
      <c r="G1634" s="1" t="s">
        <v>13095</v>
      </c>
      <c r="H1634" s="1">
        <f>+Temporalidad[[#This Row],[ID]]</f>
        <v>1623</v>
      </c>
    </row>
    <row r="1635" spans="1:8" hidden="1" x14ac:dyDescent="0.25">
      <c r="A1635">
        <v>1624</v>
      </c>
      <c r="B1635" t="s">
        <v>9184</v>
      </c>
      <c r="C1635" s="1" t="s">
        <v>8951</v>
      </c>
      <c r="D1635" s="1" t="s">
        <v>8951</v>
      </c>
      <c r="E1635" s="2">
        <v>51318</v>
      </c>
      <c r="F1635" s="2">
        <v>51379</v>
      </c>
      <c r="G1635" s="1" t="s">
        <v>13096</v>
      </c>
      <c r="H1635" s="1">
        <f>+Temporalidad[[#This Row],[ID]]</f>
        <v>1624</v>
      </c>
    </row>
    <row r="1636" spans="1:8" hidden="1" x14ac:dyDescent="0.25">
      <c r="A1636">
        <v>1625</v>
      </c>
      <c r="B1636" t="s">
        <v>9185</v>
      </c>
      <c r="C1636" s="1" t="s">
        <v>8951</v>
      </c>
      <c r="D1636" s="1" t="s">
        <v>8951</v>
      </c>
      <c r="E1636" s="2">
        <v>51683</v>
      </c>
      <c r="F1636" s="2">
        <v>51744</v>
      </c>
      <c r="G1636" s="1" t="s">
        <v>13097</v>
      </c>
      <c r="H1636" s="1">
        <f>+Temporalidad[[#This Row],[ID]]</f>
        <v>1625</v>
      </c>
    </row>
    <row r="1637" spans="1:8" hidden="1" x14ac:dyDescent="0.25">
      <c r="A1637">
        <v>1626</v>
      </c>
      <c r="B1637" t="s">
        <v>9186</v>
      </c>
      <c r="C1637" s="1" t="s">
        <v>8951</v>
      </c>
      <c r="D1637" s="1" t="s">
        <v>8951</v>
      </c>
      <c r="E1637" s="2">
        <v>52048</v>
      </c>
      <c r="F1637" s="2">
        <v>52109</v>
      </c>
      <c r="G1637" s="1" t="s">
        <v>13098</v>
      </c>
      <c r="H1637" s="1">
        <f>+Temporalidad[[#This Row],[ID]]</f>
        <v>1626</v>
      </c>
    </row>
    <row r="1638" spans="1:8" hidden="1" x14ac:dyDescent="0.25">
      <c r="A1638">
        <v>1627</v>
      </c>
      <c r="B1638" t="s">
        <v>9187</v>
      </c>
      <c r="C1638" s="1" t="s">
        <v>8951</v>
      </c>
      <c r="D1638" s="1" t="s">
        <v>8951</v>
      </c>
      <c r="E1638" s="2">
        <v>52413</v>
      </c>
      <c r="F1638" s="2">
        <v>52474</v>
      </c>
      <c r="G1638" s="1" t="s">
        <v>13099</v>
      </c>
      <c r="H1638" s="1">
        <f>+Temporalidad[[#This Row],[ID]]</f>
        <v>1627</v>
      </c>
    </row>
    <row r="1639" spans="1:8" hidden="1" x14ac:dyDescent="0.25">
      <c r="A1639">
        <v>1628</v>
      </c>
      <c r="B1639" t="s">
        <v>9188</v>
      </c>
      <c r="C1639" s="1" t="s">
        <v>8951</v>
      </c>
      <c r="D1639" s="1" t="s">
        <v>8951</v>
      </c>
      <c r="E1639" s="2">
        <v>52779</v>
      </c>
      <c r="F1639" s="2">
        <v>52840</v>
      </c>
      <c r="G1639" s="1" t="s">
        <v>13100</v>
      </c>
      <c r="H1639" s="1">
        <f>+Temporalidad[[#This Row],[ID]]</f>
        <v>1628</v>
      </c>
    </row>
    <row r="1640" spans="1:8" hidden="1" x14ac:dyDescent="0.25">
      <c r="A1640">
        <v>1629</v>
      </c>
      <c r="B1640" t="s">
        <v>9189</v>
      </c>
      <c r="C1640" s="1" t="s">
        <v>8951</v>
      </c>
      <c r="D1640" s="1" t="s">
        <v>8951</v>
      </c>
      <c r="E1640" s="2">
        <v>53144</v>
      </c>
      <c r="F1640" s="2">
        <v>53205</v>
      </c>
      <c r="G1640" s="1" t="s">
        <v>13101</v>
      </c>
      <c r="H1640" s="1">
        <f>+Temporalidad[[#This Row],[ID]]</f>
        <v>1629</v>
      </c>
    </row>
    <row r="1641" spans="1:8" hidden="1" x14ac:dyDescent="0.25">
      <c r="A1641">
        <v>1630</v>
      </c>
      <c r="B1641" t="s">
        <v>9190</v>
      </c>
      <c r="C1641" s="1" t="s">
        <v>8951</v>
      </c>
      <c r="D1641" s="1" t="s">
        <v>8951</v>
      </c>
      <c r="E1641" s="2">
        <v>53509</v>
      </c>
      <c r="F1641" s="2">
        <v>53570</v>
      </c>
      <c r="G1641" s="1" t="s">
        <v>13102</v>
      </c>
      <c r="H1641" s="1">
        <f>+Temporalidad[[#This Row],[ID]]</f>
        <v>1630</v>
      </c>
    </row>
    <row r="1642" spans="1:8" hidden="1" x14ac:dyDescent="0.25">
      <c r="A1642">
        <v>1631</v>
      </c>
      <c r="B1642" t="s">
        <v>9191</v>
      </c>
      <c r="C1642" s="1" t="s">
        <v>8951</v>
      </c>
      <c r="D1642" s="1" t="s">
        <v>8951</v>
      </c>
      <c r="E1642" s="2">
        <v>53874</v>
      </c>
      <c r="F1642" s="2">
        <v>53935</v>
      </c>
      <c r="G1642" s="1" t="s">
        <v>13103</v>
      </c>
      <c r="H1642" s="1">
        <f>+Temporalidad[[#This Row],[ID]]</f>
        <v>1631</v>
      </c>
    </row>
    <row r="1643" spans="1:8" hidden="1" x14ac:dyDescent="0.25">
      <c r="A1643">
        <v>1632</v>
      </c>
      <c r="B1643" t="s">
        <v>9192</v>
      </c>
      <c r="C1643" s="1" t="s">
        <v>8951</v>
      </c>
      <c r="D1643" s="1" t="s">
        <v>8951</v>
      </c>
      <c r="E1643" s="2">
        <v>54240</v>
      </c>
      <c r="F1643" s="2">
        <v>54301</v>
      </c>
      <c r="G1643" s="1" t="s">
        <v>13104</v>
      </c>
      <c r="H1643" s="1">
        <f>+Temporalidad[[#This Row],[ID]]</f>
        <v>1632</v>
      </c>
    </row>
    <row r="1644" spans="1:8" hidden="1" x14ac:dyDescent="0.25">
      <c r="A1644">
        <v>1633</v>
      </c>
      <c r="B1644" t="s">
        <v>9193</v>
      </c>
      <c r="C1644" s="1" t="s">
        <v>8951</v>
      </c>
      <c r="D1644" s="1" t="s">
        <v>8951</v>
      </c>
      <c r="E1644" s="2">
        <v>54605</v>
      </c>
      <c r="F1644" s="2">
        <v>54666</v>
      </c>
      <c r="G1644" s="1" t="s">
        <v>13105</v>
      </c>
      <c r="H1644" s="1">
        <f>+Temporalidad[[#This Row],[ID]]</f>
        <v>1633</v>
      </c>
    </row>
    <row r="1645" spans="1:8" hidden="1" x14ac:dyDescent="0.25">
      <c r="A1645">
        <v>1634</v>
      </c>
      <c r="B1645" t="s">
        <v>9194</v>
      </c>
      <c r="C1645" s="1" t="s">
        <v>8951</v>
      </c>
      <c r="D1645" s="1" t="s">
        <v>8951</v>
      </c>
      <c r="E1645" s="2">
        <v>54970</v>
      </c>
      <c r="F1645" s="2">
        <v>55031</v>
      </c>
      <c r="G1645" s="1" t="s">
        <v>13106</v>
      </c>
      <c r="H1645" s="1">
        <f>+Temporalidad[[#This Row],[ID]]</f>
        <v>1634</v>
      </c>
    </row>
    <row r="1646" spans="1:8" hidden="1" x14ac:dyDescent="0.25">
      <c r="A1646">
        <v>1635</v>
      </c>
      <c r="B1646" t="s">
        <v>9195</v>
      </c>
      <c r="C1646" s="1" t="s">
        <v>8951</v>
      </c>
      <c r="D1646" s="1" t="s">
        <v>8951</v>
      </c>
      <c r="E1646" s="2">
        <v>33117</v>
      </c>
      <c r="F1646" s="2">
        <v>33177</v>
      </c>
      <c r="G1646" s="1" t="s">
        <v>13107</v>
      </c>
      <c r="H1646" s="1">
        <f>+Temporalidad[[#This Row],[ID]]</f>
        <v>1635</v>
      </c>
    </row>
    <row r="1647" spans="1:8" hidden="1" x14ac:dyDescent="0.25">
      <c r="A1647">
        <v>1636</v>
      </c>
      <c r="B1647" t="s">
        <v>9196</v>
      </c>
      <c r="C1647" s="1" t="s">
        <v>8951</v>
      </c>
      <c r="D1647" s="1" t="s">
        <v>8951</v>
      </c>
      <c r="E1647" s="2">
        <v>33482</v>
      </c>
      <c r="F1647" s="2">
        <v>33542</v>
      </c>
      <c r="G1647" s="1" t="s">
        <v>13108</v>
      </c>
      <c r="H1647" s="1">
        <f>+Temporalidad[[#This Row],[ID]]</f>
        <v>1636</v>
      </c>
    </row>
    <row r="1648" spans="1:8" hidden="1" x14ac:dyDescent="0.25">
      <c r="A1648">
        <v>1637</v>
      </c>
      <c r="B1648" t="s">
        <v>9197</v>
      </c>
      <c r="C1648" s="1" t="s">
        <v>8951</v>
      </c>
      <c r="D1648" s="1" t="s">
        <v>8951</v>
      </c>
      <c r="E1648" s="2">
        <v>33848</v>
      </c>
      <c r="F1648" s="2">
        <v>33908</v>
      </c>
      <c r="G1648" s="1" t="s">
        <v>13109</v>
      </c>
      <c r="H1648" s="1">
        <f>+Temporalidad[[#This Row],[ID]]</f>
        <v>1637</v>
      </c>
    </row>
    <row r="1649" spans="1:8" hidden="1" x14ac:dyDescent="0.25">
      <c r="A1649">
        <v>1638</v>
      </c>
      <c r="B1649" t="s">
        <v>9198</v>
      </c>
      <c r="C1649" s="1" t="s">
        <v>8951</v>
      </c>
      <c r="D1649" s="1" t="s">
        <v>8951</v>
      </c>
      <c r="E1649" s="2">
        <v>34213</v>
      </c>
      <c r="F1649" s="2">
        <v>34273</v>
      </c>
      <c r="G1649" s="1" t="s">
        <v>13110</v>
      </c>
      <c r="H1649" s="1">
        <f>+Temporalidad[[#This Row],[ID]]</f>
        <v>1638</v>
      </c>
    </row>
    <row r="1650" spans="1:8" hidden="1" x14ac:dyDescent="0.25">
      <c r="A1650">
        <v>1639</v>
      </c>
      <c r="B1650" t="s">
        <v>9199</v>
      </c>
      <c r="C1650" s="1" t="s">
        <v>8951</v>
      </c>
      <c r="D1650" s="1" t="s">
        <v>8951</v>
      </c>
      <c r="E1650" s="2">
        <v>34578</v>
      </c>
      <c r="F1650" s="2">
        <v>34638</v>
      </c>
      <c r="G1650" s="1" t="s">
        <v>13111</v>
      </c>
      <c r="H1650" s="1">
        <f>+Temporalidad[[#This Row],[ID]]</f>
        <v>1639</v>
      </c>
    </row>
    <row r="1651" spans="1:8" hidden="1" x14ac:dyDescent="0.25">
      <c r="A1651">
        <v>1640</v>
      </c>
      <c r="B1651" t="s">
        <v>9200</v>
      </c>
      <c r="C1651" s="1" t="s">
        <v>8951</v>
      </c>
      <c r="D1651" s="1" t="s">
        <v>8951</v>
      </c>
      <c r="E1651" s="2">
        <v>34943</v>
      </c>
      <c r="F1651" s="2">
        <v>35003</v>
      </c>
      <c r="G1651" s="1" t="s">
        <v>13112</v>
      </c>
      <c r="H1651" s="1">
        <f>+Temporalidad[[#This Row],[ID]]</f>
        <v>1640</v>
      </c>
    </row>
    <row r="1652" spans="1:8" hidden="1" x14ac:dyDescent="0.25">
      <c r="A1652">
        <v>1641</v>
      </c>
      <c r="B1652" t="s">
        <v>9201</v>
      </c>
      <c r="C1652" s="1" t="s">
        <v>8951</v>
      </c>
      <c r="D1652" s="1" t="s">
        <v>8951</v>
      </c>
      <c r="E1652" s="2">
        <v>35309</v>
      </c>
      <c r="F1652" s="2">
        <v>35369</v>
      </c>
      <c r="G1652" s="1" t="s">
        <v>13113</v>
      </c>
      <c r="H1652" s="1">
        <f>+Temporalidad[[#This Row],[ID]]</f>
        <v>1641</v>
      </c>
    </row>
    <row r="1653" spans="1:8" hidden="1" x14ac:dyDescent="0.25">
      <c r="A1653">
        <v>1642</v>
      </c>
      <c r="B1653" t="s">
        <v>9202</v>
      </c>
      <c r="C1653" s="1" t="s">
        <v>8951</v>
      </c>
      <c r="D1653" s="1" t="s">
        <v>8951</v>
      </c>
      <c r="E1653" s="2">
        <v>35674</v>
      </c>
      <c r="F1653" s="2">
        <v>35734</v>
      </c>
      <c r="G1653" s="1" t="s">
        <v>13114</v>
      </c>
      <c r="H1653" s="1">
        <f>+Temporalidad[[#This Row],[ID]]</f>
        <v>1642</v>
      </c>
    </row>
    <row r="1654" spans="1:8" hidden="1" x14ac:dyDescent="0.25">
      <c r="A1654">
        <v>1643</v>
      </c>
      <c r="B1654" t="s">
        <v>9203</v>
      </c>
      <c r="C1654" s="1" t="s">
        <v>8951</v>
      </c>
      <c r="D1654" s="1" t="s">
        <v>8951</v>
      </c>
      <c r="E1654" s="2">
        <v>36039</v>
      </c>
      <c r="F1654" s="2">
        <v>36099</v>
      </c>
      <c r="G1654" s="1" t="s">
        <v>13115</v>
      </c>
      <c r="H1654" s="1">
        <f>+Temporalidad[[#This Row],[ID]]</f>
        <v>1643</v>
      </c>
    </row>
    <row r="1655" spans="1:8" hidden="1" x14ac:dyDescent="0.25">
      <c r="A1655">
        <v>1644</v>
      </c>
      <c r="B1655" t="s">
        <v>9204</v>
      </c>
      <c r="C1655" s="1" t="s">
        <v>8951</v>
      </c>
      <c r="D1655" s="1" t="s">
        <v>8951</v>
      </c>
      <c r="E1655" s="2">
        <v>36404</v>
      </c>
      <c r="F1655" s="2">
        <v>36464</v>
      </c>
      <c r="G1655" s="1" t="s">
        <v>13116</v>
      </c>
      <c r="H1655" s="1">
        <f>+Temporalidad[[#This Row],[ID]]</f>
        <v>1644</v>
      </c>
    </row>
    <row r="1656" spans="1:8" hidden="1" x14ac:dyDescent="0.25">
      <c r="A1656">
        <v>1645</v>
      </c>
      <c r="B1656" t="s">
        <v>9205</v>
      </c>
      <c r="C1656" s="1" t="s">
        <v>8951</v>
      </c>
      <c r="D1656" s="1" t="s">
        <v>8951</v>
      </c>
      <c r="E1656" s="2">
        <v>36770</v>
      </c>
      <c r="F1656" s="2">
        <v>36830</v>
      </c>
      <c r="G1656" s="1" t="s">
        <v>13117</v>
      </c>
      <c r="H1656" s="1">
        <f>+Temporalidad[[#This Row],[ID]]</f>
        <v>1645</v>
      </c>
    </row>
    <row r="1657" spans="1:8" hidden="1" x14ac:dyDescent="0.25">
      <c r="A1657">
        <v>1646</v>
      </c>
      <c r="B1657" t="s">
        <v>9206</v>
      </c>
      <c r="C1657" s="1" t="s">
        <v>8951</v>
      </c>
      <c r="D1657" s="1" t="s">
        <v>8951</v>
      </c>
      <c r="E1657" s="2">
        <v>37135</v>
      </c>
      <c r="F1657" s="2">
        <v>37195</v>
      </c>
      <c r="G1657" s="1" t="s">
        <v>13118</v>
      </c>
      <c r="H1657" s="1">
        <f>+Temporalidad[[#This Row],[ID]]</f>
        <v>1646</v>
      </c>
    </row>
    <row r="1658" spans="1:8" hidden="1" x14ac:dyDescent="0.25">
      <c r="A1658">
        <v>1647</v>
      </c>
      <c r="B1658" t="s">
        <v>9207</v>
      </c>
      <c r="C1658" s="1" t="s">
        <v>8951</v>
      </c>
      <c r="D1658" s="1" t="s">
        <v>8951</v>
      </c>
      <c r="E1658" s="2">
        <v>37500</v>
      </c>
      <c r="F1658" s="2">
        <v>37560</v>
      </c>
      <c r="G1658" s="1" t="s">
        <v>13119</v>
      </c>
      <c r="H1658" s="1">
        <f>+Temporalidad[[#This Row],[ID]]</f>
        <v>1647</v>
      </c>
    </row>
    <row r="1659" spans="1:8" hidden="1" x14ac:dyDescent="0.25">
      <c r="A1659">
        <v>1648</v>
      </c>
      <c r="B1659" t="s">
        <v>9208</v>
      </c>
      <c r="C1659" s="1" t="s">
        <v>8951</v>
      </c>
      <c r="D1659" s="1" t="s">
        <v>8951</v>
      </c>
      <c r="E1659" s="2">
        <v>37865</v>
      </c>
      <c r="F1659" s="2">
        <v>37925</v>
      </c>
      <c r="G1659" s="1" t="s">
        <v>13120</v>
      </c>
      <c r="H1659" s="1">
        <f>+Temporalidad[[#This Row],[ID]]</f>
        <v>1648</v>
      </c>
    </row>
    <row r="1660" spans="1:8" hidden="1" x14ac:dyDescent="0.25">
      <c r="A1660">
        <v>1649</v>
      </c>
      <c r="B1660" t="s">
        <v>9209</v>
      </c>
      <c r="C1660" s="1" t="s">
        <v>8951</v>
      </c>
      <c r="D1660" s="1" t="s">
        <v>8951</v>
      </c>
      <c r="E1660" s="2">
        <v>38231</v>
      </c>
      <c r="F1660" s="2">
        <v>38291</v>
      </c>
      <c r="G1660" s="1" t="s">
        <v>13121</v>
      </c>
      <c r="H1660" s="1">
        <f>+Temporalidad[[#This Row],[ID]]</f>
        <v>1649</v>
      </c>
    </row>
    <row r="1661" spans="1:8" hidden="1" x14ac:dyDescent="0.25">
      <c r="A1661">
        <v>1650</v>
      </c>
      <c r="B1661" t="s">
        <v>9210</v>
      </c>
      <c r="C1661" s="1" t="s">
        <v>8951</v>
      </c>
      <c r="D1661" s="1" t="s">
        <v>8951</v>
      </c>
      <c r="E1661" s="2">
        <v>38596</v>
      </c>
      <c r="F1661" s="2">
        <v>38656</v>
      </c>
      <c r="G1661" s="1" t="s">
        <v>13122</v>
      </c>
      <c r="H1661" s="1">
        <f>+Temporalidad[[#This Row],[ID]]</f>
        <v>1650</v>
      </c>
    </row>
    <row r="1662" spans="1:8" hidden="1" x14ac:dyDescent="0.25">
      <c r="A1662">
        <v>1651</v>
      </c>
      <c r="B1662" t="s">
        <v>9211</v>
      </c>
      <c r="C1662" s="1" t="s">
        <v>8951</v>
      </c>
      <c r="D1662" s="1" t="s">
        <v>8951</v>
      </c>
      <c r="E1662" s="2">
        <v>38961</v>
      </c>
      <c r="F1662" s="2">
        <v>39021</v>
      </c>
      <c r="G1662" s="1" t="s">
        <v>13123</v>
      </c>
      <c r="H1662" s="1">
        <f>+Temporalidad[[#This Row],[ID]]</f>
        <v>1651</v>
      </c>
    </row>
    <row r="1663" spans="1:8" hidden="1" x14ac:dyDescent="0.25">
      <c r="A1663">
        <v>1652</v>
      </c>
      <c r="B1663" t="s">
        <v>9212</v>
      </c>
      <c r="C1663" s="1" t="s">
        <v>8951</v>
      </c>
      <c r="D1663" s="1" t="s">
        <v>8951</v>
      </c>
      <c r="E1663" s="2">
        <v>39326</v>
      </c>
      <c r="F1663" s="2">
        <v>39386</v>
      </c>
      <c r="G1663" s="1" t="s">
        <v>13124</v>
      </c>
      <c r="H1663" s="1">
        <f>+Temporalidad[[#This Row],[ID]]</f>
        <v>1652</v>
      </c>
    </row>
    <row r="1664" spans="1:8" hidden="1" x14ac:dyDescent="0.25">
      <c r="A1664">
        <v>1653</v>
      </c>
      <c r="B1664" t="s">
        <v>9213</v>
      </c>
      <c r="C1664" s="1" t="s">
        <v>8951</v>
      </c>
      <c r="D1664" s="1" t="s">
        <v>8951</v>
      </c>
      <c r="E1664" s="2">
        <v>39692</v>
      </c>
      <c r="F1664" s="2">
        <v>39752</v>
      </c>
      <c r="G1664" s="1" t="s">
        <v>13125</v>
      </c>
      <c r="H1664" s="1">
        <f>+Temporalidad[[#This Row],[ID]]</f>
        <v>1653</v>
      </c>
    </row>
    <row r="1665" spans="1:8" hidden="1" x14ac:dyDescent="0.25">
      <c r="A1665">
        <v>1654</v>
      </c>
      <c r="B1665" t="s">
        <v>9214</v>
      </c>
      <c r="C1665" s="1" t="s">
        <v>8951</v>
      </c>
      <c r="D1665" s="1" t="s">
        <v>8951</v>
      </c>
      <c r="E1665" s="2">
        <v>40057</v>
      </c>
      <c r="F1665" s="2">
        <v>40117</v>
      </c>
      <c r="G1665" s="1" t="s">
        <v>13126</v>
      </c>
      <c r="H1665" s="1">
        <f>+Temporalidad[[#This Row],[ID]]</f>
        <v>1654</v>
      </c>
    </row>
    <row r="1666" spans="1:8" hidden="1" x14ac:dyDescent="0.25">
      <c r="A1666">
        <v>1655</v>
      </c>
      <c r="B1666" t="s">
        <v>9215</v>
      </c>
      <c r="C1666" s="1" t="s">
        <v>8951</v>
      </c>
      <c r="D1666" s="1" t="s">
        <v>8951</v>
      </c>
      <c r="E1666" s="2">
        <v>40422</v>
      </c>
      <c r="F1666" s="2">
        <v>40482</v>
      </c>
      <c r="G1666" s="1" t="s">
        <v>13127</v>
      </c>
      <c r="H1666" s="1">
        <f>+Temporalidad[[#This Row],[ID]]</f>
        <v>1655</v>
      </c>
    </row>
    <row r="1667" spans="1:8" hidden="1" x14ac:dyDescent="0.25">
      <c r="A1667">
        <v>1656</v>
      </c>
      <c r="B1667" t="s">
        <v>9216</v>
      </c>
      <c r="C1667" s="1" t="s">
        <v>8951</v>
      </c>
      <c r="D1667" s="1" t="s">
        <v>8951</v>
      </c>
      <c r="E1667" s="2">
        <v>40787</v>
      </c>
      <c r="F1667" s="2">
        <v>40847</v>
      </c>
      <c r="G1667" s="1" t="s">
        <v>13128</v>
      </c>
      <c r="H1667" s="1">
        <f>+Temporalidad[[#This Row],[ID]]</f>
        <v>1656</v>
      </c>
    </row>
    <row r="1668" spans="1:8" hidden="1" x14ac:dyDescent="0.25">
      <c r="A1668">
        <v>1657</v>
      </c>
      <c r="B1668" t="s">
        <v>9217</v>
      </c>
      <c r="C1668" s="1" t="s">
        <v>8951</v>
      </c>
      <c r="D1668" s="1" t="s">
        <v>8951</v>
      </c>
      <c r="E1668" s="2">
        <v>41153</v>
      </c>
      <c r="F1668" s="2">
        <v>41213</v>
      </c>
      <c r="G1668" s="1" t="s">
        <v>13129</v>
      </c>
      <c r="H1668" s="1">
        <f>+Temporalidad[[#This Row],[ID]]</f>
        <v>1657</v>
      </c>
    </row>
    <row r="1669" spans="1:8" hidden="1" x14ac:dyDescent="0.25">
      <c r="A1669">
        <v>1658</v>
      </c>
      <c r="B1669" t="s">
        <v>9218</v>
      </c>
      <c r="C1669" s="1" t="s">
        <v>8951</v>
      </c>
      <c r="D1669" s="1" t="s">
        <v>8951</v>
      </c>
      <c r="E1669" s="2">
        <v>41518</v>
      </c>
      <c r="F1669" s="2">
        <v>41578</v>
      </c>
      <c r="G1669" s="1" t="s">
        <v>13130</v>
      </c>
      <c r="H1669" s="1">
        <f>+Temporalidad[[#This Row],[ID]]</f>
        <v>1658</v>
      </c>
    </row>
    <row r="1670" spans="1:8" hidden="1" x14ac:dyDescent="0.25">
      <c r="A1670">
        <v>1659</v>
      </c>
      <c r="B1670" t="s">
        <v>9219</v>
      </c>
      <c r="C1670" s="1" t="s">
        <v>8951</v>
      </c>
      <c r="D1670" s="1" t="s">
        <v>8951</v>
      </c>
      <c r="E1670" s="2">
        <v>41883</v>
      </c>
      <c r="F1670" s="2">
        <v>41943</v>
      </c>
      <c r="G1670" s="1" t="s">
        <v>13131</v>
      </c>
      <c r="H1670" s="1">
        <f>+Temporalidad[[#This Row],[ID]]</f>
        <v>1659</v>
      </c>
    </row>
    <row r="1671" spans="1:8" hidden="1" x14ac:dyDescent="0.25">
      <c r="A1671">
        <v>1660</v>
      </c>
      <c r="B1671" t="s">
        <v>9220</v>
      </c>
      <c r="C1671" s="1" t="s">
        <v>8951</v>
      </c>
      <c r="D1671" s="1" t="s">
        <v>8951</v>
      </c>
      <c r="E1671" s="2">
        <v>42248</v>
      </c>
      <c r="F1671" s="2">
        <v>42308</v>
      </c>
      <c r="G1671" s="1" t="s">
        <v>13132</v>
      </c>
      <c r="H1671" s="1">
        <f>+Temporalidad[[#This Row],[ID]]</f>
        <v>1660</v>
      </c>
    </row>
    <row r="1672" spans="1:8" hidden="1" x14ac:dyDescent="0.25">
      <c r="A1672">
        <v>1661</v>
      </c>
      <c r="B1672" t="s">
        <v>9221</v>
      </c>
      <c r="C1672" s="1" t="s">
        <v>8951</v>
      </c>
      <c r="D1672" s="1" t="s">
        <v>8951</v>
      </c>
      <c r="E1672" s="2">
        <v>42614</v>
      </c>
      <c r="F1672" s="2">
        <v>42674</v>
      </c>
      <c r="G1672" s="1" t="s">
        <v>13133</v>
      </c>
      <c r="H1672" s="1">
        <f>+Temporalidad[[#This Row],[ID]]</f>
        <v>1661</v>
      </c>
    </row>
    <row r="1673" spans="1:8" hidden="1" x14ac:dyDescent="0.25">
      <c r="A1673">
        <v>1662</v>
      </c>
      <c r="B1673" t="s">
        <v>9222</v>
      </c>
      <c r="C1673" s="1" t="s">
        <v>8951</v>
      </c>
      <c r="D1673" s="1" t="s">
        <v>8951</v>
      </c>
      <c r="E1673" s="2">
        <v>42979</v>
      </c>
      <c r="F1673" s="2">
        <v>43039</v>
      </c>
      <c r="G1673" s="1" t="s">
        <v>13134</v>
      </c>
      <c r="H1673" s="1">
        <f>+Temporalidad[[#This Row],[ID]]</f>
        <v>1662</v>
      </c>
    </row>
    <row r="1674" spans="1:8" hidden="1" x14ac:dyDescent="0.25">
      <c r="A1674">
        <v>1663</v>
      </c>
      <c r="B1674" t="s">
        <v>9223</v>
      </c>
      <c r="C1674" s="1" t="s">
        <v>8951</v>
      </c>
      <c r="D1674" s="1" t="s">
        <v>8951</v>
      </c>
      <c r="E1674" s="2">
        <v>43344</v>
      </c>
      <c r="F1674" s="2">
        <v>43404</v>
      </c>
      <c r="G1674" s="1" t="s">
        <v>13135</v>
      </c>
      <c r="H1674" s="1">
        <f>+Temporalidad[[#This Row],[ID]]</f>
        <v>1663</v>
      </c>
    </row>
    <row r="1675" spans="1:8" hidden="1" x14ac:dyDescent="0.25">
      <c r="A1675">
        <v>1664</v>
      </c>
      <c r="B1675" t="s">
        <v>9224</v>
      </c>
      <c r="C1675" s="1" t="s">
        <v>8951</v>
      </c>
      <c r="D1675" s="1" t="s">
        <v>8951</v>
      </c>
      <c r="E1675" s="2">
        <v>43709</v>
      </c>
      <c r="F1675" s="2">
        <v>43769</v>
      </c>
      <c r="G1675" s="1" t="s">
        <v>13136</v>
      </c>
      <c r="H1675" s="1">
        <f>+Temporalidad[[#This Row],[ID]]</f>
        <v>1664</v>
      </c>
    </row>
    <row r="1676" spans="1:8" hidden="1" x14ac:dyDescent="0.25">
      <c r="A1676">
        <v>1665</v>
      </c>
      <c r="B1676" t="s">
        <v>9225</v>
      </c>
      <c r="C1676" s="1" t="s">
        <v>8951</v>
      </c>
      <c r="D1676" s="1" t="s">
        <v>8951</v>
      </c>
      <c r="E1676" s="2">
        <v>44075</v>
      </c>
      <c r="F1676" s="2">
        <v>44135</v>
      </c>
      <c r="G1676" s="1" t="s">
        <v>13137</v>
      </c>
      <c r="H1676" s="1">
        <f>+Temporalidad[[#This Row],[ID]]</f>
        <v>1665</v>
      </c>
    </row>
    <row r="1677" spans="1:8" hidden="1" x14ac:dyDescent="0.25">
      <c r="A1677">
        <v>1666</v>
      </c>
      <c r="B1677" t="s">
        <v>9226</v>
      </c>
      <c r="C1677" s="1" t="s">
        <v>8951</v>
      </c>
      <c r="D1677" s="1" t="s">
        <v>8951</v>
      </c>
      <c r="E1677" s="2">
        <v>44440</v>
      </c>
      <c r="F1677" s="2">
        <v>44500</v>
      </c>
      <c r="G1677" s="1" t="s">
        <v>13138</v>
      </c>
      <c r="H1677" s="1">
        <f>+Temporalidad[[#This Row],[ID]]</f>
        <v>1666</v>
      </c>
    </row>
    <row r="1678" spans="1:8" hidden="1" x14ac:dyDescent="0.25">
      <c r="A1678">
        <v>1667</v>
      </c>
      <c r="B1678" t="s">
        <v>9227</v>
      </c>
      <c r="C1678" s="1" t="s">
        <v>8951</v>
      </c>
      <c r="D1678" s="1" t="s">
        <v>8951</v>
      </c>
      <c r="E1678" s="2">
        <v>44805</v>
      </c>
      <c r="F1678" s="2">
        <v>44865</v>
      </c>
      <c r="G1678" s="1" t="s">
        <v>13139</v>
      </c>
      <c r="H1678" s="1">
        <f>+Temporalidad[[#This Row],[ID]]</f>
        <v>1667</v>
      </c>
    </row>
    <row r="1679" spans="1:8" hidden="1" x14ac:dyDescent="0.25">
      <c r="A1679">
        <v>1668</v>
      </c>
      <c r="B1679" t="s">
        <v>9228</v>
      </c>
      <c r="C1679" s="1" t="s">
        <v>8951</v>
      </c>
      <c r="D1679" s="1" t="s">
        <v>8951</v>
      </c>
      <c r="E1679" s="2">
        <v>45170</v>
      </c>
      <c r="F1679" s="2">
        <v>45230</v>
      </c>
      <c r="G1679" s="1" t="s">
        <v>13140</v>
      </c>
      <c r="H1679" s="1">
        <f>+Temporalidad[[#This Row],[ID]]</f>
        <v>1668</v>
      </c>
    </row>
    <row r="1680" spans="1:8" hidden="1" x14ac:dyDescent="0.25">
      <c r="A1680">
        <v>1669</v>
      </c>
      <c r="B1680" t="s">
        <v>9229</v>
      </c>
      <c r="C1680" s="1" t="s">
        <v>8951</v>
      </c>
      <c r="D1680" s="1" t="s">
        <v>8951</v>
      </c>
      <c r="E1680" s="2">
        <v>45536</v>
      </c>
      <c r="F1680" s="2">
        <v>45596</v>
      </c>
      <c r="G1680" s="1" t="s">
        <v>13141</v>
      </c>
      <c r="H1680" s="1">
        <f>+Temporalidad[[#This Row],[ID]]</f>
        <v>1669</v>
      </c>
    </row>
    <row r="1681" spans="1:8" hidden="1" x14ac:dyDescent="0.25">
      <c r="A1681">
        <v>1670</v>
      </c>
      <c r="B1681" t="s">
        <v>9230</v>
      </c>
      <c r="C1681" s="1" t="s">
        <v>8951</v>
      </c>
      <c r="D1681" s="1" t="s">
        <v>8951</v>
      </c>
      <c r="E1681" s="2">
        <v>45901</v>
      </c>
      <c r="F1681" s="2">
        <v>45961</v>
      </c>
      <c r="G1681" s="1" t="s">
        <v>13142</v>
      </c>
      <c r="H1681" s="1">
        <f>+Temporalidad[[#This Row],[ID]]</f>
        <v>1670</v>
      </c>
    </row>
    <row r="1682" spans="1:8" hidden="1" x14ac:dyDescent="0.25">
      <c r="A1682">
        <v>1671</v>
      </c>
      <c r="B1682" t="s">
        <v>9231</v>
      </c>
      <c r="C1682" s="1" t="s">
        <v>8951</v>
      </c>
      <c r="D1682" s="1" t="s">
        <v>8951</v>
      </c>
      <c r="E1682" s="2">
        <v>46266</v>
      </c>
      <c r="F1682" s="2">
        <v>46326</v>
      </c>
      <c r="G1682" s="1" t="s">
        <v>13143</v>
      </c>
      <c r="H1682" s="1">
        <f>+Temporalidad[[#This Row],[ID]]</f>
        <v>1671</v>
      </c>
    </row>
    <row r="1683" spans="1:8" hidden="1" x14ac:dyDescent="0.25">
      <c r="A1683">
        <v>1672</v>
      </c>
      <c r="B1683" t="s">
        <v>9232</v>
      </c>
      <c r="C1683" s="1" t="s">
        <v>8951</v>
      </c>
      <c r="D1683" s="1" t="s">
        <v>8951</v>
      </c>
      <c r="E1683" s="2">
        <v>46631</v>
      </c>
      <c r="F1683" s="2">
        <v>46691</v>
      </c>
      <c r="G1683" s="1" t="s">
        <v>13144</v>
      </c>
      <c r="H1683" s="1">
        <f>+Temporalidad[[#This Row],[ID]]</f>
        <v>1672</v>
      </c>
    </row>
    <row r="1684" spans="1:8" hidden="1" x14ac:dyDescent="0.25">
      <c r="A1684">
        <v>1673</v>
      </c>
      <c r="B1684" t="s">
        <v>9233</v>
      </c>
      <c r="C1684" s="1" t="s">
        <v>8951</v>
      </c>
      <c r="D1684" s="1" t="s">
        <v>8951</v>
      </c>
      <c r="E1684" s="2">
        <v>46997</v>
      </c>
      <c r="F1684" s="2">
        <v>47057</v>
      </c>
      <c r="G1684" s="1" t="s">
        <v>13145</v>
      </c>
      <c r="H1684" s="1">
        <f>+Temporalidad[[#This Row],[ID]]</f>
        <v>1673</v>
      </c>
    </row>
    <row r="1685" spans="1:8" hidden="1" x14ac:dyDescent="0.25">
      <c r="A1685">
        <v>1674</v>
      </c>
      <c r="B1685" t="s">
        <v>9234</v>
      </c>
      <c r="C1685" s="1" t="s">
        <v>8951</v>
      </c>
      <c r="D1685" s="1" t="s">
        <v>8951</v>
      </c>
      <c r="E1685" s="2">
        <v>47362</v>
      </c>
      <c r="F1685" s="2">
        <v>47422</v>
      </c>
      <c r="G1685" s="1" t="s">
        <v>13146</v>
      </c>
      <c r="H1685" s="1">
        <f>+Temporalidad[[#This Row],[ID]]</f>
        <v>1674</v>
      </c>
    </row>
    <row r="1686" spans="1:8" hidden="1" x14ac:dyDescent="0.25">
      <c r="A1686">
        <v>1675</v>
      </c>
      <c r="B1686" t="s">
        <v>9235</v>
      </c>
      <c r="C1686" s="1" t="s">
        <v>8951</v>
      </c>
      <c r="D1686" s="1" t="s">
        <v>8951</v>
      </c>
      <c r="E1686" s="2">
        <v>47727</v>
      </c>
      <c r="F1686" s="2">
        <v>47787</v>
      </c>
      <c r="G1686" s="1" t="s">
        <v>13147</v>
      </c>
      <c r="H1686" s="1">
        <f>+Temporalidad[[#This Row],[ID]]</f>
        <v>1675</v>
      </c>
    </row>
    <row r="1687" spans="1:8" hidden="1" x14ac:dyDescent="0.25">
      <c r="A1687">
        <v>1676</v>
      </c>
      <c r="B1687" t="s">
        <v>9236</v>
      </c>
      <c r="C1687" s="1" t="s">
        <v>8951</v>
      </c>
      <c r="D1687" s="1" t="s">
        <v>8951</v>
      </c>
      <c r="E1687" s="2">
        <v>48092</v>
      </c>
      <c r="F1687" s="2">
        <v>48152</v>
      </c>
      <c r="G1687" s="1" t="s">
        <v>13148</v>
      </c>
      <c r="H1687" s="1">
        <f>+Temporalidad[[#This Row],[ID]]</f>
        <v>1676</v>
      </c>
    </row>
    <row r="1688" spans="1:8" hidden="1" x14ac:dyDescent="0.25">
      <c r="A1688">
        <v>1677</v>
      </c>
      <c r="B1688" t="s">
        <v>9237</v>
      </c>
      <c r="C1688" s="1" t="s">
        <v>8951</v>
      </c>
      <c r="D1688" s="1" t="s">
        <v>8951</v>
      </c>
      <c r="E1688" s="2">
        <v>48458</v>
      </c>
      <c r="F1688" s="2">
        <v>48518</v>
      </c>
      <c r="G1688" s="1" t="s">
        <v>13149</v>
      </c>
      <c r="H1688" s="1">
        <f>+Temporalidad[[#This Row],[ID]]</f>
        <v>1677</v>
      </c>
    </row>
    <row r="1689" spans="1:8" hidden="1" x14ac:dyDescent="0.25">
      <c r="A1689">
        <v>1678</v>
      </c>
      <c r="B1689" t="s">
        <v>9238</v>
      </c>
      <c r="C1689" s="1" t="s">
        <v>8951</v>
      </c>
      <c r="D1689" s="1" t="s">
        <v>8951</v>
      </c>
      <c r="E1689" s="2">
        <v>48823</v>
      </c>
      <c r="F1689" s="2">
        <v>48883</v>
      </c>
      <c r="G1689" s="1" t="s">
        <v>13150</v>
      </c>
      <c r="H1689" s="1">
        <f>+Temporalidad[[#This Row],[ID]]</f>
        <v>1678</v>
      </c>
    </row>
    <row r="1690" spans="1:8" hidden="1" x14ac:dyDescent="0.25">
      <c r="A1690">
        <v>1679</v>
      </c>
      <c r="B1690" t="s">
        <v>9239</v>
      </c>
      <c r="C1690" s="1" t="s">
        <v>8951</v>
      </c>
      <c r="D1690" s="1" t="s">
        <v>8951</v>
      </c>
      <c r="E1690" s="2">
        <v>49188</v>
      </c>
      <c r="F1690" s="2">
        <v>49248</v>
      </c>
      <c r="G1690" s="1" t="s">
        <v>13151</v>
      </c>
      <c r="H1690" s="1">
        <f>+Temporalidad[[#This Row],[ID]]</f>
        <v>1679</v>
      </c>
    </row>
    <row r="1691" spans="1:8" hidden="1" x14ac:dyDescent="0.25">
      <c r="A1691">
        <v>1680</v>
      </c>
      <c r="B1691" t="s">
        <v>9240</v>
      </c>
      <c r="C1691" s="1" t="s">
        <v>8951</v>
      </c>
      <c r="D1691" s="1" t="s">
        <v>8951</v>
      </c>
      <c r="E1691" s="2">
        <v>49553</v>
      </c>
      <c r="F1691" s="2">
        <v>49613</v>
      </c>
      <c r="G1691" s="1" t="s">
        <v>13152</v>
      </c>
      <c r="H1691" s="1">
        <f>+Temporalidad[[#This Row],[ID]]</f>
        <v>1680</v>
      </c>
    </row>
    <row r="1692" spans="1:8" hidden="1" x14ac:dyDescent="0.25">
      <c r="A1692">
        <v>1681</v>
      </c>
      <c r="B1692" t="s">
        <v>9241</v>
      </c>
      <c r="C1692" s="1" t="s">
        <v>8951</v>
      </c>
      <c r="D1692" s="1" t="s">
        <v>8951</v>
      </c>
      <c r="E1692" s="2">
        <v>49919</v>
      </c>
      <c r="F1692" s="2">
        <v>49979</v>
      </c>
      <c r="G1692" s="1" t="s">
        <v>13153</v>
      </c>
      <c r="H1692" s="1">
        <f>+Temporalidad[[#This Row],[ID]]</f>
        <v>1681</v>
      </c>
    </row>
    <row r="1693" spans="1:8" hidden="1" x14ac:dyDescent="0.25">
      <c r="A1693">
        <v>1682</v>
      </c>
      <c r="B1693" t="s">
        <v>9242</v>
      </c>
      <c r="C1693" s="1" t="s">
        <v>8951</v>
      </c>
      <c r="D1693" s="1" t="s">
        <v>8951</v>
      </c>
      <c r="E1693" s="2">
        <v>50284</v>
      </c>
      <c r="F1693" s="2">
        <v>50344</v>
      </c>
      <c r="G1693" s="1" t="s">
        <v>13154</v>
      </c>
      <c r="H1693" s="1">
        <f>+Temporalidad[[#This Row],[ID]]</f>
        <v>1682</v>
      </c>
    </row>
    <row r="1694" spans="1:8" hidden="1" x14ac:dyDescent="0.25">
      <c r="A1694">
        <v>1683</v>
      </c>
      <c r="B1694" t="s">
        <v>9243</v>
      </c>
      <c r="C1694" s="1" t="s">
        <v>8951</v>
      </c>
      <c r="D1694" s="1" t="s">
        <v>8951</v>
      </c>
      <c r="E1694" s="2">
        <v>50649</v>
      </c>
      <c r="F1694" s="2">
        <v>50709</v>
      </c>
      <c r="G1694" s="1" t="s">
        <v>13155</v>
      </c>
      <c r="H1694" s="1">
        <f>+Temporalidad[[#This Row],[ID]]</f>
        <v>1683</v>
      </c>
    </row>
    <row r="1695" spans="1:8" hidden="1" x14ac:dyDescent="0.25">
      <c r="A1695">
        <v>1684</v>
      </c>
      <c r="B1695" t="s">
        <v>9244</v>
      </c>
      <c r="C1695" s="1" t="s">
        <v>8951</v>
      </c>
      <c r="D1695" s="1" t="s">
        <v>8951</v>
      </c>
      <c r="E1695" s="2">
        <v>51014</v>
      </c>
      <c r="F1695" s="2">
        <v>51074</v>
      </c>
      <c r="G1695" s="1" t="s">
        <v>13156</v>
      </c>
      <c r="H1695" s="1">
        <f>+Temporalidad[[#This Row],[ID]]</f>
        <v>1684</v>
      </c>
    </row>
    <row r="1696" spans="1:8" hidden="1" x14ac:dyDescent="0.25">
      <c r="A1696">
        <v>1685</v>
      </c>
      <c r="B1696" t="s">
        <v>9245</v>
      </c>
      <c r="C1696" s="1" t="s">
        <v>8951</v>
      </c>
      <c r="D1696" s="1" t="s">
        <v>8951</v>
      </c>
      <c r="E1696" s="2">
        <v>51380</v>
      </c>
      <c r="F1696" s="2">
        <v>51440</v>
      </c>
      <c r="G1696" s="1" t="s">
        <v>13157</v>
      </c>
      <c r="H1696" s="1">
        <f>+Temporalidad[[#This Row],[ID]]</f>
        <v>1685</v>
      </c>
    </row>
    <row r="1697" spans="1:8" hidden="1" x14ac:dyDescent="0.25">
      <c r="A1697">
        <v>1686</v>
      </c>
      <c r="B1697" t="s">
        <v>9246</v>
      </c>
      <c r="C1697" s="1" t="s">
        <v>8951</v>
      </c>
      <c r="D1697" s="1" t="s">
        <v>8951</v>
      </c>
      <c r="E1697" s="2">
        <v>51745</v>
      </c>
      <c r="F1697" s="2">
        <v>51805</v>
      </c>
      <c r="G1697" s="1" t="s">
        <v>13158</v>
      </c>
      <c r="H1697" s="1">
        <f>+Temporalidad[[#This Row],[ID]]</f>
        <v>1686</v>
      </c>
    </row>
    <row r="1698" spans="1:8" hidden="1" x14ac:dyDescent="0.25">
      <c r="A1698">
        <v>1687</v>
      </c>
      <c r="B1698" t="s">
        <v>9247</v>
      </c>
      <c r="C1698" s="1" t="s">
        <v>8951</v>
      </c>
      <c r="D1698" s="1" t="s">
        <v>8951</v>
      </c>
      <c r="E1698" s="2">
        <v>52110</v>
      </c>
      <c r="F1698" s="2">
        <v>52170</v>
      </c>
      <c r="G1698" s="1" t="s">
        <v>13159</v>
      </c>
      <c r="H1698" s="1">
        <f>+Temporalidad[[#This Row],[ID]]</f>
        <v>1687</v>
      </c>
    </row>
    <row r="1699" spans="1:8" hidden="1" x14ac:dyDescent="0.25">
      <c r="A1699">
        <v>1688</v>
      </c>
      <c r="B1699" t="s">
        <v>9248</v>
      </c>
      <c r="C1699" s="1" t="s">
        <v>8951</v>
      </c>
      <c r="D1699" s="1" t="s">
        <v>8951</v>
      </c>
      <c r="E1699" s="2">
        <v>52475</v>
      </c>
      <c r="F1699" s="2">
        <v>52535</v>
      </c>
      <c r="G1699" s="1" t="s">
        <v>13160</v>
      </c>
      <c r="H1699" s="1">
        <f>+Temporalidad[[#This Row],[ID]]</f>
        <v>1688</v>
      </c>
    </row>
    <row r="1700" spans="1:8" hidden="1" x14ac:dyDescent="0.25">
      <c r="A1700">
        <v>1689</v>
      </c>
      <c r="B1700" t="s">
        <v>9249</v>
      </c>
      <c r="C1700" s="1" t="s">
        <v>8951</v>
      </c>
      <c r="D1700" s="1" t="s">
        <v>8951</v>
      </c>
      <c r="E1700" s="2">
        <v>52841</v>
      </c>
      <c r="F1700" s="2">
        <v>52901</v>
      </c>
      <c r="G1700" s="1" t="s">
        <v>13161</v>
      </c>
      <c r="H1700" s="1">
        <f>+Temporalidad[[#This Row],[ID]]</f>
        <v>1689</v>
      </c>
    </row>
    <row r="1701" spans="1:8" hidden="1" x14ac:dyDescent="0.25">
      <c r="A1701">
        <v>1690</v>
      </c>
      <c r="B1701" t="s">
        <v>9250</v>
      </c>
      <c r="C1701" s="1" t="s">
        <v>8951</v>
      </c>
      <c r="D1701" s="1" t="s">
        <v>8951</v>
      </c>
      <c r="E1701" s="2">
        <v>53206</v>
      </c>
      <c r="F1701" s="2">
        <v>53266</v>
      </c>
      <c r="G1701" s="1" t="s">
        <v>13162</v>
      </c>
      <c r="H1701" s="1">
        <f>+Temporalidad[[#This Row],[ID]]</f>
        <v>1690</v>
      </c>
    </row>
    <row r="1702" spans="1:8" hidden="1" x14ac:dyDescent="0.25">
      <c r="A1702">
        <v>1691</v>
      </c>
      <c r="B1702" t="s">
        <v>9251</v>
      </c>
      <c r="C1702" s="1" t="s">
        <v>8951</v>
      </c>
      <c r="D1702" s="1" t="s">
        <v>8951</v>
      </c>
      <c r="E1702" s="2">
        <v>53571</v>
      </c>
      <c r="F1702" s="2">
        <v>53631</v>
      </c>
      <c r="G1702" s="1" t="s">
        <v>13163</v>
      </c>
      <c r="H1702" s="1">
        <f>+Temporalidad[[#This Row],[ID]]</f>
        <v>1691</v>
      </c>
    </row>
    <row r="1703" spans="1:8" hidden="1" x14ac:dyDescent="0.25">
      <c r="A1703">
        <v>1692</v>
      </c>
      <c r="B1703" t="s">
        <v>9252</v>
      </c>
      <c r="C1703" s="1" t="s">
        <v>8951</v>
      </c>
      <c r="D1703" s="1" t="s">
        <v>8951</v>
      </c>
      <c r="E1703" s="2">
        <v>53936</v>
      </c>
      <c r="F1703" s="2">
        <v>53996</v>
      </c>
      <c r="G1703" s="1" t="s">
        <v>13164</v>
      </c>
      <c r="H1703" s="1">
        <f>+Temporalidad[[#This Row],[ID]]</f>
        <v>1692</v>
      </c>
    </row>
    <row r="1704" spans="1:8" hidden="1" x14ac:dyDescent="0.25">
      <c r="A1704">
        <v>1693</v>
      </c>
      <c r="B1704" t="s">
        <v>9253</v>
      </c>
      <c r="C1704" s="1" t="s">
        <v>8951</v>
      </c>
      <c r="D1704" s="1" t="s">
        <v>8951</v>
      </c>
      <c r="E1704" s="2">
        <v>54302</v>
      </c>
      <c r="F1704" s="2">
        <v>54362</v>
      </c>
      <c r="G1704" s="1" t="s">
        <v>13165</v>
      </c>
      <c r="H1704" s="1">
        <f>+Temporalidad[[#This Row],[ID]]</f>
        <v>1693</v>
      </c>
    </row>
    <row r="1705" spans="1:8" hidden="1" x14ac:dyDescent="0.25">
      <c r="A1705">
        <v>1694</v>
      </c>
      <c r="B1705" t="s">
        <v>9254</v>
      </c>
      <c r="C1705" s="1" t="s">
        <v>8951</v>
      </c>
      <c r="D1705" s="1" t="s">
        <v>8951</v>
      </c>
      <c r="E1705" s="2">
        <v>54667</v>
      </c>
      <c r="F1705" s="2">
        <v>54727</v>
      </c>
      <c r="G1705" s="1" t="s">
        <v>13166</v>
      </c>
      <c r="H1705" s="1">
        <f>+Temporalidad[[#This Row],[ID]]</f>
        <v>1694</v>
      </c>
    </row>
    <row r="1706" spans="1:8" hidden="1" x14ac:dyDescent="0.25">
      <c r="A1706">
        <v>1695</v>
      </c>
      <c r="B1706" t="s">
        <v>9255</v>
      </c>
      <c r="C1706" s="1" t="s">
        <v>8951</v>
      </c>
      <c r="D1706" s="1" t="s">
        <v>8951</v>
      </c>
      <c r="E1706" s="2">
        <v>55032</v>
      </c>
      <c r="F1706" s="2">
        <v>55092</v>
      </c>
      <c r="G1706" s="1" t="s">
        <v>13167</v>
      </c>
      <c r="H1706" s="1">
        <f>+Temporalidad[[#This Row],[ID]]</f>
        <v>1695</v>
      </c>
    </row>
    <row r="1707" spans="1:8" hidden="1" x14ac:dyDescent="0.25">
      <c r="A1707">
        <v>1696</v>
      </c>
      <c r="B1707" t="s">
        <v>9256</v>
      </c>
      <c r="C1707" s="1" t="s">
        <v>8951</v>
      </c>
      <c r="D1707" s="1" t="s">
        <v>8951</v>
      </c>
      <c r="E1707" s="2">
        <v>33178</v>
      </c>
      <c r="F1707" s="2">
        <v>33238</v>
      </c>
      <c r="G1707" s="1" t="s">
        <v>13168</v>
      </c>
      <c r="H1707" s="1">
        <f>+Temporalidad[[#This Row],[ID]]</f>
        <v>1696</v>
      </c>
    </row>
    <row r="1708" spans="1:8" hidden="1" x14ac:dyDescent="0.25">
      <c r="A1708">
        <v>1697</v>
      </c>
      <c r="B1708" t="s">
        <v>9257</v>
      </c>
      <c r="C1708" s="1" t="s">
        <v>8951</v>
      </c>
      <c r="D1708" s="1" t="s">
        <v>8951</v>
      </c>
      <c r="E1708" s="2">
        <v>33543</v>
      </c>
      <c r="F1708" s="2">
        <v>33603</v>
      </c>
      <c r="G1708" s="1" t="s">
        <v>13169</v>
      </c>
      <c r="H1708" s="1">
        <f>+Temporalidad[[#This Row],[ID]]</f>
        <v>1697</v>
      </c>
    </row>
    <row r="1709" spans="1:8" hidden="1" x14ac:dyDescent="0.25">
      <c r="A1709">
        <v>1698</v>
      </c>
      <c r="B1709" t="s">
        <v>9258</v>
      </c>
      <c r="C1709" s="1" t="s">
        <v>8951</v>
      </c>
      <c r="D1709" s="1" t="s">
        <v>8951</v>
      </c>
      <c r="E1709" s="2">
        <v>33909</v>
      </c>
      <c r="F1709" s="2">
        <v>33969</v>
      </c>
      <c r="G1709" s="1" t="s">
        <v>13170</v>
      </c>
      <c r="H1709" s="1">
        <f>+Temporalidad[[#This Row],[ID]]</f>
        <v>1698</v>
      </c>
    </row>
    <row r="1710" spans="1:8" hidden="1" x14ac:dyDescent="0.25">
      <c r="A1710">
        <v>1699</v>
      </c>
      <c r="B1710" t="s">
        <v>9259</v>
      </c>
      <c r="C1710" s="1" t="s">
        <v>8951</v>
      </c>
      <c r="D1710" s="1" t="s">
        <v>8951</v>
      </c>
      <c r="E1710" s="2">
        <v>34274</v>
      </c>
      <c r="F1710" s="2">
        <v>34334</v>
      </c>
      <c r="G1710" s="1" t="s">
        <v>13171</v>
      </c>
      <c r="H1710" s="1">
        <f>+Temporalidad[[#This Row],[ID]]</f>
        <v>1699</v>
      </c>
    </row>
    <row r="1711" spans="1:8" hidden="1" x14ac:dyDescent="0.25">
      <c r="A1711">
        <v>1700</v>
      </c>
      <c r="B1711" t="s">
        <v>9260</v>
      </c>
      <c r="C1711" s="1" t="s">
        <v>8951</v>
      </c>
      <c r="D1711" s="1" t="s">
        <v>8951</v>
      </c>
      <c r="E1711" s="2">
        <v>34639</v>
      </c>
      <c r="F1711" s="2">
        <v>34699</v>
      </c>
      <c r="G1711" s="1" t="s">
        <v>13172</v>
      </c>
      <c r="H1711" s="1">
        <f>+Temporalidad[[#This Row],[ID]]</f>
        <v>1700</v>
      </c>
    </row>
    <row r="1712" spans="1:8" hidden="1" x14ac:dyDescent="0.25">
      <c r="A1712">
        <v>1701</v>
      </c>
      <c r="B1712" t="s">
        <v>9261</v>
      </c>
      <c r="C1712" s="1" t="s">
        <v>8951</v>
      </c>
      <c r="D1712" s="1" t="s">
        <v>8951</v>
      </c>
      <c r="E1712" s="2">
        <v>35004</v>
      </c>
      <c r="F1712" s="2">
        <v>35064</v>
      </c>
      <c r="G1712" s="1" t="s">
        <v>13173</v>
      </c>
      <c r="H1712" s="1">
        <f>+Temporalidad[[#This Row],[ID]]</f>
        <v>1701</v>
      </c>
    </row>
    <row r="1713" spans="1:8" hidden="1" x14ac:dyDescent="0.25">
      <c r="A1713">
        <v>1702</v>
      </c>
      <c r="B1713" t="s">
        <v>9262</v>
      </c>
      <c r="C1713" s="1" t="s">
        <v>8951</v>
      </c>
      <c r="D1713" s="1" t="s">
        <v>8951</v>
      </c>
      <c r="E1713" s="2">
        <v>35370</v>
      </c>
      <c r="F1713" s="2">
        <v>35430</v>
      </c>
      <c r="G1713" s="1" t="s">
        <v>13174</v>
      </c>
      <c r="H1713" s="1">
        <f>+Temporalidad[[#This Row],[ID]]</f>
        <v>1702</v>
      </c>
    </row>
    <row r="1714" spans="1:8" hidden="1" x14ac:dyDescent="0.25">
      <c r="A1714">
        <v>1703</v>
      </c>
      <c r="B1714" t="s">
        <v>9263</v>
      </c>
      <c r="C1714" s="1" t="s">
        <v>8951</v>
      </c>
      <c r="D1714" s="1" t="s">
        <v>8951</v>
      </c>
      <c r="E1714" s="2">
        <v>35735</v>
      </c>
      <c r="F1714" s="2">
        <v>35795</v>
      </c>
      <c r="G1714" s="1" t="s">
        <v>13175</v>
      </c>
      <c r="H1714" s="1">
        <f>+Temporalidad[[#This Row],[ID]]</f>
        <v>1703</v>
      </c>
    </row>
    <row r="1715" spans="1:8" hidden="1" x14ac:dyDescent="0.25">
      <c r="A1715">
        <v>1704</v>
      </c>
      <c r="B1715" t="s">
        <v>9264</v>
      </c>
      <c r="C1715" s="1" t="s">
        <v>8951</v>
      </c>
      <c r="D1715" s="1" t="s">
        <v>8951</v>
      </c>
      <c r="E1715" s="2">
        <v>36100</v>
      </c>
      <c r="F1715" s="2">
        <v>36160</v>
      </c>
      <c r="G1715" s="1" t="s">
        <v>13176</v>
      </c>
      <c r="H1715" s="1">
        <f>+Temporalidad[[#This Row],[ID]]</f>
        <v>1704</v>
      </c>
    </row>
    <row r="1716" spans="1:8" hidden="1" x14ac:dyDescent="0.25">
      <c r="A1716">
        <v>1705</v>
      </c>
      <c r="B1716" t="s">
        <v>9265</v>
      </c>
      <c r="C1716" s="1" t="s">
        <v>8951</v>
      </c>
      <c r="D1716" s="1" t="s">
        <v>8951</v>
      </c>
      <c r="E1716" s="2">
        <v>36465</v>
      </c>
      <c r="F1716" s="2">
        <v>36525</v>
      </c>
      <c r="G1716" s="1" t="s">
        <v>13177</v>
      </c>
      <c r="H1716" s="1">
        <f>+Temporalidad[[#This Row],[ID]]</f>
        <v>1705</v>
      </c>
    </row>
    <row r="1717" spans="1:8" hidden="1" x14ac:dyDescent="0.25">
      <c r="A1717">
        <v>1706</v>
      </c>
      <c r="B1717" t="s">
        <v>9266</v>
      </c>
      <c r="C1717" s="1" t="s">
        <v>8951</v>
      </c>
      <c r="D1717" s="1" t="s">
        <v>8951</v>
      </c>
      <c r="E1717" s="2">
        <v>36831</v>
      </c>
      <c r="F1717" s="2">
        <v>36891</v>
      </c>
      <c r="G1717" s="1" t="s">
        <v>13178</v>
      </c>
      <c r="H1717" s="1">
        <f>+Temporalidad[[#This Row],[ID]]</f>
        <v>1706</v>
      </c>
    </row>
    <row r="1718" spans="1:8" hidden="1" x14ac:dyDescent="0.25">
      <c r="A1718">
        <v>1707</v>
      </c>
      <c r="B1718" t="s">
        <v>9267</v>
      </c>
      <c r="C1718" s="1" t="s">
        <v>8951</v>
      </c>
      <c r="D1718" s="1" t="s">
        <v>8951</v>
      </c>
      <c r="E1718" s="2">
        <v>37196</v>
      </c>
      <c r="F1718" s="2">
        <v>37256</v>
      </c>
      <c r="G1718" s="1" t="s">
        <v>13179</v>
      </c>
      <c r="H1718" s="1">
        <f>+Temporalidad[[#This Row],[ID]]</f>
        <v>1707</v>
      </c>
    </row>
    <row r="1719" spans="1:8" hidden="1" x14ac:dyDescent="0.25">
      <c r="A1719">
        <v>1708</v>
      </c>
      <c r="B1719" t="s">
        <v>9268</v>
      </c>
      <c r="C1719" s="1" t="s">
        <v>8951</v>
      </c>
      <c r="D1719" s="1" t="s">
        <v>8951</v>
      </c>
      <c r="E1719" s="2">
        <v>37561</v>
      </c>
      <c r="F1719" s="2">
        <v>37621</v>
      </c>
      <c r="G1719" s="1" t="s">
        <v>13180</v>
      </c>
      <c r="H1719" s="1">
        <f>+Temporalidad[[#This Row],[ID]]</f>
        <v>1708</v>
      </c>
    </row>
    <row r="1720" spans="1:8" hidden="1" x14ac:dyDescent="0.25">
      <c r="A1720">
        <v>1709</v>
      </c>
      <c r="B1720" t="s">
        <v>9269</v>
      </c>
      <c r="C1720" s="1" t="s">
        <v>8951</v>
      </c>
      <c r="D1720" s="1" t="s">
        <v>8951</v>
      </c>
      <c r="E1720" s="2">
        <v>37926</v>
      </c>
      <c r="F1720" s="2">
        <v>37986</v>
      </c>
      <c r="G1720" s="1" t="s">
        <v>13181</v>
      </c>
      <c r="H1720" s="1">
        <f>+Temporalidad[[#This Row],[ID]]</f>
        <v>1709</v>
      </c>
    </row>
    <row r="1721" spans="1:8" hidden="1" x14ac:dyDescent="0.25">
      <c r="A1721">
        <v>1710</v>
      </c>
      <c r="B1721" t="s">
        <v>9270</v>
      </c>
      <c r="C1721" s="1" t="s">
        <v>8951</v>
      </c>
      <c r="D1721" s="1" t="s">
        <v>8951</v>
      </c>
      <c r="E1721" s="2">
        <v>38292</v>
      </c>
      <c r="F1721" s="2">
        <v>38352</v>
      </c>
      <c r="G1721" s="1" t="s">
        <v>13182</v>
      </c>
      <c r="H1721" s="1">
        <f>+Temporalidad[[#This Row],[ID]]</f>
        <v>1710</v>
      </c>
    </row>
    <row r="1722" spans="1:8" hidden="1" x14ac:dyDescent="0.25">
      <c r="A1722">
        <v>1711</v>
      </c>
      <c r="B1722" t="s">
        <v>9271</v>
      </c>
      <c r="C1722" s="1" t="s">
        <v>8951</v>
      </c>
      <c r="D1722" s="1" t="s">
        <v>8951</v>
      </c>
      <c r="E1722" s="2">
        <v>38657</v>
      </c>
      <c r="F1722" s="2">
        <v>38717</v>
      </c>
      <c r="G1722" s="1" t="s">
        <v>13183</v>
      </c>
      <c r="H1722" s="1">
        <f>+Temporalidad[[#This Row],[ID]]</f>
        <v>1711</v>
      </c>
    </row>
    <row r="1723" spans="1:8" hidden="1" x14ac:dyDescent="0.25">
      <c r="A1723">
        <v>1712</v>
      </c>
      <c r="B1723" t="s">
        <v>9272</v>
      </c>
      <c r="C1723" s="1" t="s">
        <v>8951</v>
      </c>
      <c r="D1723" s="1" t="s">
        <v>8951</v>
      </c>
      <c r="E1723" s="2">
        <v>39022</v>
      </c>
      <c r="F1723" s="2">
        <v>39082</v>
      </c>
      <c r="G1723" s="1" t="s">
        <v>13184</v>
      </c>
      <c r="H1723" s="1">
        <f>+Temporalidad[[#This Row],[ID]]</f>
        <v>1712</v>
      </c>
    </row>
    <row r="1724" spans="1:8" hidden="1" x14ac:dyDescent="0.25">
      <c r="A1724">
        <v>1713</v>
      </c>
      <c r="B1724" t="s">
        <v>9273</v>
      </c>
      <c r="C1724" s="1" t="s">
        <v>8951</v>
      </c>
      <c r="D1724" s="1" t="s">
        <v>8951</v>
      </c>
      <c r="E1724" s="2">
        <v>39387</v>
      </c>
      <c r="F1724" s="2">
        <v>39447</v>
      </c>
      <c r="G1724" s="1" t="s">
        <v>13185</v>
      </c>
      <c r="H1724" s="1">
        <f>+Temporalidad[[#This Row],[ID]]</f>
        <v>1713</v>
      </c>
    </row>
    <row r="1725" spans="1:8" hidden="1" x14ac:dyDescent="0.25">
      <c r="A1725">
        <v>1714</v>
      </c>
      <c r="B1725" t="s">
        <v>9274</v>
      </c>
      <c r="C1725" s="1" t="s">
        <v>8951</v>
      </c>
      <c r="D1725" s="1" t="s">
        <v>8951</v>
      </c>
      <c r="E1725" s="2">
        <v>39753</v>
      </c>
      <c r="F1725" s="2">
        <v>39813</v>
      </c>
      <c r="G1725" s="1" t="s">
        <v>13186</v>
      </c>
      <c r="H1725" s="1">
        <f>+Temporalidad[[#This Row],[ID]]</f>
        <v>1714</v>
      </c>
    </row>
    <row r="1726" spans="1:8" hidden="1" x14ac:dyDescent="0.25">
      <c r="A1726">
        <v>1715</v>
      </c>
      <c r="B1726" t="s">
        <v>9275</v>
      </c>
      <c r="C1726" s="1" t="s">
        <v>8951</v>
      </c>
      <c r="D1726" s="1" t="s">
        <v>8951</v>
      </c>
      <c r="E1726" s="2">
        <v>40118</v>
      </c>
      <c r="F1726" s="2">
        <v>40178</v>
      </c>
      <c r="G1726" s="1" t="s">
        <v>13187</v>
      </c>
      <c r="H1726" s="1">
        <f>+Temporalidad[[#This Row],[ID]]</f>
        <v>1715</v>
      </c>
    </row>
    <row r="1727" spans="1:8" hidden="1" x14ac:dyDescent="0.25">
      <c r="A1727">
        <v>1716</v>
      </c>
      <c r="B1727" t="s">
        <v>9276</v>
      </c>
      <c r="C1727" s="1" t="s">
        <v>8951</v>
      </c>
      <c r="D1727" s="1" t="s">
        <v>8951</v>
      </c>
      <c r="E1727" s="2">
        <v>40483</v>
      </c>
      <c r="F1727" s="2">
        <v>40543</v>
      </c>
      <c r="G1727" s="1" t="s">
        <v>13188</v>
      </c>
      <c r="H1727" s="1">
        <f>+Temporalidad[[#This Row],[ID]]</f>
        <v>1716</v>
      </c>
    </row>
    <row r="1728" spans="1:8" hidden="1" x14ac:dyDescent="0.25">
      <c r="A1728">
        <v>1717</v>
      </c>
      <c r="B1728" t="s">
        <v>9277</v>
      </c>
      <c r="C1728" s="1" t="s">
        <v>8951</v>
      </c>
      <c r="D1728" s="1" t="s">
        <v>8951</v>
      </c>
      <c r="E1728" s="2">
        <v>40848</v>
      </c>
      <c r="F1728" s="2">
        <v>40908</v>
      </c>
      <c r="G1728" s="1" t="s">
        <v>13189</v>
      </c>
      <c r="H1728" s="1">
        <f>+Temporalidad[[#This Row],[ID]]</f>
        <v>1717</v>
      </c>
    </row>
    <row r="1729" spans="1:8" hidden="1" x14ac:dyDescent="0.25">
      <c r="A1729">
        <v>1718</v>
      </c>
      <c r="B1729" t="s">
        <v>9278</v>
      </c>
      <c r="C1729" s="1" t="s">
        <v>8951</v>
      </c>
      <c r="D1729" s="1" t="s">
        <v>8951</v>
      </c>
      <c r="E1729" s="2">
        <v>41214</v>
      </c>
      <c r="F1729" s="2">
        <v>41274</v>
      </c>
      <c r="G1729" s="1" t="s">
        <v>13190</v>
      </c>
      <c r="H1729" s="1">
        <f>+Temporalidad[[#This Row],[ID]]</f>
        <v>1718</v>
      </c>
    </row>
    <row r="1730" spans="1:8" hidden="1" x14ac:dyDescent="0.25">
      <c r="A1730">
        <v>1719</v>
      </c>
      <c r="B1730" t="s">
        <v>9279</v>
      </c>
      <c r="C1730" s="1" t="s">
        <v>8951</v>
      </c>
      <c r="D1730" s="1" t="s">
        <v>8951</v>
      </c>
      <c r="E1730" s="2">
        <v>41579</v>
      </c>
      <c r="F1730" s="2">
        <v>41639</v>
      </c>
      <c r="G1730" s="1" t="s">
        <v>13191</v>
      </c>
      <c r="H1730" s="1">
        <f>+Temporalidad[[#This Row],[ID]]</f>
        <v>1719</v>
      </c>
    </row>
    <row r="1731" spans="1:8" hidden="1" x14ac:dyDescent="0.25">
      <c r="A1731">
        <v>1720</v>
      </c>
      <c r="B1731" t="s">
        <v>9280</v>
      </c>
      <c r="C1731" s="1" t="s">
        <v>8951</v>
      </c>
      <c r="D1731" s="1" t="s">
        <v>8951</v>
      </c>
      <c r="E1731" s="2">
        <v>41944</v>
      </c>
      <c r="F1731" s="2">
        <v>42004</v>
      </c>
      <c r="G1731" s="1" t="s">
        <v>13192</v>
      </c>
      <c r="H1731" s="1">
        <f>+Temporalidad[[#This Row],[ID]]</f>
        <v>1720</v>
      </c>
    </row>
    <row r="1732" spans="1:8" hidden="1" x14ac:dyDescent="0.25">
      <c r="A1732">
        <v>1721</v>
      </c>
      <c r="B1732" t="s">
        <v>9281</v>
      </c>
      <c r="C1732" s="1" t="s">
        <v>8951</v>
      </c>
      <c r="D1732" s="1" t="s">
        <v>8951</v>
      </c>
      <c r="E1732" s="2">
        <v>42309</v>
      </c>
      <c r="F1732" s="2">
        <v>42369</v>
      </c>
      <c r="G1732" s="1" t="s">
        <v>13193</v>
      </c>
      <c r="H1732" s="1">
        <f>+Temporalidad[[#This Row],[ID]]</f>
        <v>1721</v>
      </c>
    </row>
    <row r="1733" spans="1:8" hidden="1" x14ac:dyDescent="0.25">
      <c r="A1733">
        <v>1722</v>
      </c>
      <c r="B1733" t="s">
        <v>9282</v>
      </c>
      <c r="C1733" s="1" t="s">
        <v>8951</v>
      </c>
      <c r="D1733" s="1" t="s">
        <v>8951</v>
      </c>
      <c r="E1733" s="2">
        <v>42675</v>
      </c>
      <c r="F1733" s="2">
        <v>42735</v>
      </c>
      <c r="G1733" s="1" t="s">
        <v>13194</v>
      </c>
      <c r="H1733" s="1">
        <f>+Temporalidad[[#This Row],[ID]]</f>
        <v>1722</v>
      </c>
    </row>
    <row r="1734" spans="1:8" hidden="1" x14ac:dyDescent="0.25">
      <c r="A1734">
        <v>1723</v>
      </c>
      <c r="B1734" t="s">
        <v>9283</v>
      </c>
      <c r="C1734" s="1" t="s">
        <v>8951</v>
      </c>
      <c r="D1734" s="1" t="s">
        <v>8951</v>
      </c>
      <c r="E1734" s="2">
        <v>43040</v>
      </c>
      <c r="F1734" s="2">
        <v>43100</v>
      </c>
      <c r="G1734" s="1" t="s">
        <v>13195</v>
      </c>
      <c r="H1734" s="1">
        <f>+Temporalidad[[#This Row],[ID]]</f>
        <v>1723</v>
      </c>
    </row>
    <row r="1735" spans="1:8" hidden="1" x14ac:dyDescent="0.25">
      <c r="A1735">
        <v>1724</v>
      </c>
      <c r="B1735" t="s">
        <v>9284</v>
      </c>
      <c r="C1735" s="1" t="s">
        <v>8951</v>
      </c>
      <c r="D1735" s="1" t="s">
        <v>8951</v>
      </c>
      <c r="E1735" s="2">
        <v>43405</v>
      </c>
      <c r="F1735" s="2">
        <v>43465</v>
      </c>
      <c r="G1735" s="1" t="s">
        <v>13196</v>
      </c>
      <c r="H1735" s="1">
        <f>+Temporalidad[[#This Row],[ID]]</f>
        <v>1724</v>
      </c>
    </row>
    <row r="1736" spans="1:8" hidden="1" x14ac:dyDescent="0.25">
      <c r="A1736">
        <v>1725</v>
      </c>
      <c r="B1736" t="s">
        <v>9285</v>
      </c>
      <c r="C1736" s="1" t="s">
        <v>8951</v>
      </c>
      <c r="D1736" s="1" t="s">
        <v>8951</v>
      </c>
      <c r="E1736" s="2">
        <v>43770</v>
      </c>
      <c r="F1736" s="2">
        <v>43830</v>
      </c>
      <c r="G1736" s="1" t="s">
        <v>13197</v>
      </c>
      <c r="H1736" s="1">
        <f>+Temporalidad[[#This Row],[ID]]</f>
        <v>1725</v>
      </c>
    </row>
    <row r="1737" spans="1:8" hidden="1" x14ac:dyDescent="0.25">
      <c r="A1737">
        <v>1726</v>
      </c>
      <c r="B1737" t="s">
        <v>9286</v>
      </c>
      <c r="C1737" s="1" t="s">
        <v>8951</v>
      </c>
      <c r="D1737" s="1" t="s">
        <v>8951</v>
      </c>
      <c r="E1737" s="2">
        <v>44136</v>
      </c>
      <c r="F1737" s="2">
        <v>44196</v>
      </c>
      <c r="G1737" s="1" t="s">
        <v>13198</v>
      </c>
      <c r="H1737" s="1">
        <f>+Temporalidad[[#This Row],[ID]]</f>
        <v>1726</v>
      </c>
    </row>
    <row r="1738" spans="1:8" hidden="1" x14ac:dyDescent="0.25">
      <c r="A1738">
        <v>1727</v>
      </c>
      <c r="B1738" t="s">
        <v>9287</v>
      </c>
      <c r="C1738" s="1" t="s">
        <v>8951</v>
      </c>
      <c r="D1738" s="1" t="s">
        <v>8951</v>
      </c>
      <c r="E1738" s="2">
        <v>44501</v>
      </c>
      <c r="F1738" s="2">
        <v>44561</v>
      </c>
      <c r="G1738" s="1" t="s">
        <v>13199</v>
      </c>
      <c r="H1738" s="1">
        <f>+Temporalidad[[#This Row],[ID]]</f>
        <v>1727</v>
      </c>
    </row>
    <row r="1739" spans="1:8" hidden="1" x14ac:dyDescent="0.25">
      <c r="A1739">
        <v>1728</v>
      </c>
      <c r="B1739" t="s">
        <v>9288</v>
      </c>
      <c r="C1739" s="1" t="s">
        <v>8951</v>
      </c>
      <c r="D1739" s="1" t="s">
        <v>8951</v>
      </c>
      <c r="E1739" s="2">
        <v>44866</v>
      </c>
      <c r="F1739" s="2">
        <v>44926</v>
      </c>
      <c r="G1739" s="1" t="s">
        <v>13200</v>
      </c>
      <c r="H1739" s="1">
        <f>+Temporalidad[[#This Row],[ID]]</f>
        <v>1728</v>
      </c>
    </row>
    <row r="1740" spans="1:8" hidden="1" x14ac:dyDescent="0.25">
      <c r="A1740">
        <v>1729</v>
      </c>
      <c r="B1740" t="s">
        <v>9289</v>
      </c>
      <c r="C1740" s="1" t="s">
        <v>8951</v>
      </c>
      <c r="D1740" s="1" t="s">
        <v>8951</v>
      </c>
      <c r="E1740" s="2">
        <v>45231</v>
      </c>
      <c r="F1740" s="2">
        <v>45291</v>
      </c>
      <c r="G1740" s="1" t="s">
        <v>13201</v>
      </c>
      <c r="H1740" s="1">
        <f>+Temporalidad[[#This Row],[ID]]</f>
        <v>1729</v>
      </c>
    </row>
    <row r="1741" spans="1:8" hidden="1" x14ac:dyDescent="0.25">
      <c r="A1741">
        <v>1730</v>
      </c>
      <c r="B1741" t="s">
        <v>9290</v>
      </c>
      <c r="C1741" s="1" t="s">
        <v>8951</v>
      </c>
      <c r="D1741" s="1" t="s">
        <v>8951</v>
      </c>
      <c r="E1741" s="2">
        <v>45597</v>
      </c>
      <c r="F1741" s="2">
        <v>45657</v>
      </c>
      <c r="G1741" s="1" t="s">
        <v>13202</v>
      </c>
      <c r="H1741" s="1">
        <f>+Temporalidad[[#This Row],[ID]]</f>
        <v>1730</v>
      </c>
    </row>
    <row r="1742" spans="1:8" hidden="1" x14ac:dyDescent="0.25">
      <c r="A1742">
        <v>1731</v>
      </c>
      <c r="B1742" t="s">
        <v>9291</v>
      </c>
      <c r="C1742" s="1" t="s">
        <v>8951</v>
      </c>
      <c r="D1742" s="1" t="s">
        <v>8951</v>
      </c>
      <c r="E1742" s="2">
        <v>45962</v>
      </c>
      <c r="F1742" s="2">
        <v>46022</v>
      </c>
      <c r="G1742" s="1" t="s">
        <v>13203</v>
      </c>
      <c r="H1742" s="1">
        <f>+Temporalidad[[#This Row],[ID]]</f>
        <v>1731</v>
      </c>
    </row>
    <row r="1743" spans="1:8" hidden="1" x14ac:dyDescent="0.25">
      <c r="A1743">
        <v>1732</v>
      </c>
      <c r="B1743" t="s">
        <v>9292</v>
      </c>
      <c r="C1743" s="1" t="s">
        <v>8951</v>
      </c>
      <c r="D1743" s="1" t="s">
        <v>8951</v>
      </c>
      <c r="E1743" s="2">
        <v>46327</v>
      </c>
      <c r="F1743" s="2">
        <v>46387</v>
      </c>
      <c r="G1743" s="1" t="s">
        <v>13204</v>
      </c>
      <c r="H1743" s="1">
        <f>+Temporalidad[[#This Row],[ID]]</f>
        <v>1732</v>
      </c>
    </row>
    <row r="1744" spans="1:8" hidden="1" x14ac:dyDescent="0.25">
      <c r="A1744">
        <v>1733</v>
      </c>
      <c r="B1744" t="s">
        <v>9293</v>
      </c>
      <c r="C1744" s="1" t="s">
        <v>8951</v>
      </c>
      <c r="D1744" s="1" t="s">
        <v>8951</v>
      </c>
      <c r="E1744" s="2">
        <v>46692</v>
      </c>
      <c r="F1744" s="2">
        <v>46752</v>
      </c>
      <c r="G1744" s="1" t="s">
        <v>13205</v>
      </c>
      <c r="H1744" s="1">
        <f>+Temporalidad[[#This Row],[ID]]</f>
        <v>1733</v>
      </c>
    </row>
    <row r="1745" spans="1:8" hidden="1" x14ac:dyDescent="0.25">
      <c r="A1745">
        <v>1734</v>
      </c>
      <c r="B1745" t="s">
        <v>9294</v>
      </c>
      <c r="C1745" s="1" t="s">
        <v>8951</v>
      </c>
      <c r="D1745" s="1" t="s">
        <v>8951</v>
      </c>
      <c r="E1745" s="2">
        <v>47058</v>
      </c>
      <c r="F1745" s="2">
        <v>47118</v>
      </c>
      <c r="G1745" s="1" t="s">
        <v>13206</v>
      </c>
      <c r="H1745" s="1">
        <f>+Temporalidad[[#This Row],[ID]]</f>
        <v>1734</v>
      </c>
    </row>
    <row r="1746" spans="1:8" hidden="1" x14ac:dyDescent="0.25">
      <c r="A1746">
        <v>1735</v>
      </c>
      <c r="B1746" t="s">
        <v>9295</v>
      </c>
      <c r="C1746" s="1" t="s">
        <v>8951</v>
      </c>
      <c r="D1746" s="1" t="s">
        <v>8951</v>
      </c>
      <c r="E1746" s="2">
        <v>47423</v>
      </c>
      <c r="F1746" s="2">
        <v>47483</v>
      </c>
      <c r="G1746" s="1" t="s">
        <v>13207</v>
      </c>
      <c r="H1746" s="1">
        <f>+Temporalidad[[#This Row],[ID]]</f>
        <v>1735</v>
      </c>
    </row>
    <row r="1747" spans="1:8" hidden="1" x14ac:dyDescent="0.25">
      <c r="A1747">
        <v>1736</v>
      </c>
      <c r="B1747" t="s">
        <v>9296</v>
      </c>
      <c r="C1747" s="1" t="s">
        <v>8951</v>
      </c>
      <c r="D1747" s="1" t="s">
        <v>8951</v>
      </c>
      <c r="E1747" s="2">
        <v>47788</v>
      </c>
      <c r="F1747" s="2">
        <v>47848</v>
      </c>
      <c r="G1747" s="1" t="s">
        <v>13208</v>
      </c>
      <c r="H1747" s="1">
        <f>+Temporalidad[[#This Row],[ID]]</f>
        <v>1736</v>
      </c>
    </row>
    <row r="1748" spans="1:8" hidden="1" x14ac:dyDescent="0.25">
      <c r="A1748">
        <v>1737</v>
      </c>
      <c r="B1748" t="s">
        <v>9297</v>
      </c>
      <c r="C1748" s="1" t="s">
        <v>8951</v>
      </c>
      <c r="D1748" s="1" t="s">
        <v>8951</v>
      </c>
      <c r="E1748" s="2">
        <v>48153</v>
      </c>
      <c r="F1748" s="2">
        <v>48213</v>
      </c>
      <c r="G1748" s="1" t="s">
        <v>13209</v>
      </c>
      <c r="H1748" s="1">
        <f>+Temporalidad[[#This Row],[ID]]</f>
        <v>1737</v>
      </c>
    </row>
    <row r="1749" spans="1:8" hidden="1" x14ac:dyDescent="0.25">
      <c r="A1749">
        <v>1738</v>
      </c>
      <c r="B1749" t="s">
        <v>9298</v>
      </c>
      <c r="C1749" s="1" t="s">
        <v>8951</v>
      </c>
      <c r="D1749" s="1" t="s">
        <v>8951</v>
      </c>
      <c r="E1749" s="2">
        <v>48519</v>
      </c>
      <c r="F1749" s="2">
        <v>48579</v>
      </c>
      <c r="G1749" s="1" t="s">
        <v>13210</v>
      </c>
      <c r="H1749" s="1">
        <f>+Temporalidad[[#This Row],[ID]]</f>
        <v>1738</v>
      </c>
    </row>
    <row r="1750" spans="1:8" hidden="1" x14ac:dyDescent="0.25">
      <c r="A1750">
        <v>1739</v>
      </c>
      <c r="B1750" t="s">
        <v>9299</v>
      </c>
      <c r="C1750" s="1" t="s">
        <v>8951</v>
      </c>
      <c r="D1750" s="1" t="s">
        <v>8951</v>
      </c>
      <c r="E1750" s="2">
        <v>48884</v>
      </c>
      <c r="F1750" s="2">
        <v>48944</v>
      </c>
      <c r="G1750" s="1" t="s">
        <v>13211</v>
      </c>
      <c r="H1750" s="1">
        <f>+Temporalidad[[#This Row],[ID]]</f>
        <v>1739</v>
      </c>
    </row>
    <row r="1751" spans="1:8" hidden="1" x14ac:dyDescent="0.25">
      <c r="A1751">
        <v>1740</v>
      </c>
      <c r="B1751" t="s">
        <v>9300</v>
      </c>
      <c r="C1751" s="1" t="s">
        <v>8951</v>
      </c>
      <c r="D1751" s="1" t="s">
        <v>8951</v>
      </c>
      <c r="E1751" s="2">
        <v>49249</v>
      </c>
      <c r="F1751" s="2">
        <v>49309</v>
      </c>
      <c r="G1751" s="1" t="s">
        <v>13212</v>
      </c>
      <c r="H1751" s="1">
        <f>+Temporalidad[[#This Row],[ID]]</f>
        <v>1740</v>
      </c>
    </row>
    <row r="1752" spans="1:8" hidden="1" x14ac:dyDescent="0.25">
      <c r="A1752">
        <v>1741</v>
      </c>
      <c r="B1752" t="s">
        <v>9301</v>
      </c>
      <c r="C1752" s="1" t="s">
        <v>8951</v>
      </c>
      <c r="D1752" s="1" t="s">
        <v>8951</v>
      </c>
      <c r="E1752" s="2">
        <v>49614</v>
      </c>
      <c r="F1752" s="2">
        <v>49674</v>
      </c>
      <c r="G1752" s="1" t="s">
        <v>13213</v>
      </c>
      <c r="H1752" s="1">
        <f>+Temporalidad[[#This Row],[ID]]</f>
        <v>1741</v>
      </c>
    </row>
    <row r="1753" spans="1:8" hidden="1" x14ac:dyDescent="0.25">
      <c r="A1753">
        <v>1742</v>
      </c>
      <c r="B1753" t="s">
        <v>9302</v>
      </c>
      <c r="C1753" s="1" t="s">
        <v>8951</v>
      </c>
      <c r="D1753" s="1" t="s">
        <v>8951</v>
      </c>
      <c r="E1753" s="2">
        <v>49980</v>
      </c>
      <c r="F1753" s="2">
        <v>50040</v>
      </c>
      <c r="G1753" s="1" t="s">
        <v>13214</v>
      </c>
      <c r="H1753" s="1">
        <f>+Temporalidad[[#This Row],[ID]]</f>
        <v>1742</v>
      </c>
    </row>
    <row r="1754" spans="1:8" hidden="1" x14ac:dyDescent="0.25">
      <c r="A1754">
        <v>1743</v>
      </c>
      <c r="B1754" t="s">
        <v>9303</v>
      </c>
      <c r="C1754" s="1" t="s">
        <v>8951</v>
      </c>
      <c r="D1754" s="1" t="s">
        <v>8951</v>
      </c>
      <c r="E1754" s="2">
        <v>50345</v>
      </c>
      <c r="F1754" s="2">
        <v>50405</v>
      </c>
      <c r="G1754" s="1" t="s">
        <v>13215</v>
      </c>
      <c r="H1754" s="1">
        <f>+Temporalidad[[#This Row],[ID]]</f>
        <v>1743</v>
      </c>
    </row>
    <row r="1755" spans="1:8" hidden="1" x14ac:dyDescent="0.25">
      <c r="A1755">
        <v>1744</v>
      </c>
      <c r="B1755" t="s">
        <v>9304</v>
      </c>
      <c r="C1755" s="1" t="s">
        <v>8951</v>
      </c>
      <c r="D1755" s="1" t="s">
        <v>8951</v>
      </c>
      <c r="E1755" s="2">
        <v>50710</v>
      </c>
      <c r="F1755" s="2">
        <v>50770</v>
      </c>
      <c r="G1755" s="1" t="s">
        <v>13216</v>
      </c>
      <c r="H1755" s="1">
        <f>+Temporalidad[[#This Row],[ID]]</f>
        <v>1744</v>
      </c>
    </row>
    <row r="1756" spans="1:8" hidden="1" x14ac:dyDescent="0.25">
      <c r="A1756">
        <v>1745</v>
      </c>
      <c r="B1756" t="s">
        <v>9305</v>
      </c>
      <c r="C1756" s="1" t="s">
        <v>8951</v>
      </c>
      <c r="D1756" s="1" t="s">
        <v>8951</v>
      </c>
      <c r="E1756" s="2">
        <v>51075</v>
      </c>
      <c r="F1756" s="2">
        <v>51135</v>
      </c>
      <c r="G1756" s="1" t="s">
        <v>13217</v>
      </c>
      <c r="H1756" s="1">
        <f>+Temporalidad[[#This Row],[ID]]</f>
        <v>1745</v>
      </c>
    </row>
    <row r="1757" spans="1:8" hidden="1" x14ac:dyDescent="0.25">
      <c r="A1757">
        <v>1746</v>
      </c>
      <c r="B1757" t="s">
        <v>9306</v>
      </c>
      <c r="C1757" s="1" t="s">
        <v>8951</v>
      </c>
      <c r="D1757" s="1" t="s">
        <v>8951</v>
      </c>
      <c r="E1757" s="2">
        <v>51441</v>
      </c>
      <c r="F1757" s="2">
        <v>51501</v>
      </c>
      <c r="G1757" s="1" t="s">
        <v>13218</v>
      </c>
      <c r="H1757" s="1">
        <f>+Temporalidad[[#This Row],[ID]]</f>
        <v>1746</v>
      </c>
    </row>
    <row r="1758" spans="1:8" hidden="1" x14ac:dyDescent="0.25">
      <c r="A1758">
        <v>1747</v>
      </c>
      <c r="B1758" t="s">
        <v>9307</v>
      </c>
      <c r="C1758" s="1" t="s">
        <v>8951</v>
      </c>
      <c r="D1758" s="1" t="s">
        <v>8951</v>
      </c>
      <c r="E1758" s="2">
        <v>51806</v>
      </c>
      <c r="F1758" s="2">
        <v>51866</v>
      </c>
      <c r="G1758" s="1" t="s">
        <v>13219</v>
      </c>
      <c r="H1758" s="1">
        <f>+Temporalidad[[#This Row],[ID]]</f>
        <v>1747</v>
      </c>
    </row>
    <row r="1759" spans="1:8" hidden="1" x14ac:dyDescent="0.25">
      <c r="A1759">
        <v>1748</v>
      </c>
      <c r="B1759" t="s">
        <v>9308</v>
      </c>
      <c r="C1759" s="1" t="s">
        <v>8951</v>
      </c>
      <c r="D1759" s="1" t="s">
        <v>8951</v>
      </c>
      <c r="E1759" s="2">
        <v>52171</v>
      </c>
      <c r="F1759" s="2">
        <v>52231</v>
      </c>
      <c r="G1759" s="1" t="s">
        <v>13220</v>
      </c>
      <c r="H1759" s="1">
        <f>+Temporalidad[[#This Row],[ID]]</f>
        <v>1748</v>
      </c>
    </row>
    <row r="1760" spans="1:8" hidden="1" x14ac:dyDescent="0.25">
      <c r="A1760">
        <v>1749</v>
      </c>
      <c r="B1760" t="s">
        <v>9309</v>
      </c>
      <c r="C1760" s="1" t="s">
        <v>8951</v>
      </c>
      <c r="D1760" s="1" t="s">
        <v>8951</v>
      </c>
      <c r="E1760" s="2">
        <v>52536</v>
      </c>
      <c r="F1760" s="2">
        <v>52596</v>
      </c>
      <c r="G1760" s="1" t="s">
        <v>13221</v>
      </c>
      <c r="H1760" s="1">
        <f>+Temporalidad[[#This Row],[ID]]</f>
        <v>1749</v>
      </c>
    </row>
    <row r="1761" spans="1:8" hidden="1" x14ac:dyDescent="0.25">
      <c r="A1761">
        <v>1750</v>
      </c>
      <c r="B1761" t="s">
        <v>9310</v>
      </c>
      <c r="C1761" s="1" t="s">
        <v>8951</v>
      </c>
      <c r="D1761" s="1" t="s">
        <v>8951</v>
      </c>
      <c r="E1761" s="2">
        <v>52902</v>
      </c>
      <c r="F1761" s="2">
        <v>52962</v>
      </c>
      <c r="G1761" s="1" t="s">
        <v>13222</v>
      </c>
      <c r="H1761" s="1">
        <f>+Temporalidad[[#This Row],[ID]]</f>
        <v>1750</v>
      </c>
    </row>
    <row r="1762" spans="1:8" hidden="1" x14ac:dyDescent="0.25">
      <c r="A1762">
        <v>1751</v>
      </c>
      <c r="B1762" t="s">
        <v>9311</v>
      </c>
      <c r="C1762" s="1" t="s">
        <v>8951</v>
      </c>
      <c r="D1762" s="1" t="s">
        <v>8951</v>
      </c>
      <c r="E1762" s="2">
        <v>53267</v>
      </c>
      <c r="F1762" s="2">
        <v>53327</v>
      </c>
      <c r="G1762" s="1" t="s">
        <v>13223</v>
      </c>
      <c r="H1762" s="1">
        <f>+Temporalidad[[#This Row],[ID]]</f>
        <v>1751</v>
      </c>
    </row>
    <row r="1763" spans="1:8" hidden="1" x14ac:dyDescent="0.25">
      <c r="A1763">
        <v>1752</v>
      </c>
      <c r="B1763" t="s">
        <v>9312</v>
      </c>
      <c r="C1763" s="1" t="s">
        <v>8951</v>
      </c>
      <c r="D1763" s="1" t="s">
        <v>8951</v>
      </c>
      <c r="E1763" s="2">
        <v>53632</v>
      </c>
      <c r="F1763" s="2">
        <v>53692</v>
      </c>
      <c r="G1763" s="1" t="s">
        <v>13224</v>
      </c>
      <c r="H1763" s="1">
        <f>+Temporalidad[[#This Row],[ID]]</f>
        <v>1752</v>
      </c>
    </row>
    <row r="1764" spans="1:8" hidden="1" x14ac:dyDescent="0.25">
      <c r="A1764">
        <v>1753</v>
      </c>
      <c r="B1764" t="s">
        <v>9313</v>
      </c>
      <c r="C1764" s="1" t="s">
        <v>8951</v>
      </c>
      <c r="D1764" s="1" t="s">
        <v>8951</v>
      </c>
      <c r="E1764" s="2">
        <v>53997</v>
      </c>
      <c r="F1764" s="2">
        <v>54057</v>
      </c>
      <c r="G1764" s="1" t="s">
        <v>13225</v>
      </c>
      <c r="H1764" s="1">
        <f>+Temporalidad[[#This Row],[ID]]</f>
        <v>1753</v>
      </c>
    </row>
    <row r="1765" spans="1:8" hidden="1" x14ac:dyDescent="0.25">
      <c r="A1765">
        <v>1754</v>
      </c>
      <c r="B1765" t="s">
        <v>9314</v>
      </c>
      <c r="C1765" s="1" t="s">
        <v>8951</v>
      </c>
      <c r="D1765" s="1" t="s">
        <v>8951</v>
      </c>
      <c r="E1765" s="2">
        <v>54363</v>
      </c>
      <c r="F1765" s="2">
        <v>54423</v>
      </c>
      <c r="G1765" s="1" t="s">
        <v>13226</v>
      </c>
      <c r="H1765" s="1">
        <f>+Temporalidad[[#This Row],[ID]]</f>
        <v>1754</v>
      </c>
    </row>
    <row r="1766" spans="1:8" hidden="1" x14ac:dyDescent="0.25">
      <c r="A1766">
        <v>1755</v>
      </c>
      <c r="B1766" t="s">
        <v>9315</v>
      </c>
      <c r="C1766" s="1" t="s">
        <v>8951</v>
      </c>
      <c r="D1766" s="1" t="s">
        <v>8951</v>
      </c>
      <c r="E1766" s="2">
        <v>54728</v>
      </c>
      <c r="F1766" s="2">
        <v>54788</v>
      </c>
      <c r="G1766" s="1" t="s">
        <v>13227</v>
      </c>
      <c r="H1766" s="1">
        <f>+Temporalidad[[#This Row],[ID]]</f>
        <v>1755</v>
      </c>
    </row>
    <row r="1767" spans="1:8" hidden="1" x14ac:dyDescent="0.25">
      <c r="A1767">
        <v>1756</v>
      </c>
      <c r="B1767" t="s">
        <v>9316</v>
      </c>
      <c r="C1767" s="1" t="s">
        <v>8951</v>
      </c>
      <c r="D1767" s="1" t="s">
        <v>8951</v>
      </c>
      <c r="E1767" s="2">
        <v>55093</v>
      </c>
      <c r="F1767" s="2">
        <v>55153</v>
      </c>
      <c r="G1767" s="1" t="s">
        <v>13228</v>
      </c>
      <c r="H1767" s="1">
        <f>+Temporalidad[[#This Row],[ID]]</f>
        <v>1756</v>
      </c>
    </row>
    <row r="1768" spans="1:8" x14ac:dyDescent="0.25">
      <c r="A1768">
        <v>1757</v>
      </c>
      <c r="B1768" t="s">
        <v>10448</v>
      </c>
      <c r="C1768" s="1" t="s">
        <v>10449</v>
      </c>
      <c r="D1768" s="1" t="s">
        <v>10449</v>
      </c>
      <c r="E1768" s="2">
        <v>40909</v>
      </c>
      <c r="F1768" s="2">
        <v>44196</v>
      </c>
      <c r="G1768" s="1" t="s">
        <v>13229</v>
      </c>
      <c r="H1768" s="1">
        <f>+Temporalidad[[#This Row],[ID]]</f>
        <v>1757</v>
      </c>
    </row>
    <row r="1769" spans="1:8" x14ac:dyDescent="0.25">
      <c r="A1769">
        <v>1758</v>
      </c>
      <c r="B1769" t="s">
        <v>10686</v>
      </c>
      <c r="C1769" s="1" t="s">
        <v>10449</v>
      </c>
      <c r="D1769" s="1" t="s">
        <v>10449</v>
      </c>
      <c r="E1769" s="2">
        <v>42736</v>
      </c>
      <c r="F1769" s="2">
        <v>44196</v>
      </c>
      <c r="G1769" s="1" t="s">
        <v>13230</v>
      </c>
      <c r="H1769" s="1">
        <f>+Temporalidad[[#This Row],[ID]]</f>
        <v>1758</v>
      </c>
    </row>
    <row r="1770" spans="1:8" x14ac:dyDescent="0.25">
      <c r="A1770">
        <v>1759</v>
      </c>
      <c r="B1770" t="s">
        <v>10687</v>
      </c>
      <c r="C1770" s="1" t="s">
        <v>10449</v>
      </c>
      <c r="D1770" s="1" t="s">
        <v>10449</v>
      </c>
      <c r="E1770" s="2">
        <v>43101</v>
      </c>
      <c r="F1770" s="2">
        <v>44196</v>
      </c>
      <c r="G1770" s="1" t="s">
        <v>13231</v>
      </c>
      <c r="H1770" s="1">
        <f>+Temporalidad[[#This Row],[ID]]</f>
        <v>1759</v>
      </c>
    </row>
    <row r="1771" spans="1:8" hidden="1" x14ac:dyDescent="0.25">
      <c r="A1771">
        <v>1760</v>
      </c>
      <c r="B1771" t="s">
        <v>10698</v>
      </c>
      <c r="C1771" s="1" t="s">
        <v>10606</v>
      </c>
      <c r="D1771" s="1" t="s">
        <v>10701</v>
      </c>
      <c r="E1771" s="2">
        <v>44356</v>
      </c>
      <c r="F1771" s="2">
        <v>44356</v>
      </c>
      <c r="G1771" s="1" t="s">
        <v>13711</v>
      </c>
      <c r="H1771" s="1">
        <f>+Temporalidad[[#This Row],[ID]]</f>
        <v>1760</v>
      </c>
    </row>
    <row r="1772" spans="1:8" hidden="1" x14ac:dyDescent="0.25">
      <c r="A1772">
        <v>1761</v>
      </c>
      <c r="B1772" t="s">
        <v>10699</v>
      </c>
      <c r="C1772" s="1" t="s">
        <v>10621</v>
      </c>
      <c r="D1772" s="1" t="s">
        <v>10702</v>
      </c>
      <c r="E1772" s="2">
        <v>44349</v>
      </c>
      <c r="F1772" s="2">
        <v>44356</v>
      </c>
      <c r="G1772" s="1" t="s">
        <v>13712</v>
      </c>
      <c r="H1772" s="1">
        <f>+Temporalidad[[#This Row],[ID]]</f>
        <v>1761</v>
      </c>
    </row>
    <row r="1773" spans="1:8" hidden="1" x14ac:dyDescent="0.25">
      <c r="A1773">
        <v>1762</v>
      </c>
      <c r="B1773" t="s">
        <v>10700</v>
      </c>
      <c r="C1773" s="1" t="s">
        <v>8340</v>
      </c>
      <c r="D1773" s="1" t="s">
        <v>8341</v>
      </c>
      <c r="E1773" s="2">
        <v>44326</v>
      </c>
      <c r="F1773" s="2">
        <v>44356</v>
      </c>
      <c r="G1773" s="1" t="s">
        <v>13713</v>
      </c>
      <c r="H1773" s="1">
        <f>+Temporalidad[[#This Row],[ID]]</f>
        <v>1762</v>
      </c>
    </row>
    <row r="1774" spans="1:8" x14ac:dyDescent="0.25">
      <c r="A1774">
        <v>1763</v>
      </c>
      <c r="B1774" t="s">
        <v>13232</v>
      </c>
      <c r="C1774" s="1" t="s">
        <v>10449</v>
      </c>
      <c r="D1774" s="1" t="s">
        <v>10449</v>
      </c>
      <c r="E1774" s="2">
        <v>40179</v>
      </c>
      <c r="F1774" s="2">
        <v>43830</v>
      </c>
      <c r="G1774" s="1" t="s">
        <v>13233</v>
      </c>
      <c r="H1774" s="1">
        <f>+Temporalidad[[#This Row],[ID]]</f>
        <v>1763</v>
      </c>
    </row>
    <row r="1775" spans="1:8" x14ac:dyDescent="0.25">
      <c r="A1775">
        <v>1764</v>
      </c>
      <c r="B1775" t="s">
        <v>13234</v>
      </c>
      <c r="C1775" s="1" t="s">
        <v>10449</v>
      </c>
      <c r="D1775" s="1" t="s">
        <v>10449</v>
      </c>
      <c r="E1775" s="2">
        <v>39448</v>
      </c>
      <c r="F1775" s="2">
        <v>43830</v>
      </c>
      <c r="G1775" s="1" t="s">
        <v>13235</v>
      </c>
      <c r="H1775" s="1">
        <f>+Temporalidad[[#This Row],[ID]]</f>
        <v>1764</v>
      </c>
    </row>
    <row r="1776" spans="1:8" x14ac:dyDescent="0.25">
      <c r="A1776">
        <v>1765</v>
      </c>
      <c r="B1776" t="s">
        <v>13236</v>
      </c>
      <c r="C1776" s="1" t="s">
        <v>10449</v>
      </c>
      <c r="D1776" s="1" t="s">
        <v>10449</v>
      </c>
      <c r="E1776" s="2">
        <v>43101</v>
      </c>
      <c r="F1776" s="2">
        <v>43830</v>
      </c>
      <c r="G1776" s="1" t="s">
        <v>13237</v>
      </c>
      <c r="H1776" s="1">
        <f>+Temporalidad[[#This Row],[ID]]</f>
        <v>1765</v>
      </c>
    </row>
    <row r="1777" spans="1:8" x14ac:dyDescent="0.25">
      <c r="A1777">
        <v>1766</v>
      </c>
      <c r="B1777" t="s">
        <v>13238</v>
      </c>
      <c r="C1777" s="1" t="s">
        <v>10449</v>
      </c>
      <c r="D1777" s="1" t="s">
        <v>10449</v>
      </c>
      <c r="E1777" s="2">
        <v>43466</v>
      </c>
      <c r="F1777" s="2">
        <v>44196</v>
      </c>
      <c r="G1777" s="1" t="s">
        <v>13239</v>
      </c>
      <c r="H1777" s="1">
        <f>+Temporalidad[[#This Row],[ID]]</f>
        <v>1766</v>
      </c>
    </row>
    <row r="1778" spans="1:8" x14ac:dyDescent="0.25">
      <c r="A1778">
        <v>1767</v>
      </c>
      <c r="B1778" t="s">
        <v>13240</v>
      </c>
      <c r="C1778" s="1" t="s">
        <v>10449</v>
      </c>
      <c r="D1778" s="1" t="s">
        <v>10449</v>
      </c>
      <c r="E1778" s="2">
        <v>38353</v>
      </c>
      <c r="F1778" s="2">
        <v>44196</v>
      </c>
      <c r="G1778" s="1" t="s">
        <v>13241</v>
      </c>
      <c r="H1778" s="1">
        <f>+Temporalidad[[#This Row],[ID]]</f>
        <v>1767</v>
      </c>
    </row>
    <row r="1779" spans="1:8" x14ac:dyDescent="0.25">
      <c r="A1779">
        <v>1768</v>
      </c>
      <c r="B1779" t="s">
        <v>13242</v>
      </c>
      <c r="C1779" s="1" t="s">
        <v>10449</v>
      </c>
      <c r="D1779" s="1" t="s">
        <v>10449</v>
      </c>
      <c r="E1779" s="2">
        <v>28856</v>
      </c>
      <c r="F1779" s="2">
        <v>44196</v>
      </c>
      <c r="G1779" s="1" t="s">
        <v>13243</v>
      </c>
      <c r="H1779" s="1">
        <f>+Temporalidad[[#This Row],[ID]]</f>
        <v>1768</v>
      </c>
    </row>
    <row r="1780" spans="1:8" x14ac:dyDescent="0.25">
      <c r="A1780">
        <v>1769</v>
      </c>
      <c r="B1780" t="s">
        <v>13244</v>
      </c>
      <c r="C1780" s="1" t="s">
        <v>10449</v>
      </c>
      <c r="D1780" s="1" t="s">
        <v>10449</v>
      </c>
      <c r="E1780" s="2">
        <v>42736</v>
      </c>
      <c r="F1780" s="2">
        <v>43830</v>
      </c>
      <c r="G1780" s="1" t="s">
        <v>13245</v>
      </c>
      <c r="H1780" s="1">
        <f>+Temporalidad[[#This Row],[ID]]</f>
        <v>1769</v>
      </c>
    </row>
    <row r="1781" spans="1:8" x14ac:dyDescent="0.25">
      <c r="A1781">
        <v>1770</v>
      </c>
      <c r="B1781" t="s">
        <v>10740</v>
      </c>
      <c r="C1781" s="1" t="s">
        <v>10449</v>
      </c>
      <c r="D1781" s="1" t="s">
        <v>10449</v>
      </c>
      <c r="E1781" s="2">
        <v>40179</v>
      </c>
      <c r="F1781" s="2">
        <v>44561</v>
      </c>
      <c r="G1781" s="1" t="s">
        <v>13246</v>
      </c>
      <c r="H1781" s="1">
        <f>+Temporalidad[[#This Row],[ID]]</f>
        <v>1770</v>
      </c>
    </row>
    <row r="1782" spans="1:8" x14ac:dyDescent="0.25">
      <c r="A1782">
        <v>1771</v>
      </c>
      <c r="B1782" t="s">
        <v>13714</v>
      </c>
      <c r="C1782" s="1" t="s">
        <v>10449</v>
      </c>
      <c r="D1782" s="1" t="s">
        <v>10449</v>
      </c>
      <c r="E1782" s="2">
        <v>43831</v>
      </c>
      <c r="F1782" s="2">
        <v>44561</v>
      </c>
      <c r="G1782" s="1" t="s">
        <v>13715</v>
      </c>
      <c r="H1782" s="1">
        <f>+Temporalidad[[#This Row],[ID]]</f>
        <v>1771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683A21-DF53-4F1B-A361-33FCD6EAF33B}">
  <sheetPr>
    <tabColor rgb="FFC00000"/>
  </sheetPr>
  <dimension ref="A10:I3105"/>
  <sheetViews>
    <sheetView showGridLines="0" workbookViewId="0">
      <pane ySplit="10" topLeftCell="A11" activePane="bottomLeft" state="frozen"/>
      <selection pane="bottomLeft" activeCell="C261" sqref="C261"/>
    </sheetView>
  </sheetViews>
  <sheetFormatPr baseColWidth="10" defaultRowHeight="15" x14ac:dyDescent="0.25"/>
  <cols>
    <col min="2" max="2" width="5" bestFit="1" customWidth="1"/>
    <col min="3" max="3" width="55.7109375" bestFit="1" customWidth="1"/>
    <col min="4" max="4" width="13.42578125" bestFit="1" customWidth="1"/>
    <col min="5" max="5" width="17" bestFit="1" customWidth="1"/>
    <col min="6" max="6" width="10.42578125" bestFit="1" customWidth="1"/>
    <col min="7" max="7" width="21.7109375" bestFit="1" customWidth="1"/>
    <col min="8" max="8" width="81.140625" bestFit="1" customWidth="1"/>
    <col min="9" max="9" width="12.140625" bestFit="1" customWidth="1"/>
  </cols>
  <sheetData>
    <row r="10" spans="2:9" x14ac:dyDescent="0.25">
      <c r="B10" t="s">
        <v>0</v>
      </c>
      <c r="C10" t="s">
        <v>1</v>
      </c>
      <c r="D10" t="s">
        <v>2</v>
      </c>
      <c r="E10" t="s">
        <v>3</v>
      </c>
      <c r="F10" t="s">
        <v>35</v>
      </c>
      <c r="G10" t="s">
        <v>36</v>
      </c>
      <c r="H10" t="s">
        <v>37</v>
      </c>
      <c r="I10" t="s">
        <v>10447</v>
      </c>
    </row>
    <row r="11" spans="2:9" hidden="1" x14ac:dyDescent="0.25">
      <c r="B11">
        <v>1</v>
      </c>
      <c r="C11" s="1" t="s">
        <v>38</v>
      </c>
      <c r="D11" s="1"/>
      <c r="E11" s="1" t="s">
        <v>39</v>
      </c>
      <c r="F11" s="1" t="s">
        <v>40</v>
      </c>
      <c r="G11" s="1" t="s">
        <v>41</v>
      </c>
      <c r="H11" s="1" t="s">
        <v>42</v>
      </c>
      <c r="I11" s="1">
        <f>+Territorio[[#This Row],[id]]</f>
        <v>1</v>
      </c>
    </row>
    <row r="12" spans="2:9" hidden="1" x14ac:dyDescent="0.25">
      <c r="B12">
        <v>2</v>
      </c>
      <c r="C12" s="1" t="s">
        <v>43</v>
      </c>
      <c r="D12" s="1"/>
      <c r="E12" s="1" t="s">
        <v>39</v>
      </c>
      <c r="F12" s="1" t="s">
        <v>44</v>
      </c>
      <c r="G12" s="1" t="s">
        <v>41</v>
      </c>
      <c r="H12" s="1" t="s">
        <v>45</v>
      </c>
      <c r="I12" s="1">
        <f>+Territorio[[#This Row],[id]]</f>
        <v>2</v>
      </c>
    </row>
    <row r="13" spans="2:9" hidden="1" x14ac:dyDescent="0.25">
      <c r="B13">
        <v>3</v>
      </c>
      <c r="C13" s="1" t="s">
        <v>46</v>
      </c>
      <c r="D13" s="1"/>
      <c r="E13" s="1" t="s">
        <v>39</v>
      </c>
      <c r="F13" s="1" t="s">
        <v>47</v>
      </c>
      <c r="G13" s="1" t="s">
        <v>41</v>
      </c>
      <c r="H13" s="1" t="s">
        <v>48</v>
      </c>
      <c r="I13" s="1">
        <f>+Territorio[[#This Row],[id]]</f>
        <v>3</v>
      </c>
    </row>
    <row r="14" spans="2:9" hidden="1" x14ac:dyDescent="0.25">
      <c r="B14">
        <v>4</v>
      </c>
      <c r="C14" s="1" t="s">
        <v>49</v>
      </c>
      <c r="D14" s="1"/>
      <c r="E14" s="1" t="s">
        <v>39</v>
      </c>
      <c r="F14" s="1" t="s">
        <v>50</v>
      </c>
      <c r="G14" s="1" t="s">
        <v>41</v>
      </c>
      <c r="H14" s="1" t="s">
        <v>51</v>
      </c>
      <c r="I14" s="1">
        <f>+Territorio[[#This Row],[id]]</f>
        <v>4</v>
      </c>
    </row>
    <row r="15" spans="2:9" hidden="1" x14ac:dyDescent="0.25">
      <c r="B15">
        <v>5</v>
      </c>
      <c r="C15" s="1" t="s">
        <v>52</v>
      </c>
      <c r="D15" s="1"/>
      <c r="E15" s="1" t="s">
        <v>39</v>
      </c>
      <c r="F15" s="1" t="s">
        <v>53</v>
      </c>
      <c r="G15" s="1" t="s">
        <v>41</v>
      </c>
      <c r="H15" s="1" t="s">
        <v>54</v>
      </c>
      <c r="I15" s="1">
        <f>+Territorio[[#This Row],[id]]</f>
        <v>5</v>
      </c>
    </row>
    <row r="16" spans="2:9" hidden="1" x14ac:dyDescent="0.25">
      <c r="B16">
        <v>6</v>
      </c>
      <c r="C16" s="1" t="s">
        <v>55</v>
      </c>
      <c r="D16" s="1"/>
      <c r="E16" s="1" t="s">
        <v>39</v>
      </c>
      <c r="F16" s="1" t="s">
        <v>56</v>
      </c>
      <c r="G16" s="1" t="s">
        <v>41</v>
      </c>
      <c r="H16" s="1" t="s">
        <v>57</v>
      </c>
      <c r="I16" s="1">
        <f>+Territorio[[#This Row],[id]]</f>
        <v>6</v>
      </c>
    </row>
    <row r="17" spans="2:9" hidden="1" x14ac:dyDescent="0.25">
      <c r="B17">
        <v>7</v>
      </c>
      <c r="C17" s="1" t="s">
        <v>58</v>
      </c>
      <c r="D17" s="1"/>
      <c r="E17" s="1" t="s">
        <v>39</v>
      </c>
      <c r="F17" s="1" t="s">
        <v>59</v>
      </c>
      <c r="G17" s="1" t="s">
        <v>41</v>
      </c>
      <c r="H17" s="1" t="s">
        <v>60</v>
      </c>
      <c r="I17" s="1">
        <f>+Territorio[[#This Row],[id]]</f>
        <v>7</v>
      </c>
    </row>
    <row r="18" spans="2:9" hidden="1" x14ac:dyDescent="0.25">
      <c r="B18">
        <v>8</v>
      </c>
      <c r="C18" s="1" t="s">
        <v>61</v>
      </c>
      <c r="D18" s="1"/>
      <c r="E18" s="1" t="s">
        <v>39</v>
      </c>
      <c r="F18" s="1" t="s">
        <v>62</v>
      </c>
      <c r="G18" s="1" t="s">
        <v>41</v>
      </c>
      <c r="H18" s="1" t="s">
        <v>63</v>
      </c>
      <c r="I18" s="1">
        <f>+Territorio[[#This Row],[id]]</f>
        <v>8</v>
      </c>
    </row>
    <row r="19" spans="2:9" hidden="1" x14ac:dyDescent="0.25">
      <c r="B19">
        <v>9</v>
      </c>
      <c r="C19" s="1" t="s">
        <v>64</v>
      </c>
      <c r="D19" s="1"/>
      <c r="E19" s="1" t="s">
        <v>39</v>
      </c>
      <c r="F19" s="1" t="s">
        <v>65</v>
      </c>
      <c r="G19" s="1" t="s">
        <v>41</v>
      </c>
      <c r="H19" s="1" t="s">
        <v>66</v>
      </c>
      <c r="I19" s="1">
        <f>+Territorio[[#This Row],[id]]</f>
        <v>9</v>
      </c>
    </row>
    <row r="20" spans="2:9" hidden="1" x14ac:dyDescent="0.25">
      <c r="B20">
        <v>10</v>
      </c>
      <c r="C20" s="1" t="s">
        <v>67</v>
      </c>
      <c r="D20" s="1"/>
      <c r="E20" s="1" t="s">
        <v>39</v>
      </c>
      <c r="F20" s="1" t="s">
        <v>68</v>
      </c>
      <c r="G20" s="1" t="s">
        <v>41</v>
      </c>
      <c r="H20" s="1" t="s">
        <v>69</v>
      </c>
      <c r="I20" s="1">
        <f>+Territorio[[#This Row],[id]]</f>
        <v>10</v>
      </c>
    </row>
    <row r="21" spans="2:9" hidden="1" x14ac:dyDescent="0.25">
      <c r="B21">
        <v>11</v>
      </c>
      <c r="C21" s="1" t="s">
        <v>70</v>
      </c>
      <c r="D21" s="1"/>
      <c r="E21" s="1" t="s">
        <v>39</v>
      </c>
      <c r="F21" s="1" t="s">
        <v>71</v>
      </c>
      <c r="G21" s="1" t="s">
        <v>41</v>
      </c>
      <c r="H21" s="1" t="s">
        <v>72</v>
      </c>
      <c r="I21" s="1">
        <f>+Territorio[[#This Row],[id]]</f>
        <v>11</v>
      </c>
    </row>
    <row r="22" spans="2:9" hidden="1" x14ac:dyDescent="0.25">
      <c r="B22">
        <v>12</v>
      </c>
      <c r="C22" s="1" t="s">
        <v>73</v>
      </c>
      <c r="D22" s="1"/>
      <c r="E22" s="1" t="s">
        <v>39</v>
      </c>
      <c r="F22" s="1" t="s">
        <v>74</v>
      </c>
      <c r="G22" s="1" t="s">
        <v>41</v>
      </c>
      <c r="H22" s="1" t="s">
        <v>75</v>
      </c>
      <c r="I22" s="1">
        <f>+Territorio[[#This Row],[id]]</f>
        <v>12</v>
      </c>
    </row>
    <row r="23" spans="2:9" hidden="1" x14ac:dyDescent="0.25">
      <c r="B23">
        <v>13</v>
      </c>
      <c r="C23" s="1" t="s">
        <v>76</v>
      </c>
      <c r="D23" s="1"/>
      <c r="E23" s="1" t="s">
        <v>39</v>
      </c>
      <c r="F23" s="1" t="s">
        <v>77</v>
      </c>
      <c r="G23" s="1" t="s">
        <v>41</v>
      </c>
      <c r="H23" s="1" t="s">
        <v>78</v>
      </c>
      <c r="I23" s="1">
        <f>+Territorio[[#This Row],[id]]</f>
        <v>13</v>
      </c>
    </row>
    <row r="24" spans="2:9" hidden="1" x14ac:dyDescent="0.25">
      <c r="B24">
        <v>14</v>
      </c>
      <c r="C24" s="1" t="s">
        <v>79</v>
      </c>
      <c r="D24" s="1"/>
      <c r="E24" s="1" t="s">
        <v>39</v>
      </c>
      <c r="F24" s="1" t="s">
        <v>80</v>
      </c>
      <c r="G24" s="1" t="s">
        <v>41</v>
      </c>
      <c r="H24" s="1" t="s">
        <v>81</v>
      </c>
      <c r="I24" s="1">
        <f>+Territorio[[#This Row],[id]]</f>
        <v>14</v>
      </c>
    </row>
    <row r="25" spans="2:9" hidden="1" x14ac:dyDescent="0.25">
      <c r="B25">
        <v>15</v>
      </c>
      <c r="C25" s="1" t="s">
        <v>82</v>
      </c>
      <c r="D25" s="1"/>
      <c r="E25" s="1" t="s">
        <v>39</v>
      </c>
      <c r="F25" s="1" t="s">
        <v>83</v>
      </c>
      <c r="G25" s="1" t="s">
        <v>41</v>
      </c>
      <c r="H25" s="1" t="s">
        <v>84</v>
      </c>
      <c r="I25" s="1">
        <f>+Territorio[[#This Row],[id]]</f>
        <v>15</v>
      </c>
    </row>
    <row r="26" spans="2:9" hidden="1" x14ac:dyDescent="0.25">
      <c r="B26">
        <v>16</v>
      </c>
      <c r="C26" s="1" t="s">
        <v>85</v>
      </c>
      <c r="D26" s="1"/>
      <c r="E26" s="1" t="s">
        <v>39</v>
      </c>
      <c r="F26" s="1" t="s">
        <v>86</v>
      </c>
      <c r="G26" s="1" t="s">
        <v>41</v>
      </c>
      <c r="H26" s="1" t="s">
        <v>87</v>
      </c>
      <c r="I26" s="1">
        <f>+Territorio[[#This Row],[id]]</f>
        <v>16</v>
      </c>
    </row>
    <row r="27" spans="2:9" hidden="1" x14ac:dyDescent="0.25">
      <c r="B27">
        <v>17</v>
      </c>
      <c r="C27" s="1" t="s">
        <v>88</v>
      </c>
      <c r="D27" s="1"/>
      <c r="E27" s="1" t="s">
        <v>39</v>
      </c>
      <c r="F27" s="1" t="s">
        <v>89</v>
      </c>
      <c r="G27" s="1" t="s">
        <v>41</v>
      </c>
      <c r="H27" s="1" t="s">
        <v>90</v>
      </c>
      <c r="I27" s="1">
        <f>+Territorio[[#This Row],[id]]</f>
        <v>17</v>
      </c>
    </row>
    <row r="28" spans="2:9" hidden="1" x14ac:dyDescent="0.25">
      <c r="B28">
        <v>18</v>
      </c>
      <c r="C28" s="1" t="s">
        <v>91</v>
      </c>
      <c r="D28" s="1"/>
      <c r="E28" s="1" t="s">
        <v>39</v>
      </c>
      <c r="F28" s="1" t="s">
        <v>92</v>
      </c>
      <c r="G28" s="1" t="s">
        <v>41</v>
      </c>
      <c r="H28" s="1" t="s">
        <v>93</v>
      </c>
      <c r="I28" s="1">
        <f>+Territorio[[#This Row],[id]]</f>
        <v>18</v>
      </c>
    </row>
    <row r="29" spans="2:9" hidden="1" x14ac:dyDescent="0.25">
      <c r="B29">
        <v>19</v>
      </c>
      <c r="C29" s="1" t="s">
        <v>94</v>
      </c>
      <c r="D29" s="1"/>
      <c r="E29" s="1" t="s">
        <v>39</v>
      </c>
      <c r="F29" s="1" t="s">
        <v>95</v>
      </c>
      <c r="G29" s="1" t="s">
        <v>41</v>
      </c>
      <c r="H29" s="1" t="s">
        <v>96</v>
      </c>
      <c r="I29" s="1">
        <f>+Territorio[[#This Row],[id]]</f>
        <v>19</v>
      </c>
    </row>
    <row r="30" spans="2:9" hidden="1" x14ac:dyDescent="0.25">
      <c r="B30">
        <v>20</v>
      </c>
      <c r="C30" s="1" t="s">
        <v>97</v>
      </c>
      <c r="D30" s="1"/>
      <c r="E30" s="1" t="s">
        <v>39</v>
      </c>
      <c r="F30" s="1" t="s">
        <v>98</v>
      </c>
      <c r="G30" s="1" t="s">
        <v>41</v>
      </c>
      <c r="H30" s="1" t="s">
        <v>99</v>
      </c>
      <c r="I30" s="1">
        <f>+Territorio[[#This Row],[id]]</f>
        <v>20</v>
      </c>
    </row>
    <row r="31" spans="2:9" hidden="1" x14ac:dyDescent="0.25">
      <c r="B31">
        <v>21</v>
      </c>
      <c r="C31" s="1" t="s">
        <v>100</v>
      </c>
      <c r="D31" s="1"/>
      <c r="E31" s="1" t="s">
        <v>39</v>
      </c>
      <c r="F31" s="1" t="s">
        <v>101</v>
      </c>
      <c r="G31" s="1" t="s">
        <v>41</v>
      </c>
      <c r="H31" s="1" t="s">
        <v>102</v>
      </c>
      <c r="I31" s="1">
        <f>+Territorio[[#This Row],[id]]</f>
        <v>21</v>
      </c>
    </row>
    <row r="32" spans="2:9" hidden="1" x14ac:dyDescent="0.25">
      <c r="B32">
        <v>22</v>
      </c>
      <c r="C32" s="1" t="s">
        <v>103</v>
      </c>
      <c r="D32" s="1"/>
      <c r="E32" s="1" t="s">
        <v>39</v>
      </c>
      <c r="F32" s="1" t="s">
        <v>104</v>
      </c>
      <c r="G32" s="1" t="s">
        <v>41</v>
      </c>
      <c r="H32" s="1" t="s">
        <v>105</v>
      </c>
      <c r="I32" s="1">
        <f>+Territorio[[#This Row],[id]]</f>
        <v>22</v>
      </c>
    </row>
    <row r="33" spans="2:9" hidden="1" x14ac:dyDescent="0.25">
      <c r="B33">
        <v>23</v>
      </c>
      <c r="C33" s="1" t="s">
        <v>106</v>
      </c>
      <c r="D33" s="1"/>
      <c r="E33" s="1" t="s">
        <v>39</v>
      </c>
      <c r="F33" s="1" t="s">
        <v>107</v>
      </c>
      <c r="G33" s="1" t="s">
        <v>41</v>
      </c>
      <c r="H33" s="1" t="s">
        <v>108</v>
      </c>
      <c r="I33" s="1">
        <f>+Territorio[[#This Row],[id]]</f>
        <v>23</v>
      </c>
    </row>
    <row r="34" spans="2:9" hidden="1" x14ac:dyDescent="0.25">
      <c r="B34">
        <v>24</v>
      </c>
      <c r="C34" s="1" t="s">
        <v>109</v>
      </c>
      <c r="D34" s="1"/>
      <c r="E34" s="1" t="s">
        <v>39</v>
      </c>
      <c r="F34" s="1" t="s">
        <v>110</v>
      </c>
      <c r="G34" s="1" t="s">
        <v>41</v>
      </c>
      <c r="H34" s="1" t="s">
        <v>111</v>
      </c>
      <c r="I34" s="1">
        <f>+Territorio[[#This Row],[id]]</f>
        <v>24</v>
      </c>
    </row>
    <row r="35" spans="2:9" hidden="1" x14ac:dyDescent="0.25">
      <c r="B35">
        <v>25</v>
      </c>
      <c r="C35" s="1" t="s">
        <v>112</v>
      </c>
      <c r="D35" s="1"/>
      <c r="E35" s="1" t="s">
        <v>39</v>
      </c>
      <c r="F35" s="1" t="s">
        <v>113</v>
      </c>
      <c r="G35" s="1" t="s">
        <v>41</v>
      </c>
      <c r="H35" s="1" t="s">
        <v>114</v>
      </c>
      <c r="I35" s="1">
        <f>+Territorio[[#This Row],[id]]</f>
        <v>25</v>
      </c>
    </row>
    <row r="36" spans="2:9" hidden="1" x14ac:dyDescent="0.25">
      <c r="B36">
        <v>26</v>
      </c>
      <c r="C36" s="1" t="s">
        <v>115</v>
      </c>
      <c r="D36" s="1"/>
      <c r="E36" s="1" t="s">
        <v>39</v>
      </c>
      <c r="F36" s="1" t="s">
        <v>116</v>
      </c>
      <c r="G36" s="1" t="s">
        <v>41</v>
      </c>
      <c r="H36" s="1" t="s">
        <v>117</v>
      </c>
      <c r="I36" s="1">
        <f>+Territorio[[#This Row],[id]]</f>
        <v>26</v>
      </c>
    </row>
    <row r="37" spans="2:9" hidden="1" x14ac:dyDescent="0.25">
      <c r="B37">
        <v>27</v>
      </c>
      <c r="C37" s="1" t="s">
        <v>118</v>
      </c>
      <c r="D37" s="1"/>
      <c r="E37" s="1" t="s">
        <v>39</v>
      </c>
      <c r="F37" s="1" t="s">
        <v>119</v>
      </c>
      <c r="G37" s="1" t="s">
        <v>41</v>
      </c>
      <c r="H37" s="1" t="s">
        <v>120</v>
      </c>
      <c r="I37" s="1">
        <f>+Territorio[[#This Row],[id]]</f>
        <v>27</v>
      </c>
    </row>
    <row r="38" spans="2:9" hidden="1" x14ac:dyDescent="0.25">
      <c r="B38">
        <v>28</v>
      </c>
      <c r="C38" s="1" t="s">
        <v>121</v>
      </c>
      <c r="D38" s="1"/>
      <c r="E38" s="1" t="s">
        <v>39</v>
      </c>
      <c r="F38" s="1" t="s">
        <v>122</v>
      </c>
      <c r="G38" s="1" t="s">
        <v>41</v>
      </c>
      <c r="H38" s="1" t="s">
        <v>123</v>
      </c>
      <c r="I38" s="1">
        <f>+Territorio[[#This Row],[id]]</f>
        <v>28</v>
      </c>
    </row>
    <row r="39" spans="2:9" hidden="1" x14ac:dyDescent="0.25">
      <c r="B39">
        <v>29</v>
      </c>
      <c r="C39" s="1" t="s">
        <v>124</v>
      </c>
      <c r="D39" s="1"/>
      <c r="E39" s="1" t="s">
        <v>39</v>
      </c>
      <c r="F39" s="1" t="s">
        <v>125</v>
      </c>
      <c r="G39" s="1" t="s">
        <v>41</v>
      </c>
      <c r="H39" s="1" t="s">
        <v>126</v>
      </c>
      <c r="I39" s="1">
        <f>+Territorio[[#This Row],[id]]</f>
        <v>29</v>
      </c>
    </row>
    <row r="40" spans="2:9" hidden="1" x14ac:dyDescent="0.25">
      <c r="B40">
        <v>30</v>
      </c>
      <c r="C40" s="1" t="s">
        <v>127</v>
      </c>
      <c r="D40" s="1"/>
      <c r="E40" s="1" t="s">
        <v>39</v>
      </c>
      <c r="F40" s="1" t="s">
        <v>128</v>
      </c>
      <c r="G40" s="1" t="s">
        <v>41</v>
      </c>
      <c r="H40" s="1" t="s">
        <v>129</v>
      </c>
      <c r="I40" s="1">
        <f>+Territorio[[#This Row],[id]]</f>
        <v>30</v>
      </c>
    </row>
    <row r="41" spans="2:9" hidden="1" x14ac:dyDescent="0.25">
      <c r="B41">
        <v>31</v>
      </c>
      <c r="C41" s="1" t="s">
        <v>130</v>
      </c>
      <c r="D41" s="1"/>
      <c r="E41" s="1" t="s">
        <v>39</v>
      </c>
      <c r="F41" s="1" t="s">
        <v>131</v>
      </c>
      <c r="G41" s="1" t="s">
        <v>41</v>
      </c>
      <c r="H41" s="1" t="s">
        <v>132</v>
      </c>
      <c r="I41" s="1">
        <f>+Territorio[[#This Row],[id]]</f>
        <v>31</v>
      </c>
    </row>
    <row r="42" spans="2:9" hidden="1" x14ac:dyDescent="0.25">
      <c r="B42">
        <v>32</v>
      </c>
      <c r="C42" s="1" t="s">
        <v>133</v>
      </c>
      <c r="D42" s="1"/>
      <c r="E42" s="1" t="s">
        <v>39</v>
      </c>
      <c r="F42" s="1" t="s">
        <v>134</v>
      </c>
      <c r="G42" s="1" t="s">
        <v>41</v>
      </c>
      <c r="H42" s="1" t="s">
        <v>135</v>
      </c>
      <c r="I42" s="1">
        <f>+Territorio[[#This Row],[id]]</f>
        <v>32</v>
      </c>
    </row>
    <row r="43" spans="2:9" hidden="1" x14ac:dyDescent="0.25">
      <c r="B43">
        <v>33</v>
      </c>
      <c r="C43" s="1" t="s">
        <v>136</v>
      </c>
      <c r="D43" s="1"/>
      <c r="E43" s="1" t="s">
        <v>39</v>
      </c>
      <c r="F43" s="1" t="s">
        <v>137</v>
      </c>
      <c r="G43" s="1" t="s">
        <v>41</v>
      </c>
      <c r="H43" s="1" t="s">
        <v>138</v>
      </c>
      <c r="I43" s="1">
        <f>+Territorio[[#This Row],[id]]</f>
        <v>33</v>
      </c>
    </row>
    <row r="44" spans="2:9" hidden="1" x14ac:dyDescent="0.25">
      <c r="B44">
        <v>34</v>
      </c>
      <c r="C44" s="1" t="s">
        <v>139</v>
      </c>
      <c r="D44" s="1"/>
      <c r="E44" s="1" t="s">
        <v>39</v>
      </c>
      <c r="F44" s="1" t="s">
        <v>140</v>
      </c>
      <c r="G44" s="1" t="s">
        <v>41</v>
      </c>
      <c r="H44" s="1" t="s">
        <v>141</v>
      </c>
      <c r="I44" s="1">
        <f>+Territorio[[#This Row],[id]]</f>
        <v>34</v>
      </c>
    </row>
    <row r="45" spans="2:9" hidden="1" x14ac:dyDescent="0.25">
      <c r="B45">
        <v>35</v>
      </c>
      <c r="C45" s="1" t="s">
        <v>142</v>
      </c>
      <c r="D45" s="1"/>
      <c r="E45" s="1" t="s">
        <v>39</v>
      </c>
      <c r="F45" s="1" t="s">
        <v>143</v>
      </c>
      <c r="G45" s="1" t="s">
        <v>41</v>
      </c>
      <c r="H45" s="1" t="s">
        <v>144</v>
      </c>
      <c r="I45" s="1">
        <f>+Territorio[[#This Row],[id]]</f>
        <v>35</v>
      </c>
    </row>
    <row r="46" spans="2:9" hidden="1" x14ac:dyDescent="0.25">
      <c r="B46">
        <v>36</v>
      </c>
      <c r="C46" s="1" t="s">
        <v>145</v>
      </c>
      <c r="D46" s="1"/>
      <c r="E46" s="1" t="s">
        <v>39</v>
      </c>
      <c r="F46" s="1" t="s">
        <v>146</v>
      </c>
      <c r="G46" s="1" t="s">
        <v>41</v>
      </c>
      <c r="H46" s="1" t="s">
        <v>147</v>
      </c>
      <c r="I46" s="1">
        <f>+Territorio[[#This Row],[id]]</f>
        <v>36</v>
      </c>
    </row>
    <row r="47" spans="2:9" hidden="1" x14ac:dyDescent="0.25">
      <c r="B47">
        <v>37</v>
      </c>
      <c r="C47" s="1" t="s">
        <v>148</v>
      </c>
      <c r="D47" s="1"/>
      <c r="E47" s="1" t="s">
        <v>39</v>
      </c>
      <c r="F47" s="1" t="s">
        <v>149</v>
      </c>
      <c r="G47" s="1" t="s">
        <v>41</v>
      </c>
      <c r="H47" s="1" t="s">
        <v>150</v>
      </c>
      <c r="I47" s="1">
        <f>+Territorio[[#This Row],[id]]</f>
        <v>37</v>
      </c>
    </row>
    <row r="48" spans="2:9" hidden="1" x14ac:dyDescent="0.25">
      <c r="B48">
        <v>38</v>
      </c>
      <c r="C48" s="1" t="s">
        <v>151</v>
      </c>
      <c r="D48" s="1"/>
      <c r="E48" s="1" t="s">
        <v>39</v>
      </c>
      <c r="F48" s="1" t="s">
        <v>152</v>
      </c>
      <c r="G48" s="1" t="s">
        <v>41</v>
      </c>
      <c r="H48" s="1" t="s">
        <v>153</v>
      </c>
      <c r="I48" s="1">
        <f>+Territorio[[#This Row],[id]]</f>
        <v>38</v>
      </c>
    </row>
    <row r="49" spans="2:9" hidden="1" x14ac:dyDescent="0.25">
      <c r="B49">
        <v>39</v>
      </c>
      <c r="C49" s="1" t="s">
        <v>154</v>
      </c>
      <c r="D49" s="1"/>
      <c r="E49" s="1" t="s">
        <v>39</v>
      </c>
      <c r="F49" s="1" t="s">
        <v>155</v>
      </c>
      <c r="G49" s="1" t="s">
        <v>41</v>
      </c>
      <c r="H49" s="1" t="s">
        <v>156</v>
      </c>
      <c r="I49" s="1">
        <f>+Territorio[[#This Row],[id]]</f>
        <v>39</v>
      </c>
    </row>
    <row r="50" spans="2:9" hidden="1" x14ac:dyDescent="0.25">
      <c r="B50">
        <v>40</v>
      </c>
      <c r="C50" s="1" t="s">
        <v>157</v>
      </c>
      <c r="D50" s="1"/>
      <c r="E50" s="1" t="s">
        <v>39</v>
      </c>
      <c r="F50" s="1" t="s">
        <v>158</v>
      </c>
      <c r="G50" s="1" t="s">
        <v>41</v>
      </c>
      <c r="H50" s="1" t="s">
        <v>159</v>
      </c>
      <c r="I50" s="1">
        <f>+Territorio[[#This Row],[id]]</f>
        <v>40</v>
      </c>
    </row>
    <row r="51" spans="2:9" hidden="1" x14ac:dyDescent="0.25">
      <c r="B51">
        <v>41</v>
      </c>
      <c r="C51" s="1" t="s">
        <v>160</v>
      </c>
      <c r="D51" s="1"/>
      <c r="E51" s="1" t="s">
        <v>39</v>
      </c>
      <c r="F51" s="1" t="s">
        <v>161</v>
      </c>
      <c r="G51" s="1" t="s">
        <v>41</v>
      </c>
      <c r="H51" s="1" t="s">
        <v>162</v>
      </c>
      <c r="I51" s="1">
        <f>+Territorio[[#This Row],[id]]</f>
        <v>41</v>
      </c>
    </row>
    <row r="52" spans="2:9" hidden="1" x14ac:dyDescent="0.25">
      <c r="B52">
        <v>42</v>
      </c>
      <c r="C52" s="1" t="s">
        <v>163</v>
      </c>
      <c r="D52" s="1"/>
      <c r="E52" s="1" t="s">
        <v>39</v>
      </c>
      <c r="F52" s="1" t="s">
        <v>164</v>
      </c>
      <c r="G52" s="1" t="s">
        <v>41</v>
      </c>
      <c r="H52" s="1" t="s">
        <v>165</v>
      </c>
      <c r="I52" s="1">
        <f>+Territorio[[#This Row],[id]]</f>
        <v>42</v>
      </c>
    </row>
    <row r="53" spans="2:9" hidden="1" x14ac:dyDescent="0.25">
      <c r="B53">
        <v>43</v>
      </c>
      <c r="C53" s="1" t="s">
        <v>166</v>
      </c>
      <c r="D53" s="1"/>
      <c r="E53" s="1" t="s">
        <v>39</v>
      </c>
      <c r="F53" s="1" t="s">
        <v>167</v>
      </c>
      <c r="G53" s="1" t="s">
        <v>41</v>
      </c>
      <c r="H53" s="1" t="s">
        <v>168</v>
      </c>
      <c r="I53" s="1">
        <f>+Territorio[[#This Row],[id]]</f>
        <v>43</v>
      </c>
    </row>
    <row r="54" spans="2:9" hidden="1" x14ac:dyDescent="0.25">
      <c r="B54">
        <v>44</v>
      </c>
      <c r="C54" s="1" t="s">
        <v>169</v>
      </c>
      <c r="D54" s="1"/>
      <c r="E54" s="1" t="s">
        <v>39</v>
      </c>
      <c r="F54" s="1" t="s">
        <v>170</v>
      </c>
      <c r="G54" s="1" t="s">
        <v>41</v>
      </c>
      <c r="H54" s="1" t="s">
        <v>171</v>
      </c>
      <c r="I54" s="1">
        <f>+Territorio[[#This Row],[id]]</f>
        <v>44</v>
      </c>
    </row>
    <row r="55" spans="2:9" hidden="1" x14ac:dyDescent="0.25">
      <c r="B55">
        <v>45</v>
      </c>
      <c r="C55" s="1" t="s">
        <v>172</v>
      </c>
      <c r="D55" s="1"/>
      <c r="E55" s="1" t="s">
        <v>39</v>
      </c>
      <c r="F55" s="1" t="s">
        <v>173</v>
      </c>
      <c r="G55" s="1" t="s">
        <v>41</v>
      </c>
      <c r="H55" s="1" t="s">
        <v>174</v>
      </c>
      <c r="I55" s="1">
        <f>+Territorio[[#This Row],[id]]</f>
        <v>45</v>
      </c>
    </row>
    <row r="56" spans="2:9" hidden="1" x14ac:dyDescent="0.25">
      <c r="B56">
        <v>46</v>
      </c>
      <c r="C56" s="1" t="s">
        <v>175</v>
      </c>
      <c r="D56" s="1"/>
      <c r="E56" s="1" t="s">
        <v>39</v>
      </c>
      <c r="F56" s="1" t="s">
        <v>176</v>
      </c>
      <c r="G56" s="1" t="s">
        <v>41</v>
      </c>
      <c r="H56" s="1" t="s">
        <v>177</v>
      </c>
      <c r="I56" s="1">
        <f>+Territorio[[#This Row],[id]]</f>
        <v>46</v>
      </c>
    </row>
    <row r="57" spans="2:9" hidden="1" x14ac:dyDescent="0.25">
      <c r="B57">
        <v>47</v>
      </c>
      <c r="C57" s="1" t="s">
        <v>178</v>
      </c>
      <c r="D57" s="1"/>
      <c r="E57" s="1" t="s">
        <v>39</v>
      </c>
      <c r="F57" s="1" t="s">
        <v>179</v>
      </c>
      <c r="G57" s="1" t="s">
        <v>41</v>
      </c>
      <c r="H57" s="1" t="s">
        <v>180</v>
      </c>
      <c r="I57" s="1">
        <f>+Territorio[[#This Row],[id]]</f>
        <v>47</v>
      </c>
    </row>
    <row r="58" spans="2:9" hidden="1" x14ac:dyDescent="0.25">
      <c r="B58">
        <v>48</v>
      </c>
      <c r="C58" s="1" t="s">
        <v>181</v>
      </c>
      <c r="D58" s="1"/>
      <c r="E58" s="1" t="s">
        <v>39</v>
      </c>
      <c r="F58" s="1" t="s">
        <v>182</v>
      </c>
      <c r="G58" s="1" t="s">
        <v>41</v>
      </c>
      <c r="H58" s="1" t="s">
        <v>183</v>
      </c>
      <c r="I58" s="1">
        <f>+Territorio[[#This Row],[id]]</f>
        <v>48</v>
      </c>
    </row>
    <row r="59" spans="2:9" hidden="1" x14ac:dyDescent="0.25">
      <c r="B59">
        <v>49</v>
      </c>
      <c r="C59" s="1" t="s">
        <v>184</v>
      </c>
      <c r="D59" s="1"/>
      <c r="E59" s="1" t="s">
        <v>39</v>
      </c>
      <c r="F59" s="1" t="s">
        <v>185</v>
      </c>
      <c r="G59" s="1" t="s">
        <v>41</v>
      </c>
      <c r="H59" s="1" t="s">
        <v>186</v>
      </c>
      <c r="I59" s="1">
        <f>+Territorio[[#This Row],[id]]</f>
        <v>49</v>
      </c>
    </row>
    <row r="60" spans="2:9" hidden="1" x14ac:dyDescent="0.25">
      <c r="B60">
        <v>50</v>
      </c>
      <c r="C60" s="1" t="s">
        <v>187</v>
      </c>
      <c r="D60" s="1"/>
      <c r="E60" s="1" t="s">
        <v>39</v>
      </c>
      <c r="F60" s="1" t="s">
        <v>188</v>
      </c>
      <c r="G60" s="1" t="s">
        <v>41</v>
      </c>
      <c r="H60" s="1" t="s">
        <v>189</v>
      </c>
      <c r="I60" s="1">
        <f>+Territorio[[#This Row],[id]]</f>
        <v>50</v>
      </c>
    </row>
    <row r="61" spans="2:9" hidden="1" x14ac:dyDescent="0.25">
      <c r="B61">
        <v>51</v>
      </c>
      <c r="C61" s="1" t="s">
        <v>190</v>
      </c>
      <c r="D61" s="1"/>
      <c r="E61" s="1" t="s">
        <v>39</v>
      </c>
      <c r="F61" s="1" t="s">
        <v>191</v>
      </c>
      <c r="G61" s="1" t="s">
        <v>41</v>
      </c>
      <c r="H61" s="1" t="s">
        <v>192</v>
      </c>
      <c r="I61" s="1">
        <f>+Territorio[[#This Row],[id]]</f>
        <v>51</v>
      </c>
    </row>
    <row r="62" spans="2:9" hidden="1" x14ac:dyDescent="0.25">
      <c r="B62">
        <v>52</v>
      </c>
      <c r="C62" s="1" t="s">
        <v>193</v>
      </c>
      <c r="D62" s="1"/>
      <c r="E62" s="1" t="s">
        <v>39</v>
      </c>
      <c r="F62" s="1" t="s">
        <v>194</v>
      </c>
      <c r="G62" s="1" t="s">
        <v>41</v>
      </c>
      <c r="H62" s="1" t="s">
        <v>195</v>
      </c>
      <c r="I62" s="1">
        <f>+Territorio[[#This Row],[id]]</f>
        <v>52</v>
      </c>
    </row>
    <row r="63" spans="2:9" hidden="1" x14ac:dyDescent="0.25">
      <c r="B63">
        <v>53</v>
      </c>
      <c r="C63" s="1" t="s">
        <v>196</v>
      </c>
      <c r="D63" s="1"/>
      <c r="E63" s="1" t="s">
        <v>39</v>
      </c>
      <c r="F63" s="1" t="s">
        <v>197</v>
      </c>
      <c r="G63" s="1" t="s">
        <v>41</v>
      </c>
      <c r="H63" s="1" t="s">
        <v>198</v>
      </c>
      <c r="I63" s="1">
        <f>+Territorio[[#This Row],[id]]</f>
        <v>53</v>
      </c>
    </row>
    <row r="64" spans="2:9" hidden="1" x14ac:dyDescent="0.25">
      <c r="B64">
        <v>54</v>
      </c>
      <c r="C64" s="1" t="s">
        <v>199</v>
      </c>
      <c r="D64" s="1"/>
      <c r="E64" s="1" t="s">
        <v>39</v>
      </c>
      <c r="F64" s="1" t="s">
        <v>200</v>
      </c>
      <c r="G64" s="1" t="s">
        <v>41</v>
      </c>
      <c r="H64" s="1" t="s">
        <v>201</v>
      </c>
      <c r="I64" s="1">
        <f>+Territorio[[#This Row],[id]]</f>
        <v>54</v>
      </c>
    </row>
    <row r="65" spans="2:9" hidden="1" x14ac:dyDescent="0.25">
      <c r="B65">
        <v>55</v>
      </c>
      <c r="C65" s="1" t="s">
        <v>202</v>
      </c>
      <c r="D65" s="1"/>
      <c r="E65" s="1" t="s">
        <v>39</v>
      </c>
      <c r="F65" s="1" t="s">
        <v>203</v>
      </c>
      <c r="G65" s="1" t="s">
        <v>41</v>
      </c>
      <c r="H65" s="1" t="s">
        <v>204</v>
      </c>
      <c r="I65" s="1">
        <f>+Territorio[[#This Row],[id]]</f>
        <v>55</v>
      </c>
    </row>
    <row r="66" spans="2:9" hidden="1" x14ac:dyDescent="0.25">
      <c r="B66">
        <v>56</v>
      </c>
      <c r="C66" s="1" t="s">
        <v>205</v>
      </c>
      <c r="D66" s="1"/>
      <c r="E66" s="1" t="s">
        <v>39</v>
      </c>
      <c r="F66" s="1" t="s">
        <v>206</v>
      </c>
      <c r="G66" s="1" t="s">
        <v>41</v>
      </c>
      <c r="H66" s="1" t="s">
        <v>207</v>
      </c>
      <c r="I66" s="1">
        <f>+Territorio[[#This Row],[id]]</f>
        <v>56</v>
      </c>
    </row>
    <row r="67" spans="2:9" hidden="1" x14ac:dyDescent="0.25">
      <c r="B67">
        <v>57</v>
      </c>
      <c r="C67" s="1" t="s">
        <v>208</v>
      </c>
      <c r="D67" s="1"/>
      <c r="E67" s="1" t="s">
        <v>39</v>
      </c>
      <c r="F67" s="1" t="s">
        <v>209</v>
      </c>
      <c r="G67" s="1" t="s">
        <v>41</v>
      </c>
      <c r="H67" s="1" t="s">
        <v>210</v>
      </c>
      <c r="I67" s="1">
        <f>+Territorio[[#This Row],[id]]</f>
        <v>57</v>
      </c>
    </row>
    <row r="68" spans="2:9" hidden="1" x14ac:dyDescent="0.25">
      <c r="B68">
        <v>58</v>
      </c>
      <c r="C68" s="1" t="s">
        <v>211</v>
      </c>
      <c r="D68" s="1"/>
      <c r="E68" s="1" t="s">
        <v>39</v>
      </c>
      <c r="F68" s="1" t="s">
        <v>212</v>
      </c>
      <c r="G68" s="1" t="s">
        <v>41</v>
      </c>
      <c r="H68" s="1" t="s">
        <v>213</v>
      </c>
      <c r="I68" s="1">
        <f>+Territorio[[#This Row],[id]]</f>
        <v>58</v>
      </c>
    </row>
    <row r="69" spans="2:9" hidden="1" x14ac:dyDescent="0.25">
      <c r="B69">
        <v>59</v>
      </c>
      <c r="C69" s="1" t="s">
        <v>214</v>
      </c>
      <c r="D69" s="1"/>
      <c r="E69" s="1" t="s">
        <v>39</v>
      </c>
      <c r="F69" s="1" t="s">
        <v>215</v>
      </c>
      <c r="G69" s="1" t="s">
        <v>41</v>
      </c>
      <c r="H69" s="1" t="s">
        <v>216</v>
      </c>
      <c r="I69" s="1">
        <f>+Territorio[[#This Row],[id]]</f>
        <v>59</v>
      </c>
    </row>
    <row r="70" spans="2:9" hidden="1" x14ac:dyDescent="0.25">
      <c r="B70">
        <v>60</v>
      </c>
      <c r="C70" s="1" t="s">
        <v>217</v>
      </c>
      <c r="D70" s="1"/>
      <c r="E70" s="1" t="s">
        <v>39</v>
      </c>
      <c r="F70" s="1" t="s">
        <v>218</v>
      </c>
      <c r="G70" s="1" t="s">
        <v>41</v>
      </c>
      <c r="H70" s="1" t="s">
        <v>219</v>
      </c>
      <c r="I70" s="1">
        <f>+Territorio[[#This Row],[id]]</f>
        <v>60</v>
      </c>
    </row>
    <row r="71" spans="2:9" hidden="1" x14ac:dyDescent="0.25">
      <c r="B71">
        <v>61</v>
      </c>
      <c r="C71" s="1" t="s">
        <v>220</v>
      </c>
      <c r="D71" s="1"/>
      <c r="E71" s="1" t="s">
        <v>39</v>
      </c>
      <c r="F71" s="1" t="s">
        <v>221</v>
      </c>
      <c r="G71" s="1" t="s">
        <v>41</v>
      </c>
      <c r="H71" s="1" t="s">
        <v>222</v>
      </c>
      <c r="I71" s="1">
        <f>+Territorio[[#This Row],[id]]</f>
        <v>61</v>
      </c>
    </row>
    <row r="72" spans="2:9" hidden="1" x14ac:dyDescent="0.25">
      <c r="B72">
        <v>62</v>
      </c>
      <c r="C72" s="1" t="s">
        <v>223</v>
      </c>
      <c r="D72" s="1"/>
      <c r="E72" s="1" t="s">
        <v>39</v>
      </c>
      <c r="F72" s="1" t="s">
        <v>224</v>
      </c>
      <c r="G72" s="1" t="s">
        <v>41</v>
      </c>
      <c r="H72" s="1" t="s">
        <v>225</v>
      </c>
      <c r="I72" s="1">
        <f>+Territorio[[#This Row],[id]]</f>
        <v>62</v>
      </c>
    </row>
    <row r="73" spans="2:9" hidden="1" x14ac:dyDescent="0.25">
      <c r="B73">
        <v>63</v>
      </c>
      <c r="C73" s="1" t="s">
        <v>226</v>
      </c>
      <c r="D73" s="1"/>
      <c r="E73" s="1" t="s">
        <v>39</v>
      </c>
      <c r="F73" s="1" t="s">
        <v>227</v>
      </c>
      <c r="G73" s="1" t="s">
        <v>41</v>
      </c>
      <c r="H73" s="1" t="s">
        <v>228</v>
      </c>
      <c r="I73" s="1">
        <f>+Territorio[[#This Row],[id]]</f>
        <v>63</v>
      </c>
    </row>
    <row r="74" spans="2:9" hidden="1" x14ac:dyDescent="0.25">
      <c r="B74">
        <v>64</v>
      </c>
      <c r="C74" s="1" t="s">
        <v>229</v>
      </c>
      <c r="D74" s="1"/>
      <c r="E74" s="1" t="s">
        <v>39</v>
      </c>
      <c r="F74" s="1" t="s">
        <v>230</v>
      </c>
      <c r="G74" s="1" t="s">
        <v>41</v>
      </c>
      <c r="H74" s="1" t="s">
        <v>231</v>
      </c>
      <c r="I74" s="1">
        <f>+Territorio[[#This Row],[id]]</f>
        <v>64</v>
      </c>
    </row>
    <row r="75" spans="2:9" hidden="1" x14ac:dyDescent="0.25">
      <c r="B75">
        <v>65</v>
      </c>
      <c r="C75" s="1" t="s">
        <v>232</v>
      </c>
      <c r="D75" s="1"/>
      <c r="E75" s="1" t="s">
        <v>39</v>
      </c>
      <c r="F75" s="1" t="s">
        <v>233</v>
      </c>
      <c r="G75" s="1" t="s">
        <v>41</v>
      </c>
      <c r="H75" s="1" t="s">
        <v>234</v>
      </c>
      <c r="I75" s="1">
        <f>+Territorio[[#This Row],[id]]</f>
        <v>65</v>
      </c>
    </row>
    <row r="76" spans="2:9" hidden="1" x14ac:dyDescent="0.25">
      <c r="B76">
        <v>66</v>
      </c>
      <c r="C76" s="1" t="s">
        <v>235</v>
      </c>
      <c r="D76" s="1"/>
      <c r="E76" s="1" t="s">
        <v>39</v>
      </c>
      <c r="F76" s="1" t="s">
        <v>236</v>
      </c>
      <c r="G76" s="1" t="s">
        <v>41</v>
      </c>
      <c r="H76" s="1" t="s">
        <v>237</v>
      </c>
      <c r="I76" s="1">
        <f>+Territorio[[#This Row],[id]]</f>
        <v>66</v>
      </c>
    </row>
    <row r="77" spans="2:9" hidden="1" x14ac:dyDescent="0.25">
      <c r="B77">
        <v>67</v>
      </c>
      <c r="C77" s="1" t="s">
        <v>238</v>
      </c>
      <c r="D77" s="1"/>
      <c r="E77" s="1" t="s">
        <v>39</v>
      </c>
      <c r="F77" s="1" t="s">
        <v>239</v>
      </c>
      <c r="G77" s="1" t="s">
        <v>41</v>
      </c>
      <c r="H77" s="1" t="s">
        <v>240</v>
      </c>
      <c r="I77" s="1">
        <f>+Territorio[[#This Row],[id]]</f>
        <v>67</v>
      </c>
    </row>
    <row r="78" spans="2:9" hidden="1" x14ac:dyDescent="0.25">
      <c r="B78">
        <v>68</v>
      </c>
      <c r="C78" s="1" t="s">
        <v>241</v>
      </c>
      <c r="D78" s="1"/>
      <c r="E78" s="1" t="s">
        <v>39</v>
      </c>
      <c r="F78" s="1" t="s">
        <v>242</v>
      </c>
      <c r="G78" s="1" t="s">
        <v>41</v>
      </c>
      <c r="H78" s="1" t="s">
        <v>243</v>
      </c>
      <c r="I78" s="1">
        <f>+Territorio[[#This Row],[id]]</f>
        <v>68</v>
      </c>
    </row>
    <row r="79" spans="2:9" hidden="1" x14ac:dyDescent="0.25">
      <c r="B79">
        <v>69</v>
      </c>
      <c r="C79" s="1" t="s">
        <v>244</v>
      </c>
      <c r="D79" s="1"/>
      <c r="E79" s="1" t="s">
        <v>39</v>
      </c>
      <c r="F79" s="1" t="s">
        <v>245</v>
      </c>
      <c r="G79" s="1" t="s">
        <v>41</v>
      </c>
      <c r="H79" s="1" t="s">
        <v>246</v>
      </c>
      <c r="I79" s="1">
        <f>+Territorio[[#This Row],[id]]</f>
        <v>69</v>
      </c>
    </row>
    <row r="80" spans="2:9" hidden="1" x14ac:dyDescent="0.25">
      <c r="B80">
        <v>70</v>
      </c>
      <c r="C80" s="1" t="s">
        <v>247</v>
      </c>
      <c r="D80" s="1"/>
      <c r="E80" s="1" t="s">
        <v>39</v>
      </c>
      <c r="F80" s="1" t="s">
        <v>248</v>
      </c>
      <c r="G80" s="1" t="s">
        <v>41</v>
      </c>
      <c r="H80" s="1" t="s">
        <v>249</v>
      </c>
      <c r="I80" s="1">
        <f>+Territorio[[#This Row],[id]]</f>
        <v>70</v>
      </c>
    </row>
    <row r="81" spans="2:9" hidden="1" x14ac:dyDescent="0.25">
      <c r="B81">
        <v>71</v>
      </c>
      <c r="C81" s="1" t="s">
        <v>250</v>
      </c>
      <c r="D81" s="1"/>
      <c r="E81" s="1" t="s">
        <v>39</v>
      </c>
      <c r="F81" s="1" t="s">
        <v>251</v>
      </c>
      <c r="G81" s="1" t="s">
        <v>41</v>
      </c>
      <c r="H81" s="1" t="s">
        <v>252</v>
      </c>
      <c r="I81" s="1">
        <f>+Territorio[[#This Row],[id]]</f>
        <v>71</v>
      </c>
    </row>
    <row r="82" spans="2:9" hidden="1" x14ac:dyDescent="0.25">
      <c r="B82">
        <v>72</v>
      </c>
      <c r="C82" s="1" t="s">
        <v>253</v>
      </c>
      <c r="D82" s="1"/>
      <c r="E82" s="1" t="s">
        <v>39</v>
      </c>
      <c r="F82" s="1" t="s">
        <v>254</v>
      </c>
      <c r="G82" s="1" t="s">
        <v>41</v>
      </c>
      <c r="H82" s="1" t="s">
        <v>255</v>
      </c>
      <c r="I82" s="1">
        <f>+Territorio[[#This Row],[id]]</f>
        <v>72</v>
      </c>
    </row>
    <row r="83" spans="2:9" hidden="1" x14ac:dyDescent="0.25">
      <c r="B83">
        <v>73</v>
      </c>
      <c r="C83" s="1" t="s">
        <v>256</v>
      </c>
      <c r="D83" s="1"/>
      <c r="E83" s="1" t="s">
        <v>39</v>
      </c>
      <c r="F83" s="1" t="s">
        <v>257</v>
      </c>
      <c r="G83" s="1" t="s">
        <v>41</v>
      </c>
      <c r="H83" s="1" t="s">
        <v>258</v>
      </c>
      <c r="I83" s="1">
        <f>+Territorio[[#This Row],[id]]</f>
        <v>73</v>
      </c>
    </row>
    <row r="84" spans="2:9" hidden="1" x14ac:dyDescent="0.25">
      <c r="B84">
        <v>74</v>
      </c>
      <c r="C84" s="1" t="s">
        <v>259</v>
      </c>
      <c r="D84" s="1"/>
      <c r="E84" s="1" t="s">
        <v>39</v>
      </c>
      <c r="F84" s="1" t="s">
        <v>260</v>
      </c>
      <c r="G84" s="1" t="s">
        <v>41</v>
      </c>
      <c r="H84" s="1" t="s">
        <v>261</v>
      </c>
      <c r="I84" s="1">
        <f>+Territorio[[#This Row],[id]]</f>
        <v>74</v>
      </c>
    </row>
    <row r="85" spans="2:9" hidden="1" x14ac:dyDescent="0.25">
      <c r="B85">
        <v>75</v>
      </c>
      <c r="C85" s="1" t="s">
        <v>262</v>
      </c>
      <c r="D85" s="1"/>
      <c r="E85" s="1" t="s">
        <v>39</v>
      </c>
      <c r="F85" s="1" t="s">
        <v>263</v>
      </c>
      <c r="G85" s="1" t="s">
        <v>41</v>
      </c>
      <c r="H85" s="1" t="s">
        <v>264</v>
      </c>
      <c r="I85" s="1">
        <f>+Territorio[[#This Row],[id]]</f>
        <v>75</v>
      </c>
    </row>
    <row r="86" spans="2:9" hidden="1" x14ac:dyDescent="0.25">
      <c r="B86">
        <v>76</v>
      </c>
      <c r="C86" s="1" t="s">
        <v>265</v>
      </c>
      <c r="D86" s="1"/>
      <c r="E86" s="1" t="s">
        <v>39</v>
      </c>
      <c r="F86" s="1" t="s">
        <v>266</v>
      </c>
      <c r="G86" s="1" t="s">
        <v>41</v>
      </c>
      <c r="H86" s="1" t="s">
        <v>267</v>
      </c>
      <c r="I86" s="1">
        <f>+Territorio[[#This Row],[id]]</f>
        <v>76</v>
      </c>
    </row>
    <row r="87" spans="2:9" hidden="1" x14ac:dyDescent="0.25">
      <c r="B87">
        <v>77</v>
      </c>
      <c r="C87" s="1" t="s">
        <v>268</v>
      </c>
      <c r="D87" s="1"/>
      <c r="E87" s="1" t="s">
        <v>39</v>
      </c>
      <c r="F87" s="1" t="s">
        <v>269</v>
      </c>
      <c r="G87" s="1" t="s">
        <v>41</v>
      </c>
      <c r="H87" s="1" t="s">
        <v>270</v>
      </c>
      <c r="I87" s="1">
        <f>+Territorio[[#This Row],[id]]</f>
        <v>77</v>
      </c>
    </row>
    <row r="88" spans="2:9" hidden="1" x14ac:dyDescent="0.25">
      <c r="B88">
        <v>78</v>
      </c>
      <c r="C88" s="1" t="s">
        <v>271</v>
      </c>
      <c r="D88" s="1"/>
      <c r="E88" s="1" t="s">
        <v>39</v>
      </c>
      <c r="F88" s="1" t="s">
        <v>272</v>
      </c>
      <c r="G88" s="1" t="s">
        <v>41</v>
      </c>
      <c r="H88" s="1" t="s">
        <v>273</v>
      </c>
      <c r="I88" s="1">
        <f>+Territorio[[#This Row],[id]]</f>
        <v>78</v>
      </c>
    </row>
    <row r="89" spans="2:9" hidden="1" x14ac:dyDescent="0.25">
      <c r="B89">
        <v>79</v>
      </c>
      <c r="C89" s="1" t="s">
        <v>274</v>
      </c>
      <c r="D89" s="1"/>
      <c r="E89" s="1" t="s">
        <v>39</v>
      </c>
      <c r="F89" s="1" t="s">
        <v>275</v>
      </c>
      <c r="G89" s="1" t="s">
        <v>41</v>
      </c>
      <c r="H89" s="1" t="s">
        <v>276</v>
      </c>
      <c r="I89" s="1">
        <f>+Territorio[[#This Row],[id]]</f>
        <v>79</v>
      </c>
    </row>
    <row r="90" spans="2:9" hidden="1" x14ac:dyDescent="0.25">
      <c r="B90">
        <v>80</v>
      </c>
      <c r="C90" s="1" t="s">
        <v>277</v>
      </c>
      <c r="D90" s="1"/>
      <c r="E90" s="1" t="s">
        <v>39</v>
      </c>
      <c r="F90" s="1" t="s">
        <v>278</v>
      </c>
      <c r="G90" s="1" t="s">
        <v>41</v>
      </c>
      <c r="H90" s="1" t="s">
        <v>279</v>
      </c>
      <c r="I90" s="1">
        <f>+Territorio[[#This Row],[id]]</f>
        <v>80</v>
      </c>
    </row>
    <row r="91" spans="2:9" hidden="1" x14ac:dyDescent="0.25">
      <c r="B91">
        <v>81</v>
      </c>
      <c r="C91" s="1" t="s">
        <v>280</v>
      </c>
      <c r="D91" s="1"/>
      <c r="E91" s="1" t="s">
        <v>39</v>
      </c>
      <c r="F91" s="1" t="s">
        <v>281</v>
      </c>
      <c r="G91" s="1" t="s">
        <v>41</v>
      </c>
      <c r="H91" s="1" t="s">
        <v>282</v>
      </c>
      <c r="I91" s="1">
        <f>+Territorio[[#This Row],[id]]</f>
        <v>81</v>
      </c>
    </row>
    <row r="92" spans="2:9" hidden="1" x14ac:dyDescent="0.25">
      <c r="B92">
        <v>82</v>
      </c>
      <c r="C92" s="1" t="s">
        <v>283</v>
      </c>
      <c r="D92" s="1"/>
      <c r="E92" s="1" t="s">
        <v>39</v>
      </c>
      <c r="F92" s="1" t="s">
        <v>284</v>
      </c>
      <c r="G92" s="1" t="s">
        <v>41</v>
      </c>
      <c r="H92" s="1" t="s">
        <v>285</v>
      </c>
      <c r="I92" s="1">
        <f>+Territorio[[#This Row],[id]]</f>
        <v>82</v>
      </c>
    </row>
    <row r="93" spans="2:9" hidden="1" x14ac:dyDescent="0.25">
      <c r="B93">
        <v>83</v>
      </c>
      <c r="C93" s="1" t="s">
        <v>286</v>
      </c>
      <c r="D93" s="1"/>
      <c r="E93" s="1" t="s">
        <v>39</v>
      </c>
      <c r="F93" s="1" t="s">
        <v>287</v>
      </c>
      <c r="G93" s="1" t="s">
        <v>41</v>
      </c>
      <c r="H93" s="1" t="s">
        <v>288</v>
      </c>
      <c r="I93" s="1">
        <f>+Territorio[[#This Row],[id]]</f>
        <v>83</v>
      </c>
    </row>
    <row r="94" spans="2:9" hidden="1" x14ac:dyDescent="0.25">
      <c r="B94">
        <v>84</v>
      </c>
      <c r="C94" s="1" t="s">
        <v>289</v>
      </c>
      <c r="D94" s="1"/>
      <c r="E94" s="1" t="s">
        <v>39</v>
      </c>
      <c r="F94" s="1" t="s">
        <v>290</v>
      </c>
      <c r="G94" s="1" t="s">
        <v>41</v>
      </c>
      <c r="H94" s="1" t="s">
        <v>291</v>
      </c>
      <c r="I94" s="1">
        <f>+Territorio[[#This Row],[id]]</f>
        <v>84</v>
      </c>
    </row>
    <row r="95" spans="2:9" hidden="1" x14ac:dyDescent="0.25">
      <c r="B95">
        <v>85</v>
      </c>
      <c r="C95" s="1" t="s">
        <v>292</v>
      </c>
      <c r="D95" s="1"/>
      <c r="E95" s="1" t="s">
        <v>39</v>
      </c>
      <c r="F95" s="1" t="s">
        <v>293</v>
      </c>
      <c r="G95" s="1" t="s">
        <v>41</v>
      </c>
      <c r="H95" s="1" t="s">
        <v>294</v>
      </c>
      <c r="I95" s="1">
        <f>+Territorio[[#This Row],[id]]</f>
        <v>85</v>
      </c>
    </row>
    <row r="96" spans="2:9" hidden="1" x14ac:dyDescent="0.25">
      <c r="B96">
        <v>86</v>
      </c>
      <c r="C96" s="1" t="s">
        <v>295</v>
      </c>
      <c r="D96" s="1"/>
      <c r="E96" s="1" t="s">
        <v>39</v>
      </c>
      <c r="F96" s="1" t="s">
        <v>296</v>
      </c>
      <c r="G96" s="1" t="s">
        <v>41</v>
      </c>
      <c r="H96" s="1" t="s">
        <v>297</v>
      </c>
      <c r="I96" s="1">
        <f>+Territorio[[#This Row],[id]]</f>
        <v>86</v>
      </c>
    </row>
    <row r="97" spans="2:9" hidden="1" x14ac:dyDescent="0.25">
      <c r="B97">
        <v>87</v>
      </c>
      <c r="C97" s="1" t="s">
        <v>298</v>
      </c>
      <c r="D97" s="1"/>
      <c r="E97" s="1" t="s">
        <v>39</v>
      </c>
      <c r="F97" s="1" t="s">
        <v>299</v>
      </c>
      <c r="G97" s="1" t="s">
        <v>41</v>
      </c>
      <c r="H97" s="1" t="s">
        <v>300</v>
      </c>
      <c r="I97" s="1">
        <f>+Territorio[[#This Row],[id]]</f>
        <v>87</v>
      </c>
    </row>
    <row r="98" spans="2:9" hidden="1" x14ac:dyDescent="0.25">
      <c r="B98">
        <v>88</v>
      </c>
      <c r="C98" s="1" t="s">
        <v>301</v>
      </c>
      <c r="D98" s="1"/>
      <c r="E98" s="1" t="s">
        <v>39</v>
      </c>
      <c r="F98" s="1" t="s">
        <v>302</v>
      </c>
      <c r="G98" s="1" t="s">
        <v>41</v>
      </c>
      <c r="H98" s="1" t="s">
        <v>303</v>
      </c>
      <c r="I98" s="1">
        <f>+Territorio[[#This Row],[id]]</f>
        <v>88</v>
      </c>
    </row>
    <row r="99" spans="2:9" hidden="1" x14ac:dyDescent="0.25">
      <c r="B99">
        <v>89</v>
      </c>
      <c r="C99" s="1" t="s">
        <v>304</v>
      </c>
      <c r="D99" s="1"/>
      <c r="E99" s="1" t="s">
        <v>39</v>
      </c>
      <c r="F99" s="1" t="s">
        <v>305</v>
      </c>
      <c r="G99" s="1" t="s">
        <v>41</v>
      </c>
      <c r="H99" s="1" t="s">
        <v>306</v>
      </c>
      <c r="I99" s="1">
        <f>+Territorio[[#This Row],[id]]</f>
        <v>89</v>
      </c>
    </row>
    <row r="100" spans="2:9" hidden="1" x14ac:dyDescent="0.25">
      <c r="B100">
        <v>90</v>
      </c>
      <c r="C100" s="1" t="s">
        <v>307</v>
      </c>
      <c r="D100" s="1"/>
      <c r="E100" s="1" t="s">
        <v>39</v>
      </c>
      <c r="F100" s="1" t="s">
        <v>308</v>
      </c>
      <c r="G100" s="1" t="s">
        <v>41</v>
      </c>
      <c r="H100" s="1" t="s">
        <v>309</v>
      </c>
      <c r="I100" s="1">
        <f>+Territorio[[#This Row],[id]]</f>
        <v>90</v>
      </c>
    </row>
    <row r="101" spans="2:9" hidden="1" x14ac:dyDescent="0.25">
      <c r="B101">
        <v>91</v>
      </c>
      <c r="C101" s="1" t="s">
        <v>310</v>
      </c>
      <c r="D101" s="1"/>
      <c r="E101" s="1" t="s">
        <v>39</v>
      </c>
      <c r="F101" s="1" t="s">
        <v>311</v>
      </c>
      <c r="G101" s="1" t="s">
        <v>41</v>
      </c>
      <c r="H101" s="1" t="s">
        <v>312</v>
      </c>
      <c r="I101" s="1">
        <f>+Territorio[[#This Row],[id]]</f>
        <v>91</v>
      </c>
    </row>
    <row r="102" spans="2:9" hidden="1" x14ac:dyDescent="0.25">
      <c r="B102">
        <v>92</v>
      </c>
      <c r="C102" s="1" t="s">
        <v>313</v>
      </c>
      <c r="D102" s="1"/>
      <c r="E102" s="1" t="s">
        <v>39</v>
      </c>
      <c r="F102" s="1" t="s">
        <v>314</v>
      </c>
      <c r="G102" s="1" t="s">
        <v>41</v>
      </c>
      <c r="H102" s="1" t="s">
        <v>315</v>
      </c>
      <c r="I102" s="1">
        <f>+Territorio[[#This Row],[id]]</f>
        <v>92</v>
      </c>
    </row>
    <row r="103" spans="2:9" hidden="1" x14ac:dyDescent="0.25">
      <c r="B103">
        <v>93</v>
      </c>
      <c r="C103" s="1" t="s">
        <v>316</v>
      </c>
      <c r="D103" s="1"/>
      <c r="E103" s="1" t="s">
        <v>39</v>
      </c>
      <c r="F103" s="1" t="s">
        <v>317</v>
      </c>
      <c r="G103" s="1" t="s">
        <v>41</v>
      </c>
      <c r="H103" s="1" t="s">
        <v>318</v>
      </c>
      <c r="I103" s="1">
        <f>+Territorio[[#This Row],[id]]</f>
        <v>93</v>
      </c>
    </row>
    <row r="104" spans="2:9" hidden="1" x14ac:dyDescent="0.25">
      <c r="B104">
        <v>94</v>
      </c>
      <c r="C104" s="1" t="s">
        <v>319</v>
      </c>
      <c r="D104" s="1"/>
      <c r="E104" s="1" t="s">
        <v>39</v>
      </c>
      <c r="F104" s="1" t="s">
        <v>320</v>
      </c>
      <c r="G104" s="1" t="s">
        <v>41</v>
      </c>
      <c r="H104" s="1" t="s">
        <v>321</v>
      </c>
      <c r="I104" s="1">
        <f>+Territorio[[#This Row],[id]]</f>
        <v>94</v>
      </c>
    </row>
    <row r="105" spans="2:9" hidden="1" x14ac:dyDescent="0.25">
      <c r="B105">
        <v>95</v>
      </c>
      <c r="C105" s="1" t="s">
        <v>322</v>
      </c>
      <c r="D105" s="1"/>
      <c r="E105" s="1" t="s">
        <v>39</v>
      </c>
      <c r="F105" s="1" t="s">
        <v>323</v>
      </c>
      <c r="G105" s="1" t="s">
        <v>41</v>
      </c>
      <c r="H105" s="1" t="s">
        <v>324</v>
      </c>
      <c r="I105" s="1">
        <f>+Territorio[[#This Row],[id]]</f>
        <v>95</v>
      </c>
    </row>
    <row r="106" spans="2:9" hidden="1" x14ac:dyDescent="0.25">
      <c r="B106">
        <v>96</v>
      </c>
      <c r="C106" s="1" t="s">
        <v>325</v>
      </c>
      <c r="D106" s="1"/>
      <c r="E106" s="1" t="s">
        <v>39</v>
      </c>
      <c r="F106" s="1" t="s">
        <v>326</v>
      </c>
      <c r="G106" s="1" t="s">
        <v>41</v>
      </c>
      <c r="H106" s="1" t="s">
        <v>327</v>
      </c>
      <c r="I106" s="1">
        <f>+Territorio[[#This Row],[id]]</f>
        <v>96</v>
      </c>
    </row>
    <row r="107" spans="2:9" hidden="1" x14ac:dyDescent="0.25">
      <c r="B107">
        <v>97</v>
      </c>
      <c r="C107" s="1" t="s">
        <v>328</v>
      </c>
      <c r="D107" s="1"/>
      <c r="E107" s="1" t="s">
        <v>39</v>
      </c>
      <c r="F107" s="1" t="s">
        <v>329</v>
      </c>
      <c r="G107" s="1" t="s">
        <v>41</v>
      </c>
      <c r="H107" s="1" t="s">
        <v>330</v>
      </c>
      <c r="I107" s="1">
        <f>+Territorio[[#This Row],[id]]</f>
        <v>97</v>
      </c>
    </row>
    <row r="108" spans="2:9" hidden="1" x14ac:dyDescent="0.25">
      <c r="B108">
        <v>98</v>
      </c>
      <c r="C108" s="1" t="s">
        <v>331</v>
      </c>
      <c r="D108" s="1"/>
      <c r="E108" s="1" t="s">
        <v>39</v>
      </c>
      <c r="F108" s="1" t="s">
        <v>332</v>
      </c>
      <c r="G108" s="1" t="s">
        <v>41</v>
      </c>
      <c r="H108" s="1" t="s">
        <v>333</v>
      </c>
      <c r="I108" s="1">
        <f>+Territorio[[#This Row],[id]]</f>
        <v>98</v>
      </c>
    </row>
    <row r="109" spans="2:9" hidden="1" x14ac:dyDescent="0.25">
      <c r="B109">
        <v>99</v>
      </c>
      <c r="C109" s="1" t="s">
        <v>334</v>
      </c>
      <c r="D109" s="1"/>
      <c r="E109" s="1" t="s">
        <v>39</v>
      </c>
      <c r="F109" s="1" t="s">
        <v>335</v>
      </c>
      <c r="G109" s="1" t="s">
        <v>41</v>
      </c>
      <c r="H109" s="1" t="s">
        <v>336</v>
      </c>
      <c r="I109" s="1">
        <f>+Territorio[[#This Row],[id]]</f>
        <v>99</v>
      </c>
    </row>
    <row r="110" spans="2:9" hidden="1" x14ac:dyDescent="0.25">
      <c r="B110">
        <v>100</v>
      </c>
      <c r="C110" s="1" t="s">
        <v>337</v>
      </c>
      <c r="D110" s="1"/>
      <c r="E110" s="1" t="s">
        <v>39</v>
      </c>
      <c r="F110" s="1" t="s">
        <v>338</v>
      </c>
      <c r="G110" s="1" t="s">
        <v>41</v>
      </c>
      <c r="H110" s="1" t="s">
        <v>339</v>
      </c>
      <c r="I110" s="1">
        <f>+Territorio[[#This Row],[id]]</f>
        <v>100</v>
      </c>
    </row>
    <row r="111" spans="2:9" hidden="1" x14ac:dyDescent="0.25">
      <c r="B111">
        <v>101</v>
      </c>
      <c r="C111" s="1" t="s">
        <v>340</v>
      </c>
      <c r="D111" s="1"/>
      <c r="E111" s="1" t="s">
        <v>39</v>
      </c>
      <c r="F111" s="1" t="s">
        <v>341</v>
      </c>
      <c r="G111" s="1" t="s">
        <v>41</v>
      </c>
      <c r="H111" s="1" t="s">
        <v>342</v>
      </c>
      <c r="I111" s="1">
        <f>+Territorio[[#This Row],[id]]</f>
        <v>101</v>
      </c>
    </row>
    <row r="112" spans="2:9" hidden="1" x14ac:dyDescent="0.25">
      <c r="B112">
        <v>102</v>
      </c>
      <c r="C112" s="1" t="s">
        <v>343</v>
      </c>
      <c r="D112" s="1"/>
      <c r="E112" s="1" t="s">
        <v>39</v>
      </c>
      <c r="F112" s="1" t="s">
        <v>344</v>
      </c>
      <c r="G112" s="1" t="s">
        <v>41</v>
      </c>
      <c r="H112" s="1" t="s">
        <v>345</v>
      </c>
      <c r="I112" s="1">
        <f>+Territorio[[#This Row],[id]]</f>
        <v>102</v>
      </c>
    </row>
    <row r="113" spans="2:9" hidden="1" x14ac:dyDescent="0.25">
      <c r="B113">
        <v>103</v>
      </c>
      <c r="C113" s="1" t="s">
        <v>346</v>
      </c>
      <c r="D113" s="1"/>
      <c r="E113" s="1" t="s">
        <v>39</v>
      </c>
      <c r="F113" s="1" t="s">
        <v>347</v>
      </c>
      <c r="G113" s="1" t="s">
        <v>41</v>
      </c>
      <c r="H113" s="1" t="s">
        <v>348</v>
      </c>
      <c r="I113" s="1">
        <f>+Territorio[[#This Row],[id]]</f>
        <v>103</v>
      </c>
    </row>
    <row r="114" spans="2:9" hidden="1" x14ac:dyDescent="0.25">
      <c r="B114">
        <v>104</v>
      </c>
      <c r="C114" s="1" t="s">
        <v>349</v>
      </c>
      <c r="D114" s="1"/>
      <c r="E114" s="1" t="s">
        <v>39</v>
      </c>
      <c r="F114" s="1" t="s">
        <v>350</v>
      </c>
      <c r="G114" s="1" t="s">
        <v>41</v>
      </c>
      <c r="H114" s="1" t="s">
        <v>351</v>
      </c>
      <c r="I114" s="1">
        <f>+Territorio[[#This Row],[id]]</f>
        <v>104</v>
      </c>
    </row>
    <row r="115" spans="2:9" hidden="1" x14ac:dyDescent="0.25">
      <c r="B115">
        <v>105</v>
      </c>
      <c r="C115" s="1" t="s">
        <v>352</v>
      </c>
      <c r="D115" s="1"/>
      <c r="E115" s="1" t="s">
        <v>39</v>
      </c>
      <c r="F115" s="1" t="s">
        <v>353</v>
      </c>
      <c r="G115" s="1" t="s">
        <v>41</v>
      </c>
      <c r="H115" s="1" t="s">
        <v>354</v>
      </c>
      <c r="I115" s="1">
        <f>+Territorio[[#This Row],[id]]</f>
        <v>105</v>
      </c>
    </row>
    <row r="116" spans="2:9" hidden="1" x14ac:dyDescent="0.25">
      <c r="B116">
        <v>106</v>
      </c>
      <c r="C116" s="1" t="s">
        <v>355</v>
      </c>
      <c r="D116" s="1"/>
      <c r="E116" s="1" t="s">
        <v>39</v>
      </c>
      <c r="F116" s="1" t="s">
        <v>356</v>
      </c>
      <c r="G116" s="1" t="s">
        <v>41</v>
      </c>
      <c r="H116" s="1" t="s">
        <v>357</v>
      </c>
      <c r="I116" s="1">
        <f>+Territorio[[#This Row],[id]]</f>
        <v>106</v>
      </c>
    </row>
    <row r="117" spans="2:9" hidden="1" x14ac:dyDescent="0.25">
      <c r="B117">
        <v>107</v>
      </c>
      <c r="C117" s="1" t="s">
        <v>358</v>
      </c>
      <c r="D117" s="1"/>
      <c r="E117" s="1" t="s">
        <v>39</v>
      </c>
      <c r="F117" s="1" t="s">
        <v>359</v>
      </c>
      <c r="G117" s="1" t="s">
        <v>41</v>
      </c>
      <c r="H117" s="1" t="s">
        <v>360</v>
      </c>
      <c r="I117" s="1">
        <f>+Territorio[[#This Row],[id]]</f>
        <v>107</v>
      </c>
    </row>
    <row r="118" spans="2:9" hidden="1" x14ac:dyDescent="0.25">
      <c r="B118">
        <v>108</v>
      </c>
      <c r="C118" s="1" t="s">
        <v>361</v>
      </c>
      <c r="D118" s="1"/>
      <c r="E118" s="1" t="s">
        <v>39</v>
      </c>
      <c r="F118" s="1" t="s">
        <v>362</v>
      </c>
      <c r="G118" s="1" t="s">
        <v>41</v>
      </c>
      <c r="H118" s="1" t="s">
        <v>363</v>
      </c>
      <c r="I118" s="1">
        <f>+Territorio[[#This Row],[id]]</f>
        <v>108</v>
      </c>
    </row>
    <row r="119" spans="2:9" hidden="1" x14ac:dyDescent="0.25">
      <c r="B119">
        <v>109</v>
      </c>
      <c r="C119" s="1" t="s">
        <v>364</v>
      </c>
      <c r="D119" s="1"/>
      <c r="E119" s="1" t="s">
        <v>39</v>
      </c>
      <c r="F119" s="1" t="s">
        <v>365</v>
      </c>
      <c r="G119" s="1" t="s">
        <v>41</v>
      </c>
      <c r="H119" s="1" t="s">
        <v>366</v>
      </c>
      <c r="I119" s="1">
        <f>+Territorio[[#This Row],[id]]</f>
        <v>109</v>
      </c>
    </row>
    <row r="120" spans="2:9" hidden="1" x14ac:dyDescent="0.25">
      <c r="B120">
        <v>110</v>
      </c>
      <c r="C120" s="1" t="s">
        <v>367</v>
      </c>
      <c r="D120" s="1"/>
      <c r="E120" s="1" t="s">
        <v>39</v>
      </c>
      <c r="F120" s="1" t="s">
        <v>368</v>
      </c>
      <c r="G120" s="1" t="s">
        <v>41</v>
      </c>
      <c r="H120" s="1" t="s">
        <v>369</v>
      </c>
      <c r="I120" s="1">
        <f>+Territorio[[#This Row],[id]]</f>
        <v>110</v>
      </c>
    </row>
    <row r="121" spans="2:9" hidden="1" x14ac:dyDescent="0.25">
      <c r="B121">
        <v>111</v>
      </c>
      <c r="C121" s="1" t="s">
        <v>370</v>
      </c>
      <c r="D121" s="1"/>
      <c r="E121" s="1" t="s">
        <v>39</v>
      </c>
      <c r="F121" s="1" t="s">
        <v>371</v>
      </c>
      <c r="G121" s="1" t="s">
        <v>41</v>
      </c>
      <c r="H121" s="1" t="s">
        <v>372</v>
      </c>
      <c r="I121" s="1">
        <f>+Territorio[[#This Row],[id]]</f>
        <v>111</v>
      </c>
    </row>
    <row r="122" spans="2:9" hidden="1" x14ac:dyDescent="0.25">
      <c r="B122">
        <v>112</v>
      </c>
      <c r="C122" s="1" t="s">
        <v>373</v>
      </c>
      <c r="D122" s="1"/>
      <c r="E122" s="1" t="s">
        <v>39</v>
      </c>
      <c r="F122" s="1" t="s">
        <v>374</v>
      </c>
      <c r="G122" s="1" t="s">
        <v>41</v>
      </c>
      <c r="H122" s="1" t="s">
        <v>375</v>
      </c>
      <c r="I122" s="1">
        <f>+Territorio[[#This Row],[id]]</f>
        <v>112</v>
      </c>
    </row>
    <row r="123" spans="2:9" hidden="1" x14ac:dyDescent="0.25">
      <c r="B123">
        <v>113</v>
      </c>
      <c r="C123" s="1" t="s">
        <v>376</v>
      </c>
      <c r="D123" s="1"/>
      <c r="E123" s="1" t="s">
        <v>39</v>
      </c>
      <c r="F123" s="1" t="s">
        <v>377</v>
      </c>
      <c r="G123" s="1" t="s">
        <v>41</v>
      </c>
      <c r="H123" s="1" t="s">
        <v>378</v>
      </c>
      <c r="I123" s="1">
        <f>+Territorio[[#This Row],[id]]</f>
        <v>113</v>
      </c>
    </row>
    <row r="124" spans="2:9" hidden="1" x14ac:dyDescent="0.25">
      <c r="B124">
        <v>114</v>
      </c>
      <c r="C124" s="1" t="s">
        <v>379</v>
      </c>
      <c r="D124" s="1"/>
      <c r="E124" s="1" t="s">
        <v>39</v>
      </c>
      <c r="F124" s="1" t="s">
        <v>380</v>
      </c>
      <c r="G124" s="1" t="s">
        <v>41</v>
      </c>
      <c r="H124" s="1" t="s">
        <v>381</v>
      </c>
      <c r="I124" s="1">
        <f>+Territorio[[#This Row],[id]]</f>
        <v>114</v>
      </c>
    </row>
    <row r="125" spans="2:9" hidden="1" x14ac:dyDescent="0.25">
      <c r="B125">
        <v>115</v>
      </c>
      <c r="C125" s="1" t="s">
        <v>382</v>
      </c>
      <c r="D125" s="1"/>
      <c r="E125" s="1" t="s">
        <v>39</v>
      </c>
      <c r="F125" s="1" t="s">
        <v>383</v>
      </c>
      <c r="G125" s="1" t="s">
        <v>41</v>
      </c>
      <c r="H125" s="1" t="s">
        <v>384</v>
      </c>
      <c r="I125" s="1">
        <f>+Territorio[[#This Row],[id]]</f>
        <v>115</v>
      </c>
    </row>
    <row r="126" spans="2:9" hidden="1" x14ac:dyDescent="0.25">
      <c r="B126">
        <v>116</v>
      </c>
      <c r="C126" s="1" t="s">
        <v>385</v>
      </c>
      <c r="D126" s="1"/>
      <c r="E126" s="1" t="s">
        <v>39</v>
      </c>
      <c r="F126" s="1" t="s">
        <v>386</v>
      </c>
      <c r="G126" s="1" t="s">
        <v>41</v>
      </c>
      <c r="H126" s="1" t="s">
        <v>387</v>
      </c>
      <c r="I126" s="1">
        <f>+Territorio[[#This Row],[id]]</f>
        <v>116</v>
      </c>
    </row>
    <row r="127" spans="2:9" hidden="1" x14ac:dyDescent="0.25">
      <c r="B127">
        <v>117</v>
      </c>
      <c r="C127" s="1" t="s">
        <v>388</v>
      </c>
      <c r="D127" s="1"/>
      <c r="E127" s="1" t="s">
        <v>39</v>
      </c>
      <c r="F127" s="1" t="s">
        <v>389</v>
      </c>
      <c r="G127" s="1" t="s">
        <v>41</v>
      </c>
      <c r="H127" s="1" t="s">
        <v>390</v>
      </c>
      <c r="I127" s="1">
        <f>+Territorio[[#This Row],[id]]</f>
        <v>117</v>
      </c>
    </row>
    <row r="128" spans="2:9" hidden="1" x14ac:dyDescent="0.25">
      <c r="B128">
        <v>118</v>
      </c>
      <c r="C128" s="1" t="s">
        <v>391</v>
      </c>
      <c r="D128" s="1"/>
      <c r="E128" s="1" t="s">
        <v>39</v>
      </c>
      <c r="F128" s="1" t="s">
        <v>392</v>
      </c>
      <c r="G128" s="1" t="s">
        <v>41</v>
      </c>
      <c r="H128" s="1" t="s">
        <v>393</v>
      </c>
      <c r="I128" s="1">
        <f>+Territorio[[#This Row],[id]]</f>
        <v>118</v>
      </c>
    </row>
    <row r="129" spans="2:9" hidden="1" x14ac:dyDescent="0.25">
      <c r="B129">
        <v>119</v>
      </c>
      <c r="C129" s="1" t="s">
        <v>394</v>
      </c>
      <c r="D129" s="1"/>
      <c r="E129" s="1" t="s">
        <v>39</v>
      </c>
      <c r="F129" s="1" t="s">
        <v>395</v>
      </c>
      <c r="G129" s="1" t="s">
        <v>41</v>
      </c>
      <c r="H129" s="1" t="s">
        <v>396</v>
      </c>
      <c r="I129" s="1">
        <f>+Territorio[[#This Row],[id]]</f>
        <v>119</v>
      </c>
    </row>
    <row r="130" spans="2:9" hidden="1" x14ac:dyDescent="0.25">
      <c r="B130">
        <v>120</v>
      </c>
      <c r="C130" s="1" t="s">
        <v>397</v>
      </c>
      <c r="D130" s="1"/>
      <c r="E130" s="1" t="s">
        <v>39</v>
      </c>
      <c r="F130" s="1" t="s">
        <v>398</v>
      </c>
      <c r="G130" s="1" t="s">
        <v>41</v>
      </c>
      <c r="H130" s="1" t="s">
        <v>399</v>
      </c>
      <c r="I130" s="1">
        <f>+Territorio[[#This Row],[id]]</f>
        <v>120</v>
      </c>
    </row>
    <row r="131" spans="2:9" hidden="1" x14ac:dyDescent="0.25">
      <c r="B131">
        <v>121</v>
      </c>
      <c r="C131" s="1" t="s">
        <v>400</v>
      </c>
      <c r="D131" s="1"/>
      <c r="E131" s="1" t="s">
        <v>39</v>
      </c>
      <c r="F131" s="1" t="s">
        <v>401</v>
      </c>
      <c r="G131" s="1" t="s">
        <v>41</v>
      </c>
      <c r="H131" s="1" t="s">
        <v>402</v>
      </c>
      <c r="I131" s="1">
        <f>+Territorio[[#This Row],[id]]</f>
        <v>121</v>
      </c>
    </row>
    <row r="132" spans="2:9" hidden="1" x14ac:dyDescent="0.25">
      <c r="B132">
        <v>122</v>
      </c>
      <c r="C132" s="1" t="s">
        <v>403</v>
      </c>
      <c r="D132" s="1"/>
      <c r="E132" s="1" t="s">
        <v>39</v>
      </c>
      <c r="F132" s="1" t="s">
        <v>404</v>
      </c>
      <c r="G132" s="1" t="s">
        <v>41</v>
      </c>
      <c r="H132" s="1" t="s">
        <v>405</v>
      </c>
      <c r="I132" s="1">
        <f>+Territorio[[#This Row],[id]]</f>
        <v>122</v>
      </c>
    </row>
    <row r="133" spans="2:9" hidden="1" x14ac:dyDescent="0.25">
      <c r="B133">
        <v>123</v>
      </c>
      <c r="C133" s="1" t="s">
        <v>406</v>
      </c>
      <c r="D133" s="1"/>
      <c r="E133" s="1" t="s">
        <v>39</v>
      </c>
      <c r="F133" s="1" t="s">
        <v>407</v>
      </c>
      <c r="G133" s="1" t="s">
        <v>41</v>
      </c>
      <c r="H133" s="1" t="s">
        <v>408</v>
      </c>
      <c r="I133" s="1">
        <f>+Territorio[[#This Row],[id]]</f>
        <v>123</v>
      </c>
    </row>
    <row r="134" spans="2:9" hidden="1" x14ac:dyDescent="0.25">
      <c r="B134">
        <v>124</v>
      </c>
      <c r="C134" s="1" t="s">
        <v>409</v>
      </c>
      <c r="D134" s="1"/>
      <c r="E134" s="1" t="s">
        <v>39</v>
      </c>
      <c r="F134" s="1" t="s">
        <v>410</v>
      </c>
      <c r="G134" s="1" t="s">
        <v>41</v>
      </c>
      <c r="H134" s="1" t="s">
        <v>411</v>
      </c>
      <c r="I134" s="1">
        <f>+Territorio[[#This Row],[id]]</f>
        <v>124</v>
      </c>
    </row>
    <row r="135" spans="2:9" hidden="1" x14ac:dyDescent="0.25">
      <c r="B135">
        <v>125</v>
      </c>
      <c r="C135" s="1" t="s">
        <v>412</v>
      </c>
      <c r="D135" s="1"/>
      <c r="E135" s="1" t="s">
        <v>39</v>
      </c>
      <c r="F135" s="1" t="s">
        <v>413</v>
      </c>
      <c r="G135" s="1" t="s">
        <v>41</v>
      </c>
      <c r="H135" s="1" t="s">
        <v>414</v>
      </c>
      <c r="I135" s="1">
        <f>+Territorio[[#This Row],[id]]</f>
        <v>125</v>
      </c>
    </row>
    <row r="136" spans="2:9" hidden="1" x14ac:dyDescent="0.25">
      <c r="B136">
        <v>126</v>
      </c>
      <c r="C136" s="1" t="s">
        <v>415</v>
      </c>
      <c r="D136" s="1"/>
      <c r="E136" s="1" t="s">
        <v>39</v>
      </c>
      <c r="F136" s="1" t="s">
        <v>416</v>
      </c>
      <c r="G136" s="1" t="s">
        <v>41</v>
      </c>
      <c r="H136" s="1" t="s">
        <v>417</v>
      </c>
      <c r="I136" s="1">
        <f>+Territorio[[#This Row],[id]]</f>
        <v>126</v>
      </c>
    </row>
    <row r="137" spans="2:9" hidden="1" x14ac:dyDescent="0.25">
      <c r="B137">
        <v>127</v>
      </c>
      <c r="C137" s="1" t="s">
        <v>418</v>
      </c>
      <c r="D137" s="1"/>
      <c r="E137" s="1" t="s">
        <v>39</v>
      </c>
      <c r="F137" s="1" t="s">
        <v>419</v>
      </c>
      <c r="G137" s="1" t="s">
        <v>41</v>
      </c>
      <c r="H137" s="1" t="s">
        <v>420</v>
      </c>
      <c r="I137" s="1">
        <f>+Territorio[[#This Row],[id]]</f>
        <v>127</v>
      </c>
    </row>
    <row r="138" spans="2:9" hidden="1" x14ac:dyDescent="0.25">
      <c r="B138">
        <v>128</v>
      </c>
      <c r="C138" s="1" t="s">
        <v>421</v>
      </c>
      <c r="D138" s="1"/>
      <c r="E138" s="1" t="s">
        <v>39</v>
      </c>
      <c r="F138" s="1" t="s">
        <v>422</v>
      </c>
      <c r="G138" s="1" t="s">
        <v>41</v>
      </c>
      <c r="H138" s="1" t="s">
        <v>423</v>
      </c>
      <c r="I138" s="1">
        <f>+Territorio[[#This Row],[id]]</f>
        <v>128</v>
      </c>
    </row>
    <row r="139" spans="2:9" hidden="1" x14ac:dyDescent="0.25">
      <c r="B139">
        <v>129</v>
      </c>
      <c r="C139" s="1" t="s">
        <v>424</v>
      </c>
      <c r="D139" s="1"/>
      <c r="E139" s="1" t="s">
        <v>39</v>
      </c>
      <c r="F139" s="1" t="s">
        <v>425</v>
      </c>
      <c r="G139" s="1" t="s">
        <v>41</v>
      </c>
      <c r="H139" s="1" t="s">
        <v>426</v>
      </c>
      <c r="I139" s="1">
        <f>+Territorio[[#This Row],[id]]</f>
        <v>129</v>
      </c>
    </row>
    <row r="140" spans="2:9" hidden="1" x14ac:dyDescent="0.25">
      <c r="B140">
        <v>130</v>
      </c>
      <c r="C140" s="1" t="s">
        <v>427</v>
      </c>
      <c r="D140" s="1"/>
      <c r="E140" s="1" t="s">
        <v>39</v>
      </c>
      <c r="F140" s="1" t="s">
        <v>428</v>
      </c>
      <c r="G140" s="1" t="s">
        <v>41</v>
      </c>
      <c r="H140" s="1" t="s">
        <v>429</v>
      </c>
      <c r="I140" s="1">
        <f>+Territorio[[#This Row],[id]]</f>
        <v>130</v>
      </c>
    </row>
    <row r="141" spans="2:9" hidden="1" x14ac:dyDescent="0.25">
      <c r="B141">
        <v>131</v>
      </c>
      <c r="C141" s="1" t="s">
        <v>430</v>
      </c>
      <c r="D141" s="1"/>
      <c r="E141" s="1" t="s">
        <v>39</v>
      </c>
      <c r="F141" s="1" t="s">
        <v>431</v>
      </c>
      <c r="G141" s="1" t="s">
        <v>41</v>
      </c>
      <c r="H141" s="1" t="s">
        <v>432</v>
      </c>
      <c r="I141" s="1">
        <f>+Territorio[[#This Row],[id]]</f>
        <v>131</v>
      </c>
    </row>
    <row r="142" spans="2:9" hidden="1" x14ac:dyDescent="0.25">
      <c r="B142">
        <v>132</v>
      </c>
      <c r="C142" s="1" t="s">
        <v>433</v>
      </c>
      <c r="D142" s="1"/>
      <c r="E142" s="1" t="s">
        <v>39</v>
      </c>
      <c r="F142" s="1" t="s">
        <v>434</v>
      </c>
      <c r="G142" s="1" t="s">
        <v>41</v>
      </c>
      <c r="H142" s="1" t="s">
        <v>435</v>
      </c>
      <c r="I142" s="1">
        <f>+Territorio[[#This Row],[id]]</f>
        <v>132</v>
      </c>
    </row>
    <row r="143" spans="2:9" hidden="1" x14ac:dyDescent="0.25">
      <c r="B143">
        <v>133</v>
      </c>
      <c r="C143" s="1" t="s">
        <v>436</v>
      </c>
      <c r="D143" s="1"/>
      <c r="E143" s="1" t="s">
        <v>39</v>
      </c>
      <c r="F143" s="1" t="s">
        <v>437</v>
      </c>
      <c r="G143" s="1" t="s">
        <v>41</v>
      </c>
      <c r="H143" s="1" t="s">
        <v>438</v>
      </c>
      <c r="I143" s="1">
        <f>+Territorio[[#This Row],[id]]</f>
        <v>133</v>
      </c>
    </row>
    <row r="144" spans="2:9" hidden="1" x14ac:dyDescent="0.25">
      <c r="B144">
        <v>134</v>
      </c>
      <c r="C144" s="1" t="s">
        <v>439</v>
      </c>
      <c r="D144" s="1"/>
      <c r="E144" s="1" t="s">
        <v>39</v>
      </c>
      <c r="F144" s="1" t="s">
        <v>440</v>
      </c>
      <c r="G144" s="1" t="s">
        <v>41</v>
      </c>
      <c r="H144" s="1" t="s">
        <v>441</v>
      </c>
      <c r="I144" s="1">
        <f>+Territorio[[#This Row],[id]]</f>
        <v>134</v>
      </c>
    </row>
    <row r="145" spans="2:9" hidden="1" x14ac:dyDescent="0.25">
      <c r="B145">
        <v>135</v>
      </c>
      <c r="C145" s="1" t="s">
        <v>442</v>
      </c>
      <c r="D145" s="1"/>
      <c r="E145" s="1" t="s">
        <v>39</v>
      </c>
      <c r="F145" s="1" t="s">
        <v>443</v>
      </c>
      <c r="G145" s="1" t="s">
        <v>41</v>
      </c>
      <c r="H145" s="1" t="s">
        <v>444</v>
      </c>
      <c r="I145" s="1">
        <f>+Territorio[[#This Row],[id]]</f>
        <v>135</v>
      </c>
    </row>
    <row r="146" spans="2:9" hidden="1" x14ac:dyDescent="0.25">
      <c r="B146">
        <v>136</v>
      </c>
      <c r="C146" s="1" t="s">
        <v>445</v>
      </c>
      <c r="D146" s="1"/>
      <c r="E146" s="1" t="s">
        <v>39</v>
      </c>
      <c r="F146" s="1" t="s">
        <v>446</v>
      </c>
      <c r="G146" s="1" t="s">
        <v>41</v>
      </c>
      <c r="H146" s="1" t="s">
        <v>447</v>
      </c>
      <c r="I146" s="1">
        <f>+Territorio[[#This Row],[id]]</f>
        <v>136</v>
      </c>
    </row>
    <row r="147" spans="2:9" hidden="1" x14ac:dyDescent="0.25">
      <c r="B147">
        <v>137</v>
      </c>
      <c r="C147" s="1" t="s">
        <v>448</v>
      </c>
      <c r="D147" s="1"/>
      <c r="E147" s="1" t="s">
        <v>39</v>
      </c>
      <c r="F147" s="1" t="s">
        <v>449</v>
      </c>
      <c r="G147" s="1" t="s">
        <v>41</v>
      </c>
      <c r="H147" s="1" t="s">
        <v>450</v>
      </c>
      <c r="I147" s="1">
        <f>+Territorio[[#This Row],[id]]</f>
        <v>137</v>
      </c>
    </row>
    <row r="148" spans="2:9" hidden="1" x14ac:dyDescent="0.25">
      <c r="B148">
        <v>138</v>
      </c>
      <c r="C148" s="1" t="s">
        <v>451</v>
      </c>
      <c r="D148" s="1"/>
      <c r="E148" s="1" t="s">
        <v>39</v>
      </c>
      <c r="F148" s="1" t="s">
        <v>452</v>
      </c>
      <c r="G148" s="1" t="s">
        <v>41</v>
      </c>
      <c r="H148" s="1" t="s">
        <v>453</v>
      </c>
      <c r="I148" s="1">
        <f>+Territorio[[#This Row],[id]]</f>
        <v>138</v>
      </c>
    </row>
    <row r="149" spans="2:9" hidden="1" x14ac:dyDescent="0.25">
      <c r="B149">
        <v>139</v>
      </c>
      <c r="C149" s="1" t="s">
        <v>454</v>
      </c>
      <c r="D149" s="1"/>
      <c r="E149" s="1" t="s">
        <v>39</v>
      </c>
      <c r="F149" s="1" t="s">
        <v>455</v>
      </c>
      <c r="G149" s="1" t="s">
        <v>41</v>
      </c>
      <c r="H149" s="1" t="s">
        <v>456</v>
      </c>
      <c r="I149" s="1">
        <f>+Territorio[[#This Row],[id]]</f>
        <v>139</v>
      </c>
    </row>
    <row r="150" spans="2:9" hidden="1" x14ac:dyDescent="0.25">
      <c r="B150">
        <v>140</v>
      </c>
      <c r="C150" s="1" t="s">
        <v>457</v>
      </c>
      <c r="D150" s="1"/>
      <c r="E150" s="1" t="s">
        <v>39</v>
      </c>
      <c r="F150" s="1" t="s">
        <v>458</v>
      </c>
      <c r="G150" s="1" t="s">
        <v>41</v>
      </c>
      <c r="H150" s="1" t="s">
        <v>459</v>
      </c>
      <c r="I150" s="1">
        <f>+Territorio[[#This Row],[id]]</f>
        <v>140</v>
      </c>
    </row>
    <row r="151" spans="2:9" hidden="1" x14ac:dyDescent="0.25">
      <c r="B151">
        <v>141</v>
      </c>
      <c r="C151" s="1" t="s">
        <v>460</v>
      </c>
      <c r="D151" s="1"/>
      <c r="E151" s="1" t="s">
        <v>39</v>
      </c>
      <c r="F151" s="1" t="s">
        <v>461</v>
      </c>
      <c r="G151" s="1" t="s">
        <v>41</v>
      </c>
      <c r="H151" s="1" t="s">
        <v>462</v>
      </c>
      <c r="I151" s="1">
        <f>+Territorio[[#This Row],[id]]</f>
        <v>141</v>
      </c>
    </row>
    <row r="152" spans="2:9" hidden="1" x14ac:dyDescent="0.25">
      <c r="B152">
        <v>142</v>
      </c>
      <c r="C152" s="1" t="s">
        <v>463</v>
      </c>
      <c r="D152" s="1"/>
      <c r="E152" s="1" t="s">
        <v>39</v>
      </c>
      <c r="F152" s="1" t="s">
        <v>464</v>
      </c>
      <c r="G152" s="1" t="s">
        <v>41</v>
      </c>
      <c r="H152" s="1" t="s">
        <v>465</v>
      </c>
      <c r="I152" s="1">
        <f>+Territorio[[#This Row],[id]]</f>
        <v>142</v>
      </c>
    </row>
    <row r="153" spans="2:9" hidden="1" x14ac:dyDescent="0.25">
      <c r="B153">
        <v>143</v>
      </c>
      <c r="C153" s="1" t="s">
        <v>466</v>
      </c>
      <c r="D153" s="1"/>
      <c r="E153" s="1" t="s">
        <v>39</v>
      </c>
      <c r="F153" s="1" t="s">
        <v>467</v>
      </c>
      <c r="G153" s="1" t="s">
        <v>41</v>
      </c>
      <c r="H153" s="1" t="s">
        <v>468</v>
      </c>
      <c r="I153" s="1">
        <f>+Territorio[[#This Row],[id]]</f>
        <v>143</v>
      </c>
    </row>
    <row r="154" spans="2:9" hidden="1" x14ac:dyDescent="0.25">
      <c r="B154">
        <v>144</v>
      </c>
      <c r="C154" s="1" t="s">
        <v>469</v>
      </c>
      <c r="D154" s="1"/>
      <c r="E154" s="1" t="s">
        <v>39</v>
      </c>
      <c r="F154" s="1" t="s">
        <v>470</v>
      </c>
      <c r="G154" s="1" t="s">
        <v>41</v>
      </c>
      <c r="H154" s="1" t="s">
        <v>471</v>
      </c>
      <c r="I154" s="1">
        <f>+Territorio[[#This Row],[id]]</f>
        <v>144</v>
      </c>
    </row>
    <row r="155" spans="2:9" hidden="1" x14ac:dyDescent="0.25">
      <c r="B155">
        <v>145</v>
      </c>
      <c r="C155" s="1" t="s">
        <v>472</v>
      </c>
      <c r="D155" s="1"/>
      <c r="E155" s="1" t="s">
        <v>39</v>
      </c>
      <c r="F155" s="1" t="s">
        <v>473</v>
      </c>
      <c r="G155" s="1" t="s">
        <v>41</v>
      </c>
      <c r="H155" s="1" t="s">
        <v>474</v>
      </c>
      <c r="I155" s="1">
        <f>+Territorio[[#This Row],[id]]</f>
        <v>145</v>
      </c>
    </row>
    <row r="156" spans="2:9" hidden="1" x14ac:dyDescent="0.25">
      <c r="B156">
        <v>146</v>
      </c>
      <c r="C156" s="1" t="s">
        <v>475</v>
      </c>
      <c r="D156" s="1"/>
      <c r="E156" s="1" t="s">
        <v>39</v>
      </c>
      <c r="F156" s="1" t="s">
        <v>476</v>
      </c>
      <c r="G156" s="1" t="s">
        <v>41</v>
      </c>
      <c r="H156" s="1" t="s">
        <v>477</v>
      </c>
      <c r="I156" s="1">
        <f>+Territorio[[#This Row],[id]]</f>
        <v>146</v>
      </c>
    </row>
    <row r="157" spans="2:9" hidden="1" x14ac:dyDescent="0.25">
      <c r="B157">
        <v>147</v>
      </c>
      <c r="C157" s="1" t="s">
        <v>478</v>
      </c>
      <c r="D157" s="1"/>
      <c r="E157" s="1" t="s">
        <v>39</v>
      </c>
      <c r="F157" s="1" t="s">
        <v>479</v>
      </c>
      <c r="G157" s="1" t="s">
        <v>41</v>
      </c>
      <c r="H157" s="1" t="s">
        <v>480</v>
      </c>
      <c r="I157" s="1">
        <f>+Territorio[[#This Row],[id]]</f>
        <v>147</v>
      </c>
    </row>
    <row r="158" spans="2:9" hidden="1" x14ac:dyDescent="0.25">
      <c r="B158">
        <v>148</v>
      </c>
      <c r="C158" s="1" t="s">
        <v>481</v>
      </c>
      <c r="D158" s="1"/>
      <c r="E158" s="1" t="s">
        <v>39</v>
      </c>
      <c r="F158" s="1" t="s">
        <v>482</v>
      </c>
      <c r="G158" s="1" t="s">
        <v>41</v>
      </c>
      <c r="H158" s="1" t="s">
        <v>483</v>
      </c>
      <c r="I158" s="1">
        <f>+Territorio[[#This Row],[id]]</f>
        <v>148</v>
      </c>
    </row>
    <row r="159" spans="2:9" hidden="1" x14ac:dyDescent="0.25">
      <c r="B159">
        <v>149</v>
      </c>
      <c r="C159" s="1" t="s">
        <v>484</v>
      </c>
      <c r="D159" s="1"/>
      <c r="E159" s="1" t="s">
        <v>39</v>
      </c>
      <c r="F159" s="1" t="s">
        <v>485</v>
      </c>
      <c r="G159" s="1" t="s">
        <v>41</v>
      </c>
      <c r="H159" s="1" t="s">
        <v>486</v>
      </c>
      <c r="I159" s="1">
        <f>+Territorio[[#This Row],[id]]</f>
        <v>149</v>
      </c>
    </row>
    <row r="160" spans="2:9" hidden="1" x14ac:dyDescent="0.25">
      <c r="B160">
        <v>150</v>
      </c>
      <c r="C160" s="1" t="s">
        <v>487</v>
      </c>
      <c r="D160" s="1"/>
      <c r="E160" s="1" t="s">
        <v>39</v>
      </c>
      <c r="F160" s="1" t="s">
        <v>488</v>
      </c>
      <c r="G160" s="1" t="s">
        <v>41</v>
      </c>
      <c r="H160" s="1" t="s">
        <v>489</v>
      </c>
      <c r="I160" s="1">
        <f>+Territorio[[#This Row],[id]]</f>
        <v>150</v>
      </c>
    </row>
    <row r="161" spans="2:9" hidden="1" x14ac:dyDescent="0.25">
      <c r="B161">
        <v>151</v>
      </c>
      <c r="C161" s="1" t="s">
        <v>490</v>
      </c>
      <c r="D161" s="1"/>
      <c r="E161" s="1" t="s">
        <v>39</v>
      </c>
      <c r="F161" s="1" t="s">
        <v>491</v>
      </c>
      <c r="G161" s="1" t="s">
        <v>41</v>
      </c>
      <c r="H161" s="1" t="s">
        <v>492</v>
      </c>
      <c r="I161" s="1">
        <f>+Territorio[[#This Row],[id]]</f>
        <v>151</v>
      </c>
    </row>
    <row r="162" spans="2:9" hidden="1" x14ac:dyDescent="0.25">
      <c r="B162">
        <v>152</v>
      </c>
      <c r="C162" s="1" t="s">
        <v>493</v>
      </c>
      <c r="D162" s="1"/>
      <c r="E162" s="1" t="s">
        <v>39</v>
      </c>
      <c r="F162" s="1" t="s">
        <v>494</v>
      </c>
      <c r="G162" s="1" t="s">
        <v>41</v>
      </c>
      <c r="H162" s="1" t="s">
        <v>495</v>
      </c>
      <c r="I162" s="1">
        <f>+Territorio[[#This Row],[id]]</f>
        <v>152</v>
      </c>
    </row>
    <row r="163" spans="2:9" hidden="1" x14ac:dyDescent="0.25">
      <c r="B163">
        <v>153</v>
      </c>
      <c r="C163" s="1" t="s">
        <v>496</v>
      </c>
      <c r="D163" s="1"/>
      <c r="E163" s="1" t="s">
        <v>39</v>
      </c>
      <c r="F163" s="1" t="s">
        <v>497</v>
      </c>
      <c r="G163" s="1" t="s">
        <v>41</v>
      </c>
      <c r="H163" s="1" t="s">
        <v>498</v>
      </c>
      <c r="I163" s="1">
        <f>+Territorio[[#This Row],[id]]</f>
        <v>153</v>
      </c>
    </row>
    <row r="164" spans="2:9" hidden="1" x14ac:dyDescent="0.25">
      <c r="B164">
        <v>154</v>
      </c>
      <c r="C164" s="1" t="s">
        <v>499</v>
      </c>
      <c r="D164" s="1"/>
      <c r="E164" s="1" t="s">
        <v>39</v>
      </c>
      <c r="F164" s="1" t="s">
        <v>500</v>
      </c>
      <c r="G164" s="1" t="s">
        <v>41</v>
      </c>
      <c r="H164" s="1" t="s">
        <v>501</v>
      </c>
      <c r="I164" s="1">
        <f>+Territorio[[#This Row],[id]]</f>
        <v>154</v>
      </c>
    </row>
    <row r="165" spans="2:9" hidden="1" x14ac:dyDescent="0.25">
      <c r="B165">
        <v>155</v>
      </c>
      <c r="C165" s="1" t="s">
        <v>502</v>
      </c>
      <c r="D165" s="1"/>
      <c r="E165" s="1" t="s">
        <v>39</v>
      </c>
      <c r="F165" s="1" t="s">
        <v>503</v>
      </c>
      <c r="G165" s="1" t="s">
        <v>41</v>
      </c>
      <c r="H165" s="1" t="s">
        <v>504</v>
      </c>
      <c r="I165" s="1">
        <f>+Territorio[[#This Row],[id]]</f>
        <v>155</v>
      </c>
    </row>
    <row r="166" spans="2:9" hidden="1" x14ac:dyDescent="0.25">
      <c r="B166">
        <v>156</v>
      </c>
      <c r="C166" s="1" t="s">
        <v>505</v>
      </c>
      <c r="D166" s="1"/>
      <c r="E166" s="1" t="s">
        <v>39</v>
      </c>
      <c r="F166" s="1" t="s">
        <v>506</v>
      </c>
      <c r="G166" s="1" t="s">
        <v>41</v>
      </c>
      <c r="H166" s="1" t="s">
        <v>507</v>
      </c>
      <c r="I166" s="1">
        <f>+Territorio[[#This Row],[id]]</f>
        <v>156</v>
      </c>
    </row>
    <row r="167" spans="2:9" hidden="1" x14ac:dyDescent="0.25">
      <c r="B167">
        <v>157</v>
      </c>
      <c r="C167" s="1" t="s">
        <v>508</v>
      </c>
      <c r="D167" s="1"/>
      <c r="E167" s="1" t="s">
        <v>39</v>
      </c>
      <c r="F167" s="1" t="s">
        <v>509</v>
      </c>
      <c r="G167" s="1" t="s">
        <v>41</v>
      </c>
      <c r="H167" s="1" t="s">
        <v>510</v>
      </c>
      <c r="I167" s="1">
        <f>+Territorio[[#This Row],[id]]</f>
        <v>157</v>
      </c>
    </row>
    <row r="168" spans="2:9" hidden="1" x14ac:dyDescent="0.25">
      <c r="B168">
        <v>158</v>
      </c>
      <c r="C168" s="1" t="s">
        <v>511</v>
      </c>
      <c r="D168" s="1"/>
      <c r="E168" s="1" t="s">
        <v>39</v>
      </c>
      <c r="F168" s="1" t="s">
        <v>512</v>
      </c>
      <c r="G168" s="1" t="s">
        <v>41</v>
      </c>
      <c r="H168" s="1" t="s">
        <v>513</v>
      </c>
      <c r="I168" s="1">
        <f>+Territorio[[#This Row],[id]]</f>
        <v>158</v>
      </c>
    </row>
    <row r="169" spans="2:9" hidden="1" x14ac:dyDescent="0.25">
      <c r="B169">
        <v>159</v>
      </c>
      <c r="C169" s="1" t="s">
        <v>514</v>
      </c>
      <c r="D169" s="1"/>
      <c r="E169" s="1" t="s">
        <v>39</v>
      </c>
      <c r="F169" s="1" t="s">
        <v>515</v>
      </c>
      <c r="G169" s="1" t="s">
        <v>41</v>
      </c>
      <c r="H169" s="1" t="s">
        <v>516</v>
      </c>
      <c r="I169" s="1">
        <f>+Territorio[[#This Row],[id]]</f>
        <v>159</v>
      </c>
    </row>
    <row r="170" spans="2:9" hidden="1" x14ac:dyDescent="0.25">
      <c r="B170">
        <v>160</v>
      </c>
      <c r="C170" s="1" t="s">
        <v>517</v>
      </c>
      <c r="D170" s="1"/>
      <c r="E170" s="1" t="s">
        <v>39</v>
      </c>
      <c r="F170" s="1" t="s">
        <v>518</v>
      </c>
      <c r="G170" s="1" t="s">
        <v>41</v>
      </c>
      <c r="H170" s="1" t="s">
        <v>519</v>
      </c>
      <c r="I170" s="1">
        <f>+Territorio[[#This Row],[id]]</f>
        <v>160</v>
      </c>
    </row>
    <row r="171" spans="2:9" hidden="1" x14ac:dyDescent="0.25">
      <c r="B171">
        <v>161</v>
      </c>
      <c r="C171" s="1" t="s">
        <v>520</v>
      </c>
      <c r="D171" s="1"/>
      <c r="E171" s="1" t="s">
        <v>39</v>
      </c>
      <c r="F171" s="1" t="s">
        <v>521</v>
      </c>
      <c r="G171" s="1" t="s">
        <v>41</v>
      </c>
      <c r="H171" s="1" t="s">
        <v>522</v>
      </c>
      <c r="I171" s="1">
        <f>+Territorio[[#This Row],[id]]</f>
        <v>161</v>
      </c>
    </row>
    <row r="172" spans="2:9" hidden="1" x14ac:dyDescent="0.25">
      <c r="B172">
        <v>162</v>
      </c>
      <c r="C172" s="1" t="s">
        <v>523</v>
      </c>
      <c r="D172" s="1"/>
      <c r="E172" s="1" t="s">
        <v>39</v>
      </c>
      <c r="F172" s="1" t="s">
        <v>524</v>
      </c>
      <c r="G172" s="1" t="s">
        <v>41</v>
      </c>
      <c r="H172" s="1" t="s">
        <v>525</v>
      </c>
      <c r="I172" s="1">
        <f>+Territorio[[#This Row],[id]]</f>
        <v>162</v>
      </c>
    </row>
    <row r="173" spans="2:9" hidden="1" x14ac:dyDescent="0.25">
      <c r="B173">
        <v>163</v>
      </c>
      <c r="C173" s="1" t="s">
        <v>526</v>
      </c>
      <c r="D173" s="1"/>
      <c r="E173" s="1" t="s">
        <v>39</v>
      </c>
      <c r="F173" s="1" t="s">
        <v>527</v>
      </c>
      <c r="G173" s="1" t="s">
        <v>41</v>
      </c>
      <c r="H173" s="1" t="s">
        <v>528</v>
      </c>
      <c r="I173" s="1">
        <f>+Territorio[[#This Row],[id]]</f>
        <v>163</v>
      </c>
    </row>
    <row r="174" spans="2:9" hidden="1" x14ac:dyDescent="0.25">
      <c r="B174">
        <v>164</v>
      </c>
      <c r="C174" s="1" t="s">
        <v>529</v>
      </c>
      <c r="D174" s="1"/>
      <c r="E174" s="1" t="s">
        <v>39</v>
      </c>
      <c r="F174" s="1" t="s">
        <v>530</v>
      </c>
      <c r="G174" s="1" t="s">
        <v>41</v>
      </c>
      <c r="H174" s="1" t="s">
        <v>531</v>
      </c>
      <c r="I174" s="1">
        <f>+Territorio[[#This Row],[id]]</f>
        <v>164</v>
      </c>
    </row>
    <row r="175" spans="2:9" hidden="1" x14ac:dyDescent="0.25">
      <c r="B175">
        <v>165</v>
      </c>
      <c r="C175" s="1" t="s">
        <v>532</v>
      </c>
      <c r="D175" s="1"/>
      <c r="E175" s="1" t="s">
        <v>39</v>
      </c>
      <c r="F175" s="1" t="s">
        <v>533</v>
      </c>
      <c r="G175" s="1" t="s">
        <v>41</v>
      </c>
      <c r="H175" s="1" t="s">
        <v>534</v>
      </c>
      <c r="I175" s="1">
        <f>+Territorio[[#This Row],[id]]</f>
        <v>165</v>
      </c>
    </row>
    <row r="176" spans="2:9" hidden="1" x14ac:dyDescent="0.25">
      <c r="B176">
        <v>166</v>
      </c>
      <c r="C176" s="1" t="s">
        <v>535</v>
      </c>
      <c r="D176" s="1"/>
      <c r="E176" s="1" t="s">
        <v>39</v>
      </c>
      <c r="F176" s="1" t="s">
        <v>536</v>
      </c>
      <c r="G176" s="1" t="s">
        <v>41</v>
      </c>
      <c r="H176" s="1" t="s">
        <v>537</v>
      </c>
      <c r="I176" s="1">
        <f>+Territorio[[#This Row],[id]]</f>
        <v>166</v>
      </c>
    </row>
    <row r="177" spans="2:9" hidden="1" x14ac:dyDescent="0.25">
      <c r="B177">
        <v>167</v>
      </c>
      <c r="C177" s="1" t="s">
        <v>538</v>
      </c>
      <c r="D177" s="1"/>
      <c r="E177" s="1" t="s">
        <v>39</v>
      </c>
      <c r="F177" s="1" t="s">
        <v>539</v>
      </c>
      <c r="G177" s="1" t="s">
        <v>41</v>
      </c>
      <c r="H177" s="1" t="s">
        <v>540</v>
      </c>
      <c r="I177" s="1">
        <f>+Territorio[[#This Row],[id]]</f>
        <v>167</v>
      </c>
    </row>
    <row r="178" spans="2:9" hidden="1" x14ac:dyDescent="0.25">
      <c r="B178">
        <v>168</v>
      </c>
      <c r="C178" s="1" t="s">
        <v>541</v>
      </c>
      <c r="D178" s="1"/>
      <c r="E178" s="1" t="s">
        <v>39</v>
      </c>
      <c r="F178" s="1" t="s">
        <v>542</v>
      </c>
      <c r="G178" s="1" t="s">
        <v>41</v>
      </c>
      <c r="H178" s="1" t="s">
        <v>543</v>
      </c>
      <c r="I178" s="1">
        <f>+Territorio[[#This Row],[id]]</f>
        <v>168</v>
      </c>
    </row>
    <row r="179" spans="2:9" hidden="1" x14ac:dyDescent="0.25">
      <c r="B179">
        <v>169</v>
      </c>
      <c r="C179" s="1" t="s">
        <v>544</v>
      </c>
      <c r="D179" s="1"/>
      <c r="E179" s="1" t="s">
        <v>39</v>
      </c>
      <c r="F179" s="1" t="s">
        <v>545</v>
      </c>
      <c r="G179" s="1" t="s">
        <v>41</v>
      </c>
      <c r="H179" s="1" t="s">
        <v>546</v>
      </c>
      <c r="I179" s="1">
        <f>+Territorio[[#This Row],[id]]</f>
        <v>169</v>
      </c>
    </row>
    <row r="180" spans="2:9" hidden="1" x14ac:dyDescent="0.25">
      <c r="B180">
        <v>170</v>
      </c>
      <c r="C180" s="1" t="s">
        <v>547</v>
      </c>
      <c r="D180" s="1"/>
      <c r="E180" s="1" t="s">
        <v>39</v>
      </c>
      <c r="F180" s="1" t="s">
        <v>548</v>
      </c>
      <c r="G180" s="1" t="s">
        <v>41</v>
      </c>
      <c r="H180" s="1" t="s">
        <v>549</v>
      </c>
      <c r="I180" s="1">
        <f>+Territorio[[#This Row],[id]]</f>
        <v>170</v>
      </c>
    </row>
    <row r="181" spans="2:9" hidden="1" x14ac:dyDescent="0.25">
      <c r="B181">
        <v>171</v>
      </c>
      <c r="C181" s="1" t="s">
        <v>550</v>
      </c>
      <c r="D181" s="1"/>
      <c r="E181" s="1" t="s">
        <v>39</v>
      </c>
      <c r="F181" s="1" t="s">
        <v>551</v>
      </c>
      <c r="G181" s="1" t="s">
        <v>41</v>
      </c>
      <c r="H181" s="1" t="s">
        <v>552</v>
      </c>
      <c r="I181" s="1">
        <f>+Territorio[[#This Row],[id]]</f>
        <v>171</v>
      </c>
    </row>
    <row r="182" spans="2:9" hidden="1" x14ac:dyDescent="0.25">
      <c r="B182">
        <v>172</v>
      </c>
      <c r="C182" s="1" t="s">
        <v>553</v>
      </c>
      <c r="D182" s="1"/>
      <c r="E182" s="1" t="s">
        <v>39</v>
      </c>
      <c r="F182" s="1" t="s">
        <v>554</v>
      </c>
      <c r="G182" s="1" t="s">
        <v>41</v>
      </c>
      <c r="H182" s="1" t="s">
        <v>555</v>
      </c>
      <c r="I182" s="1">
        <f>+Territorio[[#This Row],[id]]</f>
        <v>172</v>
      </c>
    </row>
    <row r="183" spans="2:9" hidden="1" x14ac:dyDescent="0.25">
      <c r="B183">
        <v>173</v>
      </c>
      <c r="C183" s="1" t="s">
        <v>556</v>
      </c>
      <c r="D183" s="1"/>
      <c r="E183" s="1" t="s">
        <v>39</v>
      </c>
      <c r="F183" s="1" t="s">
        <v>557</v>
      </c>
      <c r="G183" s="1" t="s">
        <v>41</v>
      </c>
      <c r="H183" s="1" t="s">
        <v>558</v>
      </c>
      <c r="I183" s="1">
        <f>+Territorio[[#This Row],[id]]</f>
        <v>173</v>
      </c>
    </row>
    <row r="184" spans="2:9" hidden="1" x14ac:dyDescent="0.25">
      <c r="B184">
        <v>174</v>
      </c>
      <c r="C184" s="1" t="s">
        <v>559</v>
      </c>
      <c r="D184" s="1"/>
      <c r="E184" s="1" t="s">
        <v>39</v>
      </c>
      <c r="F184" s="1" t="s">
        <v>560</v>
      </c>
      <c r="G184" s="1" t="s">
        <v>41</v>
      </c>
      <c r="H184" s="1" t="s">
        <v>561</v>
      </c>
      <c r="I184" s="1">
        <f>+Territorio[[#This Row],[id]]</f>
        <v>174</v>
      </c>
    </row>
    <row r="185" spans="2:9" hidden="1" x14ac:dyDescent="0.25">
      <c r="B185">
        <v>175</v>
      </c>
      <c r="C185" s="1" t="s">
        <v>562</v>
      </c>
      <c r="D185" s="1"/>
      <c r="E185" s="1" t="s">
        <v>39</v>
      </c>
      <c r="F185" s="1" t="s">
        <v>563</v>
      </c>
      <c r="G185" s="1" t="s">
        <v>41</v>
      </c>
      <c r="H185" s="1" t="s">
        <v>564</v>
      </c>
      <c r="I185" s="1">
        <f>+Territorio[[#This Row],[id]]</f>
        <v>175</v>
      </c>
    </row>
    <row r="186" spans="2:9" hidden="1" x14ac:dyDescent="0.25">
      <c r="B186">
        <v>176</v>
      </c>
      <c r="C186" s="1" t="s">
        <v>565</v>
      </c>
      <c r="D186" s="1"/>
      <c r="E186" s="1" t="s">
        <v>39</v>
      </c>
      <c r="F186" s="1" t="s">
        <v>566</v>
      </c>
      <c r="G186" s="1" t="s">
        <v>41</v>
      </c>
      <c r="H186" s="1" t="s">
        <v>567</v>
      </c>
      <c r="I186" s="1">
        <f>+Territorio[[#This Row],[id]]</f>
        <v>176</v>
      </c>
    </row>
    <row r="187" spans="2:9" hidden="1" x14ac:dyDescent="0.25">
      <c r="B187">
        <v>177</v>
      </c>
      <c r="C187" s="1" t="s">
        <v>568</v>
      </c>
      <c r="D187" s="1"/>
      <c r="E187" s="1" t="s">
        <v>39</v>
      </c>
      <c r="F187" s="1" t="s">
        <v>569</v>
      </c>
      <c r="G187" s="1" t="s">
        <v>41</v>
      </c>
      <c r="H187" s="1" t="s">
        <v>570</v>
      </c>
      <c r="I187" s="1">
        <f>+Territorio[[#This Row],[id]]</f>
        <v>177</v>
      </c>
    </row>
    <row r="188" spans="2:9" hidden="1" x14ac:dyDescent="0.25">
      <c r="B188">
        <v>178</v>
      </c>
      <c r="C188" s="1" t="s">
        <v>571</v>
      </c>
      <c r="D188" s="1"/>
      <c r="E188" s="1" t="s">
        <v>39</v>
      </c>
      <c r="F188" s="1" t="s">
        <v>572</v>
      </c>
      <c r="G188" s="1" t="s">
        <v>41</v>
      </c>
      <c r="H188" s="1" t="s">
        <v>573</v>
      </c>
      <c r="I188" s="1">
        <f>+Territorio[[#This Row],[id]]</f>
        <v>178</v>
      </c>
    </row>
    <row r="189" spans="2:9" hidden="1" x14ac:dyDescent="0.25">
      <c r="B189">
        <v>179</v>
      </c>
      <c r="C189" s="1" t="s">
        <v>574</v>
      </c>
      <c r="D189" s="1"/>
      <c r="E189" s="1" t="s">
        <v>39</v>
      </c>
      <c r="F189" s="1" t="s">
        <v>575</v>
      </c>
      <c r="G189" s="1" t="s">
        <v>41</v>
      </c>
      <c r="H189" s="1" t="s">
        <v>576</v>
      </c>
      <c r="I189" s="1">
        <f>+Territorio[[#This Row],[id]]</f>
        <v>179</v>
      </c>
    </row>
    <row r="190" spans="2:9" hidden="1" x14ac:dyDescent="0.25">
      <c r="B190">
        <v>180</v>
      </c>
      <c r="C190" s="1" t="s">
        <v>577</v>
      </c>
      <c r="D190" s="1"/>
      <c r="E190" s="1" t="s">
        <v>39</v>
      </c>
      <c r="F190" s="1" t="s">
        <v>578</v>
      </c>
      <c r="G190" s="1" t="s">
        <v>41</v>
      </c>
      <c r="H190" s="1" t="s">
        <v>579</v>
      </c>
      <c r="I190" s="1">
        <f>+Territorio[[#This Row],[id]]</f>
        <v>180</v>
      </c>
    </row>
    <row r="191" spans="2:9" hidden="1" x14ac:dyDescent="0.25">
      <c r="B191">
        <v>181</v>
      </c>
      <c r="C191" s="1" t="s">
        <v>580</v>
      </c>
      <c r="D191" s="1"/>
      <c r="E191" s="1" t="s">
        <v>39</v>
      </c>
      <c r="F191" s="1" t="s">
        <v>581</v>
      </c>
      <c r="G191" s="1" t="s">
        <v>41</v>
      </c>
      <c r="H191" s="1" t="s">
        <v>582</v>
      </c>
      <c r="I191" s="1">
        <f>+Territorio[[#This Row],[id]]</f>
        <v>181</v>
      </c>
    </row>
    <row r="192" spans="2:9" hidden="1" x14ac:dyDescent="0.25">
      <c r="B192">
        <v>182</v>
      </c>
      <c r="C192" s="1" t="s">
        <v>583</v>
      </c>
      <c r="D192" s="1"/>
      <c r="E192" s="1" t="s">
        <v>39</v>
      </c>
      <c r="F192" s="1" t="s">
        <v>584</v>
      </c>
      <c r="G192" s="1" t="s">
        <v>41</v>
      </c>
      <c r="H192" s="1" t="s">
        <v>585</v>
      </c>
      <c r="I192" s="1">
        <f>+Territorio[[#This Row],[id]]</f>
        <v>182</v>
      </c>
    </row>
    <row r="193" spans="2:9" hidden="1" x14ac:dyDescent="0.25">
      <c r="B193">
        <v>183</v>
      </c>
      <c r="C193" s="1" t="s">
        <v>586</v>
      </c>
      <c r="D193" s="1"/>
      <c r="E193" s="1" t="s">
        <v>39</v>
      </c>
      <c r="F193" s="1" t="s">
        <v>587</v>
      </c>
      <c r="G193" s="1" t="s">
        <v>41</v>
      </c>
      <c r="H193" s="1" t="s">
        <v>588</v>
      </c>
      <c r="I193" s="1">
        <f>+Territorio[[#This Row],[id]]</f>
        <v>183</v>
      </c>
    </row>
    <row r="194" spans="2:9" hidden="1" x14ac:dyDescent="0.25">
      <c r="B194">
        <v>184</v>
      </c>
      <c r="C194" s="1" t="s">
        <v>589</v>
      </c>
      <c r="D194" s="1"/>
      <c r="E194" s="1" t="s">
        <v>39</v>
      </c>
      <c r="F194" s="1" t="s">
        <v>590</v>
      </c>
      <c r="G194" s="1" t="s">
        <v>41</v>
      </c>
      <c r="H194" s="1" t="s">
        <v>591</v>
      </c>
      <c r="I194" s="1">
        <f>+Territorio[[#This Row],[id]]</f>
        <v>184</v>
      </c>
    </row>
    <row r="195" spans="2:9" hidden="1" x14ac:dyDescent="0.25">
      <c r="B195">
        <v>185</v>
      </c>
      <c r="C195" s="1" t="s">
        <v>592</v>
      </c>
      <c r="D195" s="1"/>
      <c r="E195" s="1" t="s">
        <v>39</v>
      </c>
      <c r="F195" s="1" t="s">
        <v>593</v>
      </c>
      <c r="G195" s="1" t="s">
        <v>41</v>
      </c>
      <c r="H195" s="1" t="s">
        <v>594</v>
      </c>
      <c r="I195" s="1">
        <f>+Territorio[[#This Row],[id]]</f>
        <v>185</v>
      </c>
    </row>
    <row r="196" spans="2:9" hidden="1" x14ac:dyDescent="0.25">
      <c r="B196">
        <v>186</v>
      </c>
      <c r="C196" s="1" t="s">
        <v>595</v>
      </c>
      <c r="D196" s="1"/>
      <c r="E196" s="1" t="s">
        <v>39</v>
      </c>
      <c r="F196" s="1" t="s">
        <v>596</v>
      </c>
      <c r="G196" s="1" t="s">
        <v>41</v>
      </c>
      <c r="H196" s="1" t="s">
        <v>597</v>
      </c>
      <c r="I196" s="1">
        <f>+Territorio[[#This Row],[id]]</f>
        <v>186</v>
      </c>
    </row>
    <row r="197" spans="2:9" hidden="1" x14ac:dyDescent="0.25">
      <c r="B197">
        <v>187</v>
      </c>
      <c r="C197" s="1" t="s">
        <v>598</v>
      </c>
      <c r="D197" s="1"/>
      <c r="E197" s="1" t="s">
        <v>39</v>
      </c>
      <c r="F197" s="1" t="s">
        <v>599</v>
      </c>
      <c r="G197" s="1" t="s">
        <v>41</v>
      </c>
      <c r="H197" s="1" t="s">
        <v>600</v>
      </c>
      <c r="I197" s="1">
        <f>+Territorio[[#This Row],[id]]</f>
        <v>187</v>
      </c>
    </row>
    <row r="198" spans="2:9" hidden="1" x14ac:dyDescent="0.25">
      <c r="B198">
        <v>188</v>
      </c>
      <c r="C198" s="1" t="s">
        <v>601</v>
      </c>
      <c r="D198" s="1"/>
      <c r="E198" s="1" t="s">
        <v>39</v>
      </c>
      <c r="F198" s="1" t="s">
        <v>602</v>
      </c>
      <c r="G198" s="1" t="s">
        <v>41</v>
      </c>
      <c r="H198" s="1" t="s">
        <v>603</v>
      </c>
      <c r="I198" s="1">
        <f>+Territorio[[#This Row],[id]]</f>
        <v>188</v>
      </c>
    </row>
    <row r="199" spans="2:9" hidden="1" x14ac:dyDescent="0.25">
      <c r="B199">
        <v>189</v>
      </c>
      <c r="C199" s="1" t="s">
        <v>604</v>
      </c>
      <c r="D199" s="1"/>
      <c r="E199" s="1" t="s">
        <v>39</v>
      </c>
      <c r="F199" s="1" t="s">
        <v>605</v>
      </c>
      <c r="G199" s="1" t="s">
        <v>41</v>
      </c>
      <c r="H199" s="1" t="s">
        <v>606</v>
      </c>
      <c r="I199" s="1">
        <f>+Territorio[[#This Row],[id]]</f>
        <v>189</v>
      </c>
    </row>
    <row r="200" spans="2:9" hidden="1" x14ac:dyDescent="0.25">
      <c r="B200">
        <v>190</v>
      </c>
      <c r="C200" s="1" t="s">
        <v>607</v>
      </c>
      <c r="D200" s="1"/>
      <c r="E200" s="1" t="s">
        <v>39</v>
      </c>
      <c r="F200" s="1" t="s">
        <v>608</v>
      </c>
      <c r="G200" s="1" t="s">
        <v>41</v>
      </c>
      <c r="H200" s="1" t="s">
        <v>609</v>
      </c>
      <c r="I200" s="1">
        <f>+Territorio[[#This Row],[id]]</f>
        <v>190</v>
      </c>
    </row>
    <row r="201" spans="2:9" hidden="1" x14ac:dyDescent="0.25">
      <c r="B201">
        <v>191</v>
      </c>
      <c r="C201" s="1" t="s">
        <v>610</v>
      </c>
      <c r="D201" s="1"/>
      <c r="E201" s="1" t="s">
        <v>39</v>
      </c>
      <c r="F201" s="1" t="s">
        <v>611</v>
      </c>
      <c r="G201" s="1" t="s">
        <v>41</v>
      </c>
      <c r="H201" s="1" t="s">
        <v>612</v>
      </c>
      <c r="I201" s="1">
        <f>+Territorio[[#This Row],[id]]</f>
        <v>191</v>
      </c>
    </row>
    <row r="202" spans="2:9" hidden="1" x14ac:dyDescent="0.25">
      <c r="B202">
        <v>192</v>
      </c>
      <c r="C202" s="1" t="s">
        <v>613</v>
      </c>
      <c r="D202" s="1"/>
      <c r="E202" s="1" t="s">
        <v>39</v>
      </c>
      <c r="F202" s="1" t="s">
        <v>614</v>
      </c>
      <c r="G202" s="1" t="s">
        <v>41</v>
      </c>
      <c r="H202" s="1" t="s">
        <v>615</v>
      </c>
      <c r="I202" s="1">
        <f>+Territorio[[#This Row],[id]]</f>
        <v>192</v>
      </c>
    </row>
    <row r="203" spans="2:9" hidden="1" x14ac:dyDescent="0.25">
      <c r="B203">
        <v>193</v>
      </c>
      <c r="C203" s="1" t="s">
        <v>616</v>
      </c>
      <c r="D203" s="1"/>
      <c r="E203" s="1" t="s">
        <v>39</v>
      </c>
      <c r="F203" s="1" t="s">
        <v>617</v>
      </c>
      <c r="G203" s="1" t="s">
        <v>41</v>
      </c>
      <c r="H203" s="1" t="s">
        <v>618</v>
      </c>
      <c r="I203" s="1">
        <f>+Territorio[[#This Row],[id]]</f>
        <v>193</v>
      </c>
    </row>
    <row r="204" spans="2:9" hidden="1" x14ac:dyDescent="0.25">
      <c r="B204">
        <v>194</v>
      </c>
      <c r="C204" s="1" t="s">
        <v>619</v>
      </c>
      <c r="D204" s="1"/>
      <c r="E204" s="1" t="s">
        <v>39</v>
      </c>
      <c r="F204" s="1" t="s">
        <v>620</v>
      </c>
      <c r="G204" s="1" t="s">
        <v>41</v>
      </c>
      <c r="H204" s="1" t="s">
        <v>621</v>
      </c>
      <c r="I204" s="1">
        <f>+Territorio[[#This Row],[id]]</f>
        <v>194</v>
      </c>
    </row>
    <row r="205" spans="2:9" hidden="1" x14ac:dyDescent="0.25">
      <c r="B205">
        <v>195</v>
      </c>
      <c r="C205" s="1" t="s">
        <v>622</v>
      </c>
      <c r="D205" s="1"/>
      <c r="E205" s="1" t="s">
        <v>39</v>
      </c>
      <c r="F205" s="1" t="s">
        <v>623</v>
      </c>
      <c r="G205" s="1" t="s">
        <v>41</v>
      </c>
      <c r="H205" s="1" t="s">
        <v>624</v>
      </c>
      <c r="I205" s="1">
        <f>+Territorio[[#This Row],[id]]</f>
        <v>195</v>
      </c>
    </row>
    <row r="206" spans="2:9" hidden="1" x14ac:dyDescent="0.25">
      <c r="B206">
        <v>196</v>
      </c>
      <c r="C206" s="1" t="s">
        <v>625</v>
      </c>
      <c r="D206" s="1"/>
      <c r="E206" s="1" t="s">
        <v>39</v>
      </c>
      <c r="F206" s="1" t="s">
        <v>626</v>
      </c>
      <c r="G206" s="1" t="s">
        <v>41</v>
      </c>
      <c r="H206" s="1" t="s">
        <v>627</v>
      </c>
      <c r="I206" s="1">
        <f>+Territorio[[#This Row],[id]]</f>
        <v>196</v>
      </c>
    </row>
    <row r="207" spans="2:9" hidden="1" x14ac:dyDescent="0.25">
      <c r="B207">
        <v>197</v>
      </c>
      <c r="C207" s="1" t="s">
        <v>628</v>
      </c>
      <c r="D207" s="1"/>
      <c r="E207" s="1" t="s">
        <v>39</v>
      </c>
      <c r="F207" s="1" t="s">
        <v>629</v>
      </c>
      <c r="G207" s="1" t="s">
        <v>41</v>
      </c>
      <c r="H207" s="1" t="s">
        <v>630</v>
      </c>
      <c r="I207" s="1">
        <f>+Territorio[[#This Row],[id]]</f>
        <v>197</v>
      </c>
    </row>
    <row r="208" spans="2:9" hidden="1" x14ac:dyDescent="0.25">
      <c r="B208">
        <v>198</v>
      </c>
      <c r="C208" s="1" t="s">
        <v>631</v>
      </c>
      <c r="D208" s="1" t="s">
        <v>632</v>
      </c>
      <c r="E208" s="1" t="s">
        <v>633</v>
      </c>
      <c r="F208" s="1" t="s">
        <v>275</v>
      </c>
      <c r="G208" s="1" t="s">
        <v>634</v>
      </c>
      <c r="H208" s="1" t="s">
        <v>635</v>
      </c>
      <c r="I208" s="1">
        <f>+Territorio[[#This Row],[id]]</f>
        <v>198</v>
      </c>
    </row>
    <row r="209" spans="2:9" hidden="1" x14ac:dyDescent="0.25">
      <c r="B209">
        <v>199</v>
      </c>
      <c r="C209" s="1" t="s">
        <v>636</v>
      </c>
      <c r="D209" s="1" t="s">
        <v>637</v>
      </c>
      <c r="E209" s="1" t="s">
        <v>633</v>
      </c>
      <c r="F209" s="1" t="s">
        <v>275</v>
      </c>
      <c r="G209" s="1" t="s">
        <v>634</v>
      </c>
      <c r="H209" s="1" t="s">
        <v>638</v>
      </c>
      <c r="I209" s="1">
        <f>+Territorio[[#This Row],[id]]</f>
        <v>199</v>
      </c>
    </row>
    <row r="210" spans="2:9" hidden="1" x14ac:dyDescent="0.25">
      <c r="B210">
        <v>200</v>
      </c>
      <c r="C210" s="1" t="s">
        <v>639</v>
      </c>
      <c r="D210" s="1" t="s">
        <v>640</v>
      </c>
      <c r="E210" s="1" t="s">
        <v>633</v>
      </c>
      <c r="F210" s="1" t="s">
        <v>275</v>
      </c>
      <c r="G210" s="1" t="s">
        <v>634</v>
      </c>
      <c r="H210" s="1" t="s">
        <v>641</v>
      </c>
      <c r="I210" s="1">
        <f>+Territorio[[#This Row],[id]]</f>
        <v>200</v>
      </c>
    </row>
    <row r="211" spans="2:9" hidden="1" x14ac:dyDescent="0.25">
      <c r="B211">
        <v>201</v>
      </c>
      <c r="C211" s="1" t="s">
        <v>642</v>
      </c>
      <c r="D211" s="1" t="s">
        <v>643</v>
      </c>
      <c r="E211" s="1" t="s">
        <v>633</v>
      </c>
      <c r="F211" s="1" t="s">
        <v>275</v>
      </c>
      <c r="G211" s="1" t="s">
        <v>634</v>
      </c>
      <c r="H211" s="1" t="s">
        <v>644</v>
      </c>
      <c r="I211" s="1">
        <f>+Territorio[[#This Row],[id]]</f>
        <v>201</v>
      </c>
    </row>
    <row r="212" spans="2:9" hidden="1" x14ac:dyDescent="0.25">
      <c r="B212">
        <v>202</v>
      </c>
      <c r="C212" s="1" t="s">
        <v>645</v>
      </c>
      <c r="D212" s="1" t="s">
        <v>646</v>
      </c>
      <c r="E212" s="1" t="s">
        <v>633</v>
      </c>
      <c r="F212" s="1" t="s">
        <v>275</v>
      </c>
      <c r="G212" s="1" t="s">
        <v>634</v>
      </c>
      <c r="H212" s="1" t="s">
        <v>647</v>
      </c>
      <c r="I212" s="1">
        <f>+Territorio[[#This Row],[id]]</f>
        <v>202</v>
      </c>
    </row>
    <row r="213" spans="2:9" hidden="1" x14ac:dyDescent="0.25">
      <c r="B213">
        <v>203</v>
      </c>
      <c r="C213" s="1" t="s">
        <v>648</v>
      </c>
      <c r="D213" s="1" t="s">
        <v>649</v>
      </c>
      <c r="E213" s="1" t="s">
        <v>633</v>
      </c>
      <c r="F213" s="1" t="s">
        <v>275</v>
      </c>
      <c r="G213" s="1" t="s">
        <v>634</v>
      </c>
      <c r="H213" s="1" t="s">
        <v>650</v>
      </c>
      <c r="I213" s="1">
        <f>+Territorio[[#This Row],[id]]</f>
        <v>203</v>
      </c>
    </row>
    <row r="214" spans="2:9" hidden="1" x14ac:dyDescent="0.25">
      <c r="B214">
        <v>204</v>
      </c>
      <c r="C214" s="1" t="s">
        <v>651</v>
      </c>
      <c r="D214" s="1" t="s">
        <v>652</v>
      </c>
      <c r="E214" s="1" t="s">
        <v>633</v>
      </c>
      <c r="F214" s="1" t="s">
        <v>275</v>
      </c>
      <c r="G214" s="1" t="s">
        <v>634</v>
      </c>
      <c r="H214" s="1" t="s">
        <v>653</v>
      </c>
      <c r="I214" s="1">
        <f>+Territorio[[#This Row],[id]]</f>
        <v>204</v>
      </c>
    </row>
    <row r="215" spans="2:9" hidden="1" x14ac:dyDescent="0.25">
      <c r="B215">
        <v>205</v>
      </c>
      <c r="C215" s="1" t="s">
        <v>654</v>
      </c>
      <c r="D215" s="1" t="s">
        <v>655</v>
      </c>
      <c r="E215" s="1" t="s">
        <v>633</v>
      </c>
      <c r="F215" s="1" t="s">
        <v>275</v>
      </c>
      <c r="G215" s="1" t="s">
        <v>634</v>
      </c>
      <c r="H215" s="1" t="s">
        <v>656</v>
      </c>
      <c r="I215" s="1">
        <f>+Territorio[[#This Row],[id]]</f>
        <v>205</v>
      </c>
    </row>
    <row r="216" spans="2:9" hidden="1" x14ac:dyDescent="0.25">
      <c r="B216">
        <v>206</v>
      </c>
      <c r="C216" s="1" t="s">
        <v>657</v>
      </c>
      <c r="D216" s="1" t="s">
        <v>658</v>
      </c>
      <c r="E216" s="1" t="s">
        <v>633</v>
      </c>
      <c r="F216" s="1" t="s">
        <v>275</v>
      </c>
      <c r="G216" s="1" t="s">
        <v>634</v>
      </c>
      <c r="H216" s="1" t="s">
        <v>659</v>
      </c>
      <c r="I216" s="1">
        <f>+Territorio[[#This Row],[id]]</f>
        <v>206</v>
      </c>
    </row>
    <row r="217" spans="2:9" hidden="1" x14ac:dyDescent="0.25">
      <c r="B217">
        <v>207</v>
      </c>
      <c r="C217" s="1" t="s">
        <v>660</v>
      </c>
      <c r="D217" s="1" t="s">
        <v>661</v>
      </c>
      <c r="E217" s="1" t="s">
        <v>633</v>
      </c>
      <c r="F217" s="1" t="s">
        <v>275</v>
      </c>
      <c r="G217" s="1" t="s">
        <v>634</v>
      </c>
      <c r="H217" s="1" t="s">
        <v>662</v>
      </c>
      <c r="I217" s="1">
        <f>+Territorio[[#This Row],[id]]</f>
        <v>207</v>
      </c>
    </row>
    <row r="218" spans="2:9" hidden="1" x14ac:dyDescent="0.25">
      <c r="B218">
        <v>208</v>
      </c>
      <c r="C218" s="1" t="s">
        <v>663</v>
      </c>
      <c r="D218" s="1" t="s">
        <v>664</v>
      </c>
      <c r="E218" s="1" t="s">
        <v>633</v>
      </c>
      <c r="F218" s="1" t="s">
        <v>275</v>
      </c>
      <c r="G218" s="1" t="s">
        <v>634</v>
      </c>
      <c r="H218" s="1" t="s">
        <v>665</v>
      </c>
      <c r="I218" s="1">
        <f>+Territorio[[#This Row],[id]]</f>
        <v>208</v>
      </c>
    </row>
    <row r="219" spans="2:9" hidden="1" x14ac:dyDescent="0.25">
      <c r="B219">
        <v>209</v>
      </c>
      <c r="C219" s="1" t="s">
        <v>666</v>
      </c>
      <c r="D219" s="1" t="s">
        <v>667</v>
      </c>
      <c r="E219" s="1" t="s">
        <v>633</v>
      </c>
      <c r="F219" s="1" t="s">
        <v>275</v>
      </c>
      <c r="G219" s="1" t="s">
        <v>634</v>
      </c>
      <c r="H219" s="1" t="s">
        <v>668</v>
      </c>
      <c r="I219" s="1">
        <f>+Territorio[[#This Row],[id]]</f>
        <v>209</v>
      </c>
    </row>
    <row r="220" spans="2:9" hidden="1" x14ac:dyDescent="0.25">
      <c r="B220">
        <v>210</v>
      </c>
      <c r="C220" s="1" t="s">
        <v>669</v>
      </c>
      <c r="D220" s="1" t="s">
        <v>670</v>
      </c>
      <c r="E220" s="1" t="s">
        <v>633</v>
      </c>
      <c r="F220" s="1" t="s">
        <v>275</v>
      </c>
      <c r="G220" s="1" t="s">
        <v>634</v>
      </c>
      <c r="H220" s="1" t="s">
        <v>671</v>
      </c>
      <c r="I220" s="1">
        <f>+Territorio[[#This Row],[id]]</f>
        <v>210</v>
      </c>
    </row>
    <row r="221" spans="2:9" hidden="1" x14ac:dyDescent="0.25">
      <c r="B221">
        <v>211</v>
      </c>
      <c r="C221" s="1" t="s">
        <v>672</v>
      </c>
      <c r="D221" s="1" t="s">
        <v>673</v>
      </c>
      <c r="E221" s="1" t="s">
        <v>633</v>
      </c>
      <c r="F221" s="1" t="s">
        <v>275</v>
      </c>
      <c r="G221" s="1" t="s">
        <v>634</v>
      </c>
      <c r="H221" s="1" t="s">
        <v>674</v>
      </c>
      <c r="I221" s="1">
        <f>+Territorio[[#This Row],[id]]</f>
        <v>211</v>
      </c>
    </row>
    <row r="222" spans="2:9" hidden="1" x14ac:dyDescent="0.25">
      <c r="B222">
        <v>212</v>
      </c>
      <c r="C222" s="1" t="s">
        <v>675</v>
      </c>
      <c r="D222" s="1" t="s">
        <v>676</v>
      </c>
      <c r="E222" s="1" t="s">
        <v>633</v>
      </c>
      <c r="F222" s="1" t="s">
        <v>275</v>
      </c>
      <c r="G222" s="1" t="s">
        <v>634</v>
      </c>
      <c r="H222" s="1" t="s">
        <v>677</v>
      </c>
      <c r="I222" s="1">
        <f>+Territorio[[#This Row],[id]]</f>
        <v>212</v>
      </c>
    </row>
    <row r="223" spans="2:9" hidden="1" x14ac:dyDescent="0.25">
      <c r="B223">
        <v>213</v>
      </c>
      <c r="C223" s="1" t="s">
        <v>678</v>
      </c>
      <c r="D223" s="1" t="s">
        <v>679</v>
      </c>
      <c r="E223" s="1" t="s">
        <v>633</v>
      </c>
      <c r="F223" s="1" t="s">
        <v>275</v>
      </c>
      <c r="G223" s="1" t="s">
        <v>634</v>
      </c>
      <c r="H223" s="1" t="s">
        <v>680</v>
      </c>
      <c r="I223" s="1">
        <f>+Territorio[[#This Row],[id]]</f>
        <v>213</v>
      </c>
    </row>
    <row r="224" spans="2:9" hidden="1" x14ac:dyDescent="0.25">
      <c r="B224">
        <v>214</v>
      </c>
      <c r="C224" s="1" t="s">
        <v>681</v>
      </c>
      <c r="D224" s="1" t="s">
        <v>682</v>
      </c>
      <c r="E224" s="1" t="s">
        <v>633</v>
      </c>
      <c r="F224" s="1" t="s">
        <v>275</v>
      </c>
      <c r="G224" s="1" t="s">
        <v>634</v>
      </c>
      <c r="H224" s="1" t="s">
        <v>683</v>
      </c>
      <c r="I224" s="1">
        <f>+Territorio[[#This Row],[id]]</f>
        <v>214</v>
      </c>
    </row>
    <row r="225" spans="2:9" hidden="1" x14ac:dyDescent="0.25">
      <c r="B225">
        <v>215</v>
      </c>
      <c r="C225" s="1" t="s">
        <v>684</v>
      </c>
      <c r="D225" s="1" t="s">
        <v>685</v>
      </c>
      <c r="E225" s="1" t="s">
        <v>633</v>
      </c>
      <c r="F225" s="1" t="s">
        <v>275</v>
      </c>
      <c r="G225" s="1" t="s">
        <v>634</v>
      </c>
      <c r="H225" s="1" t="s">
        <v>686</v>
      </c>
      <c r="I225" s="1">
        <f>+Territorio[[#This Row],[id]]</f>
        <v>215</v>
      </c>
    </row>
    <row r="226" spans="2:9" hidden="1" x14ac:dyDescent="0.25">
      <c r="B226">
        <v>216</v>
      </c>
      <c r="C226" s="1" t="s">
        <v>687</v>
      </c>
      <c r="D226" s="1" t="s">
        <v>688</v>
      </c>
      <c r="E226" s="1" t="s">
        <v>633</v>
      </c>
      <c r="F226" s="1" t="s">
        <v>257</v>
      </c>
      <c r="G226" s="1" t="s">
        <v>634</v>
      </c>
      <c r="H226" s="1" t="s">
        <v>689</v>
      </c>
      <c r="I226" s="1">
        <f>+Territorio[[#This Row],[id]]</f>
        <v>216</v>
      </c>
    </row>
    <row r="227" spans="2:9" hidden="1" x14ac:dyDescent="0.25">
      <c r="B227">
        <v>217</v>
      </c>
      <c r="C227" s="1" t="s">
        <v>690</v>
      </c>
      <c r="D227" s="1" t="s">
        <v>691</v>
      </c>
      <c r="E227" s="1" t="s">
        <v>633</v>
      </c>
      <c r="F227" s="1" t="s">
        <v>257</v>
      </c>
      <c r="G227" s="1" t="s">
        <v>634</v>
      </c>
      <c r="H227" s="1" t="s">
        <v>692</v>
      </c>
      <c r="I227" s="1">
        <f>+Territorio[[#This Row],[id]]</f>
        <v>217</v>
      </c>
    </row>
    <row r="228" spans="2:9" hidden="1" x14ac:dyDescent="0.25">
      <c r="B228">
        <v>218</v>
      </c>
      <c r="C228" s="1" t="s">
        <v>693</v>
      </c>
      <c r="D228" s="1" t="s">
        <v>694</v>
      </c>
      <c r="E228" s="1" t="s">
        <v>633</v>
      </c>
      <c r="F228" s="1" t="s">
        <v>257</v>
      </c>
      <c r="G228" s="1" t="s">
        <v>634</v>
      </c>
      <c r="H228" s="1" t="s">
        <v>695</v>
      </c>
      <c r="I228" s="1">
        <f>+Territorio[[#This Row],[id]]</f>
        <v>218</v>
      </c>
    </row>
    <row r="229" spans="2:9" hidden="1" x14ac:dyDescent="0.25">
      <c r="B229">
        <v>219</v>
      </c>
      <c r="C229" s="1" t="s">
        <v>696</v>
      </c>
      <c r="D229" s="1" t="s">
        <v>697</v>
      </c>
      <c r="E229" s="1" t="s">
        <v>633</v>
      </c>
      <c r="F229" s="1" t="s">
        <v>257</v>
      </c>
      <c r="G229" s="1" t="s">
        <v>634</v>
      </c>
      <c r="H229" s="1" t="s">
        <v>698</v>
      </c>
      <c r="I229" s="1">
        <f>+Territorio[[#This Row],[id]]</f>
        <v>219</v>
      </c>
    </row>
    <row r="230" spans="2:9" hidden="1" x14ac:dyDescent="0.25">
      <c r="B230">
        <v>220</v>
      </c>
      <c r="C230" s="1" t="s">
        <v>699</v>
      </c>
      <c r="D230" s="1" t="s">
        <v>700</v>
      </c>
      <c r="E230" s="1" t="s">
        <v>633</v>
      </c>
      <c r="F230" s="1" t="s">
        <v>257</v>
      </c>
      <c r="G230" s="1" t="s">
        <v>634</v>
      </c>
      <c r="H230" s="1" t="s">
        <v>701</v>
      </c>
      <c r="I230" s="1">
        <f>+Territorio[[#This Row],[id]]</f>
        <v>220</v>
      </c>
    </row>
    <row r="231" spans="2:9" hidden="1" x14ac:dyDescent="0.25">
      <c r="B231">
        <v>221</v>
      </c>
      <c r="C231" s="1" t="s">
        <v>702</v>
      </c>
      <c r="D231" s="1" t="s">
        <v>703</v>
      </c>
      <c r="E231" s="1" t="s">
        <v>633</v>
      </c>
      <c r="F231" s="1" t="s">
        <v>257</v>
      </c>
      <c r="G231" s="1" t="s">
        <v>634</v>
      </c>
      <c r="H231" s="1" t="s">
        <v>704</v>
      </c>
      <c r="I231" s="1">
        <f>+Territorio[[#This Row],[id]]</f>
        <v>221</v>
      </c>
    </row>
    <row r="232" spans="2:9" hidden="1" x14ac:dyDescent="0.25">
      <c r="B232">
        <v>222</v>
      </c>
      <c r="C232" s="1" t="s">
        <v>256</v>
      </c>
      <c r="D232" s="1" t="s">
        <v>705</v>
      </c>
      <c r="E232" s="1" t="s">
        <v>633</v>
      </c>
      <c r="F232" s="1" t="s">
        <v>257</v>
      </c>
      <c r="G232" s="1" t="s">
        <v>634</v>
      </c>
      <c r="H232" s="1" t="s">
        <v>706</v>
      </c>
      <c r="I232" s="1">
        <f>+Territorio[[#This Row],[id]]</f>
        <v>222</v>
      </c>
    </row>
    <row r="233" spans="2:9" hidden="1" x14ac:dyDescent="0.25">
      <c r="B233">
        <v>223</v>
      </c>
      <c r="C233" s="1" t="s">
        <v>707</v>
      </c>
      <c r="D233" s="1" t="s">
        <v>708</v>
      </c>
      <c r="E233" s="1" t="s">
        <v>633</v>
      </c>
      <c r="F233" s="1" t="s">
        <v>257</v>
      </c>
      <c r="G233" s="1" t="s">
        <v>634</v>
      </c>
      <c r="H233" s="1" t="s">
        <v>709</v>
      </c>
      <c r="I233" s="1">
        <f>+Territorio[[#This Row],[id]]</f>
        <v>223</v>
      </c>
    </row>
    <row r="234" spans="2:9" hidden="1" x14ac:dyDescent="0.25">
      <c r="B234">
        <v>224</v>
      </c>
      <c r="C234" s="1" t="s">
        <v>710</v>
      </c>
      <c r="D234" s="1" t="s">
        <v>711</v>
      </c>
      <c r="E234" s="1" t="s">
        <v>633</v>
      </c>
      <c r="F234" s="1" t="s">
        <v>257</v>
      </c>
      <c r="G234" s="1" t="s">
        <v>634</v>
      </c>
      <c r="H234" s="1" t="s">
        <v>712</v>
      </c>
      <c r="I234" s="1">
        <f>+Territorio[[#This Row],[id]]</f>
        <v>224</v>
      </c>
    </row>
    <row r="235" spans="2:9" hidden="1" x14ac:dyDescent="0.25">
      <c r="B235">
        <v>225</v>
      </c>
      <c r="C235" s="1" t="s">
        <v>713</v>
      </c>
      <c r="D235" s="1" t="s">
        <v>714</v>
      </c>
      <c r="E235" s="1" t="s">
        <v>633</v>
      </c>
      <c r="F235" s="1" t="s">
        <v>257</v>
      </c>
      <c r="G235" s="1" t="s">
        <v>634</v>
      </c>
      <c r="H235" s="1" t="s">
        <v>715</v>
      </c>
      <c r="I235" s="1">
        <f>+Territorio[[#This Row],[id]]</f>
        <v>225</v>
      </c>
    </row>
    <row r="236" spans="2:9" hidden="1" x14ac:dyDescent="0.25">
      <c r="B236">
        <v>226</v>
      </c>
      <c r="C236" s="1" t="s">
        <v>716</v>
      </c>
      <c r="D236" s="1" t="s">
        <v>717</v>
      </c>
      <c r="E236" s="1" t="s">
        <v>633</v>
      </c>
      <c r="F236" s="1" t="s">
        <v>257</v>
      </c>
      <c r="G236" s="1" t="s">
        <v>634</v>
      </c>
      <c r="H236" s="1" t="s">
        <v>718</v>
      </c>
      <c r="I236" s="1">
        <f>+Territorio[[#This Row],[id]]</f>
        <v>226</v>
      </c>
    </row>
    <row r="237" spans="2:9" hidden="1" x14ac:dyDescent="0.25">
      <c r="B237">
        <v>227</v>
      </c>
      <c r="C237" s="1" t="s">
        <v>719</v>
      </c>
      <c r="D237" s="1" t="s">
        <v>720</v>
      </c>
      <c r="E237" s="1" t="s">
        <v>633</v>
      </c>
      <c r="F237" s="1" t="s">
        <v>257</v>
      </c>
      <c r="G237" s="1" t="s">
        <v>634</v>
      </c>
      <c r="H237" s="1" t="s">
        <v>721</v>
      </c>
      <c r="I237" s="1">
        <f>+Territorio[[#This Row],[id]]</f>
        <v>227</v>
      </c>
    </row>
    <row r="238" spans="2:9" hidden="1" x14ac:dyDescent="0.25">
      <c r="B238">
        <v>228</v>
      </c>
      <c r="C238" s="1" t="s">
        <v>722</v>
      </c>
      <c r="D238" s="1" t="s">
        <v>723</v>
      </c>
      <c r="E238" s="1" t="s">
        <v>633</v>
      </c>
      <c r="F238" s="1" t="s">
        <v>257</v>
      </c>
      <c r="G238" s="1" t="s">
        <v>634</v>
      </c>
      <c r="H238" s="1" t="s">
        <v>724</v>
      </c>
      <c r="I238" s="1">
        <f>+Territorio[[#This Row],[id]]</f>
        <v>228</v>
      </c>
    </row>
    <row r="239" spans="2:9" hidden="1" x14ac:dyDescent="0.25">
      <c r="B239">
        <v>229</v>
      </c>
      <c r="C239" s="1" t="s">
        <v>725</v>
      </c>
      <c r="D239" s="1" t="s">
        <v>726</v>
      </c>
      <c r="E239" s="1" t="s">
        <v>633</v>
      </c>
      <c r="F239" s="1" t="s">
        <v>257</v>
      </c>
      <c r="G239" s="1" t="s">
        <v>634</v>
      </c>
      <c r="H239" s="1" t="s">
        <v>727</v>
      </c>
      <c r="I239" s="1">
        <f>+Territorio[[#This Row],[id]]</f>
        <v>229</v>
      </c>
    </row>
    <row r="240" spans="2:9" hidden="1" x14ac:dyDescent="0.25">
      <c r="B240">
        <v>230</v>
      </c>
      <c r="C240" s="1" t="s">
        <v>728</v>
      </c>
      <c r="D240" s="1" t="s">
        <v>729</v>
      </c>
      <c r="E240" s="1" t="s">
        <v>633</v>
      </c>
      <c r="F240" s="1" t="s">
        <v>257</v>
      </c>
      <c r="G240" s="1" t="s">
        <v>634</v>
      </c>
      <c r="H240" s="1" t="s">
        <v>730</v>
      </c>
      <c r="I240" s="1">
        <f>+Territorio[[#This Row],[id]]</f>
        <v>230</v>
      </c>
    </row>
    <row r="241" spans="2:9" hidden="1" x14ac:dyDescent="0.25">
      <c r="B241">
        <v>231</v>
      </c>
      <c r="C241" s="1" t="s">
        <v>731</v>
      </c>
      <c r="D241" s="1" t="s">
        <v>732</v>
      </c>
      <c r="E241" s="1" t="s">
        <v>633</v>
      </c>
      <c r="F241" s="1" t="s">
        <v>257</v>
      </c>
      <c r="G241" s="1" t="s">
        <v>634</v>
      </c>
      <c r="H241" s="1" t="s">
        <v>733</v>
      </c>
      <c r="I241" s="1">
        <f>+Territorio[[#This Row],[id]]</f>
        <v>231</v>
      </c>
    </row>
    <row r="242" spans="2:9" hidden="1" x14ac:dyDescent="0.25">
      <c r="B242">
        <v>232</v>
      </c>
      <c r="C242" s="1" t="s">
        <v>734</v>
      </c>
      <c r="D242" s="1" t="s">
        <v>735</v>
      </c>
      <c r="E242" s="1" t="s">
        <v>633</v>
      </c>
      <c r="F242" s="1" t="s">
        <v>257</v>
      </c>
      <c r="G242" s="1" t="s">
        <v>634</v>
      </c>
      <c r="H242" s="1" t="s">
        <v>736</v>
      </c>
      <c r="I242" s="1">
        <f>+Territorio[[#This Row],[id]]</f>
        <v>232</v>
      </c>
    </row>
    <row r="243" spans="2:9" hidden="1" x14ac:dyDescent="0.25">
      <c r="B243">
        <v>233</v>
      </c>
      <c r="C243" s="1" t="s">
        <v>737</v>
      </c>
      <c r="D243" s="1" t="s">
        <v>738</v>
      </c>
      <c r="E243" s="1" t="s">
        <v>633</v>
      </c>
      <c r="F243" s="1" t="s">
        <v>257</v>
      </c>
      <c r="G243" s="1" t="s">
        <v>634</v>
      </c>
      <c r="H243" s="1" t="s">
        <v>739</v>
      </c>
      <c r="I243" s="1">
        <f>+Territorio[[#This Row],[id]]</f>
        <v>233</v>
      </c>
    </row>
    <row r="244" spans="2:9" hidden="1" x14ac:dyDescent="0.25">
      <c r="B244">
        <v>234</v>
      </c>
      <c r="C244" s="1" t="s">
        <v>740</v>
      </c>
      <c r="D244" s="1" t="s">
        <v>741</v>
      </c>
      <c r="E244" s="1" t="s">
        <v>633</v>
      </c>
      <c r="F244" s="1" t="s">
        <v>257</v>
      </c>
      <c r="G244" s="1" t="s">
        <v>634</v>
      </c>
      <c r="H244" s="1" t="s">
        <v>742</v>
      </c>
      <c r="I244" s="1">
        <f>+Territorio[[#This Row],[id]]</f>
        <v>234</v>
      </c>
    </row>
    <row r="245" spans="2:9" hidden="1" x14ac:dyDescent="0.25">
      <c r="B245">
        <v>235</v>
      </c>
      <c r="C245" s="1" t="s">
        <v>743</v>
      </c>
      <c r="D245" s="1" t="s">
        <v>744</v>
      </c>
      <c r="E245" s="1" t="s">
        <v>633</v>
      </c>
      <c r="F245" s="1" t="s">
        <v>257</v>
      </c>
      <c r="G245" s="1" t="s">
        <v>634</v>
      </c>
      <c r="H245" s="1" t="s">
        <v>745</v>
      </c>
      <c r="I245" s="1">
        <f>+Territorio[[#This Row],[id]]</f>
        <v>235</v>
      </c>
    </row>
    <row r="246" spans="2:9" hidden="1" x14ac:dyDescent="0.25">
      <c r="B246">
        <v>236</v>
      </c>
      <c r="C246" s="1" t="s">
        <v>746</v>
      </c>
      <c r="D246" s="1" t="s">
        <v>747</v>
      </c>
      <c r="E246" s="1" t="s">
        <v>633</v>
      </c>
      <c r="F246" s="1" t="s">
        <v>257</v>
      </c>
      <c r="G246" s="1" t="s">
        <v>634</v>
      </c>
      <c r="H246" s="1" t="s">
        <v>748</v>
      </c>
      <c r="I246" s="1">
        <f>+Territorio[[#This Row],[id]]</f>
        <v>236</v>
      </c>
    </row>
    <row r="247" spans="2:9" hidden="1" x14ac:dyDescent="0.25">
      <c r="B247">
        <v>237</v>
      </c>
      <c r="C247" s="1" t="s">
        <v>749</v>
      </c>
      <c r="D247" s="1" t="s">
        <v>750</v>
      </c>
      <c r="E247" s="1" t="s">
        <v>633</v>
      </c>
      <c r="F247" s="1" t="s">
        <v>257</v>
      </c>
      <c r="G247" s="1" t="s">
        <v>634</v>
      </c>
      <c r="H247" s="1" t="s">
        <v>751</v>
      </c>
      <c r="I247" s="1">
        <f>+Territorio[[#This Row],[id]]</f>
        <v>237</v>
      </c>
    </row>
    <row r="248" spans="2:9" x14ac:dyDescent="0.25">
      <c r="B248">
        <v>238</v>
      </c>
      <c r="C248" s="1" t="s">
        <v>752</v>
      </c>
      <c r="D248" s="1" t="s">
        <v>753</v>
      </c>
      <c r="E248" s="1" t="s">
        <v>754</v>
      </c>
      <c r="F248" s="1" t="s">
        <v>152</v>
      </c>
      <c r="G248" s="1" t="s">
        <v>634</v>
      </c>
      <c r="H248" s="1" t="s">
        <v>755</v>
      </c>
      <c r="I248" s="1">
        <f>+Territorio[[#This Row],[id]]</f>
        <v>238</v>
      </c>
    </row>
    <row r="249" spans="2:9" x14ac:dyDescent="0.25">
      <c r="B249">
        <v>239</v>
      </c>
      <c r="C249" s="1" t="s">
        <v>756</v>
      </c>
      <c r="D249" s="1" t="s">
        <v>757</v>
      </c>
      <c r="E249" s="1" t="s">
        <v>754</v>
      </c>
      <c r="F249" s="1" t="s">
        <v>152</v>
      </c>
      <c r="G249" s="1" t="s">
        <v>634</v>
      </c>
      <c r="H249" s="1" t="s">
        <v>758</v>
      </c>
      <c r="I249" s="1">
        <f>+Territorio[[#This Row],[id]]</f>
        <v>239</v>
      </c>
    </row>
    <row r="250" spans="2:9" x14ac:dyDescent="0.25">
      <c r="B250">
        <v>240</v>
      </c>
      <c r="C250" s="1" t="s">
        <v>759</v>
      </c>
      <c r="D250" s="1" t="s">
        <v>760</v>
      </c>
      <c r="E250" s="1" t="s">
        <v>754</v>
      </c>
      <c r="F250" s="1" t="s">
        <v>152</v>
      </c>
      <c r="G250" s="1" t="s">
        <v>634</v>
      </c>
      <c r="H250" s="1" t="s">
        <v>761</v>
      </c>
      <c r="I250" s="1">
        <f>+Territorio[[#This Row],[id]]</f>
        <v>240</v>
      </c>
    </row>
    <row r="251" spans="2:9" x14ac:dyDescent="0.25">
      <c r="B251">
        <v>241</v>
      </c>
      <c r="C251" s="1" t="s">
        <v>762</v>
      </c>
      <c r="D251" s="1" t="s">
        <v>763</v>
      </c>
      <c r="E251" s="1" t="s">
        <v>754</v>
      </c>
      <c r="F251" s="1" t="s">
        <v>152</v>
      </c>
      <c r="G251" s="1" t="s">
        <v>634</v>
      </c>
      <c r="H251" s="1" t="s">
        <v>764</v>
      </c>
      <c r="I251" s="1">
        <f>+Territorio[[#This Row],[id]]</f>
        <v>241</v>
      </c>
    </row>
    <row r="252" spans="2:9" x14ac:dyDescent="0.25">
      <c r="B252">
        <v>242</v>
      </c>
      <c r="C252" s="1" t="s">
        <v>765</v>
      </c>
      <c r="D252" s="1" t="s">
        <v>766</v>
      </c>
      <c r="E252" s="1" t="s">
        <v>754</v>
      </c>
      <c r="F252" s="1" t="s">
        <v>152</v>
      </c>
      <c r="G252" s="1" t="s">
        <v>634</v>
      </c>
      <c r="H252" s="1" t="s">
        <v>767</v>
      </c>
      <c r="I252" s="1">
        <f>+Territorio[[#This Row],[id]]</f>
        <v>242</v>
      </c>
    </row>
    <row r="253" spans="2:9" x14ac:dyDescent="0.25">
      <c r="B253">
        <v>243</v>
      </c>
      <c r="C253" s="1" t="s">
        <v>768</v>
      </c>
      <c r="D253" s="1" t="s">
        <v>769</v>
      </c>
      <c r="E253" s="1" t="s">
        <v>754</v>
      </c>
      <c r="F253" s="1" t="s">
        <v>152</v>
      </c>
      <c r="G253" s="1" t="s">
        <v>634</v>
      </c>
      <c r="H253" s="1" t="s">
        <v>770</v>
      </c>
      <c r="I253" s="1">
        <f>+Territorio[[#This Row],[id]]</f>
        <v>243</v>
      </c>
    </row>
    <row r="254" spans="2:9" x14ac:dyDescent="0.25">
      <c r="B254">
        <v>244</v>
      </c>
      <c r="C254" s="1" t="s">
        <v>771</v>
      </c>
      <c r="D254" s="1" t="s">
        <v>772</v>
      </c>
      <c r="E254" s="1" t="s">
        <v>754</v>
      </c>
      <c r="F254" s="1" t="s">
        <v>152</v>
      </c>
      <c r="G254" s="1" t="s">
        <v>634</v>
      </c>
      <c r="H254" s="1" t="s">
        <v>773</v>
      </c>
      <c r="I254" s="1">
        <f>+Territorio[[#This Row],[id]]</f>
        <v>244</v>
      </c>
    </row>
    <row r="255" spans="2:9" x14ac:dyDescent="0.25">
      <c r="B255">
        <v>245</v>
      </c>
      <c r="C255" s="1" t="s">
        <v>774</v>
      </c>
      <c r="D255" s="1" t="s">
        <v>775</v>
      </c>
      <c r="E255" s="1" t="s">
        <v>754</v>
      </c>
      <c r="F255" s="1" t="s">
        <v>152</v>
      </c>
      <c r="G255" s="1" t="s">
        <v>634</v>
      </c>
      <c r="H255" s="1" t="s">
        <v>776</v>
      </c>
      <c r="I255" s="1">
        <f>+Territorio[[#This Row],[id]]</f>
        <v>245</v>
      </c>
    </row>
    <row r="256" spans="2:9" x14ac:dyDescent="0.25">
      <c r="B256">
        <v>246</v>
      </c>
      <c r="C256" s="1" t="s">
        <v>777</v>
      </c>
      <c r="D256" s="1" t="s">
        <v>778</v>
      </c>
      <c r="E256" s="1" t="s">
        <v>754</v>
      </c>
      <c r="F256" s="1" t="s">
        <v>152</v>
      </c>
      <c r="G256" s="1" t="s">
        <v>634</v>
      </c>
      <c r="H256" s="1" t="s">
        <v>779</v>
      </c>
      <c r="I256" s="1">
        <f>+Territorio[[#This Row],[id]]</f>
        <v>246</v>
      </c>
    </row>
    <row r="257" spans="2:9" x14ac:dyDescent="0.25">
      <c r="B257">
        <v>247</v>
      </c>
      <c r="C257" s="1" t="s">
        <v>780</v>
      </c>
      <c r="D257" s="1" t="s">
        <v>781</v>
      </c>
      <c r="E257" s="1" t="s">
        <v>754</v>
      </c>
      <c r="F257" s="1" t="s">
        <v>152</v>
      </c>
      <c r="G257" s="1" t="s">
        <v>634</v>
      </c>
      <c r="H257" s="1" t="s">
        <v>782</v>
      </c>
      <c r="I257" s="1">
        <f>+Territorio[[#This Row],[id]]</f>
        <v>247</v>
      </c>
    </row>
    <row r="258" spans="2:9" x14ac:dyDescent="0.25">
      <c r="B258">
        <v>248</v>
      </c>
      <c r="C258" s="1" t="s">
        <v>783</v>
      </c>
      <c r="D258" s="1" t="s">
        <v>784</v>
      </c>
      <c r="E258" s="1" t="s">
        <v>754</v>
      </c>
      <c r="F258" s="1" t="s">
        <v>152</v>
      </c>
      <c r="G258" s="1" t="s">
        <v>634</v>
      </c>
      <c r="H258" s="1" t="s">
        <v>785</v>
      </c>
      <c r="I258" s="1">
        <f>+Territorio[[#This Row],[id]]</f>
        <v>248</v>
      </c>
    </row>
    <row r="259" spans="2:9" x14ac:dyDescent="0.25">
      <c r="B259">
        <v>249</v>
      </c>
      <c r="C259" s="1" t="s">
        <v>786</v>
      </c>
      <c r="D259" s="1" t="s">
        <v>787</v>
      </c>
      <c r="E259" s="1" t="s">
        <v>754</v>
      </c>
      <c r="F259" s="1" t="s">
        <v>152</v>
      </c>
      <c r="G259" s="1" t="s">
        <v>634</v>
      </c>
      <c r="H259" s="1" t="s">
        <v>788</v>
      </c>
      <c r="I259" s="1">
        <f>+Territorio[[#This Row],[id]]</f>
        <v>249</v>
      </c>
    </row>
    <row r="260" spans="2:9" x14ac:dyDescent="0.25">
      <c r="B260">
        <v>250</v>
      </c>
      <c r="C260" s="1" t="s">
        <v>789</v>
      </c>
      <c r="D260" s="1" t="s">
        <v>790</v>
      </c>
      <c r="E260" s="1" t="s">
        <v>754</v>
      </c>
      <c r="F260" s="1" t="s">
        <v>152</v>
      </c>
      <c r="G260" s="1" t="s">
        <v>634</v>
      </c>
      <c r="H260" s="1" t="s">
        <v>791</v>
      </c>
      <c r="I260" s="1">
        <f>+Territorio[[#This Row],[id]]</f>
        <v>250</v>
      </c>
    </row>
    <row r="261" spans="2:9" x14ac:dyDescent="0.25">
      <c r="B261">
        <v>251</v>
      </c>
      <c r="C261" s="1" t="s">
        <v>792</v>
      </c>
      <c r="D261" s="1" t="s">
        <v>793</v>
      </c>
      <c r="E261" s="1" t="s">
        <v>754</v>
      </c>
      <c r="F261" s="1" t="s">
        <v>152</v>
      </c>
      <c r="G261" s="1" t="s">
        <v>634</v>
      </c>
      <c r="H261" s="1" t="s">
        <v>794</v>
      </c>
      <c r="I261" s="1">
        <f>+Territorio[[#This Row],[id]]</f>
        <v>251</v>
      </c>
    </row>
    <row r="262" spans="2:9" x14ac:dyDescent="0.25">
      <c r="B262">
        <v>252</v>
      </c>
      <c r="C262" s="1" t="s">
        <v>795</v>
      </c>
      <c r="D262" s="1" t="s">
        <v>796</v>
      </c>
      <c r="E262" s="1" t="s">
        <v>754</v>
      </c>
      <c r="F262" s="1" t="s">
        <v>152</v>
      </c>
      <c r="G262" s="1" t="s">
        <v>634</v>
      </c>
      <c r="H262" s="1" t="s">
        <v>797</v>
      </c>
      <c r="I262" s="1">
        <f>+Territorio[[#This Row],[id]]</f>
        <v>252</v>
      </c>
    </row>
    <row r="263" spans="2:9" x14ac:dyDescent="0.25">
      <c r="B263">
        <v>253</v>
      </c>
      <c r="C263" s="1" t="s">
        <v>798</v>
      </c>
      <c r="D263" s="1" t="s">
        <v>799</v>
      </c>
      <c r="E263" s="1" t="s">
        <v>754</v>
      </c>
      <c r="F263" s="1" t="s">
        <v>152</v>
      </c>
      <c r="G263" s="1" t="s">
        <v>634</v>
      </c>
      <c r="H263" s="1" t="s">
        <v>800</v>
      </c>
      <c r="I263" s="1">
        <f>+Territorio[[#This Row],[id]]</f>
        <v>253</v>
      </c>
    </row>
    <row r="264" spans="2:9" hidden="1" x14ac:dyDescent="0.25">
      <c r="B264">
        <v>254</v>
      </c>
      <c r="C264" s="1" t="s">
        <v>801</v>
      </c>
      <c r="D264" s="1" t="s">
        <v>802</v>
      </c>
      <c r="E264" s="1" t="s">
        <v>803</v>
      </c>
      <c r="F264" s="1" t="s">
        <v>179</v>
      </c>
      <c r="G264" s="1" t="s">
        <v>634</v>
      </c>
      <c r="H264" s="1" t="s">
        <v>804</v>
      </c>
      <c r="I264" s="1">
        <f>+Territorio[[#This Row],[id]]</f>
        <v>254</v>
      </c>
    </row>
    <row r="265" spans="2:9" hidden="1" x14ac:dyDescent="0.25">
      <c r="B265">
        <v>255</v>
      </c>
      <c r="C265" s="1" t="s">
        <v>805</v>
      </c>
      <c r="D265" s="1" t="s">
        <v>806</v>
      </c>
      <c r="E265" s="1" t="s">
        <v>803</v>
      </c>
      <c r="F265" s="1" t="s">
        <v>179</v>
      </c>
      <c r="G265" s="1" t="s">
        <v>634</v>
      </c>
      <c r="H265" s="1" t="s">
        <v>807</v>
      </c>
      <c r="I265" s="1">
        <f>+Territorio[[#This Row],[id]]</f>
        <v>255</v>
      </c>
    </row>
    <row r="266" spans="2:9" hidden="1" x14ac:dyDescent="0.25">
      <c r="B266">
        <v>256</v>
      </c>
      <c r="C266" s="1" t="s">
        <v>808</v>
      </c>
      <c r="D266" s="1" t="s">
        <v>809</v>
      </c>
      <c r="E266" s="1" t="s">
        <v>803</v>
      </c>
      <c r="F266" s="1" t="s">
        <v>179</v>
      </c>
      <c r="G266" s="1" t="s">
        <v>634</v>
      </c>
      <c r="H266" s="1" t="s">
        <v>810</v>
      </c>
      <c r="I266" s="1">
        <f>+Territorio[[#This Row],[id]]</f>
        <v>256</v>
      </c>
    </row>
    <row r="267" spans="2:9" hidden="1" x14ac:dyDescent="0.25">
      <c r="B267">
        <v>257</v>
      </c>
      <c r="C267" s="1" t="s">
        <v>811</v>
      </c>
      <c r="D267" s="1" t="s">
        <v>812</v>
      </c>
      <c r="E267" s="1" t="s">
        <v>803</v>
      </c>
      <c r="F267" s="1" t="s">
        <v>179</v>
      </c>
      <c r="G267" s="1" t="s">
        <v>634</v>
      </c>
      <c r="H267" s="1" t="s">
        <v>813</v>
      </c>
      <c r="I267" s="1">
        <f>+Territorio[[#This Row],[id]]</f>
        <v>257</v>
      </c>
    </row>
    <row r="268" spans="2:9" hidden="1" x14ac:dyDescent="0.25">
      <c r="B268">
        <v>258</v>
      </c>
      <c r="C268" s="1" t="s">
        <v>814</v>
      </c>
      <c r="D268" s="1" t="s">
        <v>815</v>
      </c>
      <c r="E268" s="1" t="s">
        <v>803</v>
      </c>
      <c r="F268" s="1" t="s">
        <v>179</v>
      </c>
      <c r="G268" s="1" t="s">
        <v>634</v>
      </c>
      <c r="H268" s="1" t="s">
        <v>816</v>
      </c>
      <c r="I268" s="1">
        <f>+Territorio[[#This Row],[id]]</f>
        <v>258</v>
      </c>
    </row>
    <row r="269" spans="2:9" hidden="1" x14ac:dyDescent="0.25">
      <c r="B269">
        <v>259</v>
      </c>
      <c r="C269" s="1" t="s">
        <v>817</v>
      </c>
      <c r="D269" s="1" t="s">
        <v>818</v>
      </c>
      <c r="E269" s="1" t="s">
        <v>803</v>
      </c>
      <c r="F269" s="1" t="s">
        <v>179</v>
      </c>
      <c r="G269" s="1" t="s">
        <v>634</v>
      </c>
      <c r="H269" s="1" t="s">
        <v>819</v>
      </c>
      <c r="I269" s="1">
        <f>+Territorio[[#This Row],[id]]</f>
        <v>259</v>
      </c>
    </row>
    <row r="270" spans="2:9" hidden="1" x14ac:dyDescent="0.25">
      <c r="B270">
        <v>260</v>
      </c>
      <c r="C270" s="1" t="s">
        <v>820</v>
      </c>
      <c r="D270" s="1" t="s">
        <v>821</v>
      </c>
      <c r="E270" s="1" t="s">
        <v>820</v>
      </c>
      <c r="F270" s="1" t="s">
        <v>485</v>
      </c>
      <c r="G270" s="1" t="s">
        <v>634</v>
      </c>
      <c r="H270" s="1" t="s">
        <v>822</v>
      </c>
      <c r="I270" s="1">
        <f>+Territorio[[#This Row],[id]]</f>
        <v>260</v>
      </c>
    </row>
    <row r="271" spans="2:9" hidden="1" x14ac:dyDescent="0.25">
      <c r="B271">
        <v>261</v>
      </c>
      <c r="C271" s="1" t="s">
        <v>823</v>
      </c>
      <c r="D271" s="1" t="s">
        <v>824</v>
      </c>
      <c r="E271" s="1" t="s">
        <v>803</v>
      </c>
      <c r="F271" s="1" t="s">
        <v>485</v>
      </c>
      <c r="G271" s="1" t="s">
        <v>634</v>
      </c>
      <c r="H271" s="1" t="s">
        <v>825</v>
      </c>
      <c r="I271" s="1">
        <f>+Territorio[[#This Row],[id]]</f>
        <v>261</v>
      </c>
    </row>
    <row r="272" spans="2:9" hidden="1" x14ac:dyDescent="0.25">
      <c r="B272">
        <v>262</v>
      </c>
      <c r="C272" s="1" t="s">
        <v>826</v>
      </c>
      <c r="D272" s="1" t="s">
        <v>827</v>
      </c>
      <c r="E272" s="1" t="s">
        <v>803</v>
      </c>
      <c r="F272" s="1" t="s">
        <v>485</v>
      </c>
      <c r="G272" s="1" t="s">
        <v>634</v>
      </c>
      <c r="H272" s="1" t="s">
        <v>828</v>
      </c>
      <c r="I272" s="1">
        <f>+Territorio[[#This Row],[id]]</f>
        <v>262</v>
      </c>
    </row>
    <row r="273" spans="2:9" hidden="1" x14ac:dyDescent="0.25">
      <c r="B273">
        <v>263</v>
      </c>
      <c r="C273" s="1" t="s">
        <v>829</v>
      </c>
      <c r="D273" s="1" t="s">
        <v>830</v>
      </c>
      <c r="E273" s="1" t="s">
        <v>803</v>
      </c>
      <c r="F273" s="1" t="s">
        <v>485</v>
      </c>
      <c r="G273" s="1" t="s">
        <v>634</v>
      </c>
      <c r="H273" s="1" t="s">
        <v>831</v>
      </c>
      <c r="I273" s="1">
        <f>+Territorio[[#This Row],[id]]</f>
        <v>263</v>
      </c>
    </row>
    <row r="274" spans="2:9" hidden="1" x14ac:dyDescent="0.25">
      <c r="B274">
        <v>264</v>
      </c>
      <c r="C274" s="1" t="s">
        <v>832</v>
      </c>
      <c r="D274" s="1" t="s">
        <v>833</v>
      </c>
      <c r="E274" s="1" t="s">
        <v>803</v>
      </c>
      <c r="F274" s="1" t="s">
        <v>485</v>
      </c>
      <c r="G274" s="1" t="s">
        <v>634</v>
      </c>
      <c r="H274" s="1" t="s">
        <v>834</v>
      </c>
      <c r="I274" s="1">
        <f>+Territorio[[#This Row],[id]]</f>
        <v>264</v>
      </c>
    </row>
    <row r="275" spans="2:9" hidden="1" x14ac:dyDescent="0.25">
      <c r="B275">
        <v>265</v>
      </c>
      <c r="C275" s="1" t="s">
        <v>835</v>
      </c>
      <c r="D275" s="1" t="s">
        <v>836</v>
      </c>
      <c r="E275" s="1" t="s">
        <v>803</v>
      </c>
      <c r="F275" s="1" t="s">
        <v>485</v>
      </c>
      <c r="G275" s="1" t="s">
        <v>634</v>
      </c>
      <c r="H275" s="1" t="s">
        <v>837</v>
      </c>
      <c r="I275" s="1">
        <f>+Territorio[[#This Row],[id]]</f>
        <v>265</v>
      </c>
    </row>
    <row r="276" spans="2:9" hidden="1" x14ac:dyDescent="0.25">
      <c r="B276">
        <v>266</v>
      </c>
      <c r="C276" s="1" t="s">
        <v>838</v>
      </c>
      <c r="D276" s="1" t="s">
        <v>839</v>
      </c>
      <c r="E276" s="1" t="s">
        <v>803</v>
      </c>
      <c r="F276" s="1" t="s">
        <v>485</v>
      </c>
      <c r="G276" s="1" t="s">
        <v>634</v>
      </c>
      <c r="H276" s="1" t="s">
        <v>840</v>
      </c>
      <c r="I276" s="1">
        <f>+Territorio[[#This Row],[id]]</f>
        <v>266</v>
      </c>
    </row>
    <row r="277" spans="2:9" hidden="1" x14ac:dyDescent="0.25">
      <c r="B277">
        <v>267</v>
      </c>
      <c r="C277" s="1" t="s">
        <v>841</v>
      </c>
      <c r="D277" s="1" t="s">
        <v>842</v>
      </c>
      <c r="E277" s="1" t="s">
        <v>803</v>
      </c>
      <c r="F277" s="1" t="s">
        <v>485</v>
      </c>
      <c r="G277" s="1" t="s">
        <v>634</v>
      </c>
      <c r="H277" s="1" t="s">
        <v>843</v>
      </c>
      <c r="I277" s="1">
        <f>+Territorio[[#This Row],[id]]</f>
        <v>267</v>
      </c>
    </row>
    <row r="278" spans="2:9" hidden="1" x14ac:dyDescent="0.25">
      <c r="B278">
        <v>268</v>
      </c>
      <c r="C278" s="1" t="s">
        <v>844</v>
      </c>
      <c r="D278" s="1" t="s">
        <v>845</v>
      </c>
      <c r="E278" s="1" t="s">
        <v>803</v>
      </c>
      <c r="F278" s="1" t="s">
        <v>485</v>
      </c>
      <c r="G278" s="1" t="s">
        <v>634</v>
      </c>
      <c r="H278" s="1" t="s">
        <v>846</v>
      </c>
      <c r="I278" s="1">
        <f>+Territorio[[#This Row],[id]]</f>
        <v>268</v>
      </c>
    </row>
    <row r="279" spans="2:9" hidden="1" x14ac:dyDescent="0.25">
      <c r="B279">
        <v>269</v>
      </c>
      <c r="C279" s="1" t="s">
        <v>847</v>
      </c>
      <c r="D279" s="1" t="s">
        <v>848</v>
      </c>
      <c r="E279" s="1" t="s">
        <v>803</v>
      </c>
      <c r="F279" s="1" t="s">
        <v>485</v>
      </c>
      <c r="G279" s="1" t="s">
        <v>634</v>
      </c>
      <c r="H279" s="1" t="s">
        <v>849</v>
      </c>
      <c r="I279" s="1">
        <f>+Territorio[[#This Row],[id]]</f>
        <v>269</v>
      </c>
    </row>
    <row r="280" spans="2:9" hidden="1" x14ac:dyDescent="0.25">
      <c r="B280">
        <v>270</v>
      </c>
      <c r="C280" s="1" t="s">
        <v>850</v>
      </c>
      <c r="D280" s="1" t="s">
        <v>851</v>
      </c>
      <c r="E280" s="1" t="s">
        <v>803</v>
      </c>
      <c r="F280" s="1" t="s">
        <v>485</v>
      </c>
      <c r="G280" s="1" t="s">
        <v>634</v>
      </c>
      <c r="H280" s="1" t="s">
        <v>852</v>
      </c>
      <c r="I280" s="1">
        <f>+Territorio[[#This Row],[id]]</f>
        <v>270</v>
      </c>
    </row>
    <row r="281" spans="2:9" hidden="1" x14ac:dyDescent="0.25">
      <c r="B281">
        <v>271</v>
      </c>
      <c r="C281" s="1" t="s">
        <v>853</v>
      </c>
      <c r="D281" s="1" t="s">
        <v>854</v>
      </c>
      <c r="E281" s="1" t="s">
        <v>803</v>
      </c>
      <c r="F281" s="1" t="s">
        <v>485</v>
      </c>
      <c r="G281" s="1" t="s">
        <v>634</v>
      </c>
      <c r="H281" s="1" t="s">
        <v>855</v>
      </c>
      <c r="I281" s="1">
        <f>+Territorio[[#This Row],[id]]</f>
        <v>271</v>
      </c>
    </row>
    <row r="282" spans="2:9" hidden="1" x14ac:dyDescent="0.25">
      <c r="B282">
        <v>272</v>
      </c>
      <c r="C282" s="1" t="s">
        <v>856</v>
      </c>
      <c r="D282" s="1" t="s">
        <v>857</v>
      </c>
      <c r="E282" s="1" t="s">
        <v>803</v>
      </c>
      <c r="F282" s="1" t="s">
        <v>485</v>
      </c>
      <c r="G282" s="1" t="s">
        <v>634</v>
      </c>
      <c r="H282" s="1" t="s">
        <v>858</v>
      </c>
      <c r="I282" s="1">
        <f>+Territorio[[#This Row],[id]]</f>
        <v>272</v>
      </c>
    </row>
    <row r="283" spans="2:9" hidden="1" x14ac:dyDescent="0.25">
      <c r="B283">
        <v>273</v>
      </c>
      <c r="C283" s="1" t="s">
        <v>859</v>
      </c>
      <c r="D283" s="1" t="s">
        <v>860</v>
      </c>
      <c r="E283" s="1" t="s">
        <v>803</v>
      </c>
      <c r="F283" s="1" t="s">
        <v>485</v>
      </c>
      <c r="G283" s="1" t="s">
        <v>634</v>
      </c>
      <c r="H283" s="1" t="s">
        <v>861</v>
      </c>
      <c r="I283" s="1">
        <f>+Territorio[[#This Row],[id]]</f>
        <v>273</v>
      </c>
    </row>
    <row r="284" spans="2:9" hidden="1" x14ac:dyDescent="0.25">
      <c r="B284">
        <v>274</v>
      </c>
      <c r="C284" s="1" t="s">
        <v>862</v>
      </c>
      <c r="D284" s="1" t="s">
        <v>863</v>
      </c>
      <c r="E284" s="1" t="s">
        <v>803</v>
      </c>
      <c r="F284" s="1" t="s">
        <v>485</v>
      </c>
      <c r="G284" s="1" t="s">
        <v>634</v>
      </c>
      <c r="H284" s="1" t="s">
        <v>864</v>
      </c>
      <c r="I284" s="1">
        <f>+Territorio[[#This Row],[id]]</f>
        <v>274</v>
      </c>
    </row>
    <row r="285" spans="2:9" hidden="1" x14ac:dyDescent="0.25">
      <c r="B285">
        <v>275</v>
      </c>
      <c r="C285" s="1" t="s">
        <v>865</v>
      </c>
      <c r="D285" s="1" t="s">
        <v>866</v>
      </c>
      <c r="E285" s="1" t="s">
        <v>803</v>
      </c>
      <c r="F285" s="1" t="s">
        <v>485</v>
      </c>
      <c r="G285" s="1" t="s">
        <v>634</v>
      </c>
      <c r="H285" s="1" t="s">
        <v>867</v>
      </c>
      <c r="I285" s="1">
        <f>+Territorio[[#This Row],[id]]</f>
        <v>275</v>
      </c>
    </row>
    <row r="286" spans="2:9" hidden="1" x14ac:dyDescent="0.25">
      <c r="B286">
        <v>276</v>
      </c>
      <c r="C286" s="1" t="s">
        <v>868</v>
      </c>
      <c r="D286" s="1" t="s">
        <v>869</v>
      </c>
      <c r="E286" s="1" t="s">
        <v>803</v>
      </c>
      <c r="F286" s="1" t="s">
        <v>485</v>
      </c>
      <c r="G286" s="1" t="s">
        <v>634</v>
      </c>
      <c r="H286" s="1" t="s">
        <v>870</v>
      </c>
      <c r="I286" s="1">
        <f>+Territorio[[#This Row],[id]]</f>
        <v>276</v>
      </c>
    </row>
    <row r="287" spans="2:9" hidden="1" x14ac:dyDescent="0.25">
      <c r="B287">
        <v>277</v>
      </c>
      <c r="C287" s="1" t="s">
        <v>871</v>
      </c>
      <c r="D287" s="1" t="s">
        <v>872</v>
      </c>
      <c r="E287" s="1" t="s">
        <v>803</v>
      </c>
      <c r="F287" s="1" t="s">
        <v>485</v>
      </c>
      <c r="G287" s="1" t="s">
        <v>634</v>
      </c>
      <c r="H287" s="1" t="s">
        <v>873</v>
      </c>
      <c r="I287" s="1">
        <f>+Territorio[[#This Row],[id]]</f>
        <v>277</v>
      </c>
    </row>
    <row r="288" spans="2:9" hidden="1" x14ac:dyDescent="0.25">
      <c r="B288">
        <v>278</v>
      </c>
      <c r="C288" s="1" t="s">
        <v>874</v>
      </c>
      <c r="D288" s="1" t="s">
        <v>875</v>
      </c>
      <c r="E288" s="1" t="s">
        <v>803</v>
      </c>
      <c r="F288" s="1" t="s">
        <v>485</v>
      </c>
      <c r="G288" s="1" t="s">
        <v>634</v>
      </c>
      <c r="H288" s="1" t="s">
        <v>876</v>
      </c>
      <c r="I288" s="1">
        <f>+Territorio[[#This Row],[id]]</f>
        <v>278</v>
      </c>
    </row>
    <row r="289" spans="2:9" hidden="1" x14ac:dyDescent="0.25">
      <c r="B289">
        <v>279</v>
      </c>
      <c r="C289" s="1" t="s">
        <v>877</v>
      </c>
      <c r="D289" s="1" t="s">
        <v>878</v>
      </c>
      <c r="E289" s="1" t="s">
        <v>803</v>
      </c>
      <c r="F289" s="1" t="s">
        <v>485</v>
      </c>
      <c r="G289" s="1" t="s">
        <v>634</v>
      </c>
      <c r="H289" s="1" t="s">
        <v>879</v>
      </c>
      <c r="I289" s="1">
        <f>+Territorio[[#This Row],[id]]</f>
        <v>279</v>
      </c>
    </row>
    <row r="290" spans="2:9" hidden="1" x14ac:dyDescent="0.25">
      <c r="B290">
        <v>280</v>
      </c>
      <c r="C290" s="1" t="s">
        <v>880</v>
      </c>
      <c r="D290" s="1" t="s">
        <v>881</v>
      </c>
      <c r="E290" s="1" t="s">
        <v>803</v>
      </c>
      <c r="F290" s="1" t="s">
        <v>485</v>
      </c>
      <c r="G290" s="1" t="s">
        <v>634</v>
      </c>
      <c r="H290" s="1" t="s">
        <v>882</v>
      </c>
      <c r="I290" s="1">
        <f>+Territorio[[#This Row],[id]]</f>
        <v>280</v>
      </c>
    </row>
    <row r="291" spans="2:9" hidden="1" x14ac:dyDescent="0.25">
      <c r="B291">
        <v>281</v>
      </c>
      <c r="C291" s="1" t="s">
        <v>883</v>
      </c>
      <c r="D291" s="1" t="s">
        <v>884</v>
      </c>
      <c r="E291" s="1" t="s">
        <v>803</v>
      </c>
      <c r="F291" s="1" t="s">
        <v>485</v>
      </c>
      <c r="G291" s="1" t="s">
        <v>634</v>
      </c>
      <c r="H291" s="1" t="s">
        <v>885</v>
      </c>
      <c r="I291" s="1">
        <f>+Territorio[[#This Row],[id]]</f>
        <v>281</v>
      </c>
    </row>
    <row r="292" spans="2:9" hidden="1" x14ac:dyDescent="0.25">
      <c r="B292">
        <v>282</v>
      </c>
      <c r="C292" s="1" t="s">
        <v>886</v>
      </c>
      <c r="D292" s="1" t="s">
        <v>887</v>
      </c>
      <c r="E292" s="1" t="s">
        <v>803</v>
      </c>
      <c r="F292" s="1" t="s">
        <v>485</v>
      </c>
      <c r="G292" s="1" t="s">
        <v>634</v>
      </c>
      <c r="H292" s="1" t="s">
        <v>888</v>
      </c>
      <c r="I292" s="1">
        <f>+Territorio[[#This Row],[id]]</f>
        <v>282</v>
      </c>
    </row>
    <row r="293" spans="2:9" hidden="1" x14ac:dyDescent="0.25">
      <c r="B293">
        <v>283</v>
      </c>
      <c r="C293" s="1" t="s">
        <v>889</v>
      </c>
      <c r="D293" s="1" t="s">
        <v>890</v>
      </c>
      <c r="E293" s="1" t="s">
        <v>803</v>
      </c>
      <c r="F293" s="1" t="s">
        <v>485</v>
      </c>
      <c r="G293" s="1" t="s">
        <v>634</v>
      </c>
      <c r="H293" s="1" t="s">
        <v>891</v>
      </c>
      <c r="I293" s="1">
        <f>+Territorio[[#This Row],[id]]</f>
        <v>283</v>
      </c>
    </row>
    <row r="294" spans="2:9" hidden="1" x14ac:dyDescent="0.25">
      <c r="B294">
        <v>284</v>
      </c>
      <c r="C294" s="1" t="s">
        <v>892</v>
      </c>
      <c r="D294" s="1" t="s">
        <v>893</v>
      </c>
      <c r="E294" s="1" t="s">
        <v>803</v>
      </c>
      <c r="F294" s="1" t="s">
        <v>485</v>
      </c>
      <c r="G294" s="1" t="s">
        <v>634</v>
      </c>
      <c r="H294" s="1" t="s">
        <v>894</v>
      </c>
      <c r="I294" s="1">
        <f>+Territorio[[#This Row],[id]]</f>
        <v>284</v>
      </c>
    </row>
    <row r="295" spans="2:9" hidden="1" x14ac:dyDescent="0.25">
      <c r="B295">
        <v>285</v>
      </c>
      <c r="C295" s="1" t="s">
        <v>895</v>
      </c>
      <c r="D295" s="1" t="s">
        <v>896</v>
      </c>
      <c r="E295" s="1" t="s">
        <v>803</v>
      </c>
      <c r="F295" s="1" t="s">
        <v>485</v>
      </c>
      <c r="G295" s="1" t="s">
        <v>634</v>
      </c>
      <c r="H295" s="1" t="s">
        <v>897</v>
      </c>
      <c r="I295" s="1">
        <f>+Territorio[[#This Row],[id]]</f>
        <v>285</v>
      </c>
    </row>
    <row r="296" spans="2:9" hidden="1" x14ac:dyDescent="0.25">
      <c r="B296">
        <v>286</v>
      </c>
      <c r="C296" s="1" t="s">
        <v>898</v>
      </c>
      <c r="D296" s="1" t="s">
        <v>899</v>
      </c>
      <c r="E296" s="1" t="s">
        <v>803</v>
      </c>
      <c r="F296" s="1" t="s">
        <v>485</v>
      </c>
      <c r="G296" s="1" t="s">
        <v>634</v>
      </c>
      <c r="H296" s="1" t="s">
        <v>900</v>
      </c>
      <c r="I296" s="1">
        <f>+Territorio[[#This Row],[id]]</f>
        <v>286</v>
      </c>
    </row>
    <row r="297" spans="2:9" hidden="1" x14ac:dyDescent="0.25">
      <c r="B297">
        <v>287</v>
      </c>
      <c r="C297" s="1" t="s">
        <v>901</v>
      </c>
      <c r="D297" s="1" t="s">
        <v>902</v>
      </c>
      <c r="E297" s="1" t="s">
        <v>803</v>
      </c>
      <c r="F297" s="1" t="s">
        <v>485</v>
      </c>
      <c r="G297" s="1" t="s">
        <v>634</v>
      </c>
      <c r="H297" s="1" t="s">
        <v>903</v>
      </c>
      <c r="I297" s="1">
        <f>+Territorio[[#This Row],[id]]</f>
        <v>287</v>
      </c>
    </row>
    <row r="298" spans="2:9" hidden="1" x14ac:dyDescent="0.25">
      <c r="B298">
        <v>288</v>
      </c>
      <c r="C298" s="1" t="s">
        <v>904</v>
      </c>
      <c r="D298" s="1" t="s">
        <v>905</v>
      </c>
      <c r="E298" s="1" t="s">
        <v>803</v>
      </c>
      <c r="F298" s="1" t="s">
        <v>485</v>
      </c>
      <c r="G298" s="1" t="s">
        <v>634</v>
      </c>
      <c r="H298" s="1" t="s">
        <v>906</v>
      </c>
      <c r="I298" s="1">
        <f>+Territorio[[#This Row],[id]]</f>
        <v>288</v>
      </c>
    </row>
    <row r="299" spans="2:9" hidden="1" x14ac:dyDescent="0.25">
      <c r="B299">
        <v>289</v>
      </c>
      <c r="C299" s="1" t="s">
        <v>907</v>
      </c>
      <c r="D299" s="1" t="s">
        <v>908</v>
      </c>
      <c r="E299" s="1" t="s">
        <v>803</v>
      </c>
      <c r="F299" s="1" t="s">
        <v>485</v>
      </c>
      <c r="G299" s="1" t="s">
        <v>634</v>
      </c>
      <c r="H299" s="1" t="s">
        <v>909</v>
      </c>
      <c r="I299" s="1">
        <f>+Territorio[[#This Row],[id]]</f>
        <v>289</v>
      </c>
    </row>
    <row r="300" spans="2:9" hidden="1" x14ac:dyDescent="0.25">
      <c r="B300">
        <v>290</v>
      </c>
      <c r="C300" s="1" t="s">
        <v>910</v>
      </c>
      <c r="D300" s="1" t="s">
        <v>911</v>
      </c>
      <c r="E300" s="1" t="s">
        <v>803</v>
      </c>
      <c r="F300" s="1" t="s">
        <v>485</v>
      </c>
      <c r="G300" s="1" t="s">
        <v>634</v>
      </c>
      <c r="H300" s="1" t="s">
        <v>912</v>
      </c>
      <c r="I300" s="1">
        <f>+Territorio[[#This Row],[id]]</f>
        <v>290</v>
      </c>
    </row>
    <row r="301" spans="2:9" hidden="1" x14ac:dyDescent="0.25">
      <c r="B301">
        <v>291</v>
      </c>
      <c r="C301" s="1" t="s">
        <v>913</v>
      </c>
      <c r="D301" s="1" t="s">
        <v>911</v>
      </c>
      <c r="E301" s="1" t="s">
        <v>803</v>
      </c>
      <c r="F301" s="1" t="s">
        <v>485</v>
      </c>
      <c r="G301" s="1" t="s">
        <v>634</v>
      </c>
      <c r="H301" s="1" t="s">
        <v>914</v>
      </c>
      <c r="I301" s="1">
        <f>+Territorio[[#This Row],[id]]</f>
        <v>291</v>
      </c>
    </row>
    <row r="302" spans="2:9" hidden="1" x14ac:dyDescent="0.25">
      <c r="B302">
        <v>292</v>
      </c>
      <c r="C302" s="1" t="s">
        <v>915</v>
      </c>
      <c r="D302" s="1" t="s">
        <v>916</v>
      </c>
      <c r="E302" s="1" t="s">
        <v>633</v>
      </c>
      <c r="F302" s="1" t="s">
        <v>425</v>
      </c>
      <c r="G302" s="1" t="s">
        <v>634</v>
      </c>
      <c r="H302" s="1" t="s">
        <v>917</v>
      </c>
      <c r="I302" s="1">
        <f>+Territorio[[#This Row],[id]]</f>
        <v>292</v>
      </c>
    </row>
    <row r="303" spans="2:9" hidden="1" x14ac:dyDescent="0.25">
      <c r="B303">
        <v>293</v>
      </c>
      <c r="C303" s="1" t="s">
        <v>918</v>
      </c>
      <c r="D303" s="1" t="s">
        <v>919</v>
      </c>
      <c r="E303" s="1" t="s">
        <v>633</v>
      </c>
      <c r="F303" s="1" t="s">
        <v>425</v>
      </c>
      <c r="G303" s="1" t="s">
        <v>634</v>
      </c>
      <c r="H303" s="1" t="s">
        <v>920</v>
      </c>
      <c r="I303" s="1">
        <f>+Territorio[[#This Row],[id]]</f>
        <v>293</v>
      </c>
    </row>
    <row r="304" spans="2:9" hidden="1" x14ac:dyDescent="0.25">
      <c r="B304">
        <v>294</v>
      </c>
      <c r="C304" s="1" t="s">
        <v>921</v>
      </c>
      <c r="D304" s="1" t="s">
        <v>922</v>
      </c>
      <c r="E304" s="1" t="s">
        <v>633</v>
      </c>
      <c r="F304" s="1" t="s">
        <v>425</v>
      </c>
      <c r="G304" s="1" t="s">
        <v>634</v>
      </c>
      <c r="H304" s="1" t="s">
        <v>923</v>
      </c>
      <c r="I304" s="1">
        <f>+Territorio[[#This Row],[id]]</f>
        <v>294</v>
      </c>
    </row>
    <row r="305" spans="2:9" hidden="1" x14ac:dyDescent="0.25">
      <c r="B305">
        <v>295</v>
      </c>
      <c r="C305" s="1" t="s">
        <v>924</v>
      </c>
      <c r="D305" s="1" t="s">
        <v>925</v>
      </c>
      <c r="E305" s="1" t="s">
        <v>633</v>
      </c>
      <c r="F305" s="1" t="s">
        <v>425</v>
      </c>
      <c r="G305" s="1" t="s">
        <v>634</v>
      </c>
      <c r="H305" s="1" t="s">
        <v>926</v>
      </c>
      <c r="I305" s="1">
        <f>+Territorio[[#This Row],[id]]</f>
        <v>295</v>
      </c>
    </row>
    <row r="306" spans="2:9" hidden="1" x14ac:dyDescent="0.25">
      <c r="B306">
        <v>296</v>
      </c>
      <c r="C306" s="1" t="s">
        <v>927</v>
      </c>
      <c r="D306" s="1" t="s">
        <v>928</v>
      </c>
      <c r="E306" s="1" t="s">
        <v>929</v>
      </c>
      <c r="F306" s="1" t="s">
        <v>425</v>
      </c>
      <c r="G306" s="1" t="s">
        <v>634</v>
      </c>
      <c r="H306" s="1" t="s">
        <v>930</v>
      </c>
      <c r="I306" s="1">
        <f>+Territorio[[#This Row],[id]]</f>
        <v>296</v>
      </c>
    </row>
    <row r="307" spans="2:9" hidden="1" x14ac:dyDescent="0.25">
      <c r="B307">
        <v>297</v>
      </c>
      <c r="C307" s="1" t="s">
        <v>931</v>
      </c>
      <c r="D307" s="1" t="s">
        <v>932</v>
      </c>
      <c r="E307" s="1" t="s">
        <v>929</v>
      </c>
      <c r="F307" s="1" t="s">
        <v>425</v>
      </c>
      <c r="G307" s="1" t="s">
        <v>634</v>
      </c>
      <c r="H307" s="1" t="s">
        <v>933</v>
      </c>
      <c r="I307" s="1">
        <f>+Territorio[[#This Row],[id]]</f>
        <v>297</v>
      </c>
    </row>
    <row r="308" spans="2:9" hidden="1" x14ac:dyDescent="0.25">
      <c r="B308">
        <v>298</v>
      </c>
      <c r="C308" s="1" t="s">
        <v>934</v>
      </c>
      <c r="D308" s="1" t="s">
        <v>935</v>
      </c>
      <c r="E308" s="1" t="s">
        <v>633</v>
      </c>
      <c r="F308" s="1" t="s">
        <v>425</v>
      </c>
      <c r="G308" s="1" t="s">
        <v>634</v>
      </c>
      <c r="H308" s="1" t="s">
        <v>936</v>
      </c>
      <c r="I308" s="1">
        <f>+Territorio[[#This Row],[id]]</f>
        <v>298</v>
      </c>
    </row>
    <row r="309" spans="2:9" hidden="1" x14ac:dyDescent="0.25">
      <c r="B309">
        <v>299</v>
      </c>
      <c r="C309" s="1" t="s">
        <v>250</v>
      </c>
      <c r="D309" s="1" t="s">
        <v>937</v>
      </c>
      <c r="E309" s="1" t="s">
        <v>633</v>
      </c>
      <c r="F309" s="1" t="s">
        <v>425</v>
      </c>
      <c r="G309" s="1" t="s">
        <v>634</v>
      </c>
      <c r="H309" s="1" t="s">
        <v>938</v>
      </c>
      <c r="I309" s="1">
        <f>+Territorio[[#This Row],[id]]</f>
        <v>299</v>
      </c>
    </row>
    <row r="310" spans="2:9" hidden="1" x14ac:dyDescent="0.25">
      <c r="B310">
        <v>300</v>
      </c>
      <c r="C310" s="1" t="s">
        <v>939</v>
      </c>
      <c r="D310" s="1" t="s">
        <v>940</v>
      </c>
      <c r="E310" s="1" t="s">
        <v>633</v>
      </c>
      <c r="F310" s="1" t="s">
        <v>425</v>
      </c>
      <c r="G310" s="1" t="s">
        <v>634</v>
      </c>
      <c r="H310" s="1" t="s">
        <v>941</v>
      </c>
      <c r="I310" s="1">
        <f>+Territorio[[#This Row],[id]]</f>
        <v>300</v>
      </c>
    </row>
    <row r="311" spans="2:9" hidden="1" x14ac:dyDescent="0.25">
      <c r="B311">
        <v>301</v>
      </c>
      <c r="C311" s="1" t="s">
        <v>942</v>
      </c>
      <c r="D311" s="1" t="s">
        <v>943</v>
      </c>
      <c r="E311" s="1" t="s">
        <v>633</v>
      </c>
      <c r="F311" s="1" t="s">
        <v>425</v>
      </c>
      <c r="G311" s="1" t="s">
        <v>634</v>
      </c>
      <c r="H311" s="1" t="s">
        <v>944</v>
      </c>
      <c r="I311" s="1">
        <f>+Territorio[[#This Row],[id]]</f>
        <v>301</v>
      </c>
    </row>
    <row r="312" spans="2:9" hidden="1" x14ac:dyDescent="0.25">
      <c r="B312">
        <v>302</v>
      </c>
      <c r="C312" s="1" t="s">
        <v>945</v>
      </c>
      <c r="D312" s="1" t="s">
        <v>946</v>
      </c>
      <c r="E312" s="1" t="s">
        <v>633</v>
      </c>
      <c r="F312" s="1" t="s">
        <v>425</v>
      </c>
      <c r="G312" s="1" t="s">
        <v>634</v>
      </c>
      <c r="H312" s="1" t="s">
        <v>947</v>
      </c>
      <c r="I312" s="1">
        <f>+Territorio[[#This Row],[id]]</f>
        <v>302</v>
      </c>
    </row>
    <row r="313" spans="2:9" hidden="1" x14ac:dyDescent="0.25">
      <c r="B313">
        <v>303</v>
      </c>
      <c r="C313" s="1" t="s">
        <v>948</v>
      </c>
      <c r="D313" s="1" t="s">
        <v>949</v>
      </c>
      <c r="E313" s="1" t="s">
        <v>633</v>
      </c>
      <c r="F313" s="1" t="s">
        <v>425</v>
      </c>
      <c r="G313" s="1" t="s">
        <v>634</v>
      </c>
      <c r="H313" s="1" t="s">
        <v>950</v>
      </c>
      <c r="I313" s="1">
        <f>+Territorio[[#This Row],[id]]</f>
        <v>303</v>
      </c>
    </row>
    <row r="314" spans="2:9" hidden="1" x14ac:dyDescent="0.25">
      <c r="B314">
        <v>304</v>
      </c>
      <c r="C314" s="1" t="s">
        <v>951</v>
      </c>
      <c r="D314" s="1" t="s">
        <v>952</v>
      </c>
      <c r="E314" s="1" t="s">
        <v>633</v>
      </c>
      <c r="F314" s="1" t="s">
        <v>425</v>
      </c>
      <c r="G314" s="1" t="s">
        <v>634</v>
      </c>
      <c r="H314" s="1" t="s">
        <v>953</v>
      </c>
      <c r="I314" s="1">
        <f>+Territorio[[#This Row],[id]]</f>
        <v>304</v>
      </c>
    </row>
    <row r="315" spans="2:9" hidden="1" x14ac:dyDescent="0.25">
      <c r="B315">
        <v>305</v>
      </c>
      <c r="C315" s="1" t="s">
        <v>954</v>
      </c>
      <c r="D315" s="1" t="s">
        <v>955</v>
      </c>
      <c r="E315" s="1" t="s">
        <v>633</v>
      </c>
      <c r="F315" s="1" t="s">
        <v>425</v>
      </c>
      <c r="G315" s="1" t="s">
        <v>634</v>
      </c>
      <c r="H315" s="1" t="s">
        <v>956</v>
      </c>
      <c r="I315" s="1">
        <f>+Territorio[[#This Row],[id]]</f>
        <v>305</v>
      </c>
    </row>
    <row r="316" spans="2:9" hidden="1" x14ac:dyDescent="0.25">
      <c r="B316">
        <v>306</v>
      </c>
      <c r="C316" s="1" t="s">
        <v>957</v>
      </c>
      <c r="D316" s="1" t="s">
        <v>958</v>
      </c>
      <c r="E316" s="1" t="s">
        <v>633</v>
      </c>
      <c r="F316" s="1" t="s">
        <v>425</v>
      </c>
      <c r="G316" s="1" t="s">
        <v>634</v>
      </c>
      <c r="H316" s="1" t="s">
        <v>959</v>
      </c>
      <c r="I316" s="1">
        <f>+Territorio[[#This Row],[id]]</f>
        <v>306</v>
      </c>
    </row>
    <row r="317" spans="2:9" hidden="1" x14ac:dyDescent="0.25">
      <c r="B317">
        <v>307</v>
      </c>
      <c r="C317" s="1" t="s">
        <v>960</v>
      </c>
      <c r="D317" s="1" t="s">
        <v>961</v>
      </c>
      <c r="E317" s="1" t="s">
        <v>633</v>
      </c>
      <c r="F317" s="1" t="s">
        <v>425</v>
      </c>
      <c r="G317" s="1" t="s">
        <v>634</v>
      </c>
      <c r="H317" s="1" t="s">
        <v>962</v>
      </c>
      <c r="I317" s="1">
        <f>+Territorio[[#This Row],[id]]</f>
        <v>307</v>
      </c>
    </row>
    <row r="318" spans="2:9" hidden="1" x14ac:dyDescent="0.25">
      <c r="B318">
        <v>308</v>
      </c>
      <c r="C318" s="1" t="s">
        <v>963</v>
      </c>
      <c r="D318" s="1" t="s">
        <v>964</v>
      </c>
      <c r="E318" s="1" t="s">
        <v>633</v>
      </c>
      <c r="F318" s="1" t="s">
        <v>425</v>
      </c>
      <c r="G318" s="1" t="s">
        <v>634</v>
      </c>
      <c r="H318" s="1" t="s">
        <v>965</v>
      </c>
      <c r="I318" s="1">
        <f>+Territorio[[#This Row],[id]]</f>
        <v>308</v>
      </c>
    </row>
    <row r="319" spans="2:9" hidden="1" x14ac:dyDescent="0.25">
      <c r="B319">
        <v>309</v>
      </c>
      <c r="C319" s="1" t="s">
        <v>966</v>
      </c>
      <c r="D319" s="1" t="s">
        <v>967</v>
      </c>
      <c r="E319" s="1" t="s">
        <v>803</v>
      </c>
      <c r="F319" s="1" t="s">
        <v>455</v>
      </c>
      <c r="G319" s="1" t="s">
        <v>634</v>
      </c>
      <c r="H319" s="1" t="s">
        <v>968</v>
      </c>
      <c r="I319" s="1">
        <f>+Territorio[[#This Row],[id]]</f>
        <v>309</v>
      </c>
    </row>
    <row r="320" spans="2:9" hidden="1" x14ac:dyDescent="0.25">
      <c r="B320">
        <v>310</v>
      </c>
      <c r="C320" s="1" t="s">
        <v>969</v>
      </c>
      <c r="D320" s="1" t="s">
        <v>970</v>
      </c>
      <c r="E320" s="1" t="s">
        <v>803</v>
      </c>
      <c r="F320" s="1" t="s">
        <v>455</v>
      </c>
      <c r="G320" s="1" t="s">
        <v>634</v>
      </c>
      <c r="H320" s="1" t="s">
        <v>971</v>
      </c>
      <c r="I320" s="1">
        <f>+Territorio[[#This Row],[id]]</f>
        <v>310</v>
      </c>
    </row>
    <row r="321" spans="2:9" hidden="1" x14ac:dyDescent="0.25">
      <c r="B321">
        <v>311</v>
      </c>
      <c r="C321" s="1" t="s">
        <v>636</v>
      </c>
      <c r="D321" s="1" t="s">
        <v>972</v>
      </c>
      <c r="E321" s="1" t="s">
        <v>803</v>
      </c>
      <c r="F321" s="1" t="s">
        <v>455</v>
      </c>
      <c r="G321" s="1" t="s">
        <v>634</v>
      </c>
      <c r="H321" s="1" t="s">
        <v>973</v>
      </c>
      <c r="I321" s="1">
        <f>+Territorio[[#This Row],[id]]</f>
        <v>311</v>
      </c>
    </row>
    <row r="322" spans="2:9" hidden="1" x14ac:dyDescent="0.25">
      <c r="B322">
        <v>312</v>
      </c>
      <c r="C322" s="1" t="s">
        <v>974</v>
      </c>
      <c r="D322" s="1" t="s">
        <v>975</v>
      </c>
      <c r="E322" s="1" t="s">
        <v>803</v>
      </c>
      <c r="F322" s="1" t="s">
        <v>455</v>
      </c>
      <c r="G322" s="1" t="s">
        <v>634</v>
      </c>
      <c r="H322" s="1" t="s">
        <v>976</v>
      </c>
      <c r="I322" s="1">
        <f>+Territorio[[#This Row],[id]]</f>
        <v>312</v>
      </c>
    </row>
    <row r="323" spans="2:9" hidden="1" x14ac:dyDescent="0.25">
      <c r="B323">
        <v>313</v>
      </c>
      <c r="C323" s="1" t="s">
        <v>977</v>
      </c>
      <c r="D323" s="1" t="s">
        <v>978</v>
      </c>
      <c r="E323" s="1" t="s">
        <v>803</v>
      </c>
      <c r="F323" s="1" t="s">
        <v>455</v>
      </c>
      <c r="G323" s="1" t="s">
        <v>634</v>
      </c>
      <c r="H323" s="1" t="s">
        <v>979</v>
      </c>
      <c r="I323" s="1">
        <f>+Territorio[[#This Row],[id]]</f>
        <v>313</v>
      </c>
    </row>
    <row r="324" spans="2:9" hidden="1" x14ac:dyDescent="0.25">
      <c r="B324">
        <v>314</v>
      </c>
      <c r="C324" s="1" t="s">
        <v>980</v>
      </c>
      <c r="D324" s="1" t="s">
        <v>981</v>
      </c>
      <c r="E324" s="1" t="s">
        <v>803</v>
      </c>
      <c r="F324" s="1" t="s">
        <v>455</v>
      </c>
      <c r="G324" s="1" t="s">
        <v>634</v>
      </c>
      <c r="H324" s="1" t="s">
        <v>982</v>
      </c>
      <c r="I324" s="1">
        <f>+Territorio[[#This Row],[id]]</f>
        <v>314</v>
      </c>
    </row>
    <row r="325" spans="2:9" hidden="1" x14ac:dyDescent="0.25">
      <c r="B325">
        <v>315</v>
      </c>
      <c r="C325" s="1" t="s">
        <v>983</v>
      </c>
      <c r="D325" s="1" t="s">
        <v>984</v>
      </c>
      <c r="E325" s="1" t="s">
        <v>803</v>
      </c>
      <c r="F325" s="1" t="s">
        <v>455</v>
      </c>
      <c r="G325" s="1" t="s">
        <v>634</v>
      </c>
      <c r="H325" s="1" t="s">
        <v>985</v>
      </c>
      <c r="I325" s="1">
        <f>+Territorio[[#This Row],[id]]</f>
        <v>315</v>
      </c>
    </row>
    <row r="326" spans="2:9" hidden="1" x14ac:dyDescent="0.25">
      <c r="B326">
        <v>316</v>
      </c>
      <c r="C326" s="1" t="s">
        <v>454</v>
      </c>
      <c r="D326" s="1" t="s">
        <v>986</v>
      </c>
      <c r="E326" s="1" t="s">
        <v>803</v>
      </c>
      <c r="F326" s="1" t="s">
        <v>455</v>
      </c>
      <c r="G326" s="1" t="s">
        <v>634</v>
      </c>
      <c r="H326" s="1" t="s">
        <v>987</v>
      </c>
      <c r="I326" s="1">
        <f>+Territorio[[#This Row],[id]]</f>
        <v>316</v>
      </c>
    </row>
    <row r="327" spans="2:9" hidden="1" x14ac:dyDescent="0.25">
      <c r="B327">
        <v>317</v>
      </c>
      <c r="C327" s="1" t="s">
        <v>988</v>
      </c>
      <c r="D327" s="1" t="s">
        <v>989</v>
      </c>
      <c r="E327" s="1" t="s">
        <v>803</v>
      </c>
      <c r="F327" s="1" t="s">
        <v>455</v>
      </c>
      <c r="G327" s="1" t="s">
        <v>634</v>
      </c>
      <c r="H327" s="1" t="s">
        <v>990</v>
      </c>
      <c r="I327" s="1">
        <f>+Territorio[[#This Row],[id]]</f>
        <v>317</v>
      </c>
    </row>
    <row r="328" spans="2:9" hidden="1" x14ac:dyDescent="0.25">
      <c r="B328">
        <v>318</v>
      </c>
      <c r="C328" s="1" t="s">
        <v>991</v>
      </c>
      <c r="D328" s="1" t="s">
        <v>992</v>
      </c>
      <c r="E328" s="1" t="s">
        <v>803</v>
      </c>
      <c r="F328" s="1" t="s">
        <v>455</v>
      </c>
      <c r="G328" s="1" t="s">
        <v>634</v>
      </c>
      <c r="H328" s="1" t="s">
        <v>993</v>
      </c>
      <c r="I328" s="1">
        <f>+Territorio[[#This Row],[id]]</f>
        <v>318</v>
      </c>
    </row>
    <row r="329" spans="2:9" hidden="1" x14ac:dyDescent="0.25">
      <c r="B329">
        <v>319</v>
      </c>
      <c r="C329" s="1" t="s">
        <v>994</v>
      </c>
      <c r="D329" s="1" t="s">
        <v>995</v>
      </c>
      <c r="E329" s="1" t="s">
        <v>996</v>
      </c>
      <c r="F329" s="1" t="s">
        <v>455</v>
      </c>
      <c r="G329" s="1" t="s">
        <v>634</v>
      </c>
      <c r="H329" s="1" t="s">
        <v>997</v>
      </c>
      <c r="I329" s="1">
        <f>+Territorio[[#This Row],[id]]</f>
        <v>319</v>
      </c>
    </row>
    <row r="330" spans="2:9" hidden="1" x14ac:dyDescent="0.25">
      <c r="B330">
        <v>320</v>
      </c>
      <c r="C330" s="1" t="s">
        <v>998</v>
      </c>
      <c r="D330" s="1" t="s">
        <v>999</v>
      </c>
      <c r="E330" s="1" t="s">
        <v>996</v>
      </c>
      <c r="F330" s="1" t="s">
        <v>455</v>
      </c>
      <c r="G330" s="1" t="s">
        <v>634</v>
      </c>
      <c r="H330" s="1" t="s">
        <v>1000</v>
      </c>
      <c r="I330" s="1">
        <f>+Territorio[[#This Row],[id]]</f>
        <v>320</v>
      </c>
    </row>
    <row r="331" spans="2:9" hidden="1" x14ac:dyDescent="0.25">
      <c r="B331">
        <v>321</v>
      </c>
      <c r="C331" s="1" t="s">
        <v>1001</v>
      </c>
      <c r="D331" s="1" t="s">
        <v>911</v>
      </c>
      <c r="E331" s="1" t="s">
        <v>996</v>
      </c>
      <c r="F331" s="1" t="s">
        <v>455</v>
      </c>
      <c r="G331" s="1" t="s">
        <v>634</v>
      </c>
      <c r="H331" s="1" t="s">
        <v>1002</v>
      </c>
      <c r="I331" s="1">
        <f>+Territorio[[#This Row],[id]]</f>
        <v>321</v>
      </c>
    </row>
    <row r="332" spans="2:9" hidden="1" x14ac:dyDescent="0.25">
      <c r="B332">
        <v>322</v>
      </c>
      <c r="C332" s="1" t="s">
        <v>1003</v>
      </c>
      <c r="D332" s="1" t="s">
        <v>1004</v>
      </c>
      <c r="E332" s="1" t="s">
        <v>996</v>
      </c>
      <c r="F332" s="1" t="s">
        <v>455</v>
      </c>
      <c r="G332" s="1" t="s">
        <v>634</v>
      </c>
      <c r="H332" s="1" t="s">
        <v>1005</v>
      </c>
      <c r="I332" s="1">
        <f>+Territorio[[#This Row],[id]]</f>
        <v>322</v>
      </c>
    </row>
    <row r="333" spans="2:9" hidden="1" x14ac:dyDescent="0.25">
      <c r="B333">
        <v>323</v>
      </c>
      <c r="C333" s="1" t="s">
        <v>1006</v>
      </c>
      <c r="D333" s="1" t="s">
        <v>1007</v>
      </c>
      <c r="E333" s="1" t="s">
        <v>633</v>
      </c>
      <c r="F333" s="1" t="s">
        <v>200</v>
      </c>
      <c r="G333" s="1" t="s">
        <v>634</v>
      </c>
      <c r="H333" s="1" t="s">
        <v>1008</v>
      </c>
      <c r="I333" s="1">
        <f>+Territorio[[#This Row],[id]]</f>
        <v>323</v>
      </c>
    </row>
    <row r="334" spans="2:9" hidden="1" x14ac:dyDescent="0.25">
      <c r="B334">
        <v>324</v>
      </c>
      <c r="C334" s="1" t="s">
        <v>1009</v>
      </c>
      <c r="D334" s="1" t="s">
        <v>1010</v>
      </c>
      <c r="E334" s="1" t="s">
        <v>633</v>
      </c>
      <c r="F334" s="1" t="s">
        <v>200</v>
      </c>
      <c r="G334" s="1" t="s">
        <v>634</v>
      </c>
      <c r="H334" s="1" t="s">
        <v>1011</v>
      </c>
      <c r="I334" s="1">
        <f>+Territorio[[#This Row],[id]]</f>
        <v>324</v>
      </c>
    </row>
    <row r="335" spans="2:9" hidden="1" x14ac:dyDescent="0.25">
      <c r="B335">
        <v>325</v>
      </c>
      <c r="C335" s="1" t="s">
        <v>1012</v>
      </c>
      <c r="D335" s="1" t="s">
        <v>1013</v>
      </c>
      <c r="E335" s="1" t="s">
        <v>633</v>
      </c>
      <c r="F335" s="1" t="s">
        <v>200</v>
      </c>
      <c r="G335" s="1" t="s">
        <v>634</v>
      </c>
      <c r="H335" s="1" t="s">
        <v>1014</v>
      </c>
      <c r="I335" s="1">
        <f>+Territorio[[#This Row],[id]]</f>
        <v>325</v>
      </c>
    </row>
    <row r="336" spans="2:9" hidden="1" x14ac:dyDescent="0.25">
      <c r="B336">
        <v>326</v>
      </c>
      <c r="C336" s="1" t="s">
        <v>1015</v>
      </c>
      <c r="D336" s="1" t="s">
        <v>1016</v>
      </c>
      <c r="E336" s="1" t="s">
        <v>633</v>
      </c>
      <c r="F336" s="1" t="s">
        <v>200</v>
      </c>
      <c r="G336" s="1" t="s">
        <v>634</v>
      </c>
      <c r="H336" s="1" t="s">
        <v>1017</v>
      </c>
      <c r="I336" s="1">
        <f>+Territorio[[#This Row],[id]]</f>
        <v>326</v>
      </c>
    </row>
    <row r="337" spans="2:9" hidden="1" x14ac:dyDescent="0.25">
      <c r="B337">
        <v>327</v>
      </c>
      <c r="C337" s="1" t="s">
        <v>1018</v>
      </c>
      <c r="D337" s="1" t="s">
        <v>1019</v>
      </c>
      <c r="E337" s="1" t="s">
        <v>633</v>
      </c>
      <c r="F337" s="1" t="s">
        <v>200</v>
      </c>
      <c r="G337" s="1" t="s">
        <v>634</v>
      </c>
      <c r="H337" s="1" t="s">
        <v>1020</v>
      </c>
      <c r="I337" s="1">
        <f>+Territorio[[#This Row],[id]]</f>
        <v>327</v>
      </c>
    </row>
    <row r="338" spans="2:9" hidden="1" x14ac:dyDescent="0.25">
      <c r="B338">
        <v>328</v>
      </c>
      <c r="C338" s="1" t="s">
        <v>666</v>
      </c>
      <c r="D338" s="1" t="s">
        <v>1021</v>
      </c>
      <c r="E338" s="1" t="s">
        <v>633</v>
      </c>
      <c r="F338" s="1" t="s">
        <v>200</v>
      </c>
      <c r="G338" s="1" t="s">
        <v>634</v>
      </c>
      <c r="H338" s="1" t="s">
        <v>1022</v>
      </c>
      <c r="I338" s="1">
        <f>+Territorio[[#This Row],[id]]</f>
        <v>328</v>
      </c>
    </row>
    <row r="339" spans="2:9" hidden="1" x14ac:dyDescent="0.25">
      <c r="B339">
        <v>329</v>
      </c>
      <c r="C339" s="1" t="s">
        <v>1023</v>
      </c>
      <c r="D339" s="1" t="s">
        <v>1024</v>
      </c>
      <c r="E339" s="1" t="s">
        <v>633</v>
      </c>
      <c r="F339" s="1" t="s">
        <v>200</v>
      </c>
      <c r="G339" s="1" t="s">
        <v>634</v>
      </c>
      <c r="H339" s="1" t="s">
        <v>1025</v>
      </c>
      <c r="I339" s="1">
        <f>+Territorio[[#This Row],[id]]</f>
        <v>329</v>
      </c>
    </row>
    <row r="340" spans="2:9" hidden="1" x14ac:dyDescent="0.25">
      <c r="B340">
        <v>330</v>
      </c>
      <c r="C340" s="1" t="s">
        <v>1026</v>
      </c>
      <c r="D340" s="1" t="s">
        <v>1027</v>
      </c>
      <c r="E340" s="1" t="s">
        <v>633</v>
      </c>
      <c r="F340" s="1" t="s">
        <v>200</v>
      </c>
      <c r="G340" s="1" t="s">
        <v>634</v>
      </c>
      <c r="H340" s="1" t="s">
        <v>1028</v>
      </c>
      <c r="I340" s="1">
        <f>+Territorio[[#This Row],[id]]</f>
        <v>330</v>
      </c>
    </row>
    <row r="341" spans="2:9" hidden="1" x14ac:dyDescent="0.25">
      <c r="B341">
        <v>331</v>
      </c>
      <c r="C341" s="1" t="s">
        <v>1029</v>
      </c>
      <c r="D341" s="1" t="s">
        <v>1030</v>
      </c>
      <c r="E341" s="1" t="s">
        <v>633</v>
      </c>
      <c r="F341" s="1" t="s">
        <v>200</v>
      </c>
      <c r="G341" s="1" t="s">
        <v>634</v>
      </c>
      <c r="H341" s="1" t="s">
        <v>1031</v>
      </c>
      <c r="I341" s="1">
        <f>+Territorio[[#This Row],[id]]</f>
        <v>331</v>
      </c>
    </row>
    <row r="342" spans="2:9" hidden="1" x14ac:dyDescent="0.25">
      <c r="B342">
        <v>332</v>
      </c>
      <c r="C342" s="1" t="s">
        <v>1032</v>
      </c>
      <c r="D342" s="1" t="s">
        <v>1033</v>
      </c>
      <c r="E342" s="1" t="s">
        <v>633</v>
      </c>
      <c r="F342" s="1" t="s">
        <v>200</v>
      </c>
      <c r="G342" s="1" t="s">
        <v>634</v>
      </c>
      <c r="H342" s="1" t="s">
        <v>1034</v>
      </c>
      <c r="I342" s="1">
        <f>+Territorio[[#This Row],[id]]</f>
        <v>332</v>
      </c>
    </row>
    <row r="343" spans="2:9" hidden="1" x14ac:dyDescent="0.25">
      <c r="B343">
        <v>333</v>
      </c>
      <c r="C343" s="1" t="s">
        <v>1035</v>
      </c>
      <c r="D343" s="1" t="s">
        <v>1036</v>
      </c>
      <c r="E343" s="1" t="s">
        <v>633</v>
      </c>
      <c r="F343" s="1" t="s">
        <v>200</v>
      </c>
      <c r="G343" s="1" t="s">
        <v>634</v>
      </c>
      <c r="H343" s="1" t="s">
        <v>1037</v>
      </c>
      <c r="I343" s="1">
        <f>+Territorio[[#This Row],[id]]</f>
        <v>333</v>
      </c>
    </row>
    <row r="344" spans="2:9" hidden="1" x14ac:dyDescent="0.25">
      <c r="B344">
        <v>334</v>
      </c>
      <c r="C344" s="1" t="s">
        <v>1038</v>
      </c>
      <c r="D344" s="1" t="s">
        <v>1039</v>
      </c>
      <c r="E344" s="1" t="s">
        <v>633</v>
      </c>
      <c r="F344" s="1" t="s">
        <v>200</v>
      </c>
      <c r="G344" s="1" t="s">
        <v>634</v>
      </c>
      <c r="H344" s="1" t="s">
        <v>1040</v>
      </c>
      <c r="I344" s="1">
        <f>+Territorio[[#This Row],[id]]</f>
        <v>334</v>
      </c>
    </row>
    <row r="345" spans="2:9" hidden="1" x14ac:dyDescent="0.25">
      <c r="B345">
        <v>335</v>
      </c>
      <c r="C345" s="1" t="s">
        <v>1041</v>
      </c>
      <c r="D345" s="1" t="s">
        <v>1042</v>
      </c>
      <c r="E345" s="1" t="s">
        <v>633</v>
      </c>
      <c r="F345" s="1" t="s">
        <v>200</v>
      </c>
      <c r="G345" s="1" t="s">
        <v>634</v>
      </c>
      <c r="H345" s="1" t="s">
        <v>1043</v>
      </c>
      <c r="I345" s="1">
        <f>+Territorio[[#This Row],[id]]</f>
        <v>335</v>
      </c>
    </row>
    <row r="346" spans="2:9" hidden="1" x14ac:dyDescent="0.25">
      <c r="B346">
        <v>336</v>
      </c>
      <c r="C346" s="1" t="s">
        <v>1044</v>
      </c>
      <c r="D346" s="1" t="s">
        <v>1045</v>
      </c>
      <c r="E346" s="1" t="s">
        <v>633</v>
      </c>
      <c r="F346" s="1" t="s">
        <v>200</v>
      </c>
      <c r="G346" s="1" t="s">
        <v>634</v>
      </c>
      <c r="H346" s="1" t="s">
        <v>1046</v>
      </c>
      <c r="I346" s="1">
        <f>+Territorio[[#This Row],[id]]</f>
        <v>336</v>
      </c>
    </row>
    <row r="347" spans="2:9" hidden="1" x14ac:dyDescent="0.25">
      <c r="B347">
        <v>337</v>
      </c>
      <c r="C347" s="1" t="s">
        <v>94</v>
      </c>
      <c r="D347" s="1" t="s">
        <v>1007</v>
      </c>
      <c r="E347" s="1" t="s">
        <v>1047</v>
      </c>
      <c r="F347" s="1" t="s">
        <v>95</v>
      </c>
      <c r="G347" s="1" t="s">
        <v>634</v>
      </c>
      <c r="H347" s="1" t="s">
        <v>1048</v>
      </c>
      <c r="I347" s="1">
        <f>+Territorio[[#This Row],[id]]</f>
        <v>337</v>
      </c>
    </row>
    <row r="348" spans="2:9" hidden="1" x14ac:dyDescent="0.25">
      <c r="B348">
        <v>338</v>
      </c>
      <c r="C348" s="1" t="s">
        <v>1049</v>
      </c>
      <c r="D348" s="1" t="s">
        <v>1039</v>
      </c>
      <c r="E348" s="1" t="s">
        <v>1047</v>
      </c>
      <c r="F348" s="1" t="s">
        <v>95</v>
      </c>
      <c r="G348" s="1" t="s">
        <v>634</v>
      </c>
      <c r="H348" s="1" t="s">
        <v>1050</v>
      </c>
      <c r="I348" s="1">
        <f>+Territorio[[#This Row],[id]]</f>
        <v>338</v>
      </c>
    </row>
    <row r="349" spans="2:9" hidden="1" x14ac:dyDescent="0.25">
      <c r="B349">
        <v>339</v>
      </c>
      <c r="C349" s="1" t="s">
        <v>1051</v>
      </c>
      <c r="D349" s="1" t="s">
        <v>1042</v>
      </c>
      <c r="E349" s="1" t="s">
        <v>1047</v>
      </c>
      <c r="F349" s="1" t="s">
        <v>95</v>
      </c>
      <c r="G349" s="1" t="s">
        <v>634</v>
      </c>
      <c r="H349" s="1" t="s">
        <v>1052</v>
      </c>
      <c r="I349" s="1">
        <f>+Territorio[[#This Row],[id]]</f>
        <v>339</v>
      </c>
    </row>
    <row r="350" spans="2:9" hidden="1" x14ac:dyDescent="0.25">
      <c r="B350">
        <v>340</v>
      </c>
      <c r="C350" s="1" t="s">
        <v>1053</v>
      </c>
      <c r="D350" s="1" t="s">
        <v>1013</v>
      </c>
      <c r="E350" s="1" t="s">
        <v>1047</v>
      </c>
      <c r="F350" s="1" t="s">
        <v>95</v>
      </c>
      <c r="G350" s="1" t="s">
        <v>634</v>
      </c>
      <c r="H350" s="1" t="s">
        <v>1054</v>
      </c>
      <c r="I350" s="1">
        <f>+Territorio[[#This Row],[id]]</f>
        <v>340</v>
      </c>
    </row>
    <row r="351" spans="2:9" hidden="1" x14ac:dyDescent="0.25">
      <c r="B351">
        <v>341</v>
      </c>
      <c r="C351" s="1" t="s">
        <v>1055</v>
      </c>
      <c r="D351" s="1" t="s">
        <v>1019</v>
      </c>
      <c r="E351" s="1" t="s">
        <v>1047</v>
      </c>
      <c r="F351" s="1" t="s">
        <v>95</v>
      </c>
      <c r="G351" s="1" t="s">
        <v>634</v>
      </c>
      <c r="H351" s="1" t="s">
        <v>1056</v>
      </c>
      <c r="I351" s="1">
        <f>+Territorio[[#This Row],[id]]</f>
        <v>341</v>
      </c>
    </row>
    <row r="352" spans="2:9" hidden="1" x14ac:dyDescent="0.25">
      <c r="B352">
        <v>342</v>
      </c>
      <c r="C352" s="1" t="s">
        <v>1057</v>
      </c>
      <c r="D352" s="1" t="s">
        <v>1033</v>
      </c>
      <c r="E352" s="1" t="s">
        <v>1047</v>
      </c>
      <c r="F352" s="1" t="s">
        <v>95</v>
      </c>
      <c r="G352" s="1" t="s">
        <v>634</v>
      </c>
      <c r="H352" s="1" t="s">
        <v>1058</v>
      </c>
      <c r="I352" s="1">
        <f>+Territorio[[#This Row],[id]]</f>
        <v>342</v>
      </c>
    </row>
    <row r="353" spans="1:9" hidden="1" x14ac:dyDescent="0.25">
      <c r="A353" s="1">
        <v>1101</v>
      </c>
      <c r="B353">
        <v>343</v>
      </c>
      <c r="C353" s="1" t="s">
        <v>1059</v>
      </c>
      <c r="D353" s="1" t="s">
        <v>1060</v>
      </c>
      <c r="E353" s="1" t="s">
        <v>1061</v>
      </c>
      <c r="F353" s="1" t="s">
        <v>152</v>
      </c>
      <c r="G353" s="1" t="s">
        <v>1062</v>
      </c>
      <c r="H353" s="1" t="s">
        <v>1063</v>
      </c>
      <c r="I353" s="1">
        <f>+Territorio[[#This Row],[id]]</f>
        <v>343</v>
      </c>
    </row>
    <row r="354" spans="1:9" hidden="1" x14ac:dyDescent="0.25">
      <c r="A354" s="1">
        <v>1107</v>
      </c>
      <c r="B354">
        <v>344</v>
      </c>
      <c r="C354" s="1" t="s">
        <v>1064</v>
      </c>
      <c r="D354" s="1" t="s">
        <v>1065</v>
      </c>
      <c r="E354" s="1" t="s">
        <v>1061</v>
      </c>
      <c r="F354" s="1" t="s">
        <v>152</v>
      </c>
      <c r="G354" s="1" t="s">
        <v>1062</v>
      </c>
      <c r="H354" s="1" t="s">
        <v>1066</v>
      </c>
      <c r="I354" s="1">
        <f>+Territorio[[#This Row],[id]]</f>
        <v>344</v>
      </c>
    </row>
    <row r="355" spans="1:9" hidden="1" x14ac:dyDescent="0.25">
      <c r="A355" s="1">
        <v>1401</v>
      </c>
      <c r="B355">
        <v>345</v>
      </c>
      <c r="C355" s="1" t="s">
        <v>1067</v>
      </c>
      <c r="D355" s="1" t="s">
        <v>1068</v>
      </c>
      <c r="E355" s="1" t="s">
        <v>1061</v>
      </c>
      <c r="F355" s="1" t="s">
        <v>152</v>
      </c>
      <c r="G355" s="1" t="s">
        <v>1062</v>
      </c>
      <c r="H355" s="1" t="s">
        <v>1069</v>
      </c>
      <c r="I355" s="1">
        <f>+Territorio[[#This Row],[id]]</f>
        <v>345</v>
      </c>
    </row>
    <row r="356" spans="1:9" hidden="1" x14ac:dyDescent="0.25">
      <c r="A356" s="1">
        <v>1402</v>
      </c>
      <c r="B356">
        <v>346</v>
      </c>
      <c r="C356" s="1" t="s">
        <v>1070</v>
      </c>
      <c r="D356" s="1" t="s">
        <v>1071</v>
      </c>
      <c r="E356" s="1" t="s">
        <v>1061</v>
      </c>
      <c r="F356" s="1" t="s">
        <v>152</v>
      </c>
      <c r="G356" s="1" t="s">
        <v>1062</v>
      </c>
      <c r="H356" s="1" t="s">
        <v>1072</v>
      </c>
      <c r="I356" s="1">
        <f>+Territorio[[#This Row],[id]]</f>
        <v>346</v>
      </c>
    </row>
    <row r="357" spans="1:9" hidden="1" x14ac:dyDescent="0.25">
      <c r="A357" s="1">
        <v>1403</v>
      </c>
      <c r="B357">
        <v>347</v>
      </c>
      <c r="C357" s="1" t="s">
        <v>1073</v>
      </c>
      <c r="D357" s="1" t="s">
        <v>1074</v>
      </c>
      <c r="E357" s="1" t="s">
        <v>1061</v>
      </c>
      <c r="F357" s="1" t="s">
        <v>152</v>
      </c>
      <c r="G357" s="1" t="s">
        <v>1062</v>
      </c>
      <c r="H357" s="1" t="s">
        <v>1075</v>
      </c>
      <c r="I357" s="1">
        <f>+Territorio[[#This Row],[id]]</f>
        <v>347</v>
      </c>
    </row>
    <row r="358" spans="1:9" hidden="1" x14ac:dyDescent="0.25">
      <c r="A358" s="1">
        <v>1404</v>
      </c>
      <c r="B358">
        <v>348</v>
      </c>
      <c r="C358" s="1" t="s">
        <v>1076</v>
      </c>
      <c r="D358" s="1" t="s">
        <v>1077</v>
      </c>
      <c r="E358" s="1" t="s">
        <v>1061</v>
      </c>
      <c r="F358" s="1" t="s">
        <v>152</v>
      </c>
      <c r="G358" s="1" t="s">
        <v>1062</v>
      </c>
      <c r="H358" s="1" t="s">
        <v>1078</v>
      </c>
      <c r="I358" s="1">
        <f>+Territorio[[#This Row],[id]]</f>
        <v>348</v>
      </c>
    </row>
    <row r="359" spans="1:9" hidden="1" x14ac:dyDescent="0.25">
      <c r="A359" s="1">
        <v>1405</v>
      </c>
      <c r="B359">
        <v>349</v>
      </c>
      <c r="C359" s="1" t="s">
        <v>1079</v>
      </c>
      <c r="D359" s="1" t="s">
        <v>1080</v>
      </c>
      <c r="E359" s="1" t="s">
        <v>1061</v>
      </c>
      <c r="F359" s="1" t="s">
        <v>152</v>
      </c>
      <c r="G359" s="1" t="s">
        <v>1062</v>
      </c>
      <c r="H359" s="1" t="s">
        <v>1081</v>
      </c>
      <c r="I359" s="1">
        <f>+Territorio[[#This Row],[id]]</f>
        <v>349</v>
      </c>
    </row>
    <row r="360" spans="1:9" hidden="1" x14ac:dyDescent="0.25">
      <c r="A360" s="1">
        <v>2101</v>
      </c>
      <c r="B360">
        <v>350</v>
      </c>
      <c r="C360" s="1" t="s">
        <v>756</v>
      </c>
      <c r="D360" s="1" t="s">
        <v>1082</v>
      </c>
      <c r="E360" s="1" t="s">
        <v>1061</v>
      </c>
      <c r="F360" s="1" t="s">
        <v>152</v>
      </c>
      <c r="G360" s="1" t="s">
        <v>1062</v>
      </c>
      <c r="H360" s="1" t="s">
        <v>1083</v>
      </c>
      <c r="I360" s="1">
        <f>+Territorio[[#This Row],[id]]</f>
        <v>350</v>
      </c>
    </row>
    <row r="361" spans="1:9" hidden="1" x14ac:dyDescent="0.25">
      <c r="A361" s="1">
        <v>2102</v>
      </c>
      <c r="B361">
        <v>351</v>
      </c>
      <c r="C361" s="1" t="s">
        <v>1084</v>
      </c>
      <c r="D361" s="1" t="s">
        <v>1085</v>
      </c>
      <c r="E361" s="1" t="s">
        <v>1061</v>
      </c>
      <c r="F361" s="1" t="s">
        <v>152</v>
      </c>
      <c r="G361" s="1" t="s">
        <v>1062</v>
      </c>
      <c r="H361" s="1" t="s">
        <v>1086</v>
      </c>
      <c r="I361" s="1">
        <f>+Territorio[[#This Row],[id]]</f>
        <v>351</v>
      </c>
    </row>
    <row r="362" spans="1:9" hidden="1" x14ac:dyDescent="0.25">
      <c r="A362" s="1">
        <v>2103</v>
      </c>
      <c r="B362">
        <v>352</v>
      </c>
      <c r="C362" s="1" t="s">
        <v>1087</v>
      </c>
      <c r="D362" s="1" t="s">
        <v>1088</v>
      </c>
      <c r="E362" s="1" t="s">
        <v>1061</v>
      </c>
      <c r="F362" s="1" t="s">
        <v>152</v>
      </c>
      <c r="G362" s="1" t="s">
        <v>1062</v>
      </c>
      <c r="H362" s="1" t="s">
        <v>1089</v>
      </c>
      <c r="I362" s="1">
        <f>+Territorio[[#This Row],[id]]</f>
        <v>352</v>
      </c>
    </row>
    <row r="363" spans="1:9" hidden="1" x14ac:dyDescent="0.25">
      <c r="A363" s="1">
        <v>2104</v>
      </c>
      <c r="B363">
        <v>353</v>
      </c>
      <c r="C363" s="1" t="s">
        <v>1090</v>
      </c>
      <c r="D363" s="1" t="s">
        <v>1091</v>
      </c>
      <c r="E363" s="1" t="s">
        <v>1061</v>
      </c>
      <c r="F363" s="1" t="s">
        <v>152</v>
      </c>
      <c r="G363" s="1" t="s">
        <v>1062</v>
      </c>
      <c r="H363" s="1" t="s">
        <v>1092</v>
      </c>
      <c r="I363" s="1">
        <f>+Territorio[[#This Row],[id]]</f>
        <v>353</v>
      </c>
    </row>
    <row r="364" spans="1:9" hidden="1" x14ac:dyDescent="0.25">
      <c r="A364" s="1">
        <v>2201</v>
      </c>
      <c r="B364">
        <v>354</v>
      </c>
      <c r="C364" s="1" t="s">
        <v>1093</v>
      </c>
      <c r="D364" s="1" t="s">
        <v>1094</v>
      </c>
      <c r="E364" s="1" t="s">
        <v>1061</v>
      </c>
      <c r="F364" s="1" t="s">
        <v>152</v>
      </c>
      <c r="G364" s="1" t="s">
        <v>1062</v>
      </c>
      <c r="H364" s="1" t="s">
        <v>1095</v>
      </c>
      <c r="I364" s="1">
        <f>+Territorio[[#This Row],[id]]</f>
        <v>354</v>
      </c>
    </row>
    <row r="365" spans="1:9" hidden="1" x14ac:dyDescent="0.25">
      <c r="A365" s="1">
        <v>2202</v>
      </c>
      <c r="B365">
        <v>355</v>
      </c>
      <c r="C365" s="1" t="s">
        <v>1096</v>
      </c>
      <c r="D365" s="1" t="s">
        <v>1097</v>
      </c>
      <c r="E365" s="1" t="s">
        <v>1061</v>
      </c>
      <c r="F365" s="1" t="s">
        <v>152</v>
      </c>
      <c r="G365" s="1" t="s">
        <v>1062</v>
      </c>
      <c r="H365" s="1" t="s">
        <v>1098</v>
      </c>
      <c r="I365" s="1">
        <f>+Territorio[[#This Row],[id]]</f>
        <v>355</v>
      </c>
    </row>
    <row r="366" spans="1:9" hidden="1" x14ac:dyDescent="0.25">
      <c r="A366" s="1">
        <v>2203</v>
      </c>
      <c r="B366">
        <v>356</v>
      </c>
      <c r="C366" s="1" t="s">
        <v>1099</v>
      </c>
      <c r="D366" s="1" t="s">
        <v>1100</v>
      </c>
      <c r="E366" s="1" t="s">
        <v>1061</v>
      </c>
      <c r="F366" s="1" t="s">
        <v>152</v>
      </c>
      <c r="G366" s="1" t="s">
        <v>1062</v>
      </c>
      <c r="H366" s="1" t="s">
        <v>1101</v>
      </c>
      <c r="I366" s="1">
        <f>+Territorio[[#This Row],[id]]</f>
        <v>356</v>
      </c>
    </row>
    <row r="367" spans="1:9" hidden="1" x14ac:dyDescent="0.25">
      <c r="A367" s="1">
        <v>2301</v>
      </c>
      <c r="B367">
        <v>357</v>
      </c>
      <c r="C367" s="1" t="s">
        <v>1102</v>
      </c>
      <c r="D367" s="1" t="s">
        <v>1103</v>
      </c>
      <c r="E367" s="1" t="s">
        <v>1061</v>
      </c>
      <c r="F367" s="1" t="s">
        <v>152</v>
      </c>
      <c r="G367" s="1" t="s">
        <v>1062</v>
      </c>
      <c r="H367" s="1" t="s">
        <v>1104</v>
      </c>
      <c r="I367" s="1">
        <f>+Territorio[[#This Row],[id]]</f>
        <v>357</v>
      </c>
    </row>
    <row r="368" spans="1:9" hidden="1" x14ac:dyDescent="0.25">
      <c r="A368" s="1">
        <v>2302</v>
      </c>
      <c r="B368">
        <v>358</v>
      </c>
      <c r="C368" s="1" t="s">
        <v>1105</v>
      </c>
      <c r="D368" s="1" t="s">
        <v>1106</v>
      </c>
      <c r="E368" s="1" t="s">
        <v>1061</v>
      </c>
      <c r="F368" s="1" t="s">
        <v>152</v>
      </c>
      <c r="G368" s="1" t="s">
        <v>1062</v>
      </c>
      <c r="H368" s="1" t="s">
        <v>1107</v>
      </c>
      <c r="I368" s="1">
        <f>+Territorio[[#This Row],[id]]</f>
        <v>358</v>
      </c>
    </row>
    <row r="369" spans="1:9" hidden="1" x14ac:dyDescent="0.25">
      <c r="A369" s="1">
        <v>3101</v>
      </c>
      <c r="B369">
        <v>359</v>
      </c>
      <c r="C369" s="1" t="s">
        <v>1108</v>
      </c>
      <c r="D369" s="1" t="s">
        <v>1109</v>
      </c>
      <c r="E369" s="1" t="s">
        <v>1061</v>
      </c>
      <c r="F369" s="1" t="s">
        <v>152</v>
      </c>
      <c r="G369" s="1" t="s">
        <v>1062</v>
      </c>
      <c r="H369" s="1" t="s">
        <v>1110</v>
      </c>
      <c r="I369" s="1">
        <f>+Territorio[[#This Row],[id]]</f>
        <v>359</v>
      </c>
    </row>
    <row r="370" spans="1:9" hidden="1" x14ac:dyDescent="0.25">
      <c r="A370" s="1">
        <v>3102</v>
      </c>
      <c r="B370">
        <v>360</v>
      </c>
      <c r="C370" s="1" t="s">
        <v>1111</v>
      </c>
      <c r="D370" s="1" t="s">
        <v>1112</v>
      </c>
      <c r="E370" s="1" t="s">
        <v>1061</v>
      </c>
      <c r="F370" s="1" t="s">
        <v>152</v>
      </c>
      <c r="G370" s="1" t="s">
        <v>1062</v>
      </c>
      <c r="H370" s="1" t="s">
        <v>1113</v>
      </c>
      <c r="I370" s="1">
        <f>+Territorio[[#This Row],[id]]</f>
        <v>360</v>
      </c>
    </row>
    <row r="371" spans="1:9" hidden="1" x14ac:dyDescent="0.25">
      <c r="A371" s="1">
        <v>3103</v>
      </c>
      <c r="B371">
        <v>361</v>
      </c>
      <c r="C371" s="1" t="s">
        <v>1114</v>
      </c>
      <c r="D371" s="1" t="s">
        <v>1115</v>
      </c>
      <c r="E371" s="1" t="s">
        <v>1061</v>
      </c>
      <c r="F371" s="1" t="s">
        <v>152</v>
      </c>
      <c r="G371" s="1" t="s">
        <v>1062</v>
      </c>
      <c r="H371" s="1" t="s">
        <v>1116</v>
      </c>
      <c r="I371" s="1">
        <f>+Territorio[[#This Row],[id]]</f>
        <v>361</v>
      </c>
    </row>
    <row r="372" spans="1:9" hidden="1" x14ac:dyDescent="0.25">
      <c r="A372" s="1">
        <v>3201</v>
      </c>
      <c r="B372">
        <v>362</v>
      </c>
      <c r="C372" s="1" t="s">
        <v>1117</v>
      </c>
      <c r="D372" s="1" t="s">
        <v>1118</v>
      </c>
      <c r="E372" s="1" t="s">
        <v>1061</v>
      </c>
      <c r="F372" s="1" t="s">
        <v>152</v>
      </c>
      <c r="G372" s="1" t="s">
        <v>1062</v>
      </c>
      <c r="H372" s="1" t="s">
        <v>1119</v>
      </c>
      <c r="I372" s="1">
        <f>+Territorio[[#This Row],[id]]</f>
        <v>362</v>
      </c>
    </row>
    <row r="373" spans="1:9" hidden="1" x14ac:dyDescent="0.25">
      <c r="A373" s="1">
        <v>3202</v>
      </c>
      <c r="B373">
        <v>363</v>
      </c>
      <c r="C373" s="1" t="s">
        <v>1120</v>
      </c>
      <c r="D373" s="1" t="s">
        <v>1121</v>
      </c>
      <c r="E373" s="1" t="s">
        <v>1061</v>
      </c>
      <c r="F373" s="1" t="s">
        <v>152</v>
      </c>
      <c r="G373" s="1" t="s">
        <v>1062</v>
      </c>
      <c r="H373" s="1" t="s">
        <v>1122</v>
      </c>
      <c r="I373" s="1">
        <f>+Territorio[[#This Row],[id]]</f>
        <v>363</v>
      </c>
    </row>
    <row r="374" spans="1:9" hidden="1" x14ac:dyDescent="0.25">
      <c r="A374" s="1">
        <v>3301</v>
      </c>
      <c r="B374">
        <v>364</v>
      </c>
      <c r="C374" s="1" t="s">
        <v>1123</v>
      </c>
      <c r="D374" s="1" t="s">
        <v>1124</v>
      </c>
      <c r="E374" s="1" t="s">
        <v>1061</v>
      </c>
      <c r="F374" s="1" t="s">
        <v>152</v>
      </c>
      <c r="G374" s="1" t="s">
        <v>1062</v>
      </c>
      <c r="H374" s="1" t="s">
        <v>1125</v>
      </c>
      <c r="I374" s="1">
        <f>+Territorio[[#This Row],[id]]</f>
        <v>364</v>
      </c>
    </row>
    <row r="375" spans="1:9" hidden="1" x14ac:dyDescent="0.25">
      <c r="A375" s="1">
        <v>3302</v>
      </c>
      <c r="B375">
        <v>365</v>
      </c>
      <c r="C375" s="1" t="s">
        <v>1126</v>
      </c>
      <c r="D375" s="1" t="s">
        <v>1127</v>
      </c>
      <c r="E375" s="1" t="s">
        <v>1061</v>
      </c>
      <c r="F375" s="1" t="s">
        <v>152</v>
      </c>
      <c r="G375" s="1" t="s">
        <v>1062</v>
      </c>
      <c r="H375" s="1" t="s">
        <v>1128</v>
      </c>
      <c r="I375" s="1">
        <f>+Territorio[[#This Row],[id]]</f>
        <v>365</v>
      </c>
    </row>
    <row r="376" spans="1:9" hidden="1" x14ac:dyDescent="0.25">
      <c r="A376" s="1">
        <v>3303</v>
      </c>
      <c r="B376">
        <v>366</v>
      </c>
      <c r="C376" s="1" t="s">
        <v>1129</v>
      </c>
      <c r="D376" s="1" t="s">
        <v>1130</v>
      </c>
      <c r="E376" s="1" t="s">
        <v>1061</v>
      </c>
      <c r="F376" s="1" t="s">
        <v>152</v>
      </c>
      <c r="G376" s="1" t="s">
        <v>1062</v>
      </c>
      <c r="H376" s="1" t="s">
        <v>1131</v>
      </c>
      <c r="I376" s="1">
        <f>+Territorio[[#This Row],[id]]</f>
        <v>366</v>
      </c>
    </row>
    <row r="377" spans="1:9" hidden="1" x14ac:dyDescent="0.25">
      <c r="A377" s="1">
        <v>3304</v>
      </c>
      <c r="B377">
        <v>367</v>
      </c>
      <c r="C377" s="1" t="s">
        <v>1132</v>
      </c>
      <c r="D377" s="1" t="s">
        <v>1133</v>
      </c>
      <c r="E377" s="1" t="s">
        <v>1061</v>
      </c>
      <c r="F377" s="1" t="s">
        <v>152</v>
      </c>
      <c r="G377" s="1" t="s">
        <v>1062</v>
      </c>
      <c r="H377" s="1" t="s">
        <v>1134</v>
      </c>
      <c r="I377" s="1">
        <f>+Territorio[[#This Row],[id]]</f>
        <v>367</v>
      </c>
    </row>
    <row r="378" spans="1:9" hidden="1" x14ac:dyDescent="0.25">
      <c r="A378" s="1">
        <v>4101</v>
      </c>
      <c r="B378">
        <v>368</v>
      </c>
      <c r="C378" s="1" t="s">
        <v>1135</v>
      </c>
      <c r="D378" s="1" t="s">
        <v>1136</v>
      </c>
      <c r="E378" s="1" t="s">
        <v>1061</v>
      </c>
      <c r="F378" s="1" t="s">
        <v>152</v>
      </c>
      <c r="G378" s="1" t="s">
        <v>1062</v>
      </c>
      <c r="H378" s="1" t="s">
        <v>1137</v>
      </c>
      <c r="I378" s="1">
        <f>+Territorio[[#This Row],[id]]</f>
        <v>368</v>
      </c>
    </row>
    <row r="379" spans="1:9" hidden="1" x14ac:dyDescent="0.25">
      <c r="A379" s="1">
        <v>4102</v>
      </c>
      <c r="B379">
        <v>369</v>
      </c>
      <c r="C379" s="1" t="s">
        <v>771</v>
      </c>
      <c r="D379" s="1" t="s">
        <v>1138</v>
      </c>
      <c r="E379" s="1" t="s">
        <v>1061</v>
      </c>
      <c r="F379" s="1" t="s">
        <v>152</v>
      </c>
      <c r="G379" s="1" t="s">
        <v>1062</v>
      </c>
      <c r="H379" s="1" t="s">
        <v>1139</v>
      </c>
      <c r="I379" s="1">
        <f>+Territorio[[#This Row],[id]]</f>
        <v>369</v>
      </c>
    </row>
    <row r="380" spans="1:9" hidden="1" x14ac:dyDescent="0.25">
      <c r="A380" s="1">
        <v>4103</v>
      </c>
      <c r="B380">
        <v>370</v>
      </c>
      <c r="C380" s="1" t="s">
        <v>1140</v>
      </c>
      <c r="D380" s="1" t="s">
        <v>1141</v>
      </c>
      <c r="E380" s="1" t="s">
        <v>1061</v>
      </c>
      <c r="F380" s="1" t="s">
        <v>152</v>
      </c>
      <c r="G380" s="1" t="s">
        <v>1062</v>
      </c>
      <c r="H380" s="1" t="s">
        <v>1142</v>
      </c>
      <c r="I380" s="1">
        <f>+Territorio[[#This Row],[id]]</f>
        <v>370</v>
      </c>
    </row>
    <row r="381" spans="1:9" hidden="1" x14ac:dyDescent="0.25">
      <c r="A381" s="1">
        <v>4104</v>
      </c>
      <c r="B381">
        <v>371</v>
      </c>
      <c r="C381" s="1" t="s">
        <v>1143</v>
      </c>
      <c r="D381" s="1" t="s">
        <v>1144</v>
      </c>
      <c r="E381" s="1" t="s">
        <v>1061</v>
      </c>
      <c r="F381" s="1" t="s">
        <v>152</v>
      </c>
      <c r="G381" s="1" t="s">
        <v>1062</v>
      </c>
      <c r="H381" s="1" t="s">
        <v>1145</v>
      </c>
      <c r="I381" s="1">
        <f>+Territorio[[#This Row],[id]]</f>
        <v>371</v>
      </c>
    </row>
    <row r="382" spans="1:9" hidden="1" x14ac:dyDescent="0.25">
      <c r="A382" s="1">
        <v>4105</v>
      </c>
      <c r="B382">
        <v>372</v>
      </c>
      <c r="C382" s="1" t="s">
        <v>1146</v>
      </c>
      <c r="D382" s="1" t="s">
        <v>1147</v>
      </c>
      <c r="E382" s="1" t="s">
        <v>1061</v>
      </c>
      <c r="F382" s="1" t="s">
        <v>152</v>
      </c>
      <c r="G382" s="1" t="s">
        <v>1062</v>
      </c>
      <c r="H382" s="1" t="s">
        <v>1148</v>
      </c>
      <c r="I382" s="1">
        <f>+Territorio[[#This Row],[id]]</f>
        <v>372</v>
      </c>
    </row>
    <row r="383" spans="1:9" hidden="1" x14ac:dyDescent="0.25">
      <c r="A383" s="1">
        <v>4106</v>
      </c>
      <c r="B383">
        <v>373</v>
      </c>
      <c r="C383" s="1" t="s">
        <v>1149</v>
      </c>
      <c r="D383" s="1" t="s">
        <v>1150</v>
      </c>
      <c r="E383" s="1" t="s">
        <v>1061</v>
      </c>
      <c r="F383" s="1" t="s">
        <v>152</v>
      </c>
      <c r="G383" s="1" t="s">
        <v>1062</v>
      </c>
      <c r="H383" s="1" t="s">
        <v>1151</v>
      </c>
      <c r="I383" s="1">
        <f>+Territorio[[#This Row],[id]]</f>
        <v>373</v>
      </c>
    </row>
    <row r="384" spans="1:9" hidden="1" x14ac:dyDescent="0.25">
      <c r="A384" s="1">
        <v>4201</v>
      </c>
      <c r="B384">
        <v>374</v>
      </c>
      <c r="C384" s="1" t="s">
        <v>1152</v>
      </c>
      <c r="D384" s="1" t="s">
        <v>1153</v>
      </c>
      <c r="E384" s="1" t="s">
        <v>1061</v>
      </c>
      <c r="F384" s="1" t="s">
        <v>152</v>
      </c>
      <c r="G384" s="1" t="s">
        <v>1062</v>
      </c>
      <c r="H384" s="1" t="s">
        <v>1154</v>
      </c>
      <c r="I384" s="1">
        <f>+Territorio[[#This Row],[id]]</f>
        <v>374</v>
      </c>
    </row>
    <row r="385" spans="1:9" hidden="1" x14ac:dyDescent="0.25">
      <c r="A385" s="1">
        <v>4202</v>
      </c>
      <c r="B385">
        <v>375</v>
      </c>
      <c r="C385" s="1" t="s">
        <v>1155</v>
      </c>
      <c r="D385" s="1" t="s">
        <v>1156</v>
      </c>
      <c r="E385" s="1" t="s">
        <v>1061</v>
      </c>
      <c r="F385" s="1" t="s">
        <v>152</v>
      </c>
      <c r="G385" s="1" t="s">
        <v>1062</v>
      </c>
      <c r="H385" s="1" t="s">
        <v>1157</v>
      </c>
      <c r="I385" s="1">
        <f>+Territorio[[#This Row],[id]]</f>
        <v>375</v>
      </c>
    </row>
    <row r="386" spans="1:9" hidden="1" x14ac:dyDescent="0.25">
      <c r="A386" s="1">
        <v>4203</v>
      </c>
      <c r="B386">
        <v>376</v>
      </c>
      <c r="C386" s="1" t="s">
        <v>1158</v>
      </c>
      <c r="D386" s="1" t="s">
        <v>1159</v>
      </c>
      <c r="E386" s="1" t="s">
        <v>1061</v>
      </c>
      <c r="F386" s="1" t="s">
        <v>152</v>
      </c>
      <c r="G386" s="1" t="s">
        <v>1062</v>
      </c>
      <c r="H386" s="1" t="s">
        <v>1160</v>
      </c>
      <c r="I386" s="1">
        <f>+Territorio[[#This Row],[id]]</f>
        <v>376</v>
      </c>
    </row>
    <row r="387" spans="1:9" hidden="1" x14ac:dyDescent="0.25">
      <c r="A387" s="1">
        <v>4204</v>
      </c>
      <c r="B387">
        <v>377</v>
      </c>
      <c r="C387" s="1" t="s">
        <v>1161</v>
      </c>
      <c r="D387" s="1" t="s">
        <v>1162</v>
      </c>
      <c r="E387" s="1" t="s">
        <v>1061</v>
      </c>
      <c r="F387" s="1" t="s">
        <v>152</v>
      </c>
      <c r="G387" s="1" t="s">
        <v>1062</v>
      </c>
      <c r="H387" s="1" t="s">
        <v>1163</v>
      </c>
      <c r="I387" s="1">
        <f>+Territorio[[#This Row],[id]]</f>
        <v>377</v>
      </c>
    </row>
    <row r="388" spans="1:9" hidden="1" x14ac:dyDescent="0.25">
      <c r="A388" s="1">
        <v>4301</v>
      </c>
      <c r="B388">
        <v>378</v>
      </c>
      <c r="C388" s="1" t="s">
        <v>1164</v>
      </c>
      <c r="D388" s="1" t="s">
        <v>1165</v>
      </c>
      <c r="E388" s="1" t="s">
        <v>1061</v>
      </c>
      <c r="F388" s="1" t="s">
        <v>152</v>
      </c>
      <c r="G388" s="1" t="s">
        <v>1062</v>
      </c>
      <c r="H388" s="1" t="s">
        <v>1166</v>
      </c>
      <c r="I388" s="1">
        <f>+Territorio[[#This Row],[id]]</f>
        <v>378</v>
      </c>
    </row>
    <row r="389" spans="1:9" hidden="1" x14ac:dyDescent="0.25">
      <c r="A389" s="1">
        <v>4302</v>
      </c>
      <c r="B389">
        <v>379</v>
      </c>
      <c r="C389" s="1" t="s">
        <v>1167</v>
      </c>
      <c r="D389" s="1" t="s">
        <v>1168</v>
      </c>
      <c r="E389" s="1" t="s">
        <v>1061</v>
      </c>
      <c r="F389" s="1" t="s">
        <v>152</v>
      </c>
      <c r="G389" s="1" t="s">
        <v>1062</v>
      </c>
      <c r="H389" s="1" t="s">
        <v>1169</v>
      </c>
      <c r="I389" s="1">
        <f>+Territorio[[#This Row],[id]]</f>
        <v>379</v>
      </c>
    </row>
    <row r="390" spans="1:9" hidden="1" x14ac:dyDescent="0.25">
      <c r="A390" s="1">
        <v>4303</v>
      </c>
      <c r="B390">
        <v>380</v>
      </c>
      <c r="C390" s="1" t="s">
        <v>1170</v>
      </c>
      <c r="D390" s="1" t="s">
        <v>1171</v>
      </c>
      <c r="E390" s="1" t="s">
        <v>1061</v>
      </c>
      <c r="F390" s="1" t="s">
        <v>152</v>
      </c>
      <c r="G390" s="1" t="s">
        <v>1062</v>
      </c>
      <c r="H390" s="1" t="s">
        <v>1172</v>
      </c>
      <c r="I390" s="1">
        <f>+Territorio[[#This Row],[id]]</f>
        <v>380</v>
      </c>
    </row>
    <row r="391" spans="1:9" hidden="1" x14ac:dyDescent="0.25">
      <c r="A391" s="1">
        <v>4304</v>
      </c>
      <c r="B391">
        <v>381</v>
      </c>
      <c r="C391" s="1" t="s">
        <v>1173</v>
      </c>
      <c r="D391" s="1" t="s">
        <v>1174</v>
      </c>
      <c r="E391" s="1" t="s">
        <v>1061</v>
      </c>
      <c r="F391" s="1" t="s">
        <v>152</v>
      </c>
      <c r="G391" s="1" t="s">
        <v>1062</v>
      </c>
      <c r="H391" s="1" t="s">
        <v>1175</v>
      </c>
      <c r="I391" s="1">
        <f>+Territorio[[#This Row],[id]]</f>
        <v>381</v>
      </c>
    </row>
    <row r="392" spans="1:9" hidden="1" x14ac:dyDescent="0.25">
      <c r="A392" s="1">
        <v>4305</v>
      </c>
      <c r="B392">
        <v>382</v>
      </c>
      <c r="C392" s="1" t="s">
        <v>1176</v>
      </c>
      <c r="D392" s="1" t="s">
        <v>1177</v>
      </c>
      <c r="E392" s="1" t="s">
        <v>1061</v>
      </c>
      <c r="F392" s="1" t="s">
        <v>152</v>
      </c>
      <c r="G392" s="1" t="s">
        <v>1062</v>
      </c>
      <c r="H392" s="1" t="s">
        <v>1178</v>
      </c>
      <c r="I392" s="1">
        <f>+Territorio[[#This Row],[id]]</f>
        <v>382</v>
      </c>
    </row>
    <row r="393" spans="1:9" hidden="1" x14ac:dyDescent="0.25">
      <c r="A393" s="1">
        <v>5101</v>
      </c>
      <c r="B393">
        <v>383</v>
      </c>
      <c r="C393" s="1" t="s">
        <v>798</v>
      </c>
      <c r="D393" s="1" t="s">
        <v>1179</v>
      </c>
      <c r="E393" s="1" t="s">
        <v>1061</v>
      </c>
      <c r="F393" s="1" t="s">
        <v>152</v>
      </c>
      <c r="G393" s="1" t="s">
        <v>1062</v>
      </c>
      <c r="H393" s="1" t="s">
        <v>1180</v>
      </c>
      <c r="I393" s="1">
        <f>+Territorio[[#This Row],[id]]</f>
        <v>383</v>
      </c>
    </row>
    <row r="394" spans="1:9" hidden="1" x14ac:dyDescent="0.25">
      <c r="A394" s="1">
        <v>5102</v>
      </c>
      <c r="B394">
        <v>384</v>
      </c>
      <c r="C394" s="1" t="s">
        <v>1181</v>
      </c>
      <c r="D394" s="1" t="s">
        <v>1182</v>
      </c>
      <c r="E394" s="1" t="s">
        <v>1061</v>
      </c>
      <c r="F394" s="1" t="s">
        <v>152</v>
      </c>
      <c r="G394" s="1" t="s">
        <v>1062</v>
      </c>
      <c r="H394" s="1" t="s">
        <v>1183</v>
      </c>
      <c r="I394" s="1">
        <f>+Territorio[[#This Row],[id]]</f>
        <v>384</v>
      </c>
    </row>
    <row r="395" spans="1:9" hidden="1" x14ac:dyDescent="0.25">
      <c r="A395" s="1">
        <v>5103</v>
      </c>
      <c r="B395">
        <v>385</v>
      </c>
      <c r="C395" s="1" t="s">
        <v>1184</v>
      </c>
      <c r="D395" s="1" t="s">
        <v>1185</v>
      </c>
      <c r="E395" s="1" t="s">
        <v>1061</v>
      </c>
      <c r="F395" s="1" t="s">
        <v>152</v>
      </c>
      <c r="G395" s="1" t="s">
        <v>1062</v>
      </c>
      <c r="H395" s="1" t="s">
        <v>1186</v>
      </c>
      <c r="I395" s="1">
        <f>+Territorio[[#This Row],[id]]</f>
        <v>385</v>
      </c>
    </row>
    <row r="396" spans="1:9" hidden="1" x14ac:dyDescent="0.25">
      <c r="A396" s="1">
        <v>5104</v>
      </c>
      <c r="B396">
        <v>386</v>
      </c>
      <c r="C396" s="1" t="s">
        <v>1187</v>
      </c>
      <c r="D396" s="1" t="s">
        <v>1188</v>
      </c>
      <c r="E396" s="1" t="s">
        <v>1061</v>
      </c>
      <c r="F396" s="1" t="s">
        <v>152</v>
      </c>
      <c r="G396" s="1" t="s">
        <v>1062</v>
      </c>
      <c r="H396" s="1" t="s">
        <v>1189</v>
      </c>
      <c r="I396" s="1">
        <f>+Territorio[[#This Row],[id]]</f>
        <v>386</v>
      </c>
    </row>
    <row r="397" spans="1:9" hidden="1" x14ac:dyDescent="0.25">
      <c r="A397" s="1">
        <v>5105</v>
      </c>
      <c r="B397">
        <v>387</v>
      </c>
      <c r="C397" s="1" t="s">
        <v>1190</v>
      </c>
      <c r="D397" s="1" t="s">
        <v>1191</v>
      </c>
      <c r="E397" s="1" t="s">
        <v>1061</v>
      </c>
      <c r="F397" s="1" t="s">
        <v>152</v>
      </c>
      <c r="G397" s="1" t="s">
        <v>1062</v>
      </c>
      <c r="H397" s="1" t="s">
        <v>1192</v>
      </c>
      <c r="I397" s="1">
        <f>+Territorio[[#This Row],[id]]</f>
        <v>387</v>
      </c>
    </row>
    <row r="398" spans="1:9" hidden="1" x14ac:dyDescent="0.25">
      <c r="A398" s="1">
        <v>5107</v>
      </c>
      <c r="B398">
        <v>388</v>
      </c>
      <c r="C398" s="1" t="s">
        <v>1193</v>
      </c>
      <c r="D398" s="1" t="s">
        <v>1194</v>
      </c>
      <c r="E398" s="1" t="s">
        <v>1061</v>
      </c>
      <c r="F398" s="1" t="s">
        <v>152</v>
      </c>
      <c r="G398" s="1" t="s">
        <v>1062</v>
      </c>
      <c r="H398" s="1" t="s">
        <v>1195</v>
      </c>
      <c r="I398" s="1">
        <f>+Territorio[[#This Row],[id]]</f>
        <v>388</v>
      </c>
    </row>
    <row r="399" spans="1:9" hidden="1" x14ac:dyDescent="0.25">
      <c r="A399" s="1">
        <v>5109</v>
      </c>
      <c r="B399">
        <v>389</v>
      </c>
      <c r="C399" s="1" t="s">
        <v>1196</v>
      </c>
      <c r="D399" s="1" t="s">
        <v>1197</v>
      </c>
      <c r="E399" s="1" t="s">
        <v>1061</v>
      </c>
      <c r="F399" s="1" t="s">
        <v>152</v>
      </c>
      <c r="G399" s="1" t="s">
        <v>1062</v>
      </c>
      <c r="H399" s="1" t="s">
        <v>1198</v>
      </c>
      <c r="I399" s="1">
        <f>+Territorio[[#This Row],[id]]</f>
        <v>389</v>
      </c>
    </row>
    <row r="400" spans="1:9" hidden="1" x14ac:dyDescent="0.25">
      <c r="A400" s="1">
        <v>5201</v>
      </c>
      <c r="B400">
        <v>390</v>
      </c>
      <c r="C400" s="1" t="s">
        <v>1199</v>
      </c>
      <c r="D400" s="1" t="s">
        <v>1200</v>
      </c>
      <c r="E400" s="1" t="s">
        <v>1061</v>
      </c>
      <c r="F400" s="1" t="s">
        <v>152</v>
      </c>
      <c r="G400" s="1" t="s">
        <v>1062</v>
      </c>
      <c r="H400" s="1" t="s">
        <v>1201</v>
      </c>
      <c r="I400" s="1">
        <f>+Territorio[[#This Row],[id]]</f>
        <v>390</v>
      </c>
    </row>
    <row r="401" spans="1:9" hidden="1" x14ac:dyDescent="0.25">
      <c r="A401" s="1">
        <v>5301</v>
      </c>
      <c r="B401">
        <v>391</v>
      </c>
      <c r="C401" s="1" t="s">
        <v>1202</v>
      </c>
      <c r="D401" s="1" t="s">
        <v>1203</v>
      </c>
      <c r="E401" s="1" t="s">
        <v>1061</v>
      </c>
      <c r="F401" s="1" t="s">
        <v>152</v>
      </c>
      <c r="G401" s="1" t="s">
        <v>1062</v>
      </c>
      <c r="H401" s="1" t="s">
        <v>1204</v>
      </c>
      <c r="I401" s="1">
        <f>+Territorio[[#This Row],[id]]</f>
        <v>391</v>
      </c>
    </row>
    <row r="402" spans="1:9" hidden="1" x14ac:dyDescent="0.25">
      <c r="A402" s="1">
        <v>5302</v>
      </c>
      <c r="B402">
        <v>392</v>
      </c>
      <c r="C402" s="1" t="s">
        <v>1205</v>
      </c>
      <c r="D402" s="1" t="s">
        <v>1206</v>
      </c>
      <c r="E402" s="1" t="s">
        <v>1061</v>
      </c>
      <c r="F402" s="1" t="s">
        <v>152</v>
      </c>
      <c r="G402" s="1" t="s">
        <v>1062</v>
      </c>
      <c r="H402" s="1" t="s">
        <v>1207</v>
      </c>
      <c r="I402" s="1">
        <f>+Territorio[[#This Row],[id]]</f>
        <v>392</v>
      </c>
    </row>
    <row r="403" spans="1:9" hidden="1" x14ac:dyDescent="0.25">
      <c r="A403" s="1">
        <v>5303</v>
      </c>
      <c r="B403">
        <v>393</v>
      </c>
      <c r="C403" s="1" t="s">
        <v>1208</v>
      </c>
      <c r="D403" s="1" t="s">
        <v>1209</v>
      </c>
      <c r="E403" s="1" t="s">
        <v>1061</v>
      </c>
      <c r="F403" s="1" t="s">
        <v>152</v>
      </c>
      <c r="G403" s="1" t="s">
        <v>1062</v>
      </c>
      <c r="H403" s="1" t="s">
        <v>1210</v>
      </c>
      <c r="I403" s="1">
        <f>+Territorio[[#This Row],[id]]</f>
        <v>393</v>
      </c>
    </row>
    <row r="404" spans="1:9" hidden="1" x14ac:dyDescent="0.25">
      <c r="A404" s="1">
        <v>5304</v>
      </c>
      <c r="B404">
        <v>394</v>
      </c>
      <c r="C404" s="1" t="s">
        <v>1211</v>
      </c>
      <c r="D404" s="1" t="s">
        <v>1212</v>
      </c>
      <c r="E404" s="1" t="s">
        <v>1061</v>
      </c>
      <c r="F404" s="1" t="s">
        <v>152</v>
      </c>
      <c r="G404" s="1" t="s">
        <v>1062</v>
      </c>
      <c r="H404" s="1" t="s">
        <v>1213</v>
      </c>
      <c r="I404" s="1">
        <f>+Territorio[[#This Row],[id]]</f>
        <v>394</v>
      </c>
    </row>
    <row r="405" spans="1:9" hidden="1" x14ac:dyDescent="0.25">
      <c r="A405" s="1">
        <v>5401</v>
      </c>
      <c r="B405">
        <v>395</v>
      </c>
      <c r="C405" s="1" t="s">
        <v>1214</v>
      </c>
      <c r="D405" s="1" t="s">
        <v>1215</v>
      </c>
      <c r="E405" s="1" t="s">
        <v>1061</v>
      </c>
      <c r="F405" s="1" t="s">
        <v>152</v>
      </c>
      <c r="G405" s="1" t="s">
        <v>1062</v>
      </c>
      <c r="H405" s="1" t="s">
        <v>1216</v>
      </c>
      <c r="I405" s="1">
        <f>+Territorio[[#This Row],[id]]</f>
        <v>395</v>
      </c>
    </row>
    <row r="406" spans="1:9" hidden="1" x14ac:dyDescent="0.25">
      <c r="A406" s="1">
        <v>5402</v>
      </c>
      <c r="B406">
        <v>396</v>
      </c>
      <c r="C406" s="1" t="s">
        <v>1217</v>
      </c>
      <c r="D406" s="1" t="s">
        <v>1218</v>
      </c>
      <c r="E406" s="1" t="s">
        <v>1061</v>
      </c>
      <c r="F406" s="1" t="s">
        <v>152</v>
      </c>
      <c r="G406" s="1" t="s">
        <v>1062</v>
      </c>
      <c r="H406" s="1" t="s">
        <v>1219</v>
      </c>
      <c r="I406" s="1">
        <f>+Territorio[[#This Row],[id]]</f>
        <v>396</v>
      </c>
    </row>
    <row r="407" spans="1:9" hidden="1" x14ac:dyDescent="0.25">
      <c r="A407" s="1">
        <v>5403</v>
      </c>
      <c r="B407">
        <v>397</v>
      </c>
      <c r="C407" s="1" t="s">
        <v>1220</v>
      </c>
      <c r="D407" s="1" t="s">
        <v>1221</v>
      </c>
      <c r="E407" s="1" t="s">
        <v>1061</v>
      </c>
      <c r="F407" s="1" t="s">
        <v>152</v>
      </c>
      <c r="G407" s="1" t="s">
        <v>1062</v>
      </c>
      <c r="H407" s="1" t="s">
        <v>1222</v>
      </c>
      <c r="I407" s="1">
        <f>+Territorio[[#This Row],[id]]</f>
        <v>397</v>
      </c>
    </row>
    <row r="408" spans="1:9" hidden="1" x14ac:dyDescent="0.25">
      <c r="A408" s="1">
        <v>5404</v>
      </c>
      <c r="B408">
        <v>398</v>
      </c>
      <c r="C408" s="1" t="s">
        <v>1223</v>
      </c>
      <c r="D408" s="1" t="s">
        <v>1224</v>
      </c>
      <c r="E408" s="1" t="s">
        <v>1061</v>
      </c>
      <c r="F408" s="1" t="s">
        <v>152</v>
      </c>
      <c r="G408" s="1" t="s">
        <v>1062</v>
      </c>
      <c r="H408" s="1" t="s">
        <v>1225</v>
      </c>
      <c r="I408" s="1">
        <f>+Territorio[[#This Row],[id]]</f>
        <v>398</v>
      </c>
    </row>
    <row r="409" spans="1:9" hidden="1" x14ac:dyDescent="0.25">
      <c r="A409" s="1">
        <v>5405</v>
      </c>
      <c r="B409">
        <v>399</v>
      </c>
      <c r="C409" s="1" t="s">
        <v>1226</v>
      </c>
      <c r="D409" s="1" t="s">
        <v>1227</v>
      </c>
      <c r="E409" s="1" t="s">
        <v>1061</v>
      </c>
      <c r="F409" s="1" t="s">
        <v>152</v>
      </c>
      <c r="G409" s="1" t="s">
        <v>1062</v>
      </c>
      <c r="H409" s="1" t="s">
        <v>1228</v>
      </c>
      <c r="I409" s="1">
        <f>+Territorio[[#This Row],[id]]</f>
        <v>399</v>
      </c>
    </row>
    <row r="410" spans="1:9" hidden="1" x14ac:dyDescent="0.25">
      <c r="A410" s="1">
        <v>5501</v>
      </c>
      <c r="B410">
        <v>400</v>
      </c>
      <c r="C410" s="1" t="s">
        <v>1229</v>
      </c>
      <c r="D410" s="1" t="s">
        <v>1230</v>
      </c>
      <c r="E410" s="1" t="s">
        <v>1061</v>
      </c>
      <c r="F410" s="1" t="s">
        <v>152</v>
      </c>
      <c r="G410" s="1" t="s">
        <v>1062</v>
      </c>
      <c r="H410" s="1" t="s">
        <v>1231</v>
      </c>
      <c r="I410" s="1">
        <f>+Territorio[[#This Row],[id]]</f>
        <v>400</v>
      </c>
    </row>
    <row r="411" spans="1:9" hidden="1" x14ac:dyDescent="0.25">
      <c r="A411" s="1">
        <v>5502</v>
      </c>
      <c r="B411">
        <v>401</v>
      </c>
      <c r="C411" s="1" t="s">
        <v>1232</v>
      </c>
      <c r="D411" s="1" t="s">
        <v>1233</v>
      </c>
      <c r="E411" s="1" t="s">
        <v>1061</v>
      </c>
      <c r="F411" s="1" t="s">
        <v>152</v>
      </c>
      <c r="G411" s="1" t="s">
        <v>1062</v>
      </c>
      <c r="H411" s="1" t="s">
        <v>1234</v>
      </c>
      <c r="I411" s="1">
        <f>+Territorio[[#This Row],[id]]</f>
        <v>401</v>
      </c>
    </row>
    <row r="412" spans="1:9" hidden="1" x14ac:dyDescent="0.25">
      <c r="A412" s="1">
        <v>5503</v>
      </c>
      <c r="B412">
        <v>402</v>
      </c>
      <c r="C412" s="1" t="s">
        <v>1235</v>
      </c>
      <c r="D412" s="1" t="s">
        <v>1236</v>
      </c>
      <c r="E412" s="1" t="s">
        <v>1061</v>
      </c>
      <c r="F412" s="1" t="s">
        <v>152</v>
      </c>
      <c r="G412" s="1" t="s">
        <v>1062</v>
      </c>
      <c r="H412" s="1" t="s">
        <v>1237</v>
      </c>
      <c r="I412" s="1">
        <f>+Territorio[[#This Row],[id]]</f>
        <v>402</v>
      </c>
    </row>
    <row r="413" spans="1:9" hidden="1" x14ac:dyDescent="0.25">
      <c r="A413" s="1">
        <v>5504</v>
      </c>
      <c r="B413">
        <v>403</v>
      </c>
      <c r="C413" s="1" t="s">
        <v>1238</v>
      </c>
      <c r="D413" s="1" t="s">
        <v>1239</v>
      </c>
      <c r="E413" s="1" t="s">
        <v>1061</v>
      </c>
      <c r="F413" s="1" t="s">
        <v>152</v>
      </c>
      <c r="G413" s="1" t="s">
        <v>1062</v>
      </c>
      <c r="H413" s="1" t="s">
        <v>1240</v>
      </c>
      <c r="I413" s="1">
        <f>+Territorio[[#This Row],[id]]</f>
        <v>403</v>
      </c>
    </row>
    <row r="414" spans="1:9" hidden="1" x14ac:dyDescent="0.25">
      <c r="A414" s="1">
        <v>5506</v>
      </c>
      <c r="B414">
        <v>404</v>
      </c>
      <c r="C414" s="1" t="s">
        <v>1241</v>
      </c>
      <c r="D414" s="1" t="s">
        <v>1242</v>
      </c>
      <c r="E414" s="1" t="s">
        <v>1061</v>
      </c>
      <c r="F414" s="1" t="s">
        <v>152</v>
      </c>
      <c r="G414" s="1" t="s">
        <v>1062</v>
      </c>
      <c r="H414" s="1" t="s">
        <v>1243</v>
      </c>
      <c r="I414" s="1">
        <f>+Territorio[[#This Row],[id]]</f>
        <v>404</v>
      </c>
    </row>
    <row r="415" spans="1:9" hidden="1" x14ac:dyDescent="0.25">
      <c r="A415" s="1">
        <v>5601</v>
      </c>
      <c r="B415">
        <v>405</v>
      </c>
      <c r="C415" s="1" t="s">
        <v>1244</v>
      </c>
      <c r="D415" s="1" t="s">
        <v>1245</v>
      </c>
      <c r="E415" s="1" t="s">
        <v>1061</v>
      </c>
      <c r="F415" s="1" t="s">
        <v>152</v>
      </c>
      <c r="G415" s="1" t="s">
        <v>1062</v>
      </c>
      <c r="H415" s="1" t="s">
        <v>1246</v>
      </c>
      <c r="I415" s="1">
        <f>+Territorio[[#This Row],[id]]</f>
        <v>405</v>
      </c>
    </row>
    <row r="416" spans="1:9" hidden="1" x14ac:dyDescent="0.25">
      <c r="A416" s="1">
        <v>5602</v>
      </c>
      <c r="B416">
        <v>406</v>
      </c>
      <c r="C416" s="1" t="s">
        <v>1247</v>
      </c>
      <c r="D416" s="1" t="s">
        <v>1248</v>
      </c>
      <c r="E416" s="1" t="s">
        <v>1061</v>
      </c>
      <c r="F416" s="1" t="s">
        <v>152</v>
      </c>
      <c r="G416" s="1" t="s">
        <v>1062</v>
      </c>
      <c r="H416" s="1" t="s">
        <v>1249</v>
      </c>
      <c r="I416" s="1">
        <f>+Territorio[[#This Row],[id]]</f>
        <v>406</v>
      </c>
    </row>
    <row r="417" spans="1:9" hidden="1" x14ac:dyDescent="0.25">
      <c r="A417" s="1">
        <v>5603</v>
      </c>
      <c r="B417">
        <v>407</v>
      </c>
      <c r="C417" s="1" t="s">
        <v>1250</v>
      </c>
      <c r="D417" s="1" t="s">
        <v>1251</v>
      </c>
      <c r="E417" s="1" t="s">
        <v>1061</v>
      </c>
      <c r="F417" s="1" t="s">
        <v>152</v>
      </c>
      <c r="G417" s="1" t="s">
        <v>1062</v>
      </c>
      <c r="H417" s="1" t="s">
        <v>1252</v>
      </c>
      <c r="I417" s="1">
        <f>+Territorio[[#This Row],[id]]</f>
        <v>407</v>
      </c>
    </row>
    <row r="418" spans="1:9" hidden="1" x14ac:dyDescent="0.25">
      <c r="A418" s="1">
        <v>5604</v>
      </c>
      <c r="B418">
        <v>408</v>
      </c>
      <c r="C418" s="1" t="s">
        <v>1253</v>
      </c>
      <c r="D418" s="1" t="s">
        <v>1254</v>
      </c>
      <c r="E418" s="1" t="s">
        <v>1061</v>
      </c>
      <c r="F418" s="1" t="s">
        <v>152</v>
      </c>
      <c r="G418" s="1" t="s">
        <v>1062</v>
      </c>
      <c r="H418" s="1" t="s">
        <v>1255</v>
      </c>
      <c r="I418" s="1">
        <f>+Territorio[[#This Row],[id]]</f>
        <v>408</v>
      </c>
    </row>
    <row r="419" spans="1:9" hidden="1" x14ac:dyDescent="0.25">
      <c r="A419" s="1">
        <v>5605</v>
      </c>
      <c r="B419">
        <v>409</v>
      </c>
      <c r="C419" s="1" t="s">
        <v>1256</v>
      </c>
      <c r="D419" s="1" t="s">
        <v>1257</v>
      </c>
      <c r="E419" s="1" t="s">
        <v>1061</v>
      </c>
      <c r="F419" s="1" t="s">
        <v>152</v>
      </c>
      <c r="G419" s="1" t="s">
        <v>1062</v>
      </c>
      <c r="H419" s="1" t="s">
        <v>1258</v>
      </c>
      <c r="I419" s="1">
        <f>+Territorio[[#This Row],[id]]</f>
        <v>409</v>
      </c>
    </row>
    <row r="420" spans="1:9" hidden="1" x14ac:dyDescent="0.25">
      <c r="A420" s="1">
        <v>5606</v>
      </c>
      <c r="B420">
        <v>410</v>
      </c>
      <c r="C420" s="1" t="s">
        <v>1259</v>
      </c>
      <c r="D420" s="1" t="s">
        <v>1260</v>
      </c>
      <c r="E420" s="1" t="s">
        <v>1061</v>
      </c>
      <c r="F420" s="1" t="s">
        <v>152</v>
      </c>
      <c r="G420" s="1" t="s">
        <v>1062</v>
      </c>
      <c r="H420" s="1" t="s">
        <v>1261</v>
      </c>
      <c r="I420" s="1">
        <f>+Territorio[[#This Row],[id]]</f>
        <v>410</v>
      </c>
    </row>
    <row r="421" spans="1:9" hidden="1" x14ac:dyDescent="0.25">
      <c r="A421" s="1">
        <v>5701</v>
      </c>
      <c r="B421">
        <v>411</v>
      </c>
      <c r="C421" s="1" t="s">
        <v>1262</v>
      </c>
      <c r="D421" s="1" t="s">
        <v>1263</v>
      </c>
      <c r="E421" s="1" t="s">
        <v>1061</v>
      </c>
      <c r="F421" s="1" t="s">
        <v>152</v>
      </c>
      <c r="G421" s="1" t="s">
        <v>1062</v>
      </c>
      <c r="H421" s="1" t="s">
        <v>1264</v>
      </c>
      <c r="I421" s="1">
        <f>+Territorio[[#This Row],[id]]</f>
        <v>411</v>
      </c>
    </row>
    <row r="422" spans="1:9" hidden="1" x14ac:dyDescent="0.25">
      <c r="A422" s="1">
        <v>5702</v>
      </c>
      <c r="B422">
        <v>412</v>
      </c>
      <c r="C422" s="1" t="s">
        <v>1265</v>
      </c>
      <c r="D422" s="1" t="s">
        <v>1266</v>
      </c>
      <c r="E422" s="1" t="s">
        <v>1061</v>
      </c>
      <c r="F422" s="1" t="s">
        <v>152</v>
      </c>
      <c r="G422" s="1" t="s">
        <v>1062</v>
      </c>
      <c r="H422" s="1" t="s">
        <v>1267</v>
      </c>
      <c r="I422" s="1">
        <f>+Territorio[[#This Row],[id]]</f>
        <v>412</v>
      </c>
    </row>
    <row r="423" spans="1:9" hidden="1" x14ac:dyDescent="0.25">
      <c r="A423" s="1">
        <v>5703</v>
      </c>
      <c r="B423">
        <v>413</v>
      </c>
      <c r="C423" s="1" t="s">
        <v>1268</v>
      </c>
      <c r="D423" s="1" t="s">
        <v>1269</v>
      </c>
      <c r="E423" s="1" t="s">
        <v>1061</v>
      </c>
      <c r="F423" s="1" t="s">
        <v>152</v>
      </c>
      <c r="G423" s="1" t="s">
        <v>1062</v>
      </c>
      <c r="H423" s="1" t="s">
        <v>1270</v>
      </c>
      <c r="I423" s="1">
        <f>+Territorio[[#This Row],[id]]</f>
        <v>413</v>
      </c>
    </row>
    <row r="424" spans="1:9" hidden="1" x14ac:dyDescent="0.25">
      <c r="A424" s="1">
        <v>5704</v>
      </c>
      <c r="B424">
        <v>414</v>
      </c>
      <c r="C424" s="1" t="s">
        <v>1271</v>
      </c>
      <c r="D424" s="1" t="s">
        <v>1272</v>
      </c>
      <c r="E424" s="1" t="s">
        <v>1061</v>
      </c>
      <c r="F424" s="1" t="s">
        <v>152</v>
      </c>
      <c r="G424" s="1" t="s">
        <v>1062</v>
      </c>
      <c r="H424" s="1" t="s">
        <v>1273</v>
      </c>
      <c r="I424" s="1">
        <f>+Territorio[[#This Row],[id]]</f>
        <v>414</v>
      </c>
    </row>
    <row r="425" spans="1:9" hidden="1" x14ac:dyDescent="0.25">
      <c r="A425" s="1">
        <v>5705</v>
      </c>
      <c r="B425">
        <v>415</v>
      </c>
      <c r="C425" s="1" t="s">
        <v>1274</v>
      </c>
      <c r="D425" s="1" t="s">
        <v>1275</v>
      </c>
      <c r="E425" s="1" t="s">
        <v>1061</v>
      </c>
      <c r="F425" s="1" t="s">
        <v>152</v>
      </c>
      <c r="G425" s="1" t="s">
        <v>1062</v>
      </c>
      <c r="H425" s="1" t="s">
        <v>1276</v>
      </c>
      <c r="I425" s="1">
        <f>+Territorio[[#This Row],[id]]</f>
        <v>415</v>
      </c>
    </row>
    <row r="426" spans="1:9" hidden="1" x14ac:dyDescent="0.25">
      <c r="A426" s="1">
        <v>5706</v>
      </c>
      <c r="B426">
        <v>416</v>
      </c>
      <c r="C426" s="1" t="s">
        <v>1277</v>
      </c>
      <c r="D426" s="1" t="s">
        <v>1278</v>
      </c>
      <c r="E426" s="1" t="s">
        <v>1061</v>
      </c>
      <c r="F426" s="1" t="s">
        <v>152</v>
      </c>
      <c r="G426" s="1" t="s">
        <v>1062</v>
      </c>
      <c r="H426" s="1" t="s">
        <v>1279</v>
      </c>
      <c r="I426" s="1">
        <f>+Territorio[[#This Row],[id]]</f>
        <v>416</v>
      </c>
    </row>
    <row r="427" spans="1:9" hidden="1" x14ac:dyDescent="0.25">
      <c r="A427" s="1">
        <v>5801</v>
      </c>
      <c r="B427">
        <v>417</v>
      </c>
      <c r="C427" s="1" t="s">
        <v>1280</v>
      </c>
      <c r="D427" s="1" t="s">
        <v>1281</v>
      </c>
      <c r="E427" s="1" t="s">
        <v>1061</v>
      </c>
      <c r="F427" s="1" t="s">
        <v>152</v>
      </c>
      <c r="G427" s="1" t="s">
        <v>1062</v>
      </c>
      <c r="H427" s="1" t="s">
        <v>1282</v>
      </c>
      <c r="I427" s="1">
        <f>+Territorio[[#This Row],[id]]</f>
        <v>417</v>
      </c>
    </row>
    <row r="428" spans="1:9" hidden="1" x14ac:dyDescent="0.25">
      <c r="A428" s="1">
        <v>5802</v>
      </c>
      <c r="B428">
        <v>418</v>
      </c>
      <c r="C428" s="1" t="s">
        <v>1283</v>
      </c>
      <c r="D428" s="1" t="s">
        <v>1284</v>
      </c>
      <c r="E428" s="1" t="s">
        <v>1061</v>
      </c>
      <c r="F428" s="1" t="s">
        <v>152</v>
      </c>
      <c r="G428" s="1" t="s">
        <v>1062</v>
      </c>
      <c r="H428" s="1" t="s">
        <v>1285</v>
      </c>
      <c r="I428" s="1">
        <f>+Territorio[[#This Row],[id]]</f>
        <v>418</v>
      </c>
    </row>
    <row r="429" spans="1:9" hidden="1" x14ac:dyDescent="0.25">
      <c r="A429" s="1">
        <v>5803</v>
      </c>
      <c r="B429">
        <v>419</v>
      </c>
      <c r="C429" s="1" t="s">
        <v>1286</v>
      </c>
      <c r="D429" s="1" t="s">
        <v>1287</v>
      </c>
      <c r="E429" s="1" t="s">
        <v>1061</v>
      </c>
      <c r="F429" s="1" t="s">
        <v>152</v>
      </c>
      <c r="G429" s="1" t="s">
        <v>1062</v>
      </c>
      <c r="H429" s="1" t="s">
        <v>1288</v>
      </c>
      <c r="I429" s="1">
        <f>+Territorio[[#This Row],[id]]</f>
        <v>419</v>
      </c>
    </row>
    <row r="430" spans="1:9" hidden="1" x14ac:dyDescent="0.25">
      <c r="A430" s="1">
        <v>5804</v>
      </c>
      <c r="B430">
        <v>420</v>
      </c>
      <c r="C430" s="1" t="s">
        <v>1289</v>
      </c>
      <c r="D430" s="1" t="s">
        <v>1290</v>
      </c>
      <c r="E430" s="1" t="s">
        <v>1061</v>
      </c>
      <c r="F430" s="1" t="s">
        <v>152</v>
      </c>
      <c r="G430" s="1" t="s">
        <v>1062</v>
      </c>
      <c r="H430" s="1" t="s">
        <v>1291</v>
      </c>
      <c r="I430" s="1">
        <f>+Territorio[[#This Row],[id]]</f>
        <v>420</v>
      </c>
    </row>
    <row r="431" spans="1:9" hidden="1" x14ac:dyDescent="0.25">
      <c r="A431" s="1">
        <v>6101</v>
      </c>
      <c r="B431">
        <v>421</v>
      </c>
      <c r="C431" s="1" t="s">
        <v>1292</v>
      </c>
      <c r="D431" s="1" t="s">
        <v>1293</v>
      </c>
      <c r="E431" s="1" t="s">
        <v>1061</v>
      </c>
      <c r="F431" s="1" t="s">
        <v>152</v>
      </c>
      <c r="G431" s="1" t="s">
        <v>1062</v>
      </c>
      <c r="H431" s="1" t="s">
        <v>1294</v>
      </c>
      <c r="I431" s="1">
        <f>+Territorio[[#This Row],[id]]</f>
        <v>421</v>
      </c>
    </row>
    <row r="432" spans="1:9" hidden="1" x14ac:dyDescent="0.25">
      <c r="A432" s="1">
        <v>6102</v>
      </c>
      <c r="B432">
        <v>422</v>
      </c>
      <c r="C432" s="1" t="s">
        <v>1295</v>
      </c>
      <c r="D432" s="1" t="s">
        <v>1296</v>
      </c>
      <c r="E432" s="1" t="s">
        <v>1061</v>
      </c>
      <c r="F432" s="1" t="s">
        <v>152</v>
      </c>
      <c r="G432" s="1" t="s">
        <v>1062</v>
      </c>
      <c r="H432" s="1" t="s">
        <v>1297</v>
      </c>
      <c r="I432" s="1">
        <f>+Territorio[[#This Row],[id]]</f>
        <v>422</v>
      </c>
    </row>
    <row r="433" spans="1:9" hidden="1" x14ac:dyDescent="0.25">
      <c r="A433" s="1">
        <v>6103</v>
      </c>
      <c r="B433">
        <v>423</v>
      </c>
      <c r="C433" s="1" t="s">
        <v>1298</v>
      </c>
      <c r="D433" s="1" t="s">
        <v>1299</v>
      </c>
      <c r="E433" s="1" t="s">
        <v>1061</v>
      </c>
      <c r="F433" s="1" t="s">
        <v>152</v>
      </c>
      <c r="G433" s="1" t="s">
        <v>1062</v>
      </c>
      <c r="H433" s="1" t="s">
        <v>1300</v>
      </c>
      <c r="I433" s="1">
        <f>+Territorio[[#This Row],[id]]</f>
        <v>423</v>
      </c>
    </row>
    <row r="434" spans="1:9" hidden="1" x14ac:dyDescent="0.25">
      <c r="A434" s="1">
        <v>6104</v>
      </c>
      <c r="B434">
        <v>424</v>
      </c>
      <c r="C434" s="1" t="s">
        <v>1301</v>
      </c>
      <c r="D434" s="1" t="s">
        <v>1302</v>
      </c>
      <c r="E434" s="1" t="s">
        <v>1061</v>
      </c>
      <c r="F434" s="1" t="s">
        <v>152</v>
      </c>
      <c r="G434" s="1" t="s">
        <v>1062</v>
      </c>
      <c r="H434" s="1" t="s">
        <v>1303</v>
      </c>
      <c r="I434" s="1">
        <f>+Territorio[[#This Row],[id]]</f>
        <v>424</v>
      </c>
    </row>
    <row r="435" spans="1:9" hidden="1" x14ac:dyDescent="0.25">
      <c r="A435" s="1">
        <v>6105</v>
      </c>
      <c r="B435">
        <v>425</v>
      </c>
      <c r="C435" s="1" t="s">
        <v>1304</v>
      </c>
      <c r="D435" s="1" t="s">
        <v>1305</v>
      </c>
      <c r="E435" s="1" t="s">
        <v>1061</v>
      </c>
      <c r="F435" s="1" t="s">
        <v>152</v>
      </c>
      <c r="G435" s="1" t="s">
        <v>1062</v>
      </c>
      <c r="H435" s="1" t="s">
        <v>1306</v>
      </c>
      <c r="I435" s="1">
        <f>+Territorio[[#This Row],[id]]</f>
        <v>425</v>
      </c>
    </row>
    <row r="436" spans="1:9" hidden="1" x14ac:dyDescent="0.25">
      <c r="A436" s="1">
        <v>6106</v>
      </c>
      <c r="B436">
        <v>426</v>
      </c>
      <c r="C436" s="1" t="s">
        <v>1307</v>
      </c>
      <c r="D436" s="1" t="s">
        <v>1308</v>
      </c>
      <c r="E436" s="1" t="s">
        <v>1061</v>
      </c>
      <c r="F436" s="1" t="s">
        <v>152</v>
      </c>
      <c r="G436" s="1" t="s">
        <v>1062</v>
      </c>
      <c r="H436" s="1" t="s">
        <v>1309</v>
      </c>
      <c r="I436" s="1">
        <f>+Territorio[[#This Row],[id]]</f>
        <v>426</v>
      </c>
    </row>
    <row r="437" spans="1:9" hidden="1" x14ac:dyDescent="0.25">
      <c r="A437" s="1">
        <v>6107</v>
      </c>
      <c r="B437">
        <v>427</v>
      </c>
      <c r="C437" s="1" t="s">
        <v>1310</v>
      </c>
      <c r="D437" s="1" t="s">
        <v>1311</v>
      </c>
      <c r="E437" s="1" t="s">
        <v>1061</v>
      </c>
      <c r="F437" s="1" t="s">
        <v>152</v>
      </c>
      <c r="G437" s="1" t="s">
        <v>1062</v>
      </c>
      <c r="H437" s="1" t="s">
        <v>1312</v>
      </c>
      <c r="I437" s="1">
        <f>+Territorio[[#This Row],[id]]</f>
        <v>427</v>
      </c>
    </row>
    <row r="438" spans="1:9" hidden="1" x14ac:dyDescent="0.25">
      <c r="A438" s="1">
        <v>6108</v>
      </c>
      <c r="B438">
        <v>428</v>
      </c>
      <c r="C438" s="1" t="s">
        <v>1313</v>
      </c>
      <c r="D438" s="1" t="s">
        <v>1314</v>
      </c>
      <c r="E438" s="1" t="s">
        <v>1061</v>
      </c>
      <c r="F438" s="1" t="s">
        <v>152</v>
      </c>
      <c r="G438" s="1" t="s">
        <v>1062</v>
      </c>
      <c r="H438" s="1" t="s">
        <v>1315</v>
      </c>
      <c r="I438" s="1">
        <f>+Territorio[[#This Row],[id]]</f>
        <v>428</v>
      </c>
    </row>
    <row r="439" spans="1:9" hidden="1" x14ac:dyDescent="0.25">
      <c r="A439" s="1">
        <v>6109</v>
      </c>
      <c r="B439">
        <v>429</v>
      </c>
      <c r="C439" s="1" t="s">
        <v>1316</v>
      </c>
      <c r="D439" s="1" t="s">
        <v>1317</v>
      </c>
      <c r="E439" s="1" t="s">
        <v>1061</v>
      </c>
      <c r="F439" s="1" t="s">
        <v>152</v>
      </c>
      <c r="G439" s="1" t="s">
        <v>1062</v>
      </c>
      <c r="H439" s="1" t="s">
        <v>1318</v>
      </c>
      <c r="I439" s="1">
        <f>+Territorio[[#This Row],[id]]</f>
        <v>429</v>
      </c>
    </row>
    <row r="440" spans="1:9" hidden="1" x14ac:dyDescent="0.25">
      <c r="A440" s="1">
        <v>6110</v>
      </c>
      <c r="B440">
        <v>430</v>
      </c>
      <c r="C440" s="1" t="s">
        <v>1319</v>
      </c>
      <c r="D440" s="1" t="s">
        <v>1320</v>
      </c>
      <c r="E440" s="1" t="s">
        <v>1061</v>
      </c>
      <c r="F440" s="1" t="s">
        <v>152</v>
      </c>
      <c r="G440" s="1" t="s">
        <v>1062</v>
      </c>
      <c r="H440" s="1" t="s">
        <v>1321</v>
      </c>
      <c r="I440" s="1">
        <f>+Territorio[[#This Row],[id]]</f>
        <v>430</v>
      </c>
    </row>
    <row r="441" spans="1:9" hidden="1" x14ac:dyDescent="0.25">
      <c r="A441" s="1">
        <v>6111</v>
      </c>
      <c r="B441">
        <v>431</v>
      </c>
      <c r="C441" s="1" t="s">
        <v>1322</v>
      </c>
      <c r="D441" s="1" t="s">
        <v>1323</v>
      </c>
      <c r="E441" s="1" t="s">
        <v>1061</v>
      </c>
      <c r="F441" s="1" t="s">
        <v>152</v>
      </c>
      <c r="G441" s="1" t="s">
        <v>1062</v>
      </c>
      <c r="H441" s="1" t="s">
        <v>1324</v>
      </c>
      <c r="I441" s="1">
        <f>+Territorio[[#This Row],[id]]</f>
        <v>431</v>
      </c>
    </row>
    <row r="442" spans="1:9" hidden="1" x14ac:dyDescent="0.25">
      <c r="A442" s="1">
        <v>6112</v>
      </c>
      <c r="B442">
        <v>432</v>
      </c>
      <c r="C442" s="1" t="s">
        <v>1325</v>
      </c>
      <c r="D442" s="1" t="s">
        <v>1326</v>
      </c>
      <c r="E442" s="1" t="s">
        <v>1061</v>
      </c>
      <c r="F442" s="1" t="s">
        <v>152</v>
      </c>
      <c r="G442" s="1" t="s">
        <v>1062</v>
      </c>
      <c r="H442" s="1" t="s">
        <v>1327</v>
      </c>
      <c r="I442" s="1">
        <f>+Territorio[[#This Row],[id]]</f>
        <v>432</v>
      </c>
    </row>
    <row r="443" spans="1:9" hidden="1" x14ac:dyDescent="0.25">
      <c r="A443" s="1">
        <v>6113</v>
      </c>
      <c r="B443">
        <v>433</v>
      </c>
      <c r="C443" s="1" t="s">
        <v>1328</v>
      </c>
      <c r="D443" s="1" t="s">
        <v>1329</v>
      </c>
      <c r="E443" s="1" t="s">
        <v>1061</v>
      </c>
      <c r="F443" s="1" t="s">
        <v>152</v>
      </c>
      <c r="G443" s="1" t="s">
        <v>1062</v>
      </c>
      <c r="H443" s="1" t="s">
        <v>1330</v>
      </c>
      <c r="I443" s="1">
        <f>+Territorio[[#This Row],[id]]</f>
        <v>433</v>
      </c>
    </row>
    <row r="444" spans="1:9" hidden="1" x14ac:dyDescent="0.25">
      <c r="A444" s="1">
        <v>6114</v>
      </c>
      <c r="B444">
        <v>434</v>
      </c>
      <c r="C444" s="1" t="s">
        <v>1331</v>
      </c>
      <c r="D444" s="1" t="s">
        <v>1332</v>
      </c>
      <c r="E444" s="1" t="s">
        <v>1061</v>
      </c>
      <c r="F444" s="1" t="s">
        <v>152</v>
      </c>
      <c r="G444" s="1" t="s">
        <v>1062</v>
      </c>
      <c r="H444" s="1" t="s">
        <v>1333</v>
      </c>
      <c r="I444" s="1">
        <f>+Territorio[[#This Row],[id]]</f>
        <v>434</v>
      </c>
    </row>
    <row r="445" spans="1:9" hidden="1" x14ac:dyDescent="0.25">
      <c r="A445" s="1">
        <v>6115</v>
      </c>
      <c r="B445">
        <v>435</v>
      </c>
      <c r="C445" s="1" t="s">
        <v>1334</v>
      </c>
      <c r="D445" s="1" t="s">
        <v>1335</v>
      </c>
      <c r="E445" s="1" t="s">
        <v>1061</v>
      </c>
      <c r="F445" s="1" t="s">
        <v>152</v>
      </c>
      <c r="G445" s="1" t="s">
        <v>1062</v>
      </c>
      <c r="H445" s="1" t="s">
        <v>1336</v>
      </c>
      <c r="I445" s="1">
        <f>+Territorio[[#This Row],[id]]</f>
        <v>435</v>
      </c>
    </row>
    <row r="446" spans="1:9" hidden="1" x14ac:dyDescent="0.25">
      <c r="A446" s="1">
        <v>6116</v>
      </c>
      <c r="B446">
        <v>436</v>
      </c>
      <c r="C446" s="1" t="s">
        <v>1337</v>
      </c>
      <c r="D446" s="1" t="s">
        <v>1338</v>
      </c>
      <c r="E446" s="1" t="s">
        <v>1061</v>
      </c>
      <c r="F446" s="1" t="s">
        <v>152</v>
      </c>
      <c r="G446" s="1" t="s">
        <v>1062</v>
      </c>
      <c r="H446" s="1" t="s">
        <v>1339</v>
      </c>
      <c r="I446" s="1">
        <f>+Territorio[[#This Row],[id]]</f>
        <v>436</v>
      </c>
    </row>
    <row r="447" spans="1:9" hidden="1" x14ac:dyDescent="0.25">
      <c r="A447" s="1">
        <v>6117</v>
      </c>
      <c r="B447">
        <v>437</v>
      </c>
      <c r="C447" s="1" t="s">
        <v>1035</v>
      </c>
      <c r="D447" s="1" t="s">
        <v>1340</v>
      </c>
      <c r="E447" s="1" t="s">
        <v>1061</v>
      </c>
      <c r="F447" s="1" t="s">
        <v>152</v>
      </c>
      <c r="G447" s="1" t="s">
        <v>1062</v>
      </c>
      <c r="H447" s="1" t="s">
        <v>1341</v>
      </c>
      <c r="I447" s="1">
        <f>+Territorio[[#This Row],[id]]</f>
        <v>437</v>
      </c>
    </row>
    <row r="448" spans="1:9" hidden="1" x14ac:dyDescent="0.25">
      <c r="A448" s="1">
        <v>6201</v>
      </c>
      <c r="B448">
        <v>438</v>
      </c>
      <c r="C448" s="1" t="s">
        <v>1342</v>
      </c>
      <c r="D448" s="1" t="s">
        <v>1343</v>
      </c>
      <c r="E448" s="1" t="s">
        <v>1061</v>
      </c>
      <c r="F448" s="1" t="s">
        <v>152</v>
      </c>
      <c r="G448" s="1" t="s">
        <v>1062</v>
      </c>
      <c r="H448" s="1" t="s">
        <v>1344</v>
      </c>
      <c r="I448" s="1">
        <f>+Territorio[[#This Row],[id]]</f>
        <v>438</v>
      </c>
    </row>
    <row r="449" spans="1:9" hidden="1" x14ac:dyDescent="0.25">
      <c r="A449" s="1">
        <v>6202</v>
      </c>
      <c r="B449">
        <v>439</v>
      </c>
      <c r="C449" s="1" t="s">
        <v>1345</v>
      </c>
      <c r="D449" s="1" t="s">
        <v>1346</v>
      </c>
      <c r="E449" s="1" t="s">
        <v>1061</v>
      </c>
      <c r="F449" s="1" t="s">
        <v>152</v>
      </c>
      <c r="G449" s="1" t="s">
        <v>1062</v>
      </c>
      <c r="H449" s="1" t="s">
        <v>1347</v>
      </c>
      <c r="I449" s="1">
        <f>+Territorio[[#This Row],[id]]</f>
        <v>439</v>
      </c>
    </row>
    <row r="450" spans="1:9" hidden="1" x14ac:dyDescent="0.25">
      <c r="A450" s="1">
        <v>6203</v>
      </c>
      <c r="B450">
        <v>440</v>
      </c>
      <c r="C450" s="1" t="s">
        <v>1348</v>
      </c>
      <c r="D450" s="1" t="s">
        <v>1349</v>
      </c>
      <c r="E450" s="1" t="s">
        <v>1061</v>
      </c>
      <c r="F450" s="1" t="s">
        <v>152</v>
      </c>
      <c r="G450" s="1" t="s">
        <v>1062</v>
      </c>
      <c r="H450" s="1" t="s">
        <v>1350</v>
      </c>
      <c r="I450" s="1">
        <f>+Territorio[[#This Row],[id]]</f>
        <v>440</v>
      </c>
    </row>
    <row r="451" spans="1:9" hidden="1" x14ac:dyDescent="0.25">
      <c r="A451" s="1">
        <v>6204</v>
      </c>
      <c r="B451">
        <v>441</v>
      </c>
      <c r="C451" s="1" t="s">
        <v>1351</v>
      </c>
      <c r="D451" s="1" t="s">
        <v>1352</v>
      </c>
      <c r="E451" s="1" t="s">
        <v>1061</v>
      </c>
      <c r="F451" s="1" t="s">
        <v>152</v>
      </c>
      <c r="G451" s="1" t="s">
        <v>1062</v>
      </c>
      <c r="H451" s="1" t="s">
        <v>1353</v>
      </c>
      <c r="I451" s="1">
        <f>+Territorio[[#This Row],[id]]</f>
        <v>441</v>
      </c>
    </row>
    <row r="452" spans="1:9" hidden="1" x14ac:dyDescent="0.25">
      <c r="A452" s="1">
        <v>6205</v>
      </c>
      <c r="B452">
        <v>442</v>
      </c>
      <c r="C452" s="1" t="s">
        <v>1354</v>
      </c>
      <c r="D452" s="1" t="s">
        <v>1355</v>
      </c>
      <c r="E452" s="1" t="s">
        <v>1061</v>
      </c>
      <c r="F452" s="1" t="s">
        <v>152</v>
      </c>
      <c r="G452" s="1" t="s">
        <v>1062</v>
      </c>
      <c r="H452" s="1" t="s">
        <v>1356</v>
      </c>
      <c r="I452" s="1">
        <f>+Territorio[[#This Row],[id]]</f>
        <v>442</v>
      </c>
    </row>
    <row r="453" spans="1:9" hidden="1" x14ac:dyDescent="0.25">
      <c r="A453" s="1">
        <v>6206</v>
      </c>
      <c r="B453">
        <v>443</v>
      </c>
      <c r="C453" s="1" t="s">
        <v>1357</v>
      </c>
      <c r="D453" s="1" t="s">
        <v>1358</v>
      </c>
      <c r="E453" s="1" t="s">
        <v>1061</v>
      </c>
      <c r="F453" s="1" t="s">
        <v>152</v>
      </c>
      <c r="G453" s="1" t="s">
        <v>1062</v>
      </c>
      <c r="H453" s="1" t="s">
        <v>1359</v>
      </c>
      <c r="I453" s="1">
        <f>+Territorio[[#This Row],[id]]</f>
        <v>443</v>
      </c>
    </row>
    <row r="454" spans="1:9" hidden="1" x14ac:dyDescent="0.25">
      <c r="A454" s="1">
        <v>6301</v>
      </c>
      <c r="B454">
        <v>444</v>
      </c>
      <c r="C454" s="1" t="s">
        <v>1360</v>
      </c>
      <c r="D454" s="1" t="s">
        <v>1361</v>
      </c>
      <c r="E454" s="1" t="s">
        <v>1061</v>
      </c>
      <c r="F454" s="1" t="s">
        <v>152</v>
      </c>
      <c r="G454" s="1" t="s">
        <v>1062</v>
      </c>
      <c r="H454" s="1" t="s">
        <v>1362</v>
      </c>
      <c r="I454" s="1">
        <f>+Territorio[[#This Row],[id]]</f>
        <v>444</v>
      </c>
    </row>
    <row r="455" spans="1:9" hidden="1" x14ac:dyDescent="0.25">
      <c r="A455" s="1">
        <v>6302</v>
      </c>
      <c r="B455">
        <v>445</v>
      </c>
      <c r="C455" s="1" t="s">
        <v>1363</v>
      </c>
      <c r="D455" s="1" t="s">
        <v>1364</v>
      </c>
      <c r="E455" s="1" t="s">
        <v>1061</v>
      </c>
      <c r="F455" s="1" t="s">
        <v>152</v>
      </c>
      <c r="G455" s="1" t="s">
        <v>1062</v>
      </c>
      <c r="H455" s="1" t="s">
        <v>1365</v>
      </c>
      <c r="I455" s="1">
        <f>+Territorio[[#This Row],[id]]</f>
        <v>445</v>
      </c>
    </row>
    <row r="456" spans="1:9" hidden="1" x14ac:dyDescent="0.25">
      <c r="A456" s="1">
        <v>6303</v>
      </c>
      <c r="B456">
        <v>446</v>
      </c>
      <c r="C456" s="1" t="s">
        <v>1366</v>
      </c>
      <c r="D456" s="1" t="s">
        <v>1367</v>
      </c>
      <c r="E456" s="1" t="s">
        <v>1061</v>
      </c>
      <c r="F456" s="1" t="s">
        <v>152</v>
      </c>
      <c r="G456" s="1" t="s">
        <v>1062</v>
      </c>
      <c r="H456" s="1" t="s">
        <v>1368</v>
      </c>
      <c r="I456" s="1">
        <f>+Territorio[[#This Row],[id]]</f>
        <v>446</v>
      </c>
    </row>
    <row r="457" spans="1:9" hidden="1" x14ac:dyDescent="0.25">
      <c r="A457" s="1">
        <v>6304</v>
      </c>
      <c r="B457">
        <v>447</v>
      </c>
      <c r="C457" s="1" t="s">
        <v>1369</v>
      </c>
      <c r="D457" s="1" t="s">
        <v>1370</v>
      </c>
      <c r="E457" s="1" t="s">
        <v>1061</v>
      </c>
      <c r="F457" s="1" t="s">
        <v>152</v>
      </c>
      <c r="G457" s="1" t="s">
        <v>1062</v>
      </c>
      <c r="H457" s="1" t="s">
        <v>1371</v>
      </c>
      <c r="I457" s="1">
        <f>+Territorio[[#This Row],[id]]</f>
        <v>447</v>
      </c>
    </row>
    <row r="458" spans="1:9" hidden="1" x14ac:dyDescent="0.25">
      <c r="A458" s="1">
        <v>6305</v>
      </c>
      <c r="B458">
        <v>448</v>
      </c>
      <c r="C458" s="1" t="s">
        <v>1372</v>
      </c>
      <c r="D458" s="1" t="s">
        <v>1373</v>
      </c>
      <c r="E458" s="1" t="s">
        <v>1061</v>
      </c>
      <c r="F458" s="1" t="s">
        <v>152</v>
      </c>
      <c r="G458" s="1" t="s">
        <v>1062</v>
      </c>
      <c r="H458" s="1" t="s">
        <v>1374</v>
      </c>
      <c r="I458" s="1">
        <f>+Territorio[[#This Row],[id]]</f>
        <v>448</v>
      </c>
    </row>
    <row r="459" spans="1:9" hidden="1" x14ac:dyDescent="0.25">
      <c r="A459" s="1">
        <v>6306</v>
      </c>
      <c r="B459">
        <v>449</v>
      </c>
      <c r="C459" s="1" t="s">
        <v>1375</v>
      </c>
      <c r="D459" s="1" t="s">
        <v>1376</v>
      </c>
      <c r="E459" s="1" t="s">
        <v>1061</v>
      </c>
      <c r="F459" s="1" t="s">
        <v>152</v>
      </c>
      <c r="G459" s="1" t="s">
        <v>1062</v>
      </c>
      <c r="H459" s="1" t="s">
        <v>1377</v>
      </c>
      <c r="I459" s="1">
        <f>+Territorio[[#This Row],[id]]</f>
        <v>449</v>
      </c>
    </row>
    <row r="460" spans="1:9" hidden="1" x14ac:dyDescent="0.25">
      <c r="A460" s="1">
        <v>6307</v>
      </c>
      <c r="B460">
        <v>450</v>
      </c>
      <c r="C460" s="1" t="s">
        <v>1378</v>
      </c>
      <c r="D460" s="1" t="s">
        <v>1379</v>
      </c>
      <c r="E460" s="1" t="s">
        <v>1061</v>
      </c>
      <c r="F460" s="1" t="s">
        <v>152</v>
      </c>
      <c r="G460" s="1" t="s">
        <v>1062</v>
      </c>
      <c r="H460" s="1" t="s">
        <v>1380</v>
      </c>
      <c r="I460" s="1">
        <f>+Territorio[[#This Row],[id]]</f>
        <v>450</v>
      </c>
    </row>
    <row r="461" spans="1:9" hidden="1" x14ac:dyDescent="0.25">
      <c r="A461" s="1">
        <v>6308</v>
      </c>
      <c r="B461">
        <v>451</v>
      </c>
      <c r="C461" s="1" t="s">
        <v>1381</v>
      </c>
      <c r="D461" s="1" t="s">
        <v>1382</v>
      </c>
      <c r="E461" s="1" t="s">
        <v>1061</v>
      </c>
      <c r="F461" s="1" t="s">
        <v>152</v>
      </c>
      <c r="G461" s="1" t="s">
        <v>1062</v>
      </c>
      <c r="H461" s="1" t="s">
        <v>1383</v>
      </c>
      <c r="I461" s="1">
        <f>+Territorio[[#This Row],[id]]</f>
        <v>451</v>
      </c>
    </row>
    <row r="462" spans="1:9" hidden="1" x14ac:dyDescent="0.25">
      <c r="A462" s="1">
        <v>6309</v>
      </c>
      <c r="B462">
        <v>452</v>
      </c>
      <c r="C462" s="1" t="s">
        <v>1384</v>
      </c>
      <c r="D462" s="1" t="s">
        <v>1385</v>
      </c>
      <c r="E462" s="1" t="s">
        <v>1061</v>
      </c>
      <c r="F462" s="1" t="s">
        <v>152</v>
      </c>
      <c r="G462" s="1" t="s">
        <v>1062</v>
      </c>
      <c r="H462" s="1" t="s">
        <v>1386</v>
      </c>
      <c r="I462" s="1">
        <f>+Territorio[[#This Row],[id]]</f>
        <v>452</v>
      </c>
    </row>
    <row r="463" spans="1:9" hidden="1" x14ac:dyDescent="0.25">
      <c r="A463" s="1">
        <v>6310</v>
      </c>
      <c r="B463">
        <v>453</v>
      </c>
      <c r="C463" s="1" t="s">
        <v>1387</v>
      </c>
      <c r="D463" s="1" t="s">
        <v>1388</v>
      </c>
      <c r="E463" s="1" t="s">
        <v>1061</v>
      </c>
      <c r="F463" s="1" t="s">
        <v>152</v>
      </c>
      <c r="G463" s="1" t="s">
        <v>1062</v>
      </c>
      <c r="H463" s="1" t="s">
        <v>1389</v>
      </c>
      <c r="I463" s="1">
        <f>+Territorio[[#This Row],[id]]</f>
        <v>453</v>
      </c>
    </row>
    <row r="464" spans="1:9" hidden="1" x14ac:dyDescent="0.25">
      <c r="A464" s="1">
        <v>7101</v>
      </c>
      <c r="B464">
        <v>454</v>
      </c>
      <c r="C464" s="1" t="s">
        <v>1390</v>
      </c>
      <c r="D464" s="1" t="s">
        <v>1391</v>
      </c>
      <c r="E464" s="1" t="s">
        <v>1061</v>
      </c>
      <c r="F464" s="1" t="s">
        <v>152</v>
      </c>
      <c r="G464" s="1" t="s">
        <v>1062</v>
      </c>
      <c r="H464" s="1" t="s">
        <v>1392</v>
      </c>
      <c r="I464" s="1">
        <f>+Territorio[[#This Row],[id]]</f>
        <v>454</v>
      </c>
    </row>
    <row r="465" spans="1:9" hidden="1" x14ac:dyDescent="0.25">
      <c r="A465" s="1">
        <v>7102</v>
      </c>
      <c r="B465">
        <v>455</v>
      </c>
      <c r="C465" s="1" t="s">
        <v>1393</v>
      </c>
      <c r="D465" s="1" t="s">
        <v>1394</v>
      </c>
      <c r="E465" s="1" t="s">
        <v>1061</v>
      </c>
      <c r="F465" s="1" t="s">
        <v>152</v>
      </c>
      <c r="G465" s="1" t="s">
        <v>1062</v>
      </c>
      <c r="H465" s="1" t="s">
        <v>1395</v>
      </c>
      <c r="I465" s="1">
        <f>+Territorio[[#This Row],[id]]</f>
        <v>455</v>
      </c>
    </row>
    <row r="466" spans="1:9" hidden="1" x14ac:dyDescent="0.25">
      <c r="A466" s="1">
        <v>7103</v>
      </c>
      <c r="B466">
        <v>456</v>
      </c>
      <c r="C466" s="1" t="s">
        <v>1396</v>
      </c>
      <c r="D466" s="1" t="s">
        <v>1397</v>
      </c>
      <c r="E466" s="1" t="s">
        <v>1061</v>
      </c>
      <c r="F466" s="1" t="s">
        <v>152</v>
      </c>
      <c r="G466" s="1" t="s">
        <v>1062</v>
      </c>
      <c r="H466" s="1" t="s">
        <v>1398</v>
      </c>
      <c r="I466" s="1">
        <f>+Territorio[[#This Row],[id]]</f>
        <v>456</v>
      </c>
    </row>
    <row r="467" spans="1:9" hidden="1" x14ac:dyDescent="0.25">
      <c r="A467" s="1">
        <v>7104</v>
      </c>
      <c r="B467">
        <v>457</v>
      </c>
      <c r="C467" s="1" t="s">
        <v>1399</v>
      </c>
      <c r="D467" s="1" t="s">
        <v>1400</v>
      </c>
      <c r="E467" s="1" t="s">
        <v>1061</v>
      </c>
      <c r="F467" s="1" t="s">
        <v>152</v>
      </c>
      <c r="G467" s="1" t="s">
        <v>1062</v>
      </c>
      <c r="H467" s="1" t="s">
        <v>1401</v>
      </c>
      <c r="I467" s="1">
        <f>+Territorio[[#This Row],[id]]</f>
        <v>457</v>
      </c>
    </row>
    <row r="468" spans="1:9" hidden="1" x14ac:dyDescent="0.25">
      <c r="A468" s="1">
        <v>7105</v>
      </c>
      <c r="B468">
        <v>458</v>
      </c>
      <c r="C468" s="1" t="s">
        <v>786</v>
      </c>
      <c r="D468" s="1" t="s">
        <v>1402</v>
      </c>
      <c r="E468" s="1" t="s">
        <v>1061</v>
      </c>
      <c r="F468" s="1" t="s">
        <v>152</v>
      </c>
      <c r="G468" s="1" t="s">
        <v>1062</v>
      </c>
      <c r="H468" s="1" t="s">
        <v>1403</v>
      </c>
      <c r="I468" s="1">
        <f>+Territorio[[#This Row],[id]]</f>
        <v>458</v>
      </c>
    </row>
    <row r="469" spans="1:9" hidden="1" x14ac:dyDescent="0.25">
      <c r="A469" s="1">
        <v>7106</v>
      </c>
      <c r="B469">
        <v>459</v>
      </c>
      <c r="C469" s="1" t="s">
        <v>1404</v>
      </c>
      <c r="D469" s="1" t="s">
        <v>1405</v>
      </c>
      <c r="E469" s="1" t="s">
        <v>1061</v>
      </c>
      <c r="F469" s="1" t="s">
        <v>152</v>
      </c>
      <c r="G469" s="1" t="s">
        <v>1062</v>
      </c>
      <c r="H469" s="1" t="s">
        <v>1406</v>
      </c>
      <c r="I469" s="1">
        <f>+Territorio[[#This Row],[id]]</f>
        <v>459</v>
      </c>
    </row>
    <row r="470" spans="1:9" hidden="1" x14ac:dyDescent="0.25">
      <c r="A470" s="1">
        <v>7107</v>
      </c>
      <c r="B470">
        <v>460</v>
      </c>
      <c r="C470" s="1" t="s">
        <v>1407</v>
      </c>
      <c r="D470" s="1" t="s">
        <v>1408</v>
      </c>
      <c r="E470" s="1" t="s">
        <v>1061</v>
      </c>
      <c r="F470" s="1" t="s">
        <v>152</v>
      </c>
      <c r="G470" s="1" t="s">
        <v>1062</v>
      </c>
      <c r="H470" s="1" t="s">
        <v>1409</v>
      </c>
      <c r="I470" s="1">
        <f>+Territorio[[#This Row],[id]]</f>
        <v>460</v>
      </c>
    </row>
    <row r="471" spans="1:9" hidden="1" x14ac:dyDescent="0.25">
      <c r="A471" s="1">
        <v>7108</v>
      </c>
      <c r="B471">
        <v>461</v>
      </c>
      <c r="C471" s="1" t="s">
        <v>1410</v>
      </c>
      <c r="D471" s="1" t="s">
        <v>1411</v>
      </c>
      <c r="E471" s="1" t="s">
        <v>1061</v>
      </c>
      <c r="F471" s="1" t="s">
        <v>152</v>
      </c>
      <c r="G471" s="1" t="s">
        <v>1062</v>
      </c>
      <c r="H471" s="1" t="s">
        <v>1412</v>
      </c>
      <c r="I471" s="1">
        <f>+Territorio[[#This Row],[id]]</f>
        <v>461</v>
      </c>
    </row>
    <row r="472" spans="1:9" hidden="1" x14ac:dyDescent="0.25">
      <c r="A472" s="1">
        <v>7109</v>
      </c>
      <c r="B472">
        <v>462</v>
      </c>
      <c r="C472" s="1" t="s">
        <v>1413</v>
      </c>
      <c r="D472" s="1" t="s">
        <v>1414</v>
      </c>
      <c r="E472" s="1" t="s">
        <v>1061</v>
      </c>
      <c r="F472" s="1" t="s">
        <v>152</v>
      </c>
      <c r="G472" s="1" t="s">
        <v>1062</v>
      </c>
      <c r="H472" s="1" t="s">
        <v>1415</v>
      </c>
      <c r="I472" s="1">
        <f>+Territorio[[#This Row],[id]]</f>
        <v>462</v>
      </c>
    </row>
    <row r="473" spans="1:9" hidden="1" x14ac:dyDescent="0.25">
      <c r="A473" s="1">
        <v>7110</v>
      </c>
      <c r="B473">
        <v>463</v>
      </c>
      <c r="C473" s="1" t="s">
        <v>1416</v>
      </c>
      <c r="D473" s="1" t="s">
        <v>1417</v>
      </c>
      <c r="E473" s="1" t="s">
        <v>1061</v>
      </c>
      <c r="F473" s="1" t="s">
        <v>152</v>
      </c>
      <c r="G473" s="1" t="s">
        <v>1062</v>
      </c>
      <c r="H473" s="1" t="s">
        <v>1418</v>
      </c>
      <c r="I473" s="1">
        <f>+Territorio[[#This Row],[id]]</f>
        <v>463</v>
      </c>
    </row>
    <row r="474" spans="1:9" hidden="1" x14ac:dyDescent="0.25">
      <c r="A474" s="1">
        <v>7201</v>
      </c>
      <c r="B474">
        <v>464</v>
      </c>
      <c r="C474" s="1" t="s">
        <v>1419</v>
      </c>
      <c r="D474" s="1" t="s">
        <v>1420</v>
      </c>
      <c r="E474" s="1" t="s">
        <v>1061</v>
      </c>
      <c r="F474" s="1" t="s">
        <v>152</v>
      </c>
      <c r="G474" s="1" t="s">
        <v>1062</v>
      </c>
      <c r="H474" s="1" t="s">
        <v>1421</v>
      </c>
      <c r="I474" s="1">
        <f>+Territorio[[#This Row],[id]]</f>
        <v>464</v>
      </c>
    </row>
    <row r="475" spans="1:9" hidden="1" x14ac:dyDescent="0.25">
      <c r="A475" s="1">
        <v>7202</v>
      </c>
      <c r="B475">
        <v>465</v>
      </c>
      <c r="C475" s="1" t="s">
        <v>1422</v>
      </c>
      <c r="D475" s="1" t="s">
        <v>1423</v>
      </c>
      <c r="E475" s="1" t="s">
        <v>1061</v>
      </c>
      <c r="F475" s="1" t="s">
        <v>152</v>
      </c>
      <c r="G475" s="1" t="s">
        <v>1062</v>
      </c>
      <c r="H475" s="1" t="s">
        <v>1424</v>
      </c>
      <c r="I475" s="1">
        <f>+Territorio[[#This Row],[id]]</f>
        <v>465</v>
      </c>
    </row>
    <row r="476" spans="1:9" hidden="1" x14ac:dyDescent="0.25">
      <c r="A476" s="1">
        <v>7203</v>
      </c>
      <c r="B476">
        <v>466</v>
      </c>
      <c r="C476" s="1" t="s">
        <v>1425</v>
      </c>
      <c r="D476" s="1" t="s">
        <v>1426</v>
      </c>
      <c r="E476" s="1" t="s">
        <v>1061</v>
      </c>
      <c r="F476" s="1" t="s">
        <v>152</v>
      </c>
      <c r="G476" s="1" t="s">
        <v>1062</v>
      </c>
      <c r="H476" s="1" t="s">
        <v>1427</v>
      </c>
      <c r="I476" s="1">
        <f>+Territorio[[#This Row],[id]]</f>
        <v>466</v>
      </c>
    </row>
    <row r="477" spans="1:9" hidden="1" x14ac:dyDescent="0.25">
      <c r="A477" s="1">
        <v>7301</v>
      </c>
      <c r="B477">
        <v>467</v>
      </c>
      <c r="C477" s="1" t="s">
        <v>1428</v>
      </c>
      <c r="D477" s="1" t="s">
        <v>1429</v>
      </c>
      <c r="E477" s="1" t="s">
        <v>1061</v>
      </c>
      <c r="F477" s="1" t="s">
        <v>152</v>
      </c>
      <c r="G477" s="1" t="s">
        <v>1062</v>
      </c>
      <c r="H477" s="1" t="s">
        <v>1430</v>
      </c>
      <c r="I477" s="1">
        <f>+Territorio[[#This Row],[id]]</f>
        <v>467</v>
      </c>
    </row>
    <row r="478" spans="1:9" hidden="1" x14ac:dyDescent="0.25">
      <c r="A478" s="1">
        <v>7302</v>
      </c>
      <c r="B478">
        <v>468</v>
      </c>
      <c r="C478" s="1" t="s">
        <v>1431</v>
      </c>
      <c r="D478" s="1" t="s">
        <v>1432</v>
      </c>
      <c r="E478" s="1" t="s">
        <v>1061</v>
      </c>
      <c r="F478" s="1" t="s">
        <v>152</v>
      </c>
      <c r="G478" s="1" t="s">
        <v>1062</v>
      </c>
      <c r="H478" s="1" t="s">
        <v>1433</v>
      </c>
      <c r="I478" s="1">
        <f>+Territorio[[#This Row],[id]]</f>
        <v>468</v>
      </c>
    </row>
    <row r="479" spans="1:9" hidden="1" x14ac:dyDescent="0.25">
      <c r="A479" s="1">
        <v>7303</v>
      </c>
      <c r="B479">
        <v>469</v>
      </c>
      <c r="C479" s="1" t="s">
        <v>1434</v>
      </c>
      <c r="D479" s="1" t="s">
        <v>1435</v>
      </c>
      <c r="E479" s="1" t="s">
        <v>1061</v>
      </c>
      <c r="F479" s="1" t="s">
        <v>152</v>
      </c>
      <c r="G479" s="1" t="s">
        <v>1062</v>
      </c>
      <c r="H479" s="1" t="s">
        <v>1436</v>
      </c>
      <c r="I479" s="1">
        <f>+Territorio[[#This Row],[id]]</f>
        <v>469</v>
      </c>
    </row>
    <row r="480" spans="1:9" hidden="1" x14ac:dyDescent="0.25">
      <c r="A480" s="1">
        <v>7304</v>
      </c>
      <c r="B480">
        <v>470</v>
      </c>
      <c r="C480" s="1" t="s">
        <v>1437</v>
      </c>
      <c r="D480" s="1" t="s">
        <v>1438</v>
      </c>
      <c r="E480" s="1" t="s">
        <v>1061</v>
      </c>
      <c r="F480" s="1" t="s">
        <v>152</v>
      </c>
      <c r="G480" s="1" t="s">
        <v>1062</v>
      </c>
      <c r="H480" s="1" t="s">
        <v>1439</v>
      </c>
      <c r="I480" s="1">
        <f>+Territorio[[#This Row],[id]]</f>
        <v>470</v>
      </c>
    </row>
    <row r="481" spans="1:9" hidden="1" x14ac:dyDescent="0.25">
      <c r="A481" s="1">
        <v>7305</v>
      </c>
      <c r="B481">
        <v>471</v>
      </c>
      <c r="C481" s="1" t="s">
        <v>1440</v>
      </c>
      <c r="D481" s="1" t="s">
        <v>1441</v>
      </c>
      <c r="E481" s="1" t="s">
        <v>1061</v>
      </c>
      <c r="F481" s="1" t="s">
        <v>152</v>
      </c>
      <c r="G481" s="1" t="s">
        <v>1062</v>
      </c>
      <c r="H481" s="1" t="s">
        <v>1442</v>
      </c>
      <c r="I481" s="1">
        <f>+Territorio[[#This Row],[id]]</f>
        <v>471</v>
      </c>
    </row>
    <row r="482" spans="1:9" hidden="1" x14ac:dyDescent="0.25">
      <c r="A482" s="1">
        <v>7306</v>
      </c>
      <c r="B482">
        <v>472</v>
      </c>
      <c r="C482" s="1" t="s">
        <v>1443</v>
      </c>
      <c r="D482" s="1" t="s">
        <v>1444</v>
      </c>
      <c r="E482" s="1" t="s">
        <v>1061</v>
      </c>
      <c r="F482" s="1" t="s">
        <v>152</v>
      </c>
      <c r="G482" s="1" t="s">
        <v>1062</v>
      </c>
      <c r="H482" s="1" t="s">
        <v>1445</v>
      </c>
      <c r="I482" s="1">
        <f>+Territorio[[#This Row],[id]]</f>
        <v>472</v>
      </c>
    </row>
    <row r="483" spans="1:9" hidden="1" x14ac:dyDescent="0.25">
      <c r="A483" s="1">
        <v>7307</v>
      </c>
      <c r="B483">
        <v>473</v>
      </c>
      <c r="C483" s="1" t="s">
        <v>1446</v>
      </c>
      <c r="D483" s="1" t="s">
        <v>1447</v>
      </c>
      <c r="E483" s="1" t="s">
        <v>1061</v>
      </c>
      <c r="F483" s="1" t="s">
        <v>152</v>
      </c>
      <c r="G483" s="1" t="s">
        <v>1062</v>
      </c>
      <c r="H483" s="1" t="s">
        <v>1448</v>
      </c>
      <c r="I483" s="1">
        <f>+Territorio[[#This Row],[id]]</f>
        <v>473</v>
      </c>
    </row>
    <row r="484" spans="1:9" hidden="1" x14ac:dyDescent="0.25">
      <c r="A484" s="1">
        <v>7308</v>
      </c>
      <c r="B484">
        <v>474</v>
      </c>
      <c r="C484" s="1" t="s">
        <v>1449</v>
      </c>
      <c r="D484" s="1" t="s">
        <v>1450</v>
      </c>
      <c r="E484" s="1" t="s">
        <v>1061</v>
      </c>
      <c r="F484" s="1" t="s">
        <v>152</v>
      </c>
      <c r="G484" s="1" t="s">
        <v>1062</v>
      </c>
      <c r="H484" s="1" t="s">
        <v>1451</v>
      </c>
      <c r="I484" s="1">
        <f>+Territorio[[#This Row],[id]]</f>
        <v>474</v>
      </c>
    </row>
    <row r="485" spans="1:9" hidden="1" x14ac:dyDescent="0.25">
      <c r="A485" s="1">
        <v>7309</v>
      </c>
      <c r="B485">
        <v>475</v>
      </c>
      <c r="C485" s="1" t="s">
        <v>1452</v>
      </c>
      <c r="D485" s="1" t="s">
        <v>1453</v>
      </c>
      <c r="E485" s="1" t="s">
        <v>1061</v>
      </c>
      <c r="F485" s="1" t="s">
        <v>152</v>
      </c>
      <c r="G485" s="1" t="s">
        <v>1062</v>
      </c>
      <c r="H485" s="1" t="s">
        <v>1454</v>
      </c>
      <c r="I485" s="1">
        <f>+Territorio[[#This Row],[id]]</f>
        <v>475</v>
      </c>
    </row>
    <row r="486" spans="1:9" hidden="1" x14ac:dyDescent="0.25">
      <c r="A486" s="1">
        <v>7401</v>
      </c>
      <c r="B486">
        <v>476</v>
      </c>
      <c r="C486" s="1" t="s">
        <v>1455</v>
      </c>
      <c r="D486" s="1" t="s">
        <v>1456</v>
      </c>
      <c r="E486" s="1" t="s">
        <v>1061</v>
      </c>
      <c r="F486" s="1" t="s">
        <v>152</v>
      </c>
      <c r="G486" s="1" t="s">
        <v>1062</v>
      </c>
      <c r="H486" s="1" t="s">
        <v>1457</v>
      </c>
      <c r="I486" s="1">
        <f>+Territorio[[#This Row],[id]]</f>
        <v>476</v>
      </c>
    </row>
    <row r="487" spans="1:9" hidden="1" x14ac:dyDescent="0.25">
      <c r="A487" s="1">
        <v>7402</v>
      </c>
      <c r="B487">
        <v>477</v>
      </c>
      <c r="C487" s="1" t="s">
        <v>1458</v>
      </c>
      <c r="D487" s="1" t="s">
        <v>1459</v>
      </c>
      <c r="E487" s="1" t="s">
        <v>1061</v>
      </c>
      <c r="F487" s="1" t="s">
        <v>152</v>
      </c>
      <c r="G487" s="1" t="s">
        <v>1062</v>
      </c>
      <c r="H487" s="1" t="s">
        <v>1460</v>
      </c>
      <c r="I487" s="1">
        <f>+Territorio[[#This Row],[id]]</f>
        <v>477</v>
      </c>
    </row>
    <row r="488" spans="1:9" hidden="1" x14ac:dyDescent="0.25">
      <c r="A488" s="1">
        <v>7403</v>
      </c>
      <c r="B488">
        <v>478</v>
      </c>
      <c r="C488" s="1" t="s">
        <v>1461</v>
      </c>
      <c r="D488" s="1" t="s">
        <v>1462</v>
      </c>
      <c r="E488" s="1" t="s">
        <v>1061</v>
      </c>
      <c r="F488" s="1" t="s">
        <v>152</v>
      </c>
      <c r="G488" s="1" t="s">
        <v>1062</v>
      </c>
      <c r="H488" s="1" t="s">
        <v>1463</v>
      </c>
      <c r="I488" s="1">
        <f>+Territorio[[#This Row],[id]]</f>
        <v>478</v>
      </c>
    </row>
    <row r="489" spans="1:9" hidden="1" x14ac:dyDescent="0.25">
      <c r="A489" s="1">
        <v>7404</v>
      </c>
      <c r="B489">
        <v>479</v>
      </c>
      <c r="C489" s="1" t="s">
        <v>1464</v>
      </c>
      <c r="D489" s="1" t="s">
        <v>1465</v>
      </c>
      <c r="E489" s="1" t="s">
        <v>1061</v>
      </c>
      <c r="F489" s="1" t="s">
        <v>152</v>
      </c>
      <c r="G489" s="1" t="s">
        <v>1062</v>
      </c>
      <c r="H489" s="1" t="s">
        <v>1466</v>
      </c>
      <c r="I489" s="1">
        <f>+Territorio[[#This Row],[id]]</f>
        <v>479</v>
      </c>
    </row>
    <row r="490" spans="1:9" hidden="1" x14ac:dyDescent="0.25">
      <c r="A490" s="1">
        <v>7405</v>
      </c>
      <c r="B490">
        <v>480</v>
      </c>
      <c r="C490" s="1" t="s">
        <v>1467</v>
      </c>
      <c r="D490" s="1" t="s">
        <v>1468</v>
      </c>
      <c r="E490" s="1" t="s">
        <v>1061</v>
      </c>
      <c r="F490" s="1" t="s">
        <v>152</v>
      </c>
      <c r="G490" s="1" t="s">
        <v>1062</v>
      </c>
      <c r="H490" s="1" t="s">
        <v>1469</v>
      </c>
      <c r="I490" s="1">
        <f>+Territorio[[#This Row],[id]]</f>
        <v>480</v>
      </c>
    </row>
    <row r="491" spans="1:9" hidden="1" x14ac:dyDescent="0.25">
      <c r="A491" s="1">
        <v>7406</v>
      </c>
      <c r="B491">
        <v>481</v>
      </c>
      <c r="C491" s="1" t="s">
        <v>1470</v>
      </c>
      <c r="D491" s="1" t="s">
        <v>1471</v>
      </c>
      <c r="E491" s="1" t="s">
        <v>1061</v>
      </c>
      <c r="F491" s="1" t="s">
        <v>152</v>
      </c>
      <c r="G491" s="1" t="s">
        <v>1062</v>
      </c>
      <c r="H491" s="1" t="s">
        <v>1472</v>
      </c>
      <c r="I491" s="1">
        <f>+Territorio[[#This Row],[id]]</f>
        <v>481</v>
      </c>
    </row>
    <row r="492" spans="1:9" hidden="1" x14ac:dyDescent="0.25">
      <c r="A492" s="1">
        <v>7407</v>
      </c>
      <c r="B492">
        <v>482</v>
      </c>
      <c r="C492" s="1" t="s">
        <v>1473</v>
      </c>
      <c r="D492" s="1" t="s">
        <v>1474</v>
      </c>
      <c r="E492" s="1" t="s">
        <v>1061</v>
      </c>
      <c r="F492" s="1" t="s">
        <v>152</v>
      </c>
      <c r="G492" s="1" t="s">
        <v>1062</v>
      </c>
      <c r="H492" s="1" t="s">
        <v>1475</v>
      </c>
      <c r="I492" s="1">
        <f>+Territorio[[#This Row],[id]]</f>
        <v>482</v>
      </c>
    </row>
    <row r="493" spans="1:9" hidden="1" x14ac:dyDescent="0.25">
      <c r="A493" s="1">
        <v>7408</v>
      </c>
      <c r="B493">
        <v>483</v>
      </c>
      <c r="C493" s="1" t="s">
        <v>1476</v>
      </c>
      <c r="D493" s="1" t="s">
        <v>1477</v>
      </c>
      <c r="E493" s="1" t="s">
        <v>1061</v>
      </c>
      <c r="F493" s="1" t="s">
        <v>152</v>
      </c>
      <c r="G493" s="1" t="s">
        <v>1062</v>
      </c>
      <c r="H493" s="1" t="s">
        <v>1478</v>
      </c>
      <c r="I493" s="1">
        <f>+Territorio[[#This Row],[id]]</f>
        <v>483</v>
      </c>
    </row>
    <row r="494" spans="1:9" hidden="1" x14ac:dyDescent="0.25">
      <c r="A494" s="1">
        <v>8101</v>
      </c>
      <c r="B494">
        <v>484</v>
      </c>
      <c r="C494" s="1" t="s">
        <v>1479</v>
      </c>
      <c r="D494" s="1" t="s">
        <v>1480</v>
      </c>
      <c r="E494" s="1" t="s">
        <v>1061</v>
      </c>
      <c r="F494" s="1" t="s">
        <v>152</v>
      </c>
      <c r="G494" s="1" t="s">
        <v>1062</v>
      </c>
      <c r="H494" s="1" t="s">
        <v>1481</v>
      </c>
      <c r="I494" s="1">
        <f>+Territorio[[#This Row],[id]]</f>
        <v>484</v>
      </c>
    </row>
    <row r="495" spans="1:9" hidden="1" x14ac:dyDescent="0.25">
      <c r="A495" s="1">
        <v>8102</v>
      </c>
      <c r="B495">
        <v>485</v>
      </c>
      <c r="C495" s="1" t="s">
        <v>1482</v>
      </c>
      <c r="D495" s="1" t="s">
        <v>1483</v>
      </c>
      <c r="E495" s="1" t="s">
        <v>1061</v>
      </c>
      <c r="F495" s="1" t="s">
        <v>152</v>
      </c>
      <c r="G495" s="1" t="s">
        <v>1062</v>
      </c>
      <c r="H495" s="1" t="s">
        <v>1484</v>
      </c>
      <c r="I495" s="1">
        <f>+Territorio[[#This Row],[id]]</f>
        <v>485</v>
      </c>
    </row>
    <row r="496" spans="1:9" hidden="1" x14ac:dyDescent="0.25">
      <c r="A496" s="1">
        <v>8103</v>
      </c>
      <c r="B496">
        <v>486</v>
      </c>
      <c r="C496" s="1" t="s">
        <v>1485</v>
      </c>
      <c r="D496" s="1" t="s">
        <v>1486</v>
      </c>
      <c r="E496" s="1" t="s">
        <v>1061</v>
      </c>
      <c r="F496" s="1" t="s">
        <v>152</v>
      </c>
      <c r="G496" s="1" t="s">
        <v>1062</v>
      </c>
      <c r="H496" s="1" t="s">
        <v>1487</v>
      </c>
      <c r="I496" s="1">
        <f>+Territorio[[#This Row],[id]]</f>
        <v>486</v>
      </c>
    </row>
    <row r="497" spans="1:9" hidden="1" x14ac:dyDescent="0.25">
      <c r="A497" s="1">
        <v>8104</v>
      </c>
      <c r="B497">
        <v>487</v>
      </c>
      <c r="C497" s="1" t="s">
        <v>1488</v>
      </c>
      <c r="D497" s="1" t="s">
        <v>1489</v>
      </c>
      <c r="E497" s="1" t="s">
        <v>1061</v>
      </c>
      <c r="F497" s="1" t="s">
        <v>152</v>
      </c>
      <c r="G497" s="1" t="s">
        <v>1062</v>
      </c>
      <c r="H497" s="1" t="s">
        <v>1490</v>
      </c>
      <c r="I497" s="1">
        <f>+Territorio[[#This Row],[id]]</f>
        <v>487</v>
      </c>
    </row>
    <row r="498" spans="1:9" hidden="1" x14ac:dyDescent="0.25">
      <c r="A498" s="1">
        <v>8105</v>
      </c>
      <c r="B498">
        <v>488</v>
      </c>
      <c r="C498" s="1" t="s">
        <v>1491</v>
      </c>
      <c r="D498" s="1" t="s">
        <v>1492</v>
      </c>
      <c r="E498" s="1" t="s">
        <v>1061</v>
      </c>
      <c r="F498" s="1" t="s">
        <v>152</v>
      </c>
      <c r="G498" s="1" t="s">
        <v>1062</v>
      </c>
      <c r="H498" s="1" t="s">
        <v>1493</v>
      </c>
      <c r="I498" s="1">
        <f>+Territorio[[#This Row],[id]]</f>
        <v>488</v>
      </c>
    </row>
    <row r="499" spans="1:9" hidden="1" x14ac:dyDescent="0.25">
      <c r="A499" s="1">
        <v>8106</v>
      </c>
      <c r="B499">
        <v>489</v>
      </c>
      <c r="C499" s="1" t="s">
        <v>1494</v>
      </c>
      <c r="D499" s="1" t="s">
        <v>1495</v>
      </c>
      <c r="E499" s="1" t="s">
        <v>1061</v>
      </c>
      <c r="F499" s="1" t="s">
        <v>152</v>
      </c>
      <c r="G499" s="1" t="s">
        <v>1062</v>
      </c>
      <c r="H499" s="1" t="s">
        <v>1496</v>
      </c>
      <c r="I499" s="1">
        <f>+Territorio[[#This Row],[id]]</f>
        <v>489</v>
      </c>
    </row>
    <row r="500" spans="1:9" hidden="1" x14ac:dyDescent="0.25">
      <c r="A500" s="1">
        <v>8107</v>
      </c>
      <c r="B500">
        <v>490</v>
      </c>
      <c r="C500" s="1" t="s">
        <v>1497</v>
      </c>
      <c r="D500" s="1" t="s">
        <v>1498</v>
      </c>
      <c r="E500" s="1" t="s">
        <v>1061</v>
      </c>
      <c r="F500" s="1" t="s">
        <v>152</v>
      </c>
      <c r="G500" s="1" t="s">
        <v>1062</v>
      </c>
      <c r="H500" s="1" t="s">
        <v>1499</v>
      </c>
      <c r="I500" s="1">
        <f>+Territorio[[#This Row],[id]]</f>
        <v>490</v>
      </c>
    </row>
    <row r="501" spans="1:9" hidden="1" x14ac:dyDescent="0.25">
      <c r="A501" s="1">
        <v>8108</v>
      </c>
      <c r="B501">
        <v>491</v>
      </c>
      <c r="C501" s="1" t="s">
        <v>1500</v>
      </c>
      <c r="D501" s="1" t="s">
        <v>1501</v>
      </c>
      <c r="E501" s="1" t="s">
        <v>1061</v>
      </c>
      <c r="F501" s="1" t="s">
        <v>152</v>
      </c>
      <c r="G501" s="1" t="s">
        <v>1062</v>
      </c>
      <c r="H501" s="1" t="s">
        <v>1502</v>
      </c>
      <c r="I501" s="1">
        <f>+Territorio[[#This Row],[id]]</f>
        <v>491</v>
      </c>
    </row>
    <row r="502" spans="1:9" hidden="1" x14ac:dyDescent="0.25">
      <c r="A502" s="1">
        <v>8109</v>
      </c>
      <c r="B502">
        <v>492</v>
      </c>
      <c r="C502" s="1" t="s">
        <v>1503</v>
      </c>
      <c r="D502" s="1" t="s">
        <v>1504</v>
      </c>
      <c r="E502" s="1" t="s">
        <v>1061</v>
      </c>
      <c r="F502" s="1" t="s">
        <v>152</v>
      </c>
      <c r="G502" s="1" t="s">
        <v>1062</v>
      </c>
      <c r="H502" s="1" t="s">
        <v>1505</v>
      </c>
      <c r="I502" s="1">
        <f>+Territorio[[#This Row],[id]]</f>
        <v>492</v>
      </c>
    </row>
    <row r="503" spans="1:9" hidden="1" x14ac:dyDescent="0.25">
      <c r="A503" s="1">
        <v>8110</v>
      </c>
      <c r="B503">
        <v>493</v>
      </c>
      <c r="C503" s="1" t="s">
        <v>1506</v>
      </c>
      <c r="D503" s="1" t="s">
        <v>1507</v>
      </c>
      <c r="E503" s="1" t="s">
        <v>1061</v>
      </c>
      <c r="F503" s="1" t="s">
        <v>152</v>
      </c>
      <c r="G503" s="1" t="s">
        <v>1062</v>
      </c>
      <c r="H503" s="1" t="s">
        <v>1508</v>
      </c>
      <c r="I503" s="1">
        <f>+Territorio[[#This Row],[id]]</f>
        <v>493</v>
      </c>
    </row>
    <row r="504" spans="1:9" hidden="1" x14ac:dyDescent="0.25">
      <c r="A504" s="1">
        <v>8111</v>
      </c>
      <c r="B504">
        <v>494</v>
      </c>
      <c r="C504" s="1" t="s">
        <v>1509</v>
      </c>
      <c r="D504" s="1" t="s">
        <v>1510</v>
      </c>
      <c r="E504" s="1" t="s">
        <v>1061</v>
      </c>
      <c r="F504" s="1" t="s">
        <v>152</v>
      </c>
      <c r="G504" s="1" t="s">
        <v>1062</v>
      </c>
      <c r="H504" s="1" t="s">
        <v>1511</v>
      </c>
      <c r="I504" s="1">
        <f>+Territorio[[#This Row],[id]]</f>
        <v>494</v>
      </c>
    </row>
    <row r="505" spans="1:9" hidden="1" x14ac:dyDescent="0.25">
      <c r="A505" s="1">
        <v>8112</v>
      </c>
      <c r="B505">
        <v>495</v>
      </c>
      <c r="C505" s="1" t="s">
        <v>1512</v>
      </c>
      <c r="D505" s="1" t="s">
        <v>1513</v>
      </c>
      <c r="E505" s="1" t="s">
        <v>1061</v>
      </c>
      <c r="F505" s="1" t="s">
        <v>152</v>
      </c>
      <c r="G505" s="1" t="s">
        <v>1062</v>
      </c>
      <c r="H505" s="1" t="s">
        <v>1514</v>
      </c>
      <c r="I505" s="1">
        <f>+Territorio[[#This Row],[id]]</f>
        <v>495</v>
      </c>
    </row>
    <row r="506" spans="1:9" hidden="1" x14ac:dyDescent="0.25">
      <c r="A506" s="1">
        <v>8201</v>
      </c>
      <c r="B506">
        <v>496</v>
      </c>
      <c r="C506" s="1" t="s">
        <v>1515</v>
      </c>
      <c r="D506" s="1" t="s">
        <v>1516</v>
      </c>
      <c r="E506" s="1" t="s">
        <v>1061</v>
      </c>
      <c r="F506" s="1" t="s">
        <v>152</v>
      </c>
      <c r="G506" s="1" t="s">
        <v>1062</v>
      </c>
      <c r="H506" s="1" t="s">
        <v>1517</v>
      </c>
      <c r="I506" s="1">
        <f>+Territorio[[#This Row],[id]]</f>
        <v>496</v>
      </c>
    </row>
    <row r="507" spans="1:9" hidden="1" x14ac:dyDescent="0.25">
      <c r="A507" s="1">
        <v>8202</v>
      </c>
      <c r="B507">
        <v>497</v>
      </c>
      <c r="C507" s="1" t="s">
        <v>1518</v>
      </c>
      <c r="D507" s="1" t="s">
        <v>1519</v>
      </c>
      <c r="E507" s="1" t="s">
        <v>1061</v>
      </c>
      <c r="F507" s="1" t="s">
        <v>152</v>
      </c>
      <c r="G507" s="1" t="s">
        <v>1062</v>
      </c>
      <c r="H507" s="1" t="s">
        <v>1520</v>
      </c>
      <c r="I507" s="1">
        <f>+Territorio[[#This Row],[id]]</f>
        <v>497</v>
      </c>
    </row>
    <row r="508" spans="1:9" hidden="1" x14ac:dyDescent="0.25">
      <c r="A508" s="1">
        <v>8203</v>
      </c>
      <c r="B508">
        <v>498</v>
      </c>
      <c r="C508" s="1" t="s">
        <v>1521</v>
      </c>
      <c r="D508" s="1" t="s">
        <v>1522</v>
      </c>
      <c r="E508" s="1" t="s">
        <v>1061</v>
      </c>
      <c r="F508" s="1" t="s">
        <v>152</v>
      </c>
      <c r="G508" s="1" t="s">
        <v>1062</v>
      </c>
      <c r="H508" s="1" t="s">
        <v>1523</v>
      </c>
      <c r="I508" s="1">
        <f>+Territorio[[#This Row],[id]]</f>
        <v>498</v>
      </c>
    </row>
    <row r="509" spans="1:9" hidden="1" x14ac:dyDescent="0.25">
      <c r="A509" s="1">
        <v>8204</v>
      </c>
      <c r="B509">
        <v>499</v>
      </c>
      <c r="C509" s="1" t="s">
        <v>1524</v>
      </c>
      <c r="D509" s="1" t="s">
        <v>1525</v>
      </c>
      <c r="E509" s="1" t="s">
        <v>1061</v>
      </c>
      <c r="F509" s="1" t="s">
        <v>152</v>
      </c>
      <c r="G509" s="1" t="s">
        <v>1062</v>
      </c>
      <c r="H509" s="1" t="s">
        <v>1526</v>
      </c>
      <c r="I509" s="1">
        <f>+Territorio[[#This Row],[id]]</f>
        <v>499</v>
      </c>
    </row>
    <row r="510" spans="1:9" hidden="1" x14ac:dyDescent="0.25">
      <c r="A510" s="1">
        <v>8205</v>
      </c>
      <c r="B510">
        <v>500</v>
      </c>
      <c r="C510" s="1" t="s">
        <v>1527</v>
      </c>
      <c r="D510" s="1" t="s">
        <v>1528</v>
      </c>
      <c r="E510" s="1" t="s">
        <v>1061</v>
      </c>
      <c r="F510" s="1" t="s">
        <v>152</v>
      </c>
      <c r="G510" s="1" t="s">
        <v>1062</v>
      </c>
      <c r="H510" s="1" t="s">
        <v>1529</v>
      </c>
      <c r="I510" s="1">
        <f>+Territorio[[#This Row],[id]]</f>
        <v>500</v>
      </c>
    </row>
    <row r="511" spans="1:9" hidden="1" x14ac:dyDescent="0.25">
      <c r="A511" s="1">
        <v>8206</v>
      </c>
      <c r="B511">
        <v>501</v>
      </c>
      <c r="C511" s="1" t="s">
        <v>1530</v>
      </c>
      <c r="D511" s="1" t="s">
        <v>1531</v>
      </c>
      <c r="E511" s="1" t="s">
        <v>1061</v>
      </c>
      <c r="F511" s="1" t="s">
        <v>152</v>
      </c>
      <c r="G511" s="1" t="s">
        <v>1062</v>
      </c>
      <c r="H511" s="1" t="s">
        <v>1532</v>
      </c>
      <c r="I511" s="1">
        <f>+Territorio[[#This Row],[id]]</f>
        <v>501</v>
      </c>
    </row>
    <row r="512" spans="1:9" hidden="1" x14ac:dyDescent="0.25">
      <c r="A512" s="1">
        <v>8207</v>
      </c>
      <c r="B512">
        <v>502</v>
      </c>
      <c r="C512" s="1" t="s">
        <v>1533</v>
      </c>
      <c r="D512" s="1" t="s">
        <v>1534</v>
      </c>
      <c r="E512" s="1" t="s">
        <v>1061</v>
      </c>
      <c r="F512" s="1" t="s">
        <v>152</v>
      </c>
      <c r="G512" s="1" t="s">
        <v>1062</v>
      </c>
      <c r="H512" s="1" t="s">
        <v>1535</v>
      </c>
      <c r="I512" s="1">
        <f>+Territorio[[#This Row],[id]]</f>
        <v>502</v>
      </c>
    </row>
    <row r="513" spans="1:9" hidden="1" x14ac:dyDescent="0.25">
      <c r="A513" s="1">
        <v>8301</v>
      </c>
      <c r="B513">
        <v>503</v>
      </c>
      <c r="C513" s="1" t="s">
        <v>1536</v>
      </c>
      <c r="D513" s="1" t="s">
        <v>1537</v>
      </c>
      <c r="E513" s="1" t="s">
        <v>1061</v>
      </c>
      <c r="F513" s="1" t="s">
        <v>152</v>
      </c>
      <c r="G513" s="1" t="s">
        <v>1062</v>
      </c>
      <c r="H513" s="1" t="s">
        <v>1538</v>
      </c>
      <c r="I513" s="1">
        <f>+Territorio[[#This Row],[id]]</f>
        <v>503</v>
      </c>
    </row>
    <row r="514" spans="1:9" hidden="1" x14ac:dyDescent="0.25">
      <c r="A514" s="1">
        <v>8302</v>
      </c>
      <c r="B514">
        <v>504</v>
      </c>
      <c r="C514" s="1" t="s">
        <v>1539</v>
      </c>
      <c r="D514" s="1" t="s">
        <v>1540</v>
      </c>
      <c r="E514" s="1" t="s">
        <v>1061</v>
      </c>
      <c r="F514" s="1" t="s">
        <v>152</v>
      </c>
      <c r="G514" s="1" t="s">
        <v>1062</v>
      </c>
      <c r="H514" s="1" t="s">
        <v>1541</v>
      </c>
      <c r="I514" s="1">
        <f>+Territorio[[#This Row],[id]]</f>
        <v>504</v>
      </c>
    </row>
    <row r="515" spans="1:9" hidden="1" x14ac:dyDescent="0.25">
      <c r="A515" s="1">
        <v>8303</v>
      </c>
      <c r="B515">
        <v>505</v>
      </c>
      <c r="C515" s="1" t="s">
        <v>1542</v>
      </c>
      <c r="D515" s="1" t="s">
        <v>1543</v>
      </c>
      <c r="E515" s="1" t="s">
        <v>1061</v>
      </c>
      <c r="F515" s="1" t="s">
        <v>152</v>
      </c>
      <c r="G515" s="1" t="s">
        <v>1062</v>
      </c>
      <c r="H515" s="1" t="s">
        <v>1544</v>
      </c>
      <c r="I515" s="1">
        <f>+Territorio[[#This Row],[id]]</f>
        <v>505</v>
      </c>
    </row>
    <row r="516" spans="1:9" hidden="1" x14ac:dyDescent="0.25">
      <c r="A516" s="1">
        <v>8304</v>
      </c>
      <c r="B516">
        <v>506</v>
      </c>
      <c r="C516" s="1" t="s">
        <v>1545</v>
      </c>
      <c r="D516" s="1" t="s">
        <v>1546</v>
      </c>
      <c r="E516" s="1" t="s">
        <v>1061</v>
      </c>
      <c r="F516" s="1" t="s">
        <v>152</v>
      </c>
      <c r="G516" s="1" t="s">
        <v>1062</v>
      </c>
      <c r="H516" s="1" t="s">
        <v>1547</v>
      </c>
      <c r="I516" s="1">
        <f>+Territorio[[#This Row],[id]]</f>
        <v>506</v>
      </c>
    </row>
    <row r="517" spans="1:9" hidden="1" x14ac:dyDescent="0.25">
      <c r="A517" s="1">
        <v>8305</v>
      </c>
      <c r="B517">
        <v>507</v>
      </c>
      <c r="C517" s="1" t="s">
        <v>1548</v>
      </c>
      <c r="D517" s="1" t="s">
        <v>1549</v>
      </c>
      <c r="E517" s="1" t="s">
        <v>1061</v>
      </c>
      <c r="F517" s="1" t="s">
        <v>152</v>
      </c>
      <c r="G517" s="1" t="s">
        <v>1062</v>
      </c>
      <c r="H517" s="1" t="s">
        <v>1550</v>
      </c>
      <c r="I517" s="1">
        <f>+Territorio[[#This Row],[id]]</f>
        <v>507</v>
      </c>
    </row>
    <row r="518" spans="1:9" hidden="1" x14ac:dyDescent="0.25">
      <c r="A518" s="1">
        <v>8306</v>
      </c>
      <c r="B518">
        <v>508</v>
      </c>
      <c r="C518" s="1" t="s">
        <v>1551</v>
      </c>
      <c r="D518" s="1" t="s">
        <v>1552</v>
      </c>
      <c r="E518" s="1" t="s">
        <v>1061</v>
      </c>
      <c r="F518" s="1" t="s">
        <v>152</v>
      </c>
      <c r="G518" s="1" t="s">
        <v>1062</v>
      </c>
      <c r="H518" s="1" t="s">
        <v>1553</v>
      </c>
      <c r="I518" s="1">
        <f>+Territorio[[#This Row],[id]]</f>
        <v>508</v>
      </c>
    </row>
    <row r="519" spans="1:9" hidden="1" x14ac:dyDescent="0.25">
      <c r="A519" s="1">
        <v>8307</v>
      </c>
      <c r="B519">
        <v>509</v>
      </c>
      <c r="C519" s="1" t="s">
        <v>1554</v>
      </c>
      <c r="D519" s="1" t="s">
        <v>1555</v>
      </c>
      <c r="E519" s="1" t="s">
        <v>1061</v>
      </c>
      <c r="F519" s="1" t="s">
        <v>152</v>
      </c>
      <c r="G519" s="1" t="s">
        <v>1062</v>
      </c>
      <c r="H519" s="1" t="s">
        <v>1556</v>
      </c>
      <c r="I519" s="1">
        <f>+Territorio[[#This Row],[id]]</f>
        <v>509</v>
      </c>
    </row>
    <row r="520" spans="1:9" hidden="1" x14ac:dyDescent="0.25">
      <c r="A520" s="1">
        <v>8308</v>
      </c>
      <c r="B520">
        <v>510</v>
      </c>
      <c r="C520" s="1" t="s">
        <v>1557</v>
      </c>
      <c r="D520" s="1" t="s">
        <v>1558</v>
      </c>
      <c r="E520" s="1" t="s">
        <v>1061</v>
      </c>
      <c r="F520" s="1" t="s">
        <v>152</v>
      </c>
      <c r="G520" s="1" t="s">
        <v>1062</v>
      </c>
      <c r="H520" s="1" t="s">
        <v>1559</v>
      </c>
      <c r="I520" s="1">
        <f>+Territorio[[#This Row],[id]]</f>
        <v>510</v>
      </c>
    </row>
    <row r="521" spans="1:9" hidden="1" x14ac:dyDescent="0.25">
      <c r="A521" s="1">
        <v>8309</v>
      </c>
      <c r="B521">
        <v>511</v>
      </c>
      <c r="C521" s="1" t="s">
        <v>1560</v>
      </c>
      <c r="D521" s="1" t="s">
        <v>1561</v>
      </c>
      <c r="E521" s="1" t="s">
        <v>1061</v>
      </c>
      <c r="F521" s="1" t="s">
        <v>152</v>
      </c>
      <c r="G521" s="1" t="s">
        <v>1062</v>
      </c>
      <c r="H521" s="1" t="s">
        <v>1562</v>
      </c>
      <c r="I521" s="1">
        <f>+Territorio[[#This Row],[id]]</f>
        <v>511</v>
      </c>
    </row>
    <row r="522" spans="1:9" hidden="1" x14ac:dyDescent="0.25">
      <c r="A522" s="1">
        <v>8310</v>
      </c>
      <c r="B522">
        <v>512</v>
      </c>
      <c r="C522" s="1" t="s">
        <v>1563</v>
      </c>
      <c r="D522" s="1" t="s">
        <v>1564</v>
      </c>
      <c r="E522" s="1" t="s">
        <v>1061</v>
      </c>
      <c r="F522" s="1" t="s">
        <v>152</v>
      </c>
      <c r="G522" s="1" t="s">
        <v>1062</v>
      </c>
      <c r="H522" s="1" t="s">
        <v>1565</v>
      </c>
      <c r="I522" s="1">
        <f>+Territorio[[#This Row],[id]]</f>
        <v>512</v>
      </c>
    </row>
    <row r="523" spans="1:9" hidden="1" x14ac:dyDescent="0.25">
      <c r="A523" s="1">
        <v>8311</v>
      </c>
      <c r="B523">
        <v>513</v>
      </c>
      <c r="C523" s="1" t="s">
        <v>678</v>
      </c>
      <c r="D523" s="1" t="s">
        <v>1566</v>
      </c>
      <c r="E523" s="1" t="s">
        <v>1061</v>
      </c>
      <c r="F523" s="1" t="s">
        <v>152</v>
      </c>
      <c r="G523" s="1" t="s">
        <v>1062</v>
      </c>
      <c r="H523" s="1" t="s">
        <v>1567</v>
      </c>
      <c r="I523" s="1">
        <f>+Territorio[[#This Row],[id]]</f>
        <v>513</v>
      </c>
    </row>
    <row r="524" spans="1:9" hidden="1" x14ac:dyDescent="0.25">
      <c r="A524" s="1">
        <v>8312</v>
      </c>
      <c r="B524">
        <v>514</v>
      </c>
      <c r="C524" s="1" t="s">
        <v>1568</v>
      </c>
      <c r="D524" s="1" t="s">
        <v>1569</v>
      </c>
      <c r="E524" s="1" t="s">
        <v>1061</v>
      </c>
      <c r="F524" s="1" t="s">
        <v>152</v>
      </c>
      <c r="G524" s="1" t="s">
        <v>1062</v>
      </c>
      <c r="H524" s="1" t="s">
        <v>1570</v>
      </c>
      <c r="I524" s="1">
        <f>+Territorio[[#This Row],[id]]</f>
        <v>514</v>
      </c>
    </row>
    <row r="525" spans="1:9" hidden="1" x14ac:dyDescent="0.25">
      <c r="A525" s="1">
        <v>8313</v>
      </c>
      <c r="B525">
        <v>515</v>
      </c>
      <c r="C525" s="1" t="s">
        <v>1571</v>
      </c>
      <c r="D525" s="1" t="s">
        <v>1572</v>
      </c>
      <c r="E525" s="1" t="s">
        <v>1061</v>
      </c>
      <c r="F525" s="1" t="s">
        <v>152</v>
      </c>
      <c r="G525" s="1" t="s">
        <v>1062</v>
      </c>
      <c r="H525" s="1" t="s">
        <v>1573</v>
      </c>
      <c r="I525" s="1">
        <f>+Territorio[[#This Row],[id]]</f>
        <v>515</v>
      </c>
    </row>
    <row r="526" spans="1:9" hidden="1" x14ac:dyDescent="0.25">
      <c r="A526" s="1">
        <v>8314</v>
      </c>
      <c r="B526">
        <v>516</v>
      </c>
      <c r="C526" s="1" t="s">
        <v>1574</v>
      </c>
      <c r="D526" s="1" t="s">
        <v>1575</v>
      </c>
      <c r="E526" s="1" t="s">
        <v>1061</v>
      </c>
      <c r="F526" s="1" t="s">
        <v>152</v>
      </c>
      <c r="G526" s="1" t="s">
        <v>1062</v>
      </c>
      <c r="H526" s="1" t="s">
        <v>1576</v>
      </c>
      <c r="I526" s="1">
        <f>+Territorio[[#This Row],[id]]</f>
        <v>516</v>
      </c>
    </row>
    <row r="527" spans="1:9" hidden="1" x14ac:dyDescent="0.25">
      <c r="A527" s="1">
        <v>9101</v>
      </c>
      <c r="B527">
        <v>517</v>
      </c>
      <c r="C527" s="1" t="s">
        <v>1577</v>
      </c>
      <c r="D527" s="1" t="s">
        <v>1578</v>
      </c>
      <c r="E527" s="1" t="s">
        <v>1061</v>
      </c>
      <c r="F527" s="1" t="s">
        <v>152</v>
      </c>
      <c r="G527" s="1" t="s">
        <v>1062</v>
      </c>
      <c r="H527" s="1" t="s">
        <v>1579</v>
      </c>
      <c r="I527" s="1">
        <f>+Territorio[[#This Row],[id]]</f>
        <v>517</v>
      </c>
    </row>
    <row r="528" spans="1:9" hidden="1" x14ac:dyDescent="0.25">
      <c r="A528" s="1">
        <v>9102</v>
      </c>
      <c r="B528">
        <v>518</v>
      </c>
      <c r="C528" s="1" t="s">
        <v>1580</v>
      </c>
      <c r="D528" s="1" t="s">
        <v>1581</v>
      </c>
      <c r="E528" s="1" t="s">
        <v>1061</v>
      </c>
      <c r="F528" s="1" t="s">
        <v>152</v>
      </c>
      <c r="G528" s="1" t="s">
        <v>1062</v>
      </c>
      <c r="H528" s="1" t="s">
        <v>1582</v>
      </c>
      <c r="I528" s="1">
        <f>+Territorio[[#This Row],[id]]</f>
        <v>518</v>
      </c>
    </row>
    <row r="529" spans="1:9" hidden="1" x14ac:dyDescent="0.25">
      <c r="A529" s="1">
        <v>9103</v>
      </c>
      <c r="B529">
        <v>519</v>
      </c>
      <c r="C529" s="1" t="s">
        <v>1583</v>
      </c>
      <c r="D529" s="1" t="s">
        <v>1584</v>
      </c>
      <c r="E529" s="1" t="s">
        <v>1061</v>
      </c>
      <c r="F529" s="1" t="s">
        <v>152</v>
      </c>
      <c r="G529" s="1" t="s">
        <v>1062</v>
      </c>
      <c r="H529" s="1" t="s">
        <v>1585</v>
      </c>
      <c r="I529" s="1">
        <f>+Territorio[[#This Row],[id]]</f>
        <v>519</v>
      </c>
    </row>
    <row r="530" spans="1:9" hidden="1" x14ac:dyDescent="0.25">
      <c r="A530" s="1">
        <v>9104</v>
      </c>
      <c r="B530">
        <v>520</v>
      </c>
      <c r="C530" s="1" t="s">
        <v>1586</v>
      </c>
      <c r="D530" s="1" t="s">
        <v>1587</v>
      </c>
      <c r="E530" s="1" t="s">
        <v>1061</v>
      </c>
      <c r="F530" s="1" t="s">
        <v>152</v>
      </c>
      <c r="G530" s="1" t="s">
        <v>1062</v>
      </c>
      <c r="H530" s="1" t="s">
        <v>1588</v>
      </c>
      <c r="I530" s="1">
        <f>+Territorio[[#This Row],[id]]</f>
        <v>520</v>
      </c>
    </row>
    <row r="531" spans="1:9" hidden="1" x14ac:dyDescent="0.25">
      <c r="A531" s="1">
        <v>9105</v>
      </c>
      <c r="B531">
        <v>521</v>
      </c>
      <c r="C531" s="1" t="s">
        <v>1589</v>
      </c>
      <c r="D531" s="1" t="s">
        <v>1590</v>
      </c>
      <c r="E531" s="1" t="s">
        <v>1061</v>
      </c>
      <c r="F531" s="1" t="s">
        <v>152</v>
      </c>
      <c r="G531" s="1" t="s">
        <v>1062</v>
      </c>
      <c r="H531" s="1" t="s">
        <v>1591</v>
      </c>
      <c r="I531" s="1">
        <f>+Territorio[[#This Row],[id]]</f>
        <v>521</v>
      </c>
    </row>
    <row r="532" spans="1:9" hidden="1" x14ac:dyDescent="0.25">
      <c r="A532" s="1">
        <v>9106</v>
      </c>
      <c r="B532">
        <v>522</v>
      </c>
      <c r="C532" s="1" t="s">
        <v>1592</v>
      </c>
      <c r="D532" s="1" t="s">
        <v>1593</v>
      </c>
      <c r="E532" s="1" t="s">
        <v>1061</v>
      </c>
      <c r="F532" s="1" t="s">
        <v>152</v>
      </c>
      <c r="G532" s="1" t="s">
        <v>1062</v>
      </c>
      <c r="H532" s="1" t="s">
        <v>1594</v>
      </c>
      <c r="I532" s="1">
        <f>+Territorio[[#This Row],[id]]</f>
        <v>522</v>
      </c>
    </row>
    <row r="533" spans="1:9" hidden="1" x14ac:dyDescent="0.25">
      <c r="A533" s="1">
        <v>9107</v>
      </c>
      <c r="B533">
        <v>523</v>
      </c>
      <c r="C533" s="1" t="s">
        <v>1595</v>
      </c>
      <c r="D533" s="1" t="s">
        <v>1596</v>
      </c>
      <c r="E533" s="1" t="s">
        <v>1061</v>
      </c>
      <c r="F533" s="1" t="s">
        <v>152</v>
      </c>
      <c r="G533" s="1" t="s">
        <v>1062</v>
      </c>
      <c r="H533" s="1" t="s">
        <v>1597</v>
      </c>
      <c r="I533" s="1">
        <f>+Territorio[[#This Row],[id]]</f>
        <v>523</v>
      </c>
    </row>
    <row r="534" spans="1:9" hidden="1" x14ac:dyDescent="0.25">
      <c r="A534" s="1">
        <v>9108</v>
      </c>
      <c r="B534">
        <v>524</v>
      </c>
      <c r="C534" s="1" t="s">
        <v>1598</v>
      </c>
      <c r="D534" s="1" t="s">
        <v>1599</v>
      </c>
      <c r="E534" s="1" t="s">
        <v>1061</v>
      </c>
      <c r="F534" s="1" t="s">
        <v>152</v>
      </c>
      <c r="G534" s="1" t="s">
        <v>1062</v>
      </c>
      <c r="H534" s="1" t="s">
        <v>1600</v>
      </c>
      <c r="I534" s="1">
        <f>+Territorio[[#This Row],[id]]</f>
        <v>524</v>
      </c>
    </row>
    <row r="535" spans="1:9" hidden="1" x14ac:dyDescent="0.25">
      <c r="A535" s="1">
        <v>9109</v>
      </c>
      <c r="B535">
        <v>525</v>
      </c>
      <c r="C535" s="1" t="s">
        <v>1601</v>
      </c>
      <c r="D535" s="1" t="s">
        <v>1602</v>
      </c>
      <c r="E535" s="1" t="s">
        <v>1061</v>
      </c>
      <c r="F535" s="1" t="s">
        <v>152</v>
      </c>
      <c r="G535" s="1" t="s">
        <v>1062</v>
      </c>
      <c r="H535" s="1" t="s">
        <v>1603</v>
      </c>
      <c r="I535" s="1">
        <f>+Territorio[[#This Row],[id]]</f>
        <v>525</v>
      </c>
    </row>
    <row r="536" spans="1:9" hidden="1" x14ac:dyDescent="0.25">
      <c r="A536" s="1">
        <v>9110</v>
      </c>
      <c r="B536">
        <v>526</v>
      </c>
      <c r="C536" s="1" t="s">
        <v>1604</v>
      </c>
      <c r="D536" s="1" t="s">
        <v>1605</v>
      </c>
      <c r="E536" s="1" t="s">
        <v>1061</v>
      </c>
      <c r="F536" s="1" t="s">
        <v>152</v>
      </c>
      <c r="G536" s="1" t="s">
        <v>1062</v>
      </c>
      <c r="H536" s="1" t="s">
        <v>1606</v>
      </c>
      <c r="I536" s="1">
        <f>+Territorio[[#This Row],[id]]</f>
        <v>526</v>
      </c>
    </row>
    <row r="537" spans="1:9" hidden="1" x14ac:dyDescent="0.25">
      <c r="A537" s="1">
        <v>9111</v>
      </c>
      <c r="B537">
        <v>527</v>
      </c>
      <c r="C537" s="1" t="s">
        <v>1607</v>
      </c>
      <c r="D537" s="1" t="s">
        <v>1608</v>
      </c>
      <c r="E537" s="1" t="s">
        <v>1061</v>
      </c>
      <c r="F537" s="1" t="s">
        <v>152</v>
      </c>
      <c r="G537" s="1" t="s">
        <v>1062</v>
      </c>
      <c r="H537" s="1" t="s">
        <v>1609</v>
      </c>
      <c r="I537" s="1">
        <f>+Territorio[[#This Row],[id]]</f>
        <v>527</v>
      </c>
    </row>
    <row r="538" spans="1:9" hidden="1" x14ac:dyDescent="0.25">
      <c r="A538" s="1">
        <v>9112</v>
      </c>
      <c r="B538">
        <v>528</v>
      </c>
      <c r="C538" s="1" t="s">
        <v>1610</v>
      </c>
      <c r="D538" s="1" t="s">
        <v>1611</v>
      </c>
      <c r="E538" s="1" t="s">
        <v>1061</v>
      </c>
      <c r="F538" s="1" t="s">
        <v>152</v>
      </c>
      <c r="G538" s="1" t="s">
        <v>1062</v>
      </c>
      <c r="H538" s="1" t="s">
        <v>1612</v>
      </c>
      <c r="I538" s="1">
        <f>+Territorio[[#This Row],[id]]</f>
        <v>528</v>
      </c>
    </row>
    <row r="539" spans="1:9" hidden="1" x14ac:dyDescent="0.25">
      <c r="A539" s="1">
        <v>9113</v>
      </c>
      <c r="B539">
        <v>529</v>
      </c>
      <c r="C539" s="1" t="s">
        <v>1613</v>
      </c>
      <c r="D539" s="1" t="s">
        <v>1614</v>
      </c>
      <c r="E539" s="1" t="s">
        <v>1061</v>
      </c>
      <c r="F539" s="1" t="s">
        <v>152</v>
      </c>
      <c r="G539" s="1" t="s">
        <v>1062</v>
      </c>
      <c r="H539" s="1" t="s">
        <v>1615</v>
      </c>
      <c r="I539" s="1">
        <f>+Territorio[[#This Row],[id]]</f>
        <v>529</v>
      </c>
    </row>
    <row r="540" spans="1:9" hidden="1" x14ac:dyDescent="0.25">
      <c r="A540" s="1">
        <v>9114</v>
      </c>
      <c r="B540">
        <v>530</v>
      </c>
      <c r="C540" s="1" t="s">
        <v>1616</v>
      </c>
      <c r="D540" s="1" t="s">
        <v>1617</v>
      </c>
      <c r="E540" s="1" t="s">
        <v>1061</v>
      </c>
      <c r="F540" s="1" t="s">
        <v>152</v>
      </c>
      <c r="G540" s="1" t="s">
        <v>1062</v>
      </c>
      <c r="H540" s="1" t="s">
        <v>1618</v>
      </c>
      <c r="I540" s="1">
        <f>+Territorio[[#This Row],[id]]</f>
        <v>530</v>
      </c>
    </row>
    <row r="541" spans="1:9" hidden="1" x14ac:dyDescent="0.25">
      <c r="A541" s="1">
        <v>9115</v>
      </c>
      <c r="B541">
        <v>531</v>
      </c>
      <c r="C541" s="1" t="s">
        <v>1619</v>
      </c>
      <c r="D541" s="1" t="s">
        <v>1620</v>
      </c>
      <c r="E541" s="1" t="s">
        <v>1061</v>
      </c>
      <c r="F541" s="1" t="s">
        <v>152</v>
      </c>
      <c r="G541" s="1" t="s">
        <v>1062</v>
      </c>
      <c r="H541" s="1" t="s">
        <v>1621</v>
      </c>
      <c r="I541" s="1">
        <f>+Territorio[[#This Row],[id]]</f>
        <v>531</v>
      </c>
    </row>
    <row r="542" spans="1:9" hidden="1" x14ac:dyDescent="0.25">
      <c r="A542" s="1">
        <v>9116</v>
      </c>
      <c r="B542">
        <v>532</v>
      </c>
      <c r="C542" s="1" t="s">
        <v>1622</v>
      </c>
      <c r="D542" s="1" t="s">
        <v>1623</v>
      </c>
      <c r="E542" s="1" t="s">
        <v>1061</v>
      </c>
      <c r="F542" s="1" t="s">
        <v>152</v>
      </c>
      <c r="G542" s="1" t="s">
        <v>1062</v>
      </c>
      <c r="H542" s="1" t="s">
        <v>1624</v>
      </c>
      <c r="I542" s="1">
        <f>+Territorio[[#This Row],[id]]</f>
        <v>532</v>
      </c>
    </row>
    <row r="543" spans="1:9" hidden="1" x14ac:dyDescent="0.25">
      <c r="A543" s="1">
        <v>9117</v>
      </c>
      <c r="B543">
        <v>533</v>
      </c>
      <c r="C543" s="1" t="s">
        <v>1625</v>
      </c>
      <c r="D543" s="1" t="s">
        <v>1626</v>
      </c>
      <c r="E543" s="1" t="s">
        <v>1061</v>
      </c>
      <c r="F543" s="1" t="s">
        <v>152</v>
      </c>
      <c r="G543" s="1" t="s">
        <v>1062</v>
      </c>
      <c r="H543" s="1" t="s">
        <v>1627</v>
      </c>
      <c r="I543" s="1">
        <f>+Territorio[[#This Row],[id]]</f>
        <v>533</v>
      </c>
    </row>
    <row r="544" spans="1:9" hidden="1" x14ac:dyDescent="0.25">
      <c r="A544" s="1">
        <v>9118</v>
      </c>
      <c r="B544">
        <v>534</v>
      </c>
      <c r="C544" s="1" t="s">
        <v>1628</v>
      </c>
      <c r="D544" s="1" t="s">
        <v>1629</v>
      </c>
      <c r="E544" s="1" t="s">
        <v>1061</v>
      </c>
      <c r="F544" s="1" t="s">
        <v>152</v>
      </c>
      <c r="G544" s="1" t="s">
        <v>1062</v>
      </c>
      <c r="H544" s="1" t="s">
        <v>1630</v>
      </c>
      <c r="I544" s="1">
        <f>+Territorio[[#This Row],[id]]</f>
        <v>534</v>
      </c>
    </row>
    <row r="545" spans="1:9" hidden="1" x14ac:dyDescent="0.25">
      <c r="A545" s="1">
        <v>9119</v>
      </c>
      <c r="B545">
        <v>535</v>
      </c>
      <c r="C545" s="1" t="s">
        <v>1631</v>
      </c>
      <c r="D545" s="1" t="s">
        <v>1632</v>
      </c>
      <c r="E545" s="1" t="s">
        <v>1061</v>
      </c>
      <c r="F545" s="1" t="s">
        <v>152</v>
      </c>
      <c r="G545" s="1" t="s">
        <v>1062</v>
      </c>
      <c r="H545" s="1" t="s">
        <v>1633</v>
      </c>
      <c r="I545" s="1">
        <f>+Territorio[[#This Row],[id]]</f>
        <v>535</v>
      </c>
    </row>
    <row r="546" spans="1:9" hidden="1" x14ac:dyDescent="0.25">
      <c r="A546" s="1">
        <v>9120</v>
      </c>
      <c r="B546">
        <v>536</v>
      </c>
      <c r="C546" s="1" t="s">
        <v>1634</v>
      </c>
      <c r="D546" s="1" t="s">
        <v>1635</v>
      </c>
      <c r="E546" s="1" t="s">
        <v>1061</v>
      </c>
      <c r="F546" s="1" t="s">
        <v>152</v>
      </c>
      <c r="G546" s="1" t="s">
        <v>1062</v>
      </c>
      <c r="H546" s="1" t="s">
        <v>1636</v>
      </c>
      <c r="I546" s="1">
        <f>+Territorio[[#This Row],[id]]</f>
        <v>536</v>
      </c>
    </row>
    <row r="547" spans="1:9" hidden="1" x14ac:dyDescent="0.25">
      <c r="A547" s="1">
        <v>9121</v>
      </c>
      <c r="B547">
        <v>537</v>
      </c>
      <c r="C547" s="1" t="s">
        <v>1637</v>
      </c>
      <c r="D547" s="1" t="s">
        <v>1638</v>
      </c>
      <c r="E547" s="1" t="s">
        <v>1061</v>
      </c>
      <c r="F547" s="1" t="s">
        <v>152</v>
      </c>
      <c r="G547" s="1" t="s">
        <v>1062</v>
      </c>
      <c r="H547" s="1" t="s">
        <v>1639</v>
      </c>
      <c r="I547" s="1">
        <f>+Territorio[[#This Row],[id]]</f>
        <v>537</v>
      </c>
    </row>
    <row r="548" spans="1:9" hidden="1" x14ac:dyDescent="0.25">
      <c r="A548" s="1">
        <v>9201</v>
      </c>
      <c r="B548">
        <v>538</v>
      </c>
      <c r="C548" s="1" t="s">
        <v>1640</v>
      </c>
      <c r="D548" s="1" t="s">
        <v>1641</v>
      </c>
      <c r="E548" s="1" t="s">
        <v>1061</v>
      </c>
      <c r="F548" s="1" t="s">
        <v>152</v>
      </c>
      <c r="G548" s="1" t="s">
        <v>1062</v>
      </c>
      <c r="H548" s="1" t="s">
        <v>1642</v>
      </c>
      <c r="I548" s="1">
        <f>+Territorio[[#This Row],[id]]</f>
        <v>538</v>
      </c>
    </row>
    <row r="549" spans="1:9" hidden="1" x14ac:dyDescent="0.25">
      <c r="A549" s="1">
        <v>9202</v>
      </c>
      <c r="B549">
        <v>539</v>
      </c>
      <c r="C549" s="1" t="s">
        <v>1643</v>
      </c>
      <c r="D549" s="1" t="s">
        <v>1644</v>
      </c>
      <c r="E549" s="1" t="s">
        <v>1061</v>
      </c>
      <c r="F549" s="1" t="s">
        <v>152</v>
      </c>
      <c r="G549" s="1" t="s">
        <v>1062</v>
      </c>
      <c r="H549" s="1" t="s">
        <v>1645</v>
      </c>
      <c r="I549" s="1">
        <f>+Territorio[[#This Row],[id]]</f>
        <v>539</v>
      </c>
    </row>
    <row r="550" spans="1:9" hidden="1" x14ac:dyDescent="0.25">
      <c r="A550" s="1">
        <v>9203</v>
      </c>
      <c r="B550">
        <v>540</v>
      </c>
      <c r="C550" s="1" t="s">
        <v>1646</v>
      </c>
      <c r="D550" s="1" t="s">
        <v>1647</v>
      </c>
      <c r="E550" s="1" t="s">
        <v>1061</v>
      </c>
      <c r="F550" s="1" t="s">
        <v>152</v>
      </c>
      <c r="G550" s="1" t="s">
        <v>1062</v>
      </c>
      <c r="H550" s="1" t="s">
        <v>1648</v>
      </c>
      <c r="I550" s="1">
        <f>+Territorio[[#This Row],[id]]</f>
        <v>540</v>
      </c>
    </row>
    <row r="551" spans="1:9" hidden="1" x14ac:dyDescent="0.25">
      <c r="A551" s="1">
        <v>9204</v>
      </c>
      <c r="B551">
        <v>541</v>
      </c>
      <c r="C551" s="1" t="s">
        <v>1649</v>
      </c>
      <c r="D551" s="1" t="s">
        <v>1650</v>
      </c>
      <c r="E551" s="1" t="s">
        <v>1061</v>
      </c>
      <c r="F551" s="1" t="s">
        <v>152</v>
      </c>
      <c r="G551" s="1" t="s">
        <v>1062</v>
      </c>
      <c r="H551" s="1" t="s">
        <v>1651</v>
      </c>
      <c r="I551" s="1">
        <f>+Territorio[[#This Row],[id]]</f>
        <v>541</v>
      </c>
    </row>
    <row r="552" spans="1:9" hidden="1" x14ac:dyDescent="0.25">
      <c r="A552" s="1">
        <v>9205</v>
      </c>
      <c r="B552">
        <v>542</v>
      </c>
      <c r="C552" s="1" t="s">
        <v>1652</v>
      </c>
      <c r="D552" s="1" t="s">
        <v>1653</v>
      </c>
      <c r="E552" s="1" t="s">
        <v>1061</v>
      </c>
      <c r="F552" s="1" t="s">
        <v>152</v>
      </c>
      <c r="G552" s="1" t="s">
        <v>1062</v>
      </c>
      <c r="H552" s="1" t="s">
        <v>1654</v>
      </c>
      <c r="I552" s="1">
        <f>+Territorio[[#This Row],[id]]</f>
        <v>542</v>
      </c>
    </row>
    <row r="553" spans="1:9" hidden="1" x14ac:dyDescent="0.25">
      <c r="A553" s="1">
        <v>9206</v>
      </c>
      <c r="B553">
        <v>543</v>
      </c>
      <c r="C553" s="1" t="s">
        <v>1655</v>
      </c>
      <c r="D553" s="1" t="s">
        <v>1656</v>
      </c>
      <c r="E553" s="1" t="s">
        <v>1061</v>
      </c>
      <c r="F553" s="1" t="s">
        <v>152</v>
      </c>
      <c r="G553" s="1" t="s">
        <v>1062</v>
      </c>
      <c r="H553" s="1" t="s">
        <v>1657</v>
      </c>
      <c r="I553" s="1">
        <f>+Territorio[[#This Row],[id]]</f>
        <v>543</v>
      </c>
    </row>
    <row r="554" spans="1:9" hidden="1" x14ac:dyDescent="0.25">
      <c r="A554" s="1">
        <v>9207</v>
      </c>
      <c r="B554">
        <v>544</v>
      </c>
      <c r="C554" s="1" t="s">
        <v>1658</v>
      </c>
      <c r="D554" s="1" t="s">
        <v>1659</v>
      </c>
      <c r="E554" s="1" t="s">
        <v>1061</v>
      </c>
      <c r="F554" s="1" t="s">
        <v>152</v>
      </c>
      <c r="G554" s="1" t="s">
        <v>1062</v>
      </c>
      <c r="H554" s="1" t="s">
        <v>1660</v>
      </c>
      <c r="I554" s="1">
        <f>+Territorio[[#This Row],[id]]</f>
        <v>544</v>
      </c>
    </row>
    <row r="555" spans="1:9" hidden="1" x14ac:dyDescent="0.25">
      <c r="A555" s="1">
        <v>9208</v>
      </c>
      <c r="B555">
        <v>545</v>
      </c>
      <c r="C555" s="1" t="s">
        <v>1661</v>
      </c>
      <c r="D555" s="1" t="s">
        <v>1662</v>
      </c>
      <c r="E555" s="1" t="s">
        <v>1061</v>
      </c>
      <c r="F555" s="1" t="s">
        <v>152</v>
      </c>
      <c r="G555" s="1" t="s">
        <v>1062</v>
      </c>
      <c r="H555" s="1" t="s">
        <v>1663</v>
      </c>
      <c r="I555" s="1">
        <f>+Territorio[[#This Row],[id]]</f>
        <v>545</v>
      </c>
    </row>
    <row r="556" spans="1:9" hidden="1" x14ac:dyDescent="0.25">
      <c r="A556" s="1">
        <v>9209</v>
      </c>
      <c r="B556">
        <v>546</v>
      </c>
      <c r="C556" s="1" t="s">
        <v>1664</v>
      </c>
      <c r="D556" s="1" t="s">
        <v>1665</v>
      </c>
      <c r="E556" s="1" t="s">
        <v>1061</v>
      </c>
      <c r="F556" s="1" t="s">
        <v>152</v>
      </c>
      <c r="G556" s="1" t="s">
        <v>1062</v>
      </c>
      <c r="H556" s="1" t="s">
        <v>1666</v>
      </c>
      <c r="I556" s="1">
        <f>+Territorio[[#This Row],[id]]</f>
        <v>546</v>
      </c>
    </row>
    <row r="557" spans="1:9" hidden="1" x14ac:dyDescent="0.25">
      <c r="A557" s="1">
        <v>9210</v>
      </c>
      <c r="B557">
        <v>547</v>
      </c>
      <c r="C557" s="1" t="s">
        <v>1667</v>
      </c>
      <c r="D557" s="1" t="s">
        <v>1668</v>
      </c>
      <c r="E557" s="1" t="s">
        <v>1061</v>
      </c>
      <c r="F557" s="1" t="s">
        <v>152</v>
      </c>
      <c r="G557" s="1" t="s">
        <v>1062</v>
      </c>
      <c r="H557" s="1" t="s">
        <v>1669</v>
      </c>
      <c r="I557" s="1">
        <f>+Territorio[[#This Row],[id]]</f>
        <v>547</v>
      </c>
    </row>
    <row r="558" spans="1:9" hidden="1" x14ac:dyDescent="0.25">
      <c r="A558" s="1">
        <v>9211</v>
      </c>
      <c r="B558">
        <v>548</v>
      </c>
      <c r="C558" s="1" t="s">
        <v>1670</v>
      </c>
      <c r="D558" s="1" t="s">
        <v>1671</v>
      </c>
      <c r="E558" s="1" t="s">
        <v>1061</v>
      </c>
      <c r="F558" s="1" t="s">
        <v>152</v>
      </c>
      <c r="G558" s="1" t="s">
        <v>1062</v>
      </c>
      <c r="H558" s="1" t="s">
        <v>1672</v>
      </c>
      <c r="I558" s="1">
        <f>+Territorio[[#This Row],[id]]</f>
        <v>548</v>
      </c>
    </row>
    <row r="559" spans="1:9" hidden="1" x14ac:dyDescent="0.25">
      <c r="A559" s="1">
        <v>10101</v>
      </c>
      <c r="B559">
        <v>549</v>
      </c>
      <c r="C559" s="1" t="s">
        <v>1673</v>
      </c>
      <c r="D559" s="1" t="s">
        <v>1674</v>
      </c>
      <c r="E559" s="1" t="s">
        <v>1061</v>
      </c>
      <c r="F559" s="1" t="s">
        <v>152</v>
      </c>
      <c r="G559" s="1" t="s">
        <v>1062</v>
      </c>
      <c r="H559" s="1" t="s">
        <v>1675</v>
      </c>
      <c r="I559" s="1">
        <f>+Territorio[[#This Row],[id]]</f>
        <v>549</v>
      </c>
    </row>
    <row r="560" spans="1:9" hidden="1" x14ac:dyDescent="0.25">
      <c r="A560" s="1">
        <v>10102</v>
      </c>
      <c r="B560">
        <v>550</v>
      </c>
      <c r="C560" s="1" t="s">
        <v>1676</v>
      </c>
      <c r="D560" s="1" t="s">
        <v>1677</v>
      </c>
      <c r="E560" s="1" t="s">
        <v>1061</v>
      </c>
      <c r="F560" s="1" t="s">
        <v>152</v>
      </c>
      <c r="G560" s="1" t="s">
        <v>1062</v>
      </c>
      <c r="H560" s="1" t="s">
        <v>1678</v>
      </c>
      <c r="I560" s="1">
        <f>+Territorio[[#This Row],[id]]</f>
        <v>550</v>
      </c>
    </row>
    <row r="561" spans="1:9" hidden="1" x14ac:dyDescent="0.25">
      <c r="A561" s="1">
        <v>10103</v>
      </c>
      <c r="B561">
        <v>551</v>
      </c>
      <c r="C561" s="1" t="s">
        <v>1679</v>
      </c>
      <c r="D561" s="1" t="s">
        <v>1680</v>
      </c>
      <c r="E561" s="1" t="s">
        <v>1061</v>
      </c>
      <c r="F561" s="1" t="s">
        <v>152</v>
      </c>
      <c r="G561" s="1" t="s">
        <v>1062</v>
      </c>
      <c r="H561" s="1" t="s">
        <v>1681</v>
      </c>
      <c r="I561" s="1">
        <f>+Territorio[[#This Row],[id]]</f>
        <v>551</v>
      </c>
    </row>
    <row r="562" spans="1:9" hidden="1" x14ac:dyDescent="0.25">
      <c r="A562" s="1">
        <v>10104</v>
      </c>
      <c r="B562">
        <v>552</v>
      </c>
      <c r="C562" s="1" t="s">
        <v>1682</v>
      </c>
      <c r="D562" s="1" t="s">
        <v>1683</v>
      </c>
      <c r="E562" s="1" t="s">
        <v>1061</v>
      </c>
      <c r="F562" s="1" t="s">
        <v>152</v>
      </c>
      <c r="G562" s="1" t="s">
        <v>1062</v>
      </c>
      <c r="H562" s="1" t="s">
        <v>1684</v>
      </c>
      <c r="I562" s="1">
        <f>+Territorio[[#This Row],[id]]</f>
        <v>552</v>
      </c>
    </row>
    <row r="563" spans="1:9" hidden="1" x14ac:dyDescent="0.25">
      <c r="A563" s="1">
        <v>10105</v>
      </c>
      <c r="B563">
        <v>553</v>
      </c>
      <c r="C563" s="1" t="s">
        <v>1685</v>
      </c>
      <c r="D563" s="1" t="s">
        <v>1686</v>
      </c>
      <c r="E563" s="1" t="s">
        <v>1061</v>
      </c>
      <c r="F563" s="1" t="s">
        <v>152</v>
      </c>
      <c r="G563" s="1" t="s">
        <v>1062</v>
      </c>
      <c r="H563" s="1" t="s">
        <v>1687</v>
      </c>
      <c r="I563" s="1">
        <f>+Territorio[[#This Row],[id]]</f>
        <v>553</v>
      </c>
    </row>
    <row r="564" spans="1:9" hidden="1" x14ac:dyDescent="0.25">
      <c r="A564" s="1">
        <v>10106</v>
      </c>
      <c r="B564">
        <v>554</v>
      </c>
      <c r="C564" s="1" t="s">
        <v>1688</v>
      </c>
      <c r="D564" s="1" t="s">
        <v>1689</v>
      </c>
      <c r="E564" s="1" t="s">
        <v>1061</v>
      </c>
      <c r="F564" s="1" t="s">
        <v>152</v>
      </c>
      <c r="G564" s="1" t="s">
        <v>1062</v>
      </c>
      <c r="H564" s="1" t="s">
        <v>1690</v>
      </c>
      <c r="I564" s="1">
        <f>+Territorio[[#This Row],[id]]</f>
        <v>554</v>
      </c>
    </row>
    <row r="565" spans="1:9" hidden="1" x14ac:dyDescent="0.25">
      <c r="A565" s="1">
        <v>10107</v>
      </c>
      <c r="B565">
        <v>555</v>
      </c>
      <c r="C565" s="1" t="s">
        <v>1691</v>
      </c>
      <c r="D565" s="1" t="s">
        <v>1692</v>
      </c>
      <c r="E565" s="1" t="s">
        <v>1061</v>
      </c>
      <c r="F565" s="1" t="s">
        <v>152</v>
      </c>
      <c r="G565" s="1" t="s">
        <v>1062</v>
      </c>
      <c r="H565" s="1" t="s">
        <v>1693</v>
      </c>
      <c r="I565" s="1">
        <f>+Territorio[[#This Row],[id]]</f>
        <v>555</v>
      </c>
    </row>
    <row r="566" spans="1:9" hidden="1" x14ac:dyDescent="0.25">
      <c r="A566" s="1">
        <v>10108</v>
      </c>
      <c r="B566">
        <v>556</v>
      </c>
      <c r="C566" s="1" t="s">
        <v>1694</v>
      </c>
      <c r="D566" s="1" t="s">
        <v>1695</v>
      </c>
      <c r="E566" s="1" t="s">
        <v>1061</v>
      </c>
      <c r="F566" s="1" t="s">
        <v>152</v>
      </c>
      <c r="G566" s="1" t="s">
        <v>1062</v>
      </c>
      <c r="H566" s="1" t="s">
        <v>1696</v>
      </c>
      <c r="I566" s="1">
        <f>+Territorio[[#This Row],[id]]</f>
        <v>556</v>
      </c>
    </row>
    <row r="567" spans="1:9" hidden="1" x14ac:dyDescent="0.25">
      <c r="A567" s="1">
        <v>10109</v>
      </c>
      <c r="B567">
        <v>557</v>
      </c>
      <c r="C567" s="1" t="s">
        <v>1697</v>
      </c>
      <c r="D567" s="1" t="s">
        <v>1698</v>
      </c>
      <c r="E567" s="1" t="s">
        <v>1061</v>
      </c>
      <c r="F567" s="1" t="s">
        <v>152</v>
      </c>
      <c r="G567" s="1" t="s">
        <v>1062</v>
      </c>
      <c r="H567" s="1" t="s">
        <v>1699</v>
      </c>
      <c r="I567" s="1">
        <f>+Territorio[[#This Row],[id]]</f>
        <v>557</v>
      </c>
    </row>
    <row r="568" spans="1:9" hidden="1" x14ac:dyDescent="0.25">
      <c r="A568" s="1">
        <v>10201</v>
      </c>
      <c r="B568">
        <v>558</v>
      </c>
      <c r="C568" s="1" t="s">
        <v>1700</v>
      </c>
      <c r="D568" s="1" t="s">
        <v>1701</v>
      </c>
      <c r="E568" s="1" t="s">
        <v>1061</v>
      </c>
      <c r="F568" s="1" t="s">
        <v>152</v>
      </c>
      <c r="G568" s="1" t="s">
        <v>1062</v>
      </c>
      <c r="H568" s="1" t="s">
        <v>1702</v>
      </c>
      <c r="I568" s="1">
        <f>+Territorio[[#This Row],[id]]</f>
        <v>558</v>
      </c>
    </row>
    <row r="569" spans="1:9" hidden="1" x14ac:dyDescent="0.25">
      <c r="A569" s="1">
        <v>10202</v>
      </c>
      <c r="B569">
        <v>559</v>
      </c>
      <c r="C569" s="1" t="s">
        <v>1703</v>
      </c>
      <c r="D569" s="1" t="s">
        <v>1704</v>
      </c>
      <c r="E569" s="1" t="s">
        <v>1061</v>
      </c>
      <c r="F569" s="1" t="s">
        <v>152</v>
      </c>
      <c r="G569" s="1" t="s">
        <v>1062</v>
      </c>
      <c r="H569" s="1" t="s">
        <v>1705</v>
      </c>
      <c r="I569" s="1">
        <f>+Territorio[[#This Row],[id]]</f>
        <v>559</v>
      </c>
    </row>
    <row r="570" spans="1:9" hidden="1" x14ac:dyDescent="0.25">
      <c r="A570" s="1">
        <v>10203</v>
      </c>
      <c r="B570">
        <v>560</v>
      </c>
      <c r="C570" s="1" t="s">
        <v>1706</v>
      </c>
      <c r="D570" s="1" t="s">
        <v>1707</v>
      </c>
      <c r="E570" s="1" t="s">
        <v>1061</v>
      </c>
      <c r="F570" s="1" t="s">
        <v>152</v>
      </c>
      <c r="G570" s="1" t="s">
        <v>1062</v>
      </c>
      <c r="H570" s="1" t="s">
        <v>1708</v>
      </c>
      <c r="I570" s="1">
        <f>+Territorio[[#This Row],[id]]</f>
        <v>560</v>
      </c>
    </row>
    <row r="571" spans="1:9" hidden="1" x14ac:dyDescent="0.25">
      <c r="A571" s="1">
        <v>10204</v>
      </c>
      <c r="B571">
        <v>561</v>
      </c>
      <c r="C571" s="1" t="s">
        <v>1709</v>
      </c>
      <c r="D571" s="1" t="s">
        <v>1710</v>
      </c>
      <c r="E571" s="1" t="s">
        <v>1061</v>
      </c>
      <c r="F571" s="1" t="s">
        <v>152</v>
      </c>
      <c r="G571" s="1" t="s">
        <v>1062</v>
      </c>
      <c r="H571" s="1" t="s">
        <v>1711</v>
      </c>
      <c r="I571" s="1">
        <f>+Territorio[[#This Row],[id]]</f>
        <v>561</v>
      </c>
    </row>
    <row r="572" spans="1:9" hidden="1" x14ac:dyDescent="0.25">
      <c r="A572" s="1">
        <v>10205</v>
      </c>
      <c r="B572">
        <v>562</v>
      </c>
      <c r="C572" s="1" t="s">
        <v>1712</v>
      </c>
      <c r="D572" s="1" t="s">
        <v>1713</v>
      </c>
      <c r="E572" s="1" t="s">
        <v>1061</v>
      </c>
      <c r="F572" s="1" t="s">
        <v>152</v>
      </c>
      <c r="G572" s="1" t="s">
        <v>1062</v>
      </c>
      <c r="H572" s="1" t="s">
        <v>1714</v>
      </c>
      <c r="I572" s="1">
        <f>+Territorio[[#This Row],[id]]</f>
        <v>562</v>
      </c>
    </row>
    <row r="573" spans="1:9" hidden="1" x14ac:dyDescent="0.25">
      <c r="A573" s="1">
        <v>10206</v>
      </c>
      <c r="B573">
        <v>563</v>
      </c>
      <c r="C573" s="1" t="s">
        <v>1715</v>
      </c>
      <c r="D573" s="1" t="s">
        <v>1716</v>
      </c>
      <c r="E573" s="1" t="s">
        <v>1061</v>
      </c>
      <c r="F573" s="1" t="s">
        <v>152</v>
      </c>
      <c r="G573" s="1" t="s">
        <v>1062</v>
      </c>
      <c r="H573" s="1" t="s">
        <v>1717</v>
      </c>
      <c r="I573" s="1">
        <f>+Territorio[[#This Row],[id]]</f>
        <v>563</v>
      </c>
    </row>
    <row r="574" spans="1:9" hidden="1" x14ac:dyDescent="0.25">
      <c r="A574" s="1">
        <v>10207</v>
      </c>
      <c r="B574">
        <v>564</v>
      </c>
      <c r="C574" s="1" t="s">
        <v>1718</v>
      </c>
      <c r="D574" s="1" t="s">
        <v>1719</v>
      </c>
      <c r="E574" s="1" t="s">
        <v>1061</v>
      </c>
      <c r="F574" s="1" t="s">
        <v>152</v>
      </c>
      <c r="G574" s="1" t="s">
        <v>1062</v>
      </c>
      <c r="H574" s="1" t="s">
        <v>1720</v>
      </c>
      <c r="I574" s="1">
        <f>+Territorio[[#This Row],[id]]</f>
        <v>564</v>
      </c>
    </row>
    <row r="575" spans="1:9" hidden="1" x14ac:dyDescent="0.25">
      <c r="A575" s="1">
        <v>10208</v>
      </c>
      <c r="B575">
        <v>565</v>
      </c>
      <c r="C575" s="1" t="s">
        <v>1721</v>
      </c>
      <c r="D575" s="1" t="s">
        <v>1722</v>
      </c>
      <c r="E575" s="1" t="s">
        <v>1061</v>
      </c>
      <c r="F575" s="1" t="s">
        <v>152</v>
      </c>
      <c r="G575" s="1" t="s">
        <v>1062</v>
      </c>
      <c r="H575" s="1" t="s">
        <v>1723</v>
      </c>
      <c r="I575" s="1">
        <f>+Territorio[[#This Row],[id]]</f>
        <v>565</v>
      </c>
    </row>
    <row r="576" spans="1:9" hidden="1" x14ac:dyDescent="0.25">
      <c r="A576" s="1">
        <v>10209</v>
      </c>
      <c r="B576">
        <v>566</v>
      </c>
      <c r="C576" s="1" t="s">
        <v>1724</v>
      </c>
      <c r="D576" s="1" t="s">
        <v>1725</v>
      </c>
      <c r="E576" s="1" t="s">
        <v>1061</v>
      </c>
      <c r="F576" s="1" t="s">
        <v>152</v>
      </c>
      <c r="G576" s="1" t="s">
        <v>1062</v>
      </c>
      <c r="H576" s="1" t="s">
        <v>1726</v>
      </c>
      <c r="I576" s="1">
        <f>+Territorio[[#This Row],[id]]</f>
        <v>566</v>
      </c>
    </row>
    <row r="577" spans="1:9" hidden="1" x14ac:dyDescent="0.25">
      <c r="A577" s="1">
        <v>10210</v>
      </c>
      <c r="B577">
        <v>567</v>
      </c>
      <c r="C577" s="1" t="s">
        <v>1727</v>
      </c>
      <c r="D577" s="1" t="s">
        <v>1728</v>
      </c>
      <c r="E577" s="1" t="s">
        <v>1061</v>
      </c>
      <c r="F577" s="1" t="s">
        <v>152</v>
      </c>
      <c r="G577" s="1" t="s">
        <v>1062</v>
      </c>
      <c r="H577" s="1" t="s">
        <v>1729</v>
      </c>
      <c r="I577" s="1">
        <f>+Territorio[[#This Row],[id]]</f>
        <v>567</v>
      </c>
    </row>
    <row r="578" spans="1:9" hidden="1" x14ac:dyDescent="0.25">
      <c r="A578" s="1">
        <v>10301</v>
      </c>
      <c r="B578">
        <v>568</v>
      </c>
      <c r="C578" s="1" t="s">
        <v>1730</v>
      </c>
      <c r="D578" s="1" t="s">
        <v>1731</v>
      </c>
      <c r="E578" s="1" t="s">
        <v>1061</v>
      </c>
      <c r="F578" s="1" t="s">
        <v>152</v>
      </c>
      <c r="G578" s="1" t="s">
        <v>1062</v>
      </c>
      <c r="H578" s="1" t="s">
        <v>1732</v>
      </c>
      <c r="I578" s="1">
        <f>+Territorio[[#This Row],[id]]</f>
        <v>568</v>
      </c>
    </row>
    <row r="579" spans="1:9" hidden="1" x14ac:dyDescent="0.25">
      <c r="A579" s="1">
        <v>10302</v>
      </c>
      <c r="B579">
        <v>569</v>
      </c>
      <c r="C579" s="1" t="s">
        <v>1733</v>
      </c>
      <c r="D579" s="1" t="s">
        <v>1734</v>
      </c>
      <c r="E579" s="1" t="s">
        <v>1061</v>
      </c>
      <c r="F579" s="1" t="s">
        <v>152</v>
      </c>
      <c r="G579" s="1" t="s">
        <v>1062</v>
      </c>
      <c r="H579" s="1" t="s">
        <v>1735</v>
      </c>
      <c r="I579" s="1">
        <f>+Territorio[[#This Row],[id]]</f>
        <v>569</v>
      </c>
    </row>
    <row r="580" spans="1:9" hidden="1" x14ac:dyDescent="0.25">
      <c r="A580" s="1">
        <v>10303</v>
      </c>
      <c r="B580">
        <v>570</v>
      </c>
      <c r="C580" s="1" t="s">
        <v>1736</v>
      </c>
      <c r="D580" s="1" t="s">
        <v>1737</v>
      </c>
      <c r="E580" s="1" t="s">
        <v>1061</v>
      </c>
      <c r="F580" s="1" t="s">
        <v>152</v>
      </c>
      <c r="G580" s="1" t="s">
        <v>1062</v>
      </c>
      <c r="H580" s="1" t="s">
        <v>1738</v>
      </c>
      <c r="I580" s="1">
        <f>+Territorio[[#This Row],[id]]</f>
        <v>570</v>
      </c>
    </row>
    <row r="581" spans="1:9" hidden="1" x14ac:dyDescent="0.25">
      <c r="A581" s="1">
        <v>10304</v>
      </c>
      <c r="B581">
        <v>571</v>
      </c>
      <c r="C581" s="1" t="s">
        <v>1739</v>
      </c>
      <c r="D581" s="1" t="s">
        <v>1740</v>
      </c>
      <c r="E581" s="1" t="s">
        <v>1061</v>
      </c>
      <c r="F581" s="1" t="s">
        <v>152</v>
      </c>
      <c r="G581" s="1" t="s">
        <v>1062</v>
      </c>
      <c r="H581" s="1" t="s">
        <v>1741</v>
      </c>
      <c r="I581" s="1">
        <f>+Territorio[[#This Row],[id]]</f>
        <v>571</v>
      </c>
    </row>
    <row r="582" spans="1:9" hidden="1" x14ac:dyDescent="0.25">
      <c r="A582" s="1">
        <v>10305</v>
      </c>
      <c r="B582">
        <v>572</v>
      </c>
      <c r="C582" s="1" t="s">
        <v>1742</v>
      </c>
      <c r="D582" s="1" t="s">
        <v>1743</v>
      </c>
      <c r="E582" s="1" t="s">
        <v>1061</v>
      </c>
      <c r="F582" s="1" t="s">
        <v>152</v>
      </c>
      <c r="G582" s="1" t="s">
        <v>1062</v>
      </c>
      <c r="H582" s="1" t="s">
        <v>1744</v>
      </c>
      <c r="I582" s="1">
        <f>+Territorio[[#This Row],[id]]</f>
        <v>572</v>
      </c>
    </row>
    <row r="583" spans="1:9" hidden="1" x14ac:dyDescent="0.25">
      <c r="A583" s="1">
        <v>10306</v>
      </c>
      <c r="B583">
        <v>573</v>
      </c>
      <c r="C583" s="1" t="s">
        <v>1745</v>
      </c>
      <c r="D583" s="1" t="s">
        <v>1746</v>
      </c>
      <c r="E583" s="1" t="s">
        <v>1061</v>
      </c>
      <c r="F583" s="1" t="s">
        <v>152</v>
      </c>
      <c r="G583" s="1" t="s">
        <v>1062</v>
      </c>
      <c r="H583" s="1" t="s">
        <v>1747</v>
      </c>
      <c r="I583" s="1">
        <f>+Territorio[[#This Row],[id]]</f>
        <v>573</v>
      </c>
    </row>
    <row r="584" spans="1:9" hidden="1" x14ac:dyDescent="0.25">
      <c r="A584" s="1">
        <v>10307</v>
      </c>
      <c r="B584">
        <v>574</v>
      </c>
      <c r="C584" s="1" t="s">
        <v>1748</v>
      </c>
      <c r="D584" s="1" t="s">
        <v>1749</v>
      </c>
      <c r="E584" s="1" t="s">
        <v>1061</v>
      </c>
      <c r="F584" s="1" t="s">
        <v>152</v>
      </c>
      <c r="G584" s="1" t="s">
        <v>1062</v>
      </c>
      <c r="H584" s="1" t="s">
        <v>1750</v>
      </c>
      <c r="I584" s="1">
        <f>+Territorio[[#This Row],[id]]</f>
        <v>574</v>
      </c>
    </row>
    <row r="585" spans="1:9" hidden="1" x14ac:dyDescent="0.25">
      <c r="A585" s="1">
        <v>10401</v>
      </c>
      <c r="B585">
        <v>575</v>
      </c>
      <c r="C585" s="1" t="s">
        <v>1751</v>
      </c>
      <c r="D585" s="1" t="s">
        <v>1752</v>
      </c>
      <c r="E585" s="1" t="s">
        <v>1061</v>
      </c>
      <c r="F585" s="1" t="s">
        <v>152</v>
      </c>
      <c r="G585" s="1" t="s">
        <v>1062</v>
      </c>
      <c r="H585" s="1" t="s">
        <v>1753</v>
      </c>
      <c r="I585" s="1">
        <f>+Territorio[[#This Row],[id]]</f>
        <v>575</v>
      </c>
    </row>
    <row r="586" spans="1:9" hidden="1" x14ac:dyDescent="0.25">
      <c r="A586" s="1">
        <v>10402</v>
      </c>
      <c r="B586">
        <v>576</v>
      </c>
      <c r="C586" s="1" t="s">
        <v>1754</v>
      </c>
      <c r="D586" s="1" t="s">
        <v>1755</v>
      </c>
      <c r="E586" s="1" t="s">
        <v>1061</v>
      </c>
      <c r="F586" s="1" t="s">
        <v>152</v>
      </c>
      <c r="G586" s="1" t="s">
        <v>1062</v>
      </c>
      <c r="H586" s="1" t="s">
        <v>1756</v>
      </c>
      <c r="I586" s="1">
        <f>+Territorio[[#This Row],[id]]</f>
        <v>576</v>
      </c>
    </row>
    <row r="587" spans="1:9" hidden="1" x14ac:dyDescent="0.25">
      <c r="A587" s="1">
        <v>10403</v>
      </c>
      <c r="B587">
        <v>577</v>
      </c>
      <c r="C587" s="1" t="s">
        <v>1757</v>
      </c>
      <c r="D587" s="1" t="s">
        <v>1758</v>
      </c>
      <c r="E587" s="1" t="s">
        <v>1061</v>
      </c>
      <c r="F587" s="1" t="s">
        <v>152</v>
      </c>
      <c r="G587" s="1" t="s">
        <v>1062</v>
      </c>
      <c r="H587" s="1" t="s">
        <v>1759</v>
      </c>
      <c r="I587" s="1">
        <f>+Territorio[[#This Row],[id]]</f>
        <v>577</v>
      </c>
    </row>
    <row r="588" spans="1:9" hidden="1" x14ac:dyDescent="0.25">
      <c r="A588" s="1">
        <v>10404</v>
      </c>
      <c r="B588">
        <v>578</v>
      </c>
      <c r="C588" s="1" t="s">
        <v>1760</v>
      </c>
      <c r="D588" s="1" t="s">
        <v>1761</v>
      </c>
      <c r="E588" s="1" t="s">
        <v>1061</v>
      </c>
      <c r="F588" s="1" t="s">
        <v>152</v>
      </c>
      <c r="G588" s="1" t="s">
        <v>1062</v>
      </c>
      <c r="H588" s="1" t="s">
        <v>1762</v>
      </c>
      <c r="I588" s="1">
        <f>+Territorio[[#This Row],[id]]</f>
        <v>578</v>
      </c>
    </row>
    <row r="589" spans="1:9" hidden="1" x14ac:dyDescent="0.25">
      <c r="A589" s="1">
        <v>11101</v>
      </c>
      <c r="B589">
        <v>579</v>
      </c>
      <c r="C589" s="1" t="s">
        <v>1763</v>
      </c>
      <c r="D589" s="1" t="s">
        <v>1764</v>
      </c>
      <c r="E589" s="1" t="s">
        <v>1061</v>
      </c>
      <c r="F589" s="1" t="s">
        <v>152</v>
      </c>
      <c r="G589" s="1" t="s">
        <v>1062</v>
      </c>
      <c r="H589" s="1" t="s">
        <v>1765</v>
      </c>
      <c r="I589" s="1">
        <f>+Territorio[[#This Row],[id]]</f>
        <v>579</v>
      </c>
    </row>
    <row r="590" spans="1:9" hidden="1" x14ac:dyDescent="0.25">
      <c r="A590" s="1">
        <v>11102</v>
      </c>
      <c r="B590">
        <v>580</v>
      </c>
      <c r="C590" s="1" t="s">
        <v>1766</v>
      </c>
      <c r="D590" s="1" t="s">
        <v>1767</v>
      </c>
      <c r="E590" s="1" t="s">
        <v>1061</v>
      </c>
      <c r="F590" s="1" t="s">
        <v>152</v>
      </c>
      <c r="G590" s="1" t="s">
        <v>1062</v>
      </c>
      <c r="H590" s="1" t="s">
        <v>1768</v>
      </c>
      <c r="I590" s="1">
        <f>+Territorio[[#This Row],[id]]</f>
        <v>580</v>
      </c>
    </row>
    <row r="591" spans="1:9" hidden="1" x14ac:dyDescent="0.25">
      <c r="A591" s="1">
        <v>11201</v>
      </c>
      <c r="B591">
        <v>581</v>
      </c>
      <c r="C591" s="1" t="s">
        <v>1769</v>
      </c>
      <c r="D591" s="1" t="s">
        <v>1770</v>
      </c>
      <c r="E591" s="1" t="s">
        <v>1061</v>
      </c>
      <c r="F591" s="1" t="s">
        <v>152</v>
      </c>
      <c r="G591" s="1" t="s">
        <v>1062</v>
      </c>
      <c r="H591" s="1" t="s">
        <v>1771</v>
      </c>
      <c r="I591" s="1">
        <f>+Territorio[[#This Row],[id]]</f>
        <v>581</v>
      </c>
    </row>
    <row r="592" spans="1:9" hidden="1" x14ac:dyDescent="0.25">
      <c r="A592" s="1">
        <v>11202</v>
      </c>
      <c r="B592">
        <v>582</v>
      </c>
      <c r="C592" s="1" t="s">
        <v>1772</v>
      </c>
      <c r="D592" s="1" t="s">
        <v>1773</v>
      </c>
      <c r="E592" s="1" t="s">
        <v>1061</v>
      </c>
      <c r="F592" s="1" t="s">
        <v>152</v>
      </c>
      <c r="G592" s="1" t="s">
        <v>1062</v>
      </c>
      <c r="H592" s="1" t="s">
        <v>1774</v>
      </c>
      <c r="I592" s="1">
        <f>+Territorio[[#This Row],[id]]</f>
        <v>582</v>
      </c>
    </row>
    <row r="593" spans="1:9" hidden="1" x14ac:dyDescent="0.25">
      <c r="A593" s="1">
        <v>11203</v>
      </c>
      <c r="B593">
        <v>583</v>
      </c>
      <c r="C593" s="1" t="s">
        <v>1775</v>
      </c>
      <c r="D593" s="1" t="s">
        <v>1776</v>
      </c>
      <c r="E593" s="1" t="s">
        <v>1061</v>
      </c>
      <c r="F593" s="1" t="s">
        <v>152</v>
      </c>
      <c r="G593" s="1" t="s">
        <v>1062</v>
      </c>
      <c r="H593" s="1" t="s">
        <v>1777</v>
      </c>
      <c r="I593" s="1">
        <f>+Territorio[[#This Row],[id]]</f>
        <v>583</v>
      </c>
    </row>
    <row r="594" spans="1:9" hidden="1" x14ac:dyDescent="0.25">
      <c r="A594" s="1">
        <v>11301</v>
      </c>
      <c r="B594">
        <v>584</v>
      </c>
      <c r="C594" s="1" t="s">
        <v>1778</v>
      </c>
      <c r="D594" s="1" t="s">
        <v>1779</v>
      </c>
      <c r="E594" s="1" t="s">
        <v>1061</v>
      </c>
      <c r="F594" s="1" t="s">
        <v>152</v>
      </c>
      <c r="G594" s="1" t="s">
        <v>1062</v>
      </c>
      <c r="H594" s="1" t="s">
        <v>1780</v>
      </c>
      <c r="I594" s="1">
        <f>+Territorio[[#This Row],[id]]</f>
        <v>584</v>
      </c>
    </row>
    <row r="595" spans="1:9" hidden="1" x14ac:dyDescent="0.25">
      <c r="A595" s="1">
        <v>11302</v>
      </c>
      <c r="B595">
        <v>585</v>
      </c>
      <c r="C595" s="1" t="s">
        <v>1781</v>
      </c>
      <c r="D595" s="1" t="s">
        <v>1782</v>
      </c>
      <c r="E595" s="1" t="s">
        <v>1061</v>
      </c>
      <c r="F595" s="1" t="s">
        <v>152</v>
      </c>
      <c r="G595" s="1" t="s">
        <v>1062</v>
      </c>
      <c r="H595" s="1" t="s">
        <v>1783</v>
      </c>
      <c r="I595" s="1">
        <f>+Territorio[[#This Row],[id]]</f>
        <v>585</v>
      </c>
    </row>
    <row r="596" spans="1:9" hidden="1" x14ac:dyDescent="0.25">
      <c r="A596" s="1">
        <v>11303</v>
      </c>
      <c r="B596">
        <v>586</v>
      </c>
      <c r="C596" s="1" t="s">
        <v>1784</v>
      </c>
      <c r="D596" s="1" t="s">
        <v>1785</v>
      </c>
      <c r="E596" s="1" t="s">
        <v>1061</v>
      </c>
      <c r="F596" s="1" t="s">
        <v>152</v>
      </c>
      <c r="G596" s="1" t="s">
        <v>1062</v>
      </c>
      <c r="H596" s="1" t="s">
        <v>1786</v>
      </c>
      <c r="I596" s="1">
        <f>+Territorio[[#This Row],[id]]</f>
        <v>586</v>
      </c>
    </row>
    <row r="597" spans="1:9" hidden="1" x14ac:dyDescent="0.25">
      <c r="A597" s="1">
        <v>11401</v>
      </c>
      <c r="B597">
        <v>587</v>
      </c>
      <c r="C597" s="1" t="s">
        <v>1787</v>
      </c>
      <c r="D597" s="1" t="s">
        <v>1788</v>
      </c>
      <c r="E597" s="1" t="s">
        <v>1061</v>
      </c>
      <c r="F597" s="1" t="s">
        <v>152</v>
      </c>
      <c r="G597" s="1" t="s">
        <v>1062</v>
      </c>
      <c r="H597" s="1" t="s">
        <v>1789</v>
      </c>
      <c r="I597" s="1">
        <f>+Territorio[[#This Row],[id]]</f>
        <v>587</v>
      </c>
    </row>
    <row r="598" spans="1:9" hidden="1" x14ac:dyDescent="0.25">
      <c r="A598" s="1">
        <v>11402</v>
      </c>
      <c r="B598">
        <v>588</v>
      </c>
      <c r="C598" s="1" t="s">
        <v>1790</v>
      </c>
      <c r="D598" s="1" t="s">
        <v>1791</v>
      </c>
      <c r="E598" s="1" t="s">
        <v>1061</v>
      </c>
      <c r="F598" s="1" t="s">
        <v>152</v>
      </c>
      <c r="G598" s="1" t="s">
        <v>1062</v>
      </c>
      <c r="H598" s="1" t="s">
        <v>1792</v>
      </c>
      <c r="I598" s="1">
        <f>+Territorio[[#This Row],[id]]</f>
        <v>588</v>
      </c>
    </row>
    <row r="599" spans="1:9" hidden="1" x14ac:dyDescent="0.25">
      <c r="A599" s="1">
        <v>12101</v>
      </c>
      <c r="B599">
        <v>589</v>
      </c>
      <c r="C599" s="1" t="s">
        <v>1793</v>
      </c>
      <c r="D599" s="1" t="s">
        <v>1794</v>
      </c>
      <c r="E599" s="1" t="s">
        <v>1061</v>
      </c>
      <c r="F599" s="1" t="s">
        <v>152</v>
      </c>
      <c r="G599" s="1" t="s">
        <v>1062</v>
      </c>
      <c r="H599" s="1" t="s">
        <v>1795</v>
      </c>
      <c r="I599" s="1">
        <f>+Territorio[[#This Row],[id]]</f>
        <v>589</v>
      </c>
    </row>
    <row r="600" spans="1:9" hidden="1" x14ac:dyDescent="0.25">
      <c r="A600" s="1">
        <v>12102</v>
      </c>
      <c r="B600">
        <v>590</v>
      </c>
      <c r="C600" s="1" t="s">
        <v>1796</v>
      </c>
      <c r="D600" s="1" t="s">
        <v>1797</v>
      </c>
      <c r="E600" s="1" t="s">
        <v>1061</v>
      </c>
      <c r="F600" s="1" t="s">
        <v>152</v>
      </c>
      <c r="G600" s="1" t="s">
        <v>1062</v>
      </c>
      <c r="H600" s="1" t="s">
        <v>1798</v>
      </c>
      <c r="I600" s="1">
        <f>+Territorio[[#This Row],[id]]</f>
        <v>590</v>
      </c>
    </row>
    <row r="601" spans="1:9" hidden="1" x14ac:dyDescent="0.25">
      <c r="A601" s="1">
        <v>12103</v>
      </c>
      <c r="B601">
        <v>591</v>
      </c>
      <c r="C601" s="1" t="s">
        <v>1799</v>
      </c>
      <c r="D601" s="1" t="s">
        <v>1800</v>
      </c>
      <c r="E601" s="1" t="s">
        <v>1061</v>
      </c>
      <c r="F601" s="1" t="s">
        <v>152</v>
      </c>
      <c r="G601" s="1" t="s">
        <v>1062</v>
      </c>
      <c r="H601" s="1" t="s">
        <v>1801</v>
      </c>
      <c r="I601" s="1">
        <f>+Territorio[[#This Row],[id]]</f>
        <v>591</v>
      </c>
    </row>
    <row r="602" spans="1:9" hidden="1" x14ac:dyDescent="0.25">
      <c r="A602" s="1">
        <v>12104</v>
      </c>
      <c r="B602">
        <v>592</v>
      </c>
      <c r="C602" s="1" t="s">
        <v>1802</v>
      </c>
      <c r="D602" s="1" t="s">
        <v>1803</v>
      </c>
      <c r="E602" s="1" t="s">
        <v>1061</v>
      </c>
      <c r="F602" s="1" t="s">
        <v>152</v>
      </c>
      <c r="G602" s="1" t="s">
        <v>1062</v>
      </c>
      <c r="H602" s="1" t="s">
        <v>1804</v>
      </c>
      <c r="I602" s="1">
        <f>+Territorio[[#This Row],[id]]</f>
        <v>592</v>
      </c>
    </row>
    <row r="603" spans="1:9" hidden="1" x14ac:dyDescent="0.25">
      <c r="A603" s="1">
        <v>12201</v>
      </c>
      <c r="B603">
        <v>593</v>
      </c>
      <c r="C603" s="1" t="s">
        <v>1805</v>
      </c>
      <c r="D603" s="1" t="s">
        <v>1806</v>
      </c>
      <c r="E603" s="1" t="s">
        <v>1061</v>
      </c>
      <c r="F603" s="1" t="s">
        <v>152</v>
      </c>
      <c r="G603" s="1" t="s">
        <v>1062</v>
      </c>
      <c r="H603" s="1" t="s">
        <v>1807</v>
      </c>
      <c r="I603" s="1">
        <f>+Territorio[[#This Row],[id]]</f>
        <v>593</v>
      </c>
    </row>
    <row r="604" spans="1:9" hidden="1" x14ac:dyDescent="0.25">
      <c r="A604" s="1">
        <v>12201</v>
      </c>
      <c r="B604">
        <v>594</v>
      </c>
      <c r="C604" s="1" t="s">
        <v>1808</v>
      </c>
      <c r="D604" s="1" t="s">
        <v>1806</v>
      </c>
      <c r="E604" s="1" t="s">
        <v>1061</v>
      </c>
      <c r="F604" s="1" t="s">
        <v>152</v>
      </c>
      <c r="G604" s="1" t="s">
        <v>1062</v>
      </c>
      <c r="H604" s="1" t="s">
        <v>1809</v>
      </c>
      <c r="I604" s="1">
        <f>+Territorio[[#This Row],[id]]</f>
        <v>594</v>
      </c>
    </row>
    <row r="605" spans="1:9" hidden="1" x14ac:dyDescent="0.25">
      <c r="A605" s="1">
        <v>12301</v>
      </c>
      <c r="B605">
        <v>595</v>
      </c>
      <c r="C605" s="1" t="s">
        <v>1810</v>
      </c>
      <c r="D605" s="1" t="s">
        <v>1811</v>
      </c>
      <c r="E605" s="1" t="s">
        <v>1061</v>
      </c>
      <c r="F605" s="1" t="s">
        <v>152</v>
      </c>
      <c r="G605" s="1" t="s">
        <v>1062</v>
      </c>
      <c r="H605" s="1" t="s">
        <v>1812</v>
      </c>
      <c r="I605" s="1">
        <f>+Territorio[[#This Row],[id]]</f>
        <v>595</v>
      </c>
    </row>
    <row r="606" spans="1:9" hidden="1" x14ac:dyDescent="0.25">
      <c r="A606" s="1">
        <v>12302</v>
      </c>
      <c r="B606">
        <v>596</v>
      </c>
      <c r="C606" s="1" t="s">
        <v>1813</v>
      </c>
      <c r="D606" s="1" t="s">
        <v>1814</v>
      </c>
      <c r="E606" s="1" t="s">
        <v>1061</v>
      </c>
      <c r="F606" s="1" t="s">
        <v>152</v>
      </c>
      <c r="G606" s="1" t="s">
        <v>1062</v>
      </c>
      <c r="H606" s="1" t="s">
        <v>1815</v>
      </c>
      <c r="I606" s="1">
        <f>+Territorio[[#This Row],[id]]</f>
        <v>596</v>
      </c>
    </row>
    <row r="607" spans="1:9" hidden="1" x14ac:dyDescent="0.25">
      <c r="A607" s="1">
        <v>12303</v>
      </c>
      <c r="B607">
        <v>597</v>
      </c>
      <c r="C607" s="1" t="s">
        <v>1816</v>
      </c>
      <c r="D607" s="1" t="s">
        <v>1817</v>
      </c>
      <c r="E607" s="1" t="s">
        <v>1061</v>
      </c>
      <c r="F607" s="1" t="s">
        <v>152</v>
      </c>
      <c r="G607" s="1" t="s">
        <v>1062</v>
      </c>
      <c r="H607" s="1" t="s">
        <v>1818</v>
      </c>
      <c r="I607" s="1">
        <f>+Territorio[[#This Row],[id]]</f>
        <v>597</v>
      </c>
    </row>
    <row r="608" spans="1:9" hidden="1" x14ac:dyDescent="0.25">
      <c r="A608" s="1">
        <v>12401</v>
      </c>
      <c r="B608">
        <v>598</v>
      </c>
      <c r="C608" s="1" t="s">
        <v>1819</v>
      </c>
      <c r="D608" s="1" t="s">
        <v>1820</v>
      </c>
      <c r="E608" s="1" t="s">
        <v>1061</v>
      </c>
      <c r="F608" s="1" t="s">
        <v>152</v>
      </c>
      <c r="G608" s="1" t="s">
        <v>1062</v>
      </c>
      <c r="H608" s="1" t="s">
        <v>1821</v>
      </c>
      <c r="I608" s="1">
        <f>+Territorio[[#This Row],[id]]</f>
        <v>598</v>
      </c>
    </row>
    <row r="609" spans="1:9" hidden="1" x14ac:dyDescent="0.25">
      <c r="A609" s="1">
        <v>12402</v>
      </c>
      <c r="B609">
        <v>599</v>
      </c>
      <c r="C609" s="1" t="s">
        <v>1822</v>
      </c>
      <c r="D609" s="1" t="s">
        <v>1823</v>
      </c>
      <c r="E609" s="1" t="s">
        <v>1061</v>
      </c>
      <c r="F609" s="1" t="s">
        <v>152</v>
      </c>
      <c r="G609" s="1" t="s">
        <v>1062</v>
      </c>
      <c r="H609" s="1" t="s">
        <v>1824</v>
      </c>
      <c r="I609" s="1">
        <f>+Territorio[[#This Row],[id]]</f>
        <v>599</v>
      </c>
    </row>
    <row r="610" spans="1:9" hidden="1" x14ac:dyDescent="0.25">
      <c r="A610" s="1">
        <v>13101</v>
      </c>
      <c r="B610">
        <v>600</v>
      </c>
      <c r="C610" s="1" t="s">
        <v>892</v>
      </c>
      <c r="D610" s="1" t="s">
        <v>1825</v>
      </c>
      <c r="E610" s="1" t="s">
        <v>1061</v>
      </c>
      <c r="F610" s="1" t="s">
        <v>152</v>
      </c>
      <c r="G610" s="1" t="s">
        <v>1062</v>
      </c>
      <c r="H610" s="1" t="s">
        <v>1826</v>
      </c>
      <c r="I610" s="1">
        <f>+Territorio[[#This Row],[id]]</f>
        <v>600</v>
      </c>
    </row>
    <row r="611" spans="1:9" hidden="1" x14ac:dyDescent="0.25">
      <c r="A611" s="1">
        <v>13102</v>
      </c>
      <c r="B611">
        <v>601</v>
      </c>
      <c r="C611" s="1" t="s">
        <v>1827</v>
      </c>
      <c r="D611" s="1" t="s">
        <v>1828</v>
      </c>
      <c r="E611" s="1" t="s">
        <v>1061</v>
      </c>
      <c r="F611" s="1" t="s">
        <v>152</v>
      </c>
      <c r="G611" s="1" t="s">
        <v>1062</v>
      </c>
      <c r="H611" s="1" t="s">
        <v>1829</v>
      </c>
      <c r="I611" s="1">
        <f>+Territorio[[#This Row],[id]]</f>
        <v>601</v>
      </c>
    </row>
    <row r="612" spans="1:9" hidden="1" x14ac:dyDescent="0.25">
      <c r="A612" s="1">
        <v>13103</v>
      </c>
      <c r="B612">
        <v>602</v>
      </c>
      <c r="C612" s="1" t="s">
        <v>1830</v>
      </c>
      <c r="D612" s="1" t="s">
        <v>1831</v>
      </c>
      <c r="E612" s="1" t="s">
        <v>1061</v>
      </c>
      <c r="F612" s="1" t="s">
        <v>152</v>
      </c>
      <c r="G612" s="1" t="s">
        <v>1062</v>
      </c>
      <c r="H612" s="1" t="s">
        <v>1832</v>
      </c>
      <c r="I612" s="1">
        <f>+Territorio[[#This Row],[id]]</f>
        <v>602</v>
      </c>
    </row>
    <row r="613" spans="1:9" hidden="1" x14ac:dyDescent="0.25">
      <c r="A613" s="1">
        <v>13104</v>
      </c>
      <c r="B613">
        <v>603</v>
      </c>
      <c r="C613" s="1" t="s">
        <v>1833</v>
      </c>
      <c r="D613" s="1" t="s">
        <v>1834</v>
      </c>
      <c r="E613" s="1" t="s">
        <v>1061</v>
      </c>
      <c r="F613" s="1" t="s">
        <v>152</v>
      </c>
      <c r="G613" s="1" t="s">
        <v>1062</v>
      </c>
      <c r="H613" s="1" t="s">
        <v>1835</v>
      </c>
      <c r="I613" s="1">
        <f>+Territorio[[#This Row],[id]]</f>
        <v>603</v>
      </c>
    </row>
    <row r="614" spans="1:9" hidden="1" x14ac:dyDescent="0.25">
      <c r="A614" s="1">
        <v>13105</v>
      </c>
      <c r="B614">
        <v>604</v>
      </c>
      <c r="C614" s="1" t="s">
        <v>1836</v>
      </c>
      <c r="D614" s="1" t="s">
        <v>1837</v>
      </c>
      <c r="E614" s="1" t="s">
        <v>1061</v>
      </c>
      <c r="F614" s="1" t="s">
        <v>152</v>
      </c>
      <c r="G614" s="1" t="s">
        <v>1062</v>
      </c>
      <c r="H614" s="1" t="s">
        <v>1838</v>
      </c>
      <c r="I614" s="1">
        <f>+Territorio[[#This Row],[id]]</f>
        <v>604</v>
      </c>
    </row>
    <row r="615" spans="1:9" hidden="1" x14ac:dyDescent="0.25">
      <c r="A615" s="1">
        <v>13106</v>
      </c>
      <c r="B615">
        <v>605</v>
      </c>
      <c r="C615" s="1" t="s">
        <v>1839</v>
      </c>
      <c r="D615" s="1" t="s">
        <v>1840</v>
      </c>
      <c r="E615" s="1" t="s">
        <v>1061</v>
      </c>
      <c r="F615" s="1" t="s">
        <v>152</v>
      </c>
      <c r="G615" s="1" t="s">
        <v>1062</v>
      </c>
      <c r="H615" s="1" t="s">
        <v>1841</v>
      </c>
      <c r="I615" s="1">
        <f>+Territorio[[#This Row],[id]]</f>
        <v>605</v>
      </c>
    </row>
    <row r="616" spans="1:9" hidden="1" x14ac:dyDescent="0.25">
      <c r="A616" s="1">
        <v>13107</v>
      </c>
      <c r="B616">
        <v>606</v>
      </c>
      <c r="C616" s="1" t="s">
        <v>1842</v>
      </c>
      <c r="D616" s="1" t="s">
        <v>1843</v>
      </c>
      <c r="E616" s="1" t="s">
        <v>1061</v>
      </c>
      <c r="F616" s="1" t="s">
        <v>152</v>
      </c>
      <c r="G616" s="1" t="s">
        <v>1062</v>
      </c>
      <c r="H616" s="1" t="s">
        <v>1844</v>
      </c>
      <c r="I616" s="1">
        <f>+Territorio[[#This Row],[id]]</f>
        <v>606</v>
      </c>
    </row>
    <row r="617" spans="1:9" hidden="1" x14ac:dyDescent="0.25">
      <c r="A617" s="1">
        <v>13108</v>
      </c>
      <c r="B617">
        <v>607</v>
      </c>
      <c r="C617" s="1" t="s">
        <v>847</v>
      </c>
      <c r="D617" s="1" t="s">
        <v>1845</v>
      </c>
      <c r="E617" s="1" t="s">
        <v>1061</v>
      </c>
      <c r="F617" s="1" t="s">
        <v>152</v>
      </c>
      <c r="G617" s="1" t="s">
        <v>1062</v>
      </c>
      <c r="H617" s="1" t="s">
        <v>1846</v>
      </c>
      <c r="I617" s="1">
        <f>+Territorio[[#This Row],[id]]</f>
        <v>607</v>
      </c>
    </row>
    <row r="618" spans="1:9" hidden="1" x14ac:dyDescent="0.25">
      <c r="A618" s="1">
        <v>13109</v>
      </c>
      <c r="B618">
        <v>608</v>
      </c>
      <c r="C618" s="1" t="s">
        <v>1847</v>
      </c>
      <c r="D618" s="1" t="s">
        <v>1848</v>
      </c>
      <c r="E618" s="1" t="s">
        <v>1061</v>
      </c>
      <c r="F618" s="1" t="s">
        <v>152</v>
      </c>
      <c r="G618" s="1" t="s">
        <v>1062</v>
      </c>
      <c r="H618" s="1" t="s">
        <v>1849</v>
      </c>
      <c r="I618" s="1">
        <f>+Territorio[[#This Row],[id]]</f>
        <v>608</v>
      </c>
    </row>
    <row r="619" spans="1:9" hidden="1" x14ac:dyDescent="0.25">
      <c r="A619" s="1">
        <v>13110</v>
      </c>
      <c r="B619">
        <v>609</v>
      </c>
      <c r="C619" s="1" t="s">
        <v>1850</v>
      </c>
      <c r="D619" s="1" t="s">
        <v>1851</v>
      </c>
      <c r="E619" s="1" t="s">
        <v>1061</v>
      </c>
      <c r="F619" s="1" t="s">
        <v>152</v>
      </c>
      <c r="G619" s="1" t="s">
        <v>1062</v>
      </c>
      <c r="H619" s="1" t="s">
        <v>1852</v>
      </c>
      <c r="I619" s="1">
        <f>+Territorio[[#This Row],[id]]</f>
        <v>609</v>
      </c>
    </row>
    <row r="620" spans="1:9" hidden="1" x14ac:dyDescent="0.25">
      <c r="A620" s="1">
        <v>13111</v>
      </c>
      <c r="B620">
        <v>610</v>
      </c>
      <c r="C620" s="1" t="s">
        <v>1853</v>
      </c>
      <c r="D620" s="1" t="s">
        <v>1854</v>
      </c>
      <c r="E620" s="1" t="s">
        <v>1061</v>
      </c>
      <c r="F620" s="1" t="s">
        <v>152</v>
      </c>
      <c r="G620" s="1" t="s">
        <v>1062</v>
      </c>
      <c r="H620" s="1" t="s">
        <v>1855</v>
      </c>
      <c r="I620" s="1">
        <f>+Territorio[[#This Row],[id]]</f>
        <v>610</v>
      </c>
    </row>
    <row r="621" spans="1:9" hidden="1" x14ac:dyDescent="0.25">
      <c r="A621" s="1">
        <v>13112</v>
      </c>
      <c r="B621">
        <v>611</v>
      </c>
      <c r="C621" s="1" t="s">
        <v>1856</v>
      </c>
      <c r="D621" s="1" t="s">
        <v>1857</v>
      </c>
      <c r="E621" s="1" t="s">
        <v>1061</v>
      </c>
      <c r="F621" s="1" t="s">
        <v>152</v>
      </c>
      <c r="G621" s="1" t="s">
        <v>1062</v>
      </c>
      <c r="H621" s="1" t="s">
        <v>1858</v>
      </c>
      <c r="I621" s="1">
        <f>+Territorio[[#This Row],[id]]</f>
        <v>611</v>
      </c>
    </row>
    <row r="622" spans="1:9" hidden="1" x14ac:dyDescent="0.25">
      <c r="A622" s="1">
        <v>13113</v>
      </c>
      <c r="B622">
        <v>612</v>
      </c>
      <c r="C622" s="1" t="s">
        <v>1859</v>
      </c>
      <c r="D622" s="1" t="s">
        <v>1860</v>
      </c>
      <c r="E622" s="1" t="s">
        <v>1061</v>
      </c>
      <c r="F622" s="1" t="s">
        <v>152</v>
      </c>
      <c r="G622" s="1" t="s">
        <v>1062</v>
      </c>
      <c r="H622" s="1" t="s">
        <v>1861</v>
      </c>
      <c r="I622" s="1">
        <f>+Territorio[[#This Row],[id]]</f>
        <v>612</v>
      </c>
    </row>
    <row r="623" spans="1:9" hidden="1" x14ac:dyDescent="0.25">
      <c r="A623" s="1">
        <v>13114</v>
      </c>
      <c r="B623">
        <v>613</v>
      </c>
      <c r="C623" s="1" t="s">
        <v>1862</v>
      </c>
      <c r="D623" s="1" t="s">
        <v>1863</v>
      </c>
      <c r="E623" s="1" t="s">
        <v>1061</v>
      </c>
      <c r="F623" s="1" t="s">
        <v>152</v>
      </c>
      <c r="G623" s="1" t="s">
        <v>1062</v>
      </c>
      <c r="H623" s="1" t="s">
        <v>1864</v>
      </c>
      <c r="I623" s="1">
        <f>+Territorio[[#This Row],[id]]</f>
        <v>613</v>
      </c>
    </row>
    <row r="624" spans="1:9" hidden="1" x14ac:dyDescent="0.25">
      <c r="A624" s="1">
        <v>13115</v>
      </c>
      <c r="B624">
        <v>614</v>
      </c>
      <c r="C624" s="1" t="s">
        <v>1865</v>
      </c>
      <c r="D624" s="1" t="s">
        <v>1866</v>
      </c>
      <c r="E624" s="1" t="s">
        <v>1061</v>
      </c>
      <c r="F624" s="1" t="s">
        <v>152</v>
      </c>
      <c r="G624" s="1" t="s">
        <v>1062</v>
      </c>
      <c r="H624" s="1" t="s">
        <v>1867</v>
      </c>
      <c r="I624" s="1">
        <f>+Territorio[[#This Row],[id]]</f>
        <v>614</v>
      </c>
    </row>
    <row r="625" spans="1:9" hidden="1" x14ac:dyDescent="0.25">
      <c r="A625" s="1">
        <v>13116</v>
      </c>
      <c r="B625">
        <v>615</v>
      </c>
      <c r="C625" s="1" t="s">
        <v>1868</v>
      </c>
      <c r="D625" s="1" t="s">
        <v>1869</v>
      </c>
      <c r="E625" s="1" t="s">
        <v>1061</v>
      </c>
      <c r="F625" s="1" t="s">
        <v>152</v>
      </c>
      <c r="G625" s="1" t="s">
        <v>1062</v>
      </c>
      <c r="H625" s="1" t="s">
        <v>1870</v>
      </c>
      <c r="I625" s="1">
        <f>+Territorio[[#This Row],[id]]</f>
        <v>615</v>
      </c>
    </row>
    <row r="626" spans="1:9" hidden="1" x14ac:dyDescent="0.25">
      <c r="A626" s="1">
        <v>13117</v>
      </c>
      <c r="B626">
        <v>616</v>
      </c>
      <c r="C626" s="1" t="s">
        <v>1871</v>
      </c>
      <c r="D626" s="1" t="s">
        <v>1872</v>
      </c>
      <c r="E626" s="1" t="s">
        <v>1061</v>
      </c>
      <c r="F626" s="1" t="s">
        <v>152</v>
      </c>
      <c r="G626" s="1" t="s">
        <v>1062</v>
      </c>
      <c r="H626" s="1" t="s">
        <v>1873</v>
      </c>
      <c r="I626" s="1">
        <f>+Territorio[[#This Row],[id]]</f>
        <v>616</v>
      </c>
    </row>
    <row r="627" spans="1:9" hidden="1" x14ac:dyDescent="0.25">
      <c r="A627" s="1">
        <v>13118</v>
      </c>
      <c r="B627">
        <v>617</v>
      </c>
      <c r="C627" s="1" t="s">
        <v>1874</v>
      </c>
      <c r="D627" s="1" t="s">
        <v>1875</v>
      </c>
      <c r="E627" s="1" t="s">
        <v>1061</v>
      </c>
      <c r="F627" s="1" t="s">
        <v>152</v>
      </c>
      <c r="G627" s="1" t="s">
        <v>1062</v>
      </c>
      <c r="H627" s="1" t="s">
        <v>1876</v>
      </c>
      <c r="I627" s="1">
        <f>+Territorio[[#This Row],[id]]</f>
        <v>617</v>
      </c>
    </row>
    <row r="628" spans="1:9" hidden="1" x14ac:dyDescent="0.25">
      <c r="A628" s="1">
        <v>13119</v>
      </c>
      <c r="B628">
        <v>618</v>
      </c>
      <c r="C628" s="1" t="s">
        <v>1877</v>
      </c>
      <c r="D628" s="1" t="s">
        <v>1878</v>
      </c>
      <c r="E628" s="1" t="s">
        <v>1061</v>
      </c>
      <c r="F628" s="1" t="s">
        <v>152</v>
      </c>
      <c r="G628" s="1" t="s">
        <v>1062</v>
      </c>
      <c r="H628" s="1" t="s">
        <v>1879</v>
      </c>
      <c r="I628" s="1">
        <f>+Territorio[[#This Row],[id]]</f>
        <v>618</v>
      </c>
    </row>
    <row r="629" spans="1:9" hidden="1" x14ac:dyDescent="0.25">
      <c r="A629" s="1">
        <v>13120</v>
      </c>
      <c r="B629">
        <v>619</v>
      </c>
      <c r="C629" s="1" t="s">
        <v>1880</v>
      </c>
      <c r="D629" s="1" t="s">
        <v>1881</v>
      </c>
      <c r="E629" s="1" t="s">
        <v>1061</v>
      </c>
      <c r="F629" s="1" t="s">
        <v>152</v>
      </c>
      <c r="G629" s="1" t="s">
        <v>1062</v>
      </c>
      <c r="H629" s="1" t="s">
        <v>1882</v>
      </c>
      <c r="I629" s="1">
        <f>+Territorio[[#This Row],[id]]</f>
        <v>619</v>
      </c>
    </row>
    <row r="630" spans="1:9" hidden="1" x14ac:dyDescent="0.25">
      <c r="A630" s="1">
        <v>13121</v>
      </c>
      <c r="B630">
        <v>620</v>
      </c>
      <c r="C630" s="1" t="s">
        <v>1883</v>
      </c>
      <c r="D630" s="1" t="s">
        <v>1884</v>
      </c>
      <c r="E630" s="1" t="s">
        <v>1061</v>
      </c>
      <c r="F630" s="1" t="s">
        <v>152</v>
      </c>
      <c r="G630" s="1" t="s">
        <v>1062</v>
      </c>
      <c r="H630" s="1" t="s">
        <v>1885</v>
      </c>
      <c r="I630" s="1">
        <f>+Territorio[[#This Row],[id]]</f>
        <v>620</v>
      </c>
    </row>
    <row r="631" spans="1:9" hidden="1" x14ac:dyDescent="0.25">
      <c r="A631" s="1">
        <v>13122</v>
      </c>
      <c r="B631">
        <v>621</v>
      </c>
      <c r="C631" s="1" t="s">
        <v>1886</v>
      </c>
      <c r="D631" s="1" t="s">
        <v>1887</v>
      </c>
      <c r="E631" s="1" t="s">
        <v>1061</v>
      </c>
      <c r="F631" s="1" t="s">
        <v>152</v>
      </c>
      <c r="G631" s="1" t="s">
        <v>1062</v>
      </c>
      <c r="H631" s="1" t="s">
        <v>1888</v>
      </c>
      <c r="I631" s="1">
        <f>+Territorio[[#This Row],[id]]</f>
        <v>621</v>
      </c>
    </row>
    <row r="632" spans="1:9" hidden="1" x14ac:dyDescent="0.25">
      <c r="A632" s="1">
        <v>13123</v>
      </c>
      <c r="B632">
        <v>622</v>
      </c>
      <c r="C632" s="1" t="s">
        <v>1889</v>
      </c>
      <c r="D632" s="1" t="s">
        <v>1890</v>
      </c>
      <c r="E632" s="1" t="s">
        <v>1061</v>
      </c>
      <c r="F632" s="1" t="s">
        <v>152</v>
      </c>
      <c r="G632" s="1" t="s">
        <v>1062</v>
      </c>
      <c r="H632" s="1" t="s">
        <v>1891</v>
      </c>
      <c r="I632" s="1">
        <f>+Territorio[[#This Row],[id]]</f>
        <v>622</v>
      </c>
    </row>
    <row r="633" spans="1:9" hidden="1" x14ac:dyDescent="0.25">
      <c r="A633" s="1">
        <v>13124</v>
      </c>
      <c r="B633">
        <v>623</v>
      </c>
      <c r="C633" s="1" t="s">
        <v>1892</v>
      </c>
      <c r="D633" s="1" t="s">
        <v>1893</v>
      </c>
      <c r="E633" s="1" t="s">
        <v>1061</v>
      </c>
      <c r="F633" s="1" t="s">
        <v>152</v>
      </c>
      <c r="G633" s="1" t="s">
        <v>1062</v>
      </c>
      <c r="H633" s="1" t="s">
        <v>1894</v>
      </c>
      <c r="I633" s="1">
        <f>+Territorio[[#This Row],[id]]</f>
        <v>623</v>
      </c>
    </row>
    <row r="634" spans="1:9" hidden="1" x14ac:dyDescent="0.25">
      <c r="A634" s="1">
        <v>13125</v>
      </c>
      <c r="B634">
        <v>624</v>
      </c>
      <c r="C634" s="1" t="s">
        <v>1895</v>
      </c>
      <c r="D634" s="1" t="s">
        <v>1896</v>
      </c>
      <c r="E634" s="1" t="s">
        <v>1061</v>
      </c>
      <c r="F634" s="1" t="s">
        <v>152</v>
      </c>
      <c r="G634" s="1" t="s">
        <v>1062</v>
      </c>
      <c r="H634" s="1" t="s">
        <v>1897</v>
      </c>
      <c r="I634" s="1">
        <f>+Territorio[[#This Row],[id]]</f>
        <v>624</v>
      </c>
    </row>
    <row r="635" spans="1:9" hidden="1" x14ac:dyDescent="0.25">
      <c r="A635" s="1">
        <v>13126</v>
      </c>
      <c r="B635">
        <v>625</v>
      </c>
      <c r="C635" s="1" t="s">
        <v>1898</v>
      </c>
      <c r="D635" s="1" t="s">
        <v>1899</v>
      </c>
      <c r="E635" s="1" t="s">
        <v>1061</v>
      </c>
      <c r="F635" s="1" t="s">
        <v>152</v>
      </c>
      <c r="G635" s="1" t="s">
        <v>1062</v>
      </c>
      <c r="H635" s="1" t="s">
        <v>1900</v>
      </c>
      <c r="I635" s="1">
        <f>+Territorio[[#This Row],[id]]</f>
        <v>625</v>
      </c>
    </row>
    <row r="636" spans="1:9" hidden="1" x14ac:dyDescent="0.25">
      <c r="A636" s="1">
        <v>13127</v>
      </c>
      <c r="B636">
        <v>626</v>
      </c>
      <c r="C636" s="1" t="s">
        <v>1901</v>
      </c>
      <c r="D636" s="1" t="s">
        <v>1902</v>
      </c>
      <c r="E636" s="1" t="s">
        <v>1061</v>
      </c>
      <c r="F636" s="1" t="s">
        <v>152</v>
      </c>
      <c r="G636" s="1" t="s">
        <v>1062</v>
      </c>
      <c r="H636" s="1" t="s">
        <v>1903</v>
      </c>
      <c r="I636" s="1">
        <f>+Territorio[[#This Row],[id]]</f>
        <v>626</v>
      </c>
    </row>
    <row r="637" spans="1:9" hidden="1" x14ac:dyDescent="0.25">
      <c r="A637" s="1">
        <v>13128</v>
      </c>
      <c r="B637">
        <v>627</v>
      </c>
      <c r="C637" s="1" t="s">
        <v>1904</v>
      </c>
      <c r="D637" s="1" t="s">
        <v>1905</v>
      </c>
      <c r="E637" s="1" t="s">
        <v>1061</v>
      </c>
      <c r="F637" s="1" t="s">
        <v>152</v>
      </c>
      <c r="G637" s="1" t="s">
        <v>1062</v>
      </c>
      <c r="H637" s="1" t="s">
        <v>1906</v>
      </c>
      <c r="I637" s="1">
        <f>+Territorio[[#This Row],[id]]</f>
        <v>627</v>
      </c>
    </row>
    <row r="638" spans="1:9" hidden="1" x14ac:dyDescent="0.25">
      <c r="A638" s="1">
        <v>13129</v>
      </c>
      <c r="B638">
        <v>628</v>
      </c>
      <c r="C638" s="1" t="s">
        <v>1907</v>
      </c>
      <c r="D638" s="1" t="s">
        <v>1908</v>
      </c>
      <c r="E638" s="1" t="s">
        <v>1061</v>
      </c>
      <c r="F638" s="1" t="s">
        <v>152</v>
      </c>
      <c r="G638" s="1" t="s">
        <v>1062</v>
      </c>
      <c r="H638" s="1" t="s">
        <v>1909</v>
      </c>
      <c r="I638" s="1">
        <f>+Territorio[[#This Row],[id]]</f>
        <v>628</v>
      </c>
    </row>
    <row r="639" spans="1:9" hidden="1" x14ac:dyDescent="0.25">
      <c r="A639" s="1">
        <v>13130</v>
      </c>
      <c r="B639">
        <v>629</v>
      </c>
      <c r="C639" s="1" t="s">
        <v>1029</v>
      </c>
      <c r="D639" s="1" t="s">
        <v>1910</v>
      </c>
      <c r="E639" s="1" t="s">
        <v>1061</v>
      </c>
      <c r="F639" s="1" t="s">
        <v>152</v>
      </c>
      <c r="G639" s="1" t="s">
        <v>1062</v>
      </c>
      <c r="H639" s="1" t="s">
        <v>1911</v>
      </c>
      <c r="I639" s="1">
        <f>+Territorio[[#This Row],[id]]</f>
        <v>629</v>
      </c>
    </row>
    <row r="640" spans="1:9" hidden="1" x14ac:dyDescent="0.25">
      <c r="A640" s="1">
        <v>13131</v>
      </c>
      <c r="B640">
        <v>630</v>
      </c>
      <c r="C640" s="1" t="s">
        <v>1912</v>
      </c>
      <c r="D640" s="1" t="s">
        <v>1913</v>
      </c>
      <c r="E640" s="1" t="s">
        <v>1061</v>
      </c>
      <c r="F640" s="1" t="s">
        <v>152</v>
      </c>
      <c r="G640" s="1" t="s">
        <v>1062</v>
      </c>
      <c r="H640" s="1" t="s">
        <v>1914</v>
      </c>
      <c r="I640" s="1">
        <f>+Territorio[[#This Row],[id]]</f>
        <v>630</v>
      </c>
    </row>
    <row r="641" spans="1:9" hidden="1" x14ac:dyDescent="0.25">
      <c r="A641" s="1">
        <v>13132</v>
      </c>
      <c r="B641">
        <v>631</v>
      </c>
      <c r="C641" s="1" t="s">
        <v>1915</v>
      </c>
      <c r="D641" s="1" t="s">
        <v>1916</v>
      </c>
      <c r="E641" s="1" t="s">
        <v>1061</v>
      </c>
      <c r="F641" s="1" t="s">
        <v>152</v>
      </c>
      <c r="G641" s="1" t="s">
        <v>1062</v>
      </c>
      <c r="H641" s="1" t="s">
        <v>1917</v>
      </c>
      <c r="I641" s="1">
        <f>+Territorio[[#This Row],[id]]</f>
        <v>631</v>
      </c>
    </row>
    <row r="642" spans="1:9" hidden="1" x14ac:dyDescent="0.25">
      <c r="A642" s="1">
        <v>13201</v>
      </c>
      <c r="B642">
        <v>632</v>
      </c>
      <c r="C642" s="1" t="s">
        <v>1918</v>
      </c>
      <c r="D642" s="1" t="s">
        <v>1919</v>
      </c>
      <c r="E642" s="1" t="s">
        <v>1061</v>
      </c>
      <c r="F642" s="1" t="s">
        <v>152</v>
      </c>
      <c r="G642" s="1" t="s">
        <v>1062</v>
      </c>
      <c r="H642" s="1" t="s">
        <v>1920</v>
      </c>
      <c r="I642" s="1">
        <f>+Territorio[[#This Row],[id]]</f>
        <v>632</v>
      </c>
    </row>
    <row r="643" spans="1:9" hidden="1" x14ac:dyDescent="0.25">
      <c r="A643" s="1">
        <v>13202</v>
      </c>
      <c r="B643">
        <v>633</v>
      </c>
      <c r="C643" s="1" t="s">
        <v>1921</v>
      </c>
      <c r="D643" s="1" t="s">
        <v>1922</v>
      </c>
      <c r="E643" s="1" t="s">
        <v>1061</v>
      </c>
      <c r="F643" s="1" t="s">
        <v>152</v>
      </c>
      <c r="G643" s="1" t="s">
        <v>1062</v>
      </c>
      <c r="H643" s="1" t="s">
        <v>1923</v>
      </c>
      <c r="I643" s="1">
        <f>+Territorio[[#This Row],[id]]</f>
        <v>633</v>
      </c>
    </row>
    <row r="644" spans="1:9" hidden="1" x14ac:dyDescent="0.25">
      <c r="A644" s="1">
        <v>13203</v>
      </c>
      <c r="B644">
        <v>634</v>
      </c>
      <c r="C644" s="1" t="s">
        <v>1924</v>
      </c>
      <c r="D644" s="1" t="s">
        <v>1925</v>
      </c>
      <c r="E644" s="1" t="s">
        <v>1061</v>
      </c>
      <c r="F644" s="1" t="s">
        <v>152</v>
      </c>
      <c r="G644" s="1" t="s">
        <v>1062</v>
      </c>
      <c r="H644" s="1" t="s">
        <v>1926</v>
      </c>
      <c r="I644" s="1">
        <f>+Territorio[[#This Row],[id]]</f>
        <v>634</v>
      </c>
    </row>
    <row r="645" spans="1:9" hidden="1" x14ac:dyDescent="0.25">
      <c r="A645" s="1">
        <v>13301</v>
      </c>
      <c r="B645">
        <v>635</v>
      </c>
      <c r="C645" s="1" t="s">
        <v>1927</v>
      </c>
      <c r="D645" s="1" t="s">
        <v>1928</v>
      </c>
      <c r="E645" s="1" t="s">
        <v>1061</v>
      </c>
      <c r="F645" s="1" t="s">
        <v>152</v>
      </c>
      <c r="G645" s="1" t="s">
        <v>1062</v>
      </c>
      <c r="H645" s="1" t="s">
        <v>1929</v>
      </c>
      <c r="I645" s="1">
        <f>+Territorio[[#This Row],[id]]</f>
        <v>635</v>
      </c>
    </row>
    <row r="646" spans="1:9" hidden="1" x14ac:dyDescent="0.25">
      <c r="A646" s="1">
        <v>13302</v>
      </c>
      <c r="B646">
        <v>636</v>
      </c>
      <c r="C646" s="1" t="s">
        <v>1930</v>
      </c>
      <c r="D646" s="1" t="s">
        <v>1931</v>
      </c>
      <c r="E646" s="1" t="s">
        <v>1061</v>
      </c>
      <c r="F646" s="1" t="s">
        <v>152</v>
      </c>
      <c r="G646" s="1" t="s">
        <v>1062</v>
      </c>
      <c r="H646" s="1" t="s">
        <v>1932</v>
      </c>
      <c r="I646" s="1">
        <f>+Territorio[[#This Row],[id]]</f>
        <v>636</v>
      </c>
    </row>
    <row r="647" spans="1:9" hidden="1" x14ac:dyDescent="0.25">
      <c r="A647" s="1">
        <v>13303</v>
      </c>
      <c r="B647">
        <v>637</v>
      </c>
      <c r="C647" s="1" t="s">
        <v>1933</v>
      </c>
      <c r="D647" s="1" t="s">
        <v>1934</v>
      </c>
      <c r="E647" s="1" t="s">
        <v>1061</v>
      </c>
      <c r="F647" s="1" t="s">
        <v>152</v>
      </c>
      <c r="G647" s="1" t="s">
        <v>1062</v>
      </c>
      <c r="H647" s="1" t="s">
        <v>1935</v>
      </c>
      <c r="I647" s="1">
        <f>+Territorio[[#This Row],[id]]</f>
        <v>637</v>
      </c>
    </row>
    <row r="648" spans="1:9" hidden="1" x14ac:dyDescent="0.25">
      <c r="A648" s="1">
        <v>13401</v>
      </c>
      <c r="B648">
        <v>638</v>
      </c>
      <c r="C648" s="1" t="s">
        <v>1936</v>
      </c>
      <c r="D648" s="1" t="s">
        <v>1937</v>
      </c>
      <c r="E648" s="1" t="s">
        <v>1061</v>
      </c>
      <c r="F648" s="1" t="s">
        <v>152</v>
      </c>
      <c r="G648" s="1" t="s">
        <v>1062</v>
      </c>
      <c r="H648" s="1" t="s">
        <v>1938</v>
      </c>
      <c r="I648" s="1">
        <f>+Territorio[[#This Row],[id]]</f>
        <v>638</v>
      </c>
    </row>
    <row r="649" spans="1:9" hidden="1" x14ac:dyDescent="0.25">
      <c r="A649" s="1">
        <v>13402</v>
      </c>
      <c r="B649">
        <v>639</v>
      </c>
      <c r="C649" s="1" t="s">
        <v>1939</v>
      </c>
      <c r="D649" s="1" t="s">
        <v>1940</v>
      </c>
      <c r="E649" s="1" t="s">
        <v>1061</v>
      </c>
      <c r="F649" s="1" t="s">
        <v>152</v>
      </c>
      <c r="G649" s="1" t="s">
        <v>1062</v>
      </c>
      <c r="H649" s="1" t="s">
        <v>1941</v>
      </c>
      <c r="I649" s="1">
        <f>+Territorio[[#This Row],[id]]</f>
        <v>639</v>
      </c>
    </row>
    <row r="650" spans="1:9" hidden="1" x14ac:dyDescent="0.25">
      <c r="A650" s="1">
        <v>13403</v>
      </c>
      <c r="B650">
        <v>640</v>
      </c>
      <c r="C650" s="1" t="s">
        <v>1942</v>
      </c>
      <c r="D650" s="1" t="s">
        <v>1943</v>
      </c>
      <c r="E650" s="1" t="s">
        <v>1061</v>
      </c>
      <c r="F650" s="1" t="s">
        <v>152</v>
      </c>
      <c r="G650" s="1" t="s">
        <v>1062</v>
      </c>
      <c r="H650" s="1" t="s">
        <v>1944</v>
      </c>
      <c r="I650" s="1">
        <f>+Territorio[[#This Row],[id]]</f>
        <v>640</v>
      </c>
    </row>
    <row r="651" spans="1:9" hidden="1" x14ac:dyDescent="0.25">
      <c r="A651" s="1">
        <v>13404</v>
      </c>
      <c r="B651">
        <v>641</v>
      </c>
      <c r="C651" s="1" t="s">
        <v>1945</v>
      </c>
      <c r="D651" s="1" t="s">
        <v>1946</v>
      </c>
      <c r="E651" s="1" t="s">
        <v>1061</v>
      </c>
      <c r="F651" s="1" t="s">
        <v>152</v>
      </c>
      <c r="G651" s="1" t="s">
        <v>1062</v>
      </c>
      <c r="H651" s="1" t="s">
        <v>1947</v>
      </c>
      <c r="I651" s="1">
        <f>+Territorio[[#This Row],[id]]</f>
        <v>641</v>
      </c>
    </row>
    <row r="652" spans="1:9" hidden="1" x14ac:dyDescent="0.25">
      <c r="A652" s="1">
        <v>13501</v>
      </c>
      <c r="B652">
        <v>642</v>
      </c>
      <c r="C652" s="1" t="s">
        <v>1948</v>
      </c>
      <c r="D652" s="1" t="s">
        <v>1949</v>
      </c>
      <c r="E652" s="1" t="s">
        <v>1061</v>
      </c>
      <c r="F652" s="1" t="s">
        <v>152</v>
      </c>
      <c r="G652" s="1" t="s">
        <v>1062</v>
      </c>
      <c r="H652" s="1" t="s">
        <v>1950</v>
      </c>
      <c r="I652" s="1">
        <f>+Territorio[[#This Row],[id]]</f>
        <v>642</v>
      </c>
    </row>
    <row r="653" spans="1:9" hidden="1" x14ac:dyDescent="0.25">
      <c r="A653" s="1">
        <v>13502</v>
      </c>
      <c r="B653">
        <v>643</v>
      </c>
      <c r="C653" s="1" t="s">
        <v>1951</v>
      </c>
      <c r="D653" s="1" t="s">
        <v>1952</v>
      </c>
      <c r="E653" s="1" t="s">
        <v>1061</v>
      </c>
      <c r="F653" s="1" t="s">
        <v>152</v>
      </c>
      <c r="G653" s="1" t="s">
        <v>1062</v>
      </c>
      <c r="H653" s="1" t="s">
        <v>1953</v>
      </c>
      <c r="I653" s="1">
        <f>+Territorio[[#This Row],[id]]</f>
        <v>643</v>
      </c>
    </row>
    <row r="654" spans="1:9" hidden="1" x14ac:dyDescent="0.25">
      <c r="A654" s="1">
        <v>13503</v>
      </c>
      <c r="B654">
        <v>644</v>
      </c>
      <c r="C654" s="1" t="s">
        <v>1954</v>
      </c>
      <c r="D654" s="1" t="s">
        <v>1955</v>
      </c>
      <c r="E654" s="1" t="s">
        <v>1061</v>
      </c>
      <c r="F654" s="1" t="s">
        <v>152</v>
      </c>
      <c r="G654" s="1" t="s">
        <v>1062</v>
      </c>
      <c r="H654" s="1" t="s">
        <v>1956</v>
      </c>
      <c r="I654" s="1">
        <f>+Territorio[[#This Row],[id]]</f>
        <v>644</v>
      </c>
    </row>
    <row r="655" spans="1:9" hidden="1" x14ac:dyDescent="0.25">
      <c r="A655" s="1">
        <v>13504</v>
      </c>
      <c r="B655">
        <v>645</v>
      </c>
      <c r="C655" s="1" t="s">
        <v>1957</v>
      </c>
      <c r="D655" s="1" t="s">
        <v>1958</v>
      </c>
      <c r="E655" s="1" t="s">
        <v>1061</v>
      </c>
      <c r="F655" s="1" t="s">
        <v>152</v>
      </c>
      <c r="G655" s="1" t="s">
        <v>1062</v>
      </c>
      <c r="H655" s="1" t="s">
        <v>1959</v>
      </c>
      <c r="I655" s="1">
        <f>+Territorio[[#This Row],[id]]</f>
        <v>645</v>
      </c>
    </row>
    <row r="656" spans="1:9" hidden="1" x14ac:dyDescent="0.25">
      <c r="A656" s="1">
        <v>13505</v>
      </c>
      <c r="B656">
        <v>646</v>
      </c>
      <c r="C656" s="1" t="s">
        <v>1960</v>
      </c>
      <c r="D656" s="1" t="s">
        <v>1961</v>
      </c>
      <c r="E656" s="1" t="s">
        <v>1061</v>
      </c>
      <c r="F656" s="1" t="s">
        <v>152</v>
      </c>
      <c r="G656" s="1" t="s">
        <v>1062</v>
      </c>
      <c r="H656" s="1" t="s">
        <v>1962</v>
      </c>
      <c r="I656" s="1">
        <f>+Territorio[[#This Row],[id]]</f>
        <v>646</v>
      </c>
    </row>
    <row r="657" spans="1:9" hidden="1" x14ac:dyDescent="0.25">
      <c r="A657" s="1">
        <v>13601</v>
      </c>
      <c r="B657">
        <v>647</v>
      </c>
      <c r="C657" s="1" t="s">
        <v>1963</v>
      </c>
      <c r="D657" s="1" t="s">
        <v>1964</v>
      </c>
      <c r="E657" s="1" t="s">
        <v>1061</v>
      </c>
      <c r="F657" s="1" t="s">
        <v>152</v>
      </c>
      <c r="G657" s="1" t="s">
        <v>1062</v>
      </c>
      <c r="H657" s="1" t="s">
        <v>1965</v>
      </c>
      <c r="I657" s="1">
        <f>+Territorio[[#This Row],[id]]</f>
        <v>647</v>
      </c>
    </row>
    <row r="658" spans="1:9" hidden="1" x14ac:dyDescent="0.25">
      <c r="A658" s="1">
        <v>13602</v>
      </c>
      <c r="B658">
        <v>648</v>
      </c>
      <c r="C658" s="1" t="s">
        <v>1966</v>
      </c>
      <c r="D658" s="1" t="s">
        <v>1967</v>
      </c>
      <c r="E658" s="1" t="s">
        <v>1061</v>
      </c>
      <c r="F658" s="1" t="s">
        <v>152</v>
      </c>
      <c r="G658" s="1" t="s">
        <v>1062</v>
      </c>
      <c r="H658" s="1" t="s">
        <v>1968</v>
      </c>
      <c r="I658" s="1">
        <f>+Territorio[[#This Row],[id]]</f>
        <v>648</v>
      </c>
    </row>
    <row r="659" spans="1:9" hidden="1" x14ac:dyDescent="0.25">
      <c r="A659" s="1">
        <v>13603</v>
      </c>
      <c r="B659">
        <v>649</v>
      </c>
      <c r="C659" s="1" t="s">
        <v>1969</v>
      </c>
      <c r="D659" s="1" t="s">
        <v>1970</v>
      </c>
      <c r="E659" s="1" t="s">
        <v>1061</v>
      </c>
      <c r="F659" s="1" t="s">
        <v>152</v>
      </c>
      <c r="G659" s="1" t="s">
        <v>1062</v>
      </c>
      <c r="H659" s="1" t="s">
        <v>1971</v>
      </c>
      <c r="I659" s="1">
        <f>+Territorio[[#This Row],[id]]</f>
        <v>649</v>
      </c>
    </row>
    <row r="660" spans="1:9" hidden="1" x14ac:dyDescent="0.25">
      <c r="A660" s="1">
        <v>13604</v>
      </c>
      <c r="B660">
        <v>650</v>
      </c>
      <c r="C660" s="1" t="s">
        <v>1972</v>
      </c>
      <c r="D660" s="1" t="s">
        <v>1973</v>
      </c>
      <c r="E660" s="1" t="s">
        <v>1061</v>
      </c>
      <c r="F660" s="1" t="s">
        <v>152</v>
      </c>
      <c r="G660" s="1" t="s">
        <v>1062</v>
      </c>
      <c r="H660" s="1" t="s">
        <v>1974</v>
      </c>
      <c r="I660" s="1">
        <f>+Territorio[[#This Row],[id]]</f>
        <v>650</v>
      </c>
    </row>
    <row r="661" spans="1:9" hidden="1" x14ac:dyDescent="0.25">
      <c r="A661" s="1">
        <v>13605</v>
      </c>
      <c r="B661">
        <v>651</v>
      </c>
      <c r="C661" s="1" t="s">
        <v>1975</v>
      </c>
      <c r="D661" s="1" t="s">
        <v>1976</v>
      </c>
      <c r="E661" s="1" t="s">
        <v>1061</v>
      </c>
      <c r="F661" s="1" t="s">
        <v>152</v>
      </c>
      <c r="G661" s="1" t="s">
        <v>1062</v>
      </c>
      <c r="H661" s="1" t="s">
        <v>1977</v>
      </c>
      <c r="I661" s="1">
        <f>+Territorio[[#This Row],[id]]</f>
        <v>651</v>
      </c>
    </row>
    <row r="662" spans="1:9" hidden="1" x14ac:dyDescent="0.25">
      <c r="A662" s="1">
        <v>14101</v>
      </c>
      <c r="B662">
        <v>652</v>
      </c>
      <c r="C662" s="1" t="s">
        <v>1978</v>
      </c>
      <c r="D662" s="1" t="s">
        <v>1979</v>
      </c>
      <c r="E662" s="1" t="s">
        <v>1061</v>
      </c>
      <c r="F662" s="1" t="s">
        <v>152</v>
      </c>
      <c r="G662" s="1" t="s">
        <v>1062</v>
      </c>
      <c r="H662" s="1" t="s">
        <v>1980</v>
      </c>
      <c r="I662" s="1">
        <f>+Territorio[[#This Row],[id]]</f>
        <v>652</v>
      </c>
    </row>
    <row r="663" spans="1:9" hidden="1" x14ac:dyDescent="0.25">
      <c r="A663" s="1">
        <v>14102</v>
      </c>
      <c r="B663">
        <v>653</v>
      </c>
      <c r="C663" s="1" t="s">
        <v>1981</v>
      </c>
      <c r="D663" s="1" t="s">
        <v>1982</v>
      </c>
      <c r="E663" s="1" t="s">
        <v>1061</v>
      </c>
      <c r="F663" s="1" t="s">
        <v>152</v>
      </c>
      <c r="G663" s="1" t="s">
        <v>1062</v>
      </c>
      <c r="H663" s="1" t="s">
        <v>1983</v>
      </c>
      <c r="I663" s="1">
        <f>+Territorio[[#This Row],[id]]</f>
        <v>653</v>
      </c>
    </row>
    <row r="664" spans="1:9" hidden="1" x14ac:dyDescent="0.25">
      <c r="A664" s="1">
        <v>14103</v>
      </c>
      <c r="B664">
        <v>654</v>
      </c>
      <c r="C664" s="1" t="s">
        <v>1984</v>
      </c>
      <c r="D664" s="1" t="s">
        <v>1985</v>
      </c>
      <c r="E664" s="1" t="s">
        <v>1061</v>
      </c>
      <c r="F664" s="1" t="s">
        <v>152</v>
      </c>
      <c r="G664" s="1" t="s">
        <v>1062</v>
      </c>
      <c r="H664" s="1" t="s">
        <v>1986</v>
      </c>
      <c r="I664" s="1">
        <f>+Territorio[[#This Row],[id]]</f>
        <v>654</v>
      </c>
    </row>
    <row r="665" spans="1:9" hidden="1" x14ac:dyDescent="0.25">
      <c r="A665" s="1">
        <v>14104</v>
      </c>
      <c r="B665">
        <v>655</v>
      </c>
      <c r="C665" s="1" t="s">
        <v>777</v>
      </c>
      <c r="D665" s="1" t="s">
        <v>1987</v>
      </c>
      <c r="E665" s="1" t="s">
        <v>1061</v>
      </c>
      <c r="F665" s="1" t="s">
        <v>152</v>
      </c>
      <c r="G665" s="1" t="s">
        <v>1062</v>
      </c>
      <c r="H665" s="1" t="s">
        <v>1988</v>
      </c>
      <c r="I665" s="1">
        <f>+Territorio[[#This Row],[id]]</f>
        <v>655</v>
      </c>
    </row>
    <row r="666" spans="1:9" hidden="1" x14ac:dyDescent="0.25">
      <c r="A666" s="1">
        <v>14105</v>
      </c>
      <c r="B666">
        <v>656</v>
      </c>
      <c r="C666" s="1" t="s">
        <v>1989</v>
      </c>
      <c r="D666" s="1" t="s">
        <v>1990</v>
      </c>
      <c r="E666" s="1" t="s">
        <v>1061</v>
      </c>
      <c r="F666" s="1" t="s">
        <v>152</v>
      </c>
      <c r="G666" s="1" t="s">
        <v>1062</v>
      </c>
      <c r="H666" s="1" t="s">
        <v>1991</v>
      </c>
      <c r="I666" s="1">
        <f>+Territorio[[#This Row],[id]]</f>
        <v>656</v>
      </c>
    </row>
    <row r="667" spans="1:9" hidden="1" x14ac:dyDescent="0.25">
      <c r="A667" s="1">
        <v>14106</v>
      </c>
      <c r="B667">
        <v>657</v>
      </c>
      <c r="C667" s="1" t="s">
        <v>1992</v>
      </c>
      <c r="D667" s="1" t="s">
        <v>1993</v>
      </c>
      <c r="E667" s="1" t="s">
        <v>1061</v>
      </c>
      <c r="F667" s="1" t="s">
        <v>152</v>
      </c>
      <c r="G667" s="1" t="s">
        <v>1062</v>
      </c>
      <c r="H667" s="1" t="s">
        <v>1994</v>
      </c>
      <c r="I667" s="1">
        <f>+Territorio[[#This Row],[id]]</f>
        <v>657</v>
      </c>
    </row>
    <row r="668" spans="1:9" hidden="1" x14ac:dyDescent="0.25">
      <c r="A668" s="1">
        <v>14107</v>
      </c>
      <c r="B668">
        <v>658</v>
      </c>
      <c r="C668" s="1" t="s">
        <v>1995</v>
      </c>
      <c r="D668" s="1" t="s">
        <v>1996</v>
      </c>
      <c r="E668" s="1" t="s">
        <v>1061</v>
      </c>
      <c r="F668" s="1" t="s">
        <v>152</v>
      </c>
      <c r="G668" s="1" t="s">
        <v>1062</v>
      </c>
      <c r="H668" s="1" t="s">
        <v>1997</v>
      </c>
      <c r="I668" s="1">
        <f>+Territorio[[#This Row],[id]]</f>
        <v>658</v>
      </c>
    </row>
    <row r="669" spans="1:9" hidden="1" x14ac:dyDescent="0.25">
      <c r="A669" s="1">
        <v>14108</v>
      </c>
      <c r="B669">
        <v>659</v>
      </c>
      <c r="C669" s="1" t="s">
        <v>1998</v>
      </c>
      <c r="D669" s="1" t="s">
        <v>1999</v>
      </c>
      <c r="E669" s="1" t="s">
        <v>1061</v>
      </c>
      <c r="F669" s="1" t="s">
        <v>152</v>
      </c>
      <c r="G669" s="1" t="s">
        <v>1062</v>
      </c>
      <c r="H669" s="1" t="s">
        <v>2000</v>
      </c>
      <c r="I669" s="1">
        <f>+Territorio[[#This Row],[id]]</f>
        <v>659</v>
      </c>
    </row>
    <row r="670" spans="1:9" hidden="1" x14ac:dyDescent="0.25">
      <c r="A670" s="1">
        <v>14201</v>
      </c>
      <c r="B670">
        <v>660</v>
      </c>
      <c r="C670" s="1" t="s">
        <v>1023</v>
      </c>
      <c r="D670" s="1" t="s">
        <v>2001</v>
      </c>
      <c r="E670" s="1" t="s">
        <v>1061</v>
      </c>
      <c r="F670" s="1" t="s">
        <v>152</v>
      </c>
      <c r="G670" s="1" t="s">
        <v>1062</v>
      </c>
      <c r="H670" s="1" t="s">
        <v>2002</v>
      </c>
      <c r="I670" s="1">
        <f>+Territorio[[#This Row],[id]]</f>
        <v>660</v>
      </c>
    </row>
    <row r="671" spans="1:9" hidden="1" x14ac:dyDescent="0.25">
      <c r="A671" s="1">
        <v>14202</v>
      </c>
      <c r="B671">
        <v>661</v>
      </c>
      <c r="C671" s="1" t="s">
        <v>2003</v>
      </c>
      <c r="D671" s="1" t="s">
        <v>2004</v>
      </c>
      <c r="E671" s="1" t="s">
        <v>1061</v>
      </c>
      <c r="F671" s="1" t="s">
        <v>152</v>
      </c>
      <c r="G671" s="1" t="s">
        <v>1062</v>
      </c>
      <c r="H671" s="1" t="s">
        <v>2005</v>
      </c>
      <c r="I671" s="1">
        <f>+Territorio[[#This Row],[id]]</f>
        <v>661</v>
      </c>
    </row>
    <row r="672" spans="1:9" hidden="1" x14ac:dyDescent="0.25">
      <c r="A672" s="1">
        <v>14203</v>
      </c>
      <c r="B672">
        <v>662</v>
      </c>
      <c r="C672" s="1" t="s">
        <v>2006</v>
      </c>
      <c r="D672" s="1" t="s">
        <v>2007</v>
      </c>
      <c r="E672" s="1" t="s">
        <v>1061</v>
      </c>
      <c r="F672" s="1" t="s">
        <v>152</v>
      </c>
      <c r="G672" s="1" t="s">
        <v>1062</v>
      </c>
      <c r="H672" s="1" t="s">
        <v>2008</v>
      </c>
      <c r="I672" s="1">
        <f>+Territorio[[#This Row],[id]]</f>
        <v>662</v>
      </c>
    </row>
    <row r="673" spans="1:9" hidden="1" x14ac:dyDescent="0.25">
      <c r="A673" s="1">
        <v>14204</v>
      </c>
      <c r="B673">
        <v>663</v>
      </c>
      <c r="C673" s="1" t="s">
        <v>2009</v>
      </c>
      <c r="D673" s="1" t="s">
        <v>2010</v>
      </c>
      <c r="E673" s="1" t="s">
        <v>1061</v>
      </c>
      <c r="F673" s="1" t="s">
        <v>152</v>
      </c>
      <c r="G673" s="1" t="s">
        <v>1062</v>
      </c>
      <c r="H673" s="1" t="s">
        <v>2011</v>
      </c>
      <c r="I673" s="1">
        <f>+Territorio[[#This Row],[id]]</f>
        <v>663</v>
      </c>
    </row>
    <row r="674" spans="1:9" hidden="1" x14ac:dyDescent="0.25">
      <c r="A674" s="1">
        <v>15101</v>
      </c>
      <c r="B674">
        <v>664</v>
      </c>
      <c r="C674" s="1" t="s">
        <v>2012</v>
      </c>
      <c r="D674" s="1" t="s">
        <v>2013</v>
      </c>
      <c r="E674" s="1" t="s">
        <v>1061</v>
      </c>
      <c r="F674" s="1" t="s">
        <v>152</v>
      </c>
      <c r="G674" s="1" t="s">
        <v>1062</v>
      </c>
      <c r="H674" s="1" t="s">
        <v>2014</v>
      </c>
      <c r="I674" s="1">
        <f>+Territorio[[#This Row],[id]]</f>
        <v>664</v>
      </c>
    </row>
    <row r="675" spans="1:9" hidden="1" x14ac:dyDescent="0.25">
      <c r="A675" s="1">
        <v>15102</v>
      </c>
      <c r="B675">
        <v>665</v>
      </c>
      <c r="C675" s="1" t="s">
        <v>2015</v>
      </c>
      <c r="D675" s="1" t="s">
        <v>2016</v>
      </c>
      <c r="E675" s="1" t="s">
        <v>1061</v>
      </c>
      <c r="F675" s="1" t="s">
        <v>152</v>
      </c>
      <c r="G675" s="1" t="s">
        <v>1062</v>
      </c>
      <c r="H675" s="1" t="s">
        <v>2017</v>
      </c>
      <c r="I675" s="1">
        <f>+Territorio[[#This Row],[id]]</f>
        <v>665</v>
      </c>
    </row>
    <row r="676" spans="1:9" hidden="1" x14ac:dyDescent="0.25">
      <c r="A676" s="1">
        <v>15201</v>
      </c>
      <c r="B676">
        <v>666</v>
      </c>
      <c r="C676" s="1" t="s">
        <v>2018</v>
      </c>
      <c r="D676" s="1" t="s">
        <v>2019</v>
      </c>
      <c r="E676" s="1" t="s">
        <v>1061</v>
      </c>
      <c r="F676" s="1" t="s">
        <v>152</v>
      </c>
      <c r="G676" s="1" t="s">
        <v>1062</v>
      </c>
      <c r="H676" s="1" t="s">
        <v>2020</v>
      </c>
      <c r="I676" s="1">
        <f>+Territorio[[#This Row],[id]]</f>
        <v>666</v>
      </c>
    </row>
    <row r="677" spans="1:9" hidden="1" x14ac:dyDescent="0.25">
      <c r="A677" s="1">
        <v>15202</v>
      </c>
      <c r="B677">
        <v>667</v>
      </c>
      <c r="C677" s="1" t="s">
        <v>2021</v>
      </c>
      <c r="D677" s="1" t="s">
        <v>2022</v>
      </c>
      <c r="E677" s="1" t="s">
        <v>1061</v>
      </c>
      <c r="F677" s="1" t="s">
        <v>152</v>
      </c>
      <c r="G677" s="1" t="s">
        <v>1062</v>
      </c>
      <c r="H677" s="1" t="s">
        <v>2023</v>
      </c>
      <c r="I677" s="1">
        <f>+Territorio[[#This Row],[id]]</f>
        <v>667</v>
      </c>
    </row>
    <row r="678" spans="1:9" hidden="1" x14ac:dyDescent="0.25">
      <c r="A678" s="1">
        <v>16101</v>
      </c>
      <c r="B678">
        <v>668</v>
      </c>
      <c r="C678" s="1" t="s">
        <v>2024</v>
      </c>
      <c r="D678" s="1" t="s">
        <v>2025</v>
      </c>
      <c r="E678" s="1" t="s">
        <v>1061</v>
      </c>
      <c r="F678" s="1" t="s">
        <v>152</v>
      </c>
      <c r="G678" s="1" t="s">
        <v>1062</v>
      </c>
      <c r="H678" s="1" t="s">
        <v>2026</v>
      </c>
      <c r="I678" s="1">
        <f>+Territorio[[#This Row],[id]]</f>
        <v>668</v>
      </c>
    </row>
    <row r="679" spans="1:9" hidden="1" x14ac:dyDescent="0.25">
      <c r="A679" s="1">
        <v>16102</v>
      </c>
      <c r="B679">
        <v>669</v>
      </c>
      <c r="C679" s="1" t="s">
        <v>2027</v>
      </c>
      <c r="D679" s="1" t="s">
        <v>2028</v>
      </c>
      <c r="E679" s="1" t="s">
        <v>1061</v>
      </c>
      <c r="F679" s="1" t="s">
        <v>152</v>
      </c>
      <c r="G679" s="1" t="s">
        <v>1062</v>
      </c>
      <c r="H679" s="1" t="s">
        <v>2029</v>
      </c>
      <c r="I679" s="1">
        <f>+Territorio[[#This Row],[id]]</f>
        <v>669</v>
      </c>
    </row>
    <row r="680" spans="1:9" hidden="1" x14ac:dyDescent="0.25">
      <c r="A680" s="1">
        <v>16103</v>
      </c>
      <c r="B680">
        <v>670</v>
      </c>
      <c r="C680" s="1" t="s">
        <v>2030</v>
      </c>
      <c r="D680" s="1" t="s">
        <v>2031</v>
      </c>
      <c r="E680" s="1" t="s">
        <v>1061</v>
      </c>
      <c r="F680" s="1" t="s">
        <v>152</v>
      </c>
      <c r="G680" s="1" t="s">
        <v>1062</v>
      </c>
      <c r="H680" s="1" t="s">
        <v>2032</v>
      </c>
      <c r="I680" s="1">
        <f>+Territorio[[#This Row],[id]]</f>
        <v>670</v>
      </c>
    </row>
    <row r="681" spans="1:9" hidden="1" x14ac:dyDescent="0.25">
      <c r="A681" s="1">
        <v>16104</v>
      </c>
      <c r="B681">
        <v>671</v>
      </c>
      <c r="C681" s="1" t="s">
        <v>2033</v>
      </c>
      <c r="D681" s="1" t="s">
        <v>2034</v>
      </c>
      <c r="E681" s="1" t="s">
        <v>1061</v>
      </c>
      <c r="F681" s="1" t="s">
        <v>152</v>
      </c>
      <c r="G681" s="1" t="s">
        <v>1062</v>
      </c>
      <c r="H681" s="1" t="s">
        <v>2035</v>
      </c>
      <c r="I681" s="1">
        <f>+Territorio[[#This Row],[id]]</f>
        <v>671</v>
      </c>
    </row>
    <row r="682" spans="1:9" hidden="1" x14ac:dyDescent="0.25">
      <c r="A682" s="1">
        <v>16105</v>
      </c>
      <c r="B682">
        <v>672</v>
      </c>
      <c r="C682" s="1" t="s">
        <v>2036</v>
      </c>
      <c r="D682" s="1" t="s">
        <v>2037</v>
      </c>
      <c r="E682" s="1" t="s">
        <v>1061</v>
      </c>
      <c r="F682" s="1" t="s">
        <v>152</v>
      </c>
      <c r="G682" s="1" t="s">
        <v>1062</v>
      </c>
      <c r="H682" s="1" t="s">
        <v>2038</v>
      </c>
      <c r="I682" s="1">
        <f>+Territorio[[#This Row],[id]]</f>
        <v>672</v>
      </c>
    </row>
    <row r="683" spans="1:9" hidden="1" x14ac:dyDescent="0.25">
      <c r="A683" s="1">
        <v>16106</v>
      </c>
      <c r="B683">
        <v>673</v>
      </c>
      <c r="C683" s="1" t="s">
        <v>2039</v>
      </c>
      <c r="D683" s="1" t="s">
        <v>2040</v>
      </c>
      <c r="E683" s="1" t="s">
        <v>1061</v>
      </c>
      <c r="F683" s="1" t="s">
        <v>152</v>
      </c>
      <c r="G683" s="1" t="s">
        <v>1062</v>
      </c>
      <c r="H683" s="1" t="s">
        <v>2041</v>
      </c>
      <c r="I683" s="1">
        <f>+Territorio[[#This Row],[id]]</f>
        <v>673</v>
      </c>
    </row>
    <row r="684" spans="1:9" hidden="1" x14ac:dyDescent="0.25">
      <c r="A684" s="1">
        <v>16107</v>
      </c>
      <c r="B684">
        <v>674</v>
      </c>
      <c r="C684" s="1" t="s">
        <v>2042</v>
      </c>
      <c r="D684" s="1" t="s">
        <v>2043</v>
      </c>
      <c r="E684" s="1" t="s">
        <v>1061</v>
      </c>
      <c r="F684" s="1" t="s">
        <v>152</v>
      </c>
      <c r="G684" s="1" t="s">
        <v>1062</v>
      </c>
      <c r="H684" s="1" t="s">
        <v>2044</v>
      </c>
      <c r="I684" s="1">
        <f>+Territorio[[#This Row],[id]]</f>
        <v>674</v>
      </c>
    </row>
    <row r="685" spans="1:9" hidden="1" x14ac:dyDescent="0.25">
      <c r="A685" s="1">
        <v>16108</v>
      </c>
      <c r="B685">
        <v>675</v>
      </c>
      <c r="C685" s="1" t="s">
        <v>2045</v>
      </c>
      <c r="D685" s="1" t="s">
        <v>2046</v>
      </c>
      <c r="E685" s="1" t="s">
        <v>1061</v>
      </c>
      <c r="F685" s="1" t="s">
        <v>152</v>
      </c>
      <c r="G685" s="1" t="s">
        <v>1062</v>
      </c>
      <c r="H685" s="1" t="s">
        <v>2047</v>
      </c>
      <c r="I685" s="1">
        <f>+Territorio[[#This Row],[id]]</f>
        <v>675</v>
      </c>
    </row>
    <row r="686" spans="1:9" hidden="1" x14ac:dyDescent="0.25">
      <c r="A686" s="1">
        <v>16109</v>
      </c>
      <c r="B686">
        <v>676</v>
      </c>
      <c r="C686" s="1" t="s">
        <v>2048</v>
      </c>
      <c r="D686" s="1" t="s">
        <v>2049</v>
      </c>
      <c r="E686" s="1" t="s">
        <v>1061</v>
      </c>
      <c r="F686" s="1" t="s">
        <v>152</v>
      </c>
      <c r="G686" s="1" t="s">
        <v>1062</v>
      </c>
      <c r="H686" s="1" t="s">
        <v>2050</v>
      </c>
      <c r="I686" s="1">
        <f>+Territorio[[#This Row],[id]]</f>
        <v>676</v>
      </c>
    </row>
    <row r="687" spans="1:9" hidden="1" x14ac:dyDescent="0.25">
      <c r="A687" s="1">
        <v>16201</v>
      </c>
      <c r="B687">
        <v>677</v>
      </c>
      <c r="C687" s="1" t="s">
        <v>2051</v>
      </c>
      <c r="D687" s="1" t="s">
        <v>2052</v>
      </c>
      <c r="E687" s="1" t="s">
        <v>1061</v>
      </c>
      <c r="F687" s="1" t="s">
        <v>152</v>
      </c>
      <c r="G687" s="1" t="s">
        <v>1062</v>
      </c>
      <c r="H687" s="1" t="s">
        <v>2053</v>
      </c>
      <c r="I687" s="1">
        <f>+Territorio[[#This Row],[id]]</f>
        <v>677</v>
      </c>
    </row>
    <row r="688" spans="1:9" hidden="1" x14ac:dyDescent="0.25">
      <c r="A688" s="1">
        <v>16202</v>
      </c>
      <c r="B688">
        <v>678</v>
      </c>
      <c r="C688" s="1" t="s">
        <v>2054</v>
      </c>
      <c r="D688" s="1" t="s">
        <v>2055</v>
      </c>
      <c r="E688" s="1" t="s">
        <v>1061</v>
      </c>
      <c r="F688" s="1" t="s">
        <v>152</v>
      </c>
      <c r="G688" s="1" t="s">
        <v>1062</v>
      </c>
      <c r="H688" s="1" t="s">
        <v>2056</v>
      </c>
      <c r="I688" s="1">
        <f>+Territorio[[#This Row],[id]]</f>
        <v>678</v>
      </c>
    </row>
    <row r="689" spans="1:9" hidden="1" x14ac:dyDescent="0.25">
      <c r="A689" s="1">
        <v>16203</v>
      </c>
      <c r="B689">
        <v>679</v>
      </c>
      <c r="C689" s="1" t="s">
        <v>2057</v>
      </c>
      <c r="D689" s="1" t="s">
        <v>2058</v>
      </c>
      <c r="E689" s="1" t="s">
        <v>1061</v>
      </c>
      <c r="F689" s="1" t="s">
        <v>152</v>
      </c>
      <c r="G689" s="1" t="s">
        <v>1062</v>
      </c>
      <c r="H689" s="1" t="s">
        <v>2059</v>
      </c>
      <c r="I689" s="1">
        <f>+Territorio[[#This Row],[id]]</f>
        <v>679</v>
      </c>
    </row>
    <row r="690" spans="1:9" hidden="1" x14ac:dyDescent="0.25">
      <c r="A690" s="1">
        <v>16204</v>
      </c>
      <c r="B690">
        <v>680</v>
      </c>
      <c r="C690" s="1" t="s">
        <v>2060</v>
      </c>
      <c r="D690" s="1" t="s">
        <v>2061</v>
      </c>
      <c r="E690" s="1" t="s">
        <v>1061</v>
      </c>
      <c r="F690" s="1" t="s">
        <v>152</v>
      </c>
      <c r="G690" s="1" t="s">
        <v>1062</v>
      </c>
      <c r="H690" s="1" t="s">
        <v>2062</v>
      </c>
      <c r="I690" s="1">
        <f>+Territorio[[#This Row],[id]]</f>
        <v>680</v>
      </c>
    </row>
    <row r="691" spans="1:9" hidden="1" x14ac:dyDescent="0.25">
      <c r="A691" s="1">
        <v>16205</v>
      </c>
      <c r="B691">
        <v>681</v>
      </c>
      <c r="C691" s="1" t="s">
        <v>2063</v>
      </c>
      <c r="D691" s="1" t="s">
        <v>2064</v>
      </c>
      <c r="E691" s="1" t="s">
        <v>1061</v>
      </c>
      <c r="F691" s="1" t="s">
        <v>152</v>
      </c>
      <c r="G691" s="1" t="s">
        <v>1062</v>
      </c>
      <c r="H691" s="1" t="s">
        <v>2065</v>
      </c>
      <c r="I691" s="1">
        <f>+Territorio[[#This Row],[id]]</f>
        <v>681</v>
      </c>
    </row>
    <row r="692" spans="1:9" hidden="1" x14ac:dyDescent="0.25">
      <c r="A692" s="1">
        <v>16206</v>
      </c>
      <c r="B692">
        <v>682</v>
      </c>
      <c r="C692" s="1" t="s">
        <v>2066</v>
      </c>
      <c r="D692" s="1" t="s">
        <v>2067</v>
      </c>
      <c r="E692" s="1" t="s">
        <v>1061</v>
      </c>
      <c r="F692" s="1" t="s">
        <v>152</v>
      </c>
      <c r="G692" s="1" t="s">
        <v>1062</v>
      </c>
      <c r="H692" s="1" t="s">
        <v>2068</v>
      </c>
      <c r="I692" s="1">
        <f>+Territorio[[#This Row],[id]]</f>
        <v>682</v>
      </c>
    </row>
    <row r="693" spans="1:9" hidden="1" x14ac:dyDescent="0.25">
      <c r="A693" s="1">
        <v>16207</v>
      </c>
      <c r="B693">
        <v>683</v>
      </c>
      <c r="C693" s="1" t="s">
        <v>2069</v>
      </c>
      <c r="D693" s="1" t="s">
        <v>2070</v>
      </c>
      <c r="E693" s="1" t="s">
        <v>1061</v>
      </c>
      <c r="F693" s="1" t="s">
        <v>152</v>
      </c>
      <c r="G693" s="1" t="s">
        <v>1062</v>
      </c>
      <c r="H693" s="1" t="s">
        <v>2071</v>
      </c>
      <c r="I693" s="1">
        <f>+Territorio[[#This Row],[id]]</f>
        <v>683</v>
      </c>
    </row>
    <row r="694" spans="1:9" hidden="1" x14ac:dyDescent="0.25">
      <c r="A694" s="1">
        <v>16301</v>
      </c>
      <c r="B694">
        <v>684</v>
      </c>
      <c r="C694" s="1" t="s">
        <v>2072</v>
      </c>
      <c r="D694" s="1" t="s">
        <v>2073</v>
      </c>
      <c r="E694" s="1" t="s">
        <v>1061</v>
      </c>
      <c r="F694" s="1" t="s">
        <v>152</v>
      </c>
      <c r="G694" s="1" t="s">
        <v>1062</v>
      </c>
      <c r="H694" s="1" t="s">
        <v>2074</v>
      </c>
      <c r="I694" s="1">
        <f>+Territorio[[#This Row],[id]]</f>
        <v>684</v>
      </c>
    </row>
    <row r="695" spans="1:9" hidden="1" x14ac:dyDescent="0.25">
      <c r="A695" s="1">
        <v>16302</v>
      </c>
      <c r="B695">
        <v>685</v>
      </c>
      <c r="C695" s="1" t="s">
        <v>2075</v>
      </c>
      <c r="D695" s="1" t="s">
        <v>2076</v>
      </c>
      <c r="E695" s="1" t="s">
        <v>1061</v>
      </c>
      <c r="F695" s="1" t="s">
        <v>152</v>
      </c>
      <c r="G695" s="1" t="s">
        <v>1062</v>
      </c>
      <c r="H695" s="1" t="s">
        <v>2077</v>
      </c>
      <c r="I695" s="1">
        <f>+Territorio[[#This Row],[id]]</f>
        <v>685</v>
      </c>
    </row>
    <row r="696" spans="1:9" hidden="1" x14ac:dyDescent="0.25">
      <c r="A696" s="1">
        <v>16303</v>
      </c>
      <c r="B696">
        <v>686</v>
      </c>
      <c r="C696" s="1" t="s">
        <v>2078</v>
      </c>
      <c r="D696" s="1" t="s">
        <v>2079</v>
      </c>
      <c r="E696" s="1" t="s">
        <v>1061</v>
      </c>
      <c r="F696" s="1" t="s">
        <v>152</v>
      </c>
      <c r="G696" s="1" t="s">
        <v>1062</v>
      </c>
      <c r="H696" s="1" t="s">
        <v>2080</v>
      </c>
      <c r="I696" s="1">
        <f>+Territorio[[#This Row],[id]]</f>
        <v>686</v>
      </c>
    </row>
    <row r="697" spans="1:9" hidden="1" x14ac:dyDescent="0.25">
      <c r="A697" s="1">
        <v>16304</v>
      </c>
      <c r="B697">
        <v>687</v>
      </c>
      <c r="C697" s="1" t="s">
        <v>2081</v>
      </c>
      <c r="D697" s="1" t="s">
        <v>2082</v>
      </c>
      <c r="E697" s="1" t="s">
        <v>1061</v>
      </c>
      <c r="F697" s="1" t="s">
        <v>152</v>
      </c>
      <c r="G697" s="1" t="s">
        <v>1062</v>
      </c>
      <c r="H697" s="1" t="s">
        <v>2083</v>
      </c>
      <c r="I697" s="1">
        <f>+Territorio[[#This Row],[id]]</f>
        <v>687</v>
      </c>
    </row>
    <row r="698" spans="1:9" hidden="1" x14ac:dyDescent="0.25">
      <c r="A698" s="1">
        <v>16305</v>
      </c>
      <c r="B698">
        <v>688</v>
      </c>
      <c r="C698" s="1" t="s">
        <v>2084</v>
      </c>
      <c r="D698" s="1" t="s">
        <v>2085</v>
      </c>
      <c r="E698" s="1" t="s">
        <v>1061</v>
      </c>
      <c r="F698" s="1" t="s">
        <v>152</v>
      </c>
      <c r="G698" s="1" t="s">
        <v>1062</v>
      </c>
      <c r="H698" s="1" t="s">
        <v>2086</v>
      </c>
      <c r="I698" s="1">
        <f>+Territorio[[#This Row],[id]]</f>
        <v>688</v>
      </c>
    </row>
    <row r="699" spans="1:9" hidden="1" x14ac:dyDescent="0.25">
      <c r="B699">
        <v>689</v>
      </c>
      <c r="C699" s="1" t="s">
        <v>2087</v>
      </c>
      <c r="D699" s="1" t="s">
        <v>2088</v>
      </c>
      <c r="E699" s="1" t="s">
        <v>2089</v>
      </c>
      <c r="F699" s="1" t="s">
        <v>179</v>
      </c>
      <c r="G699" s="1" t="s">
        <v>2090</v>
      </c>
      <c r="H699" s="1" t="s">
        <v>2091</v>
      </c>
      <c r="I699" s="1">
        <f>+Territorio[[#This Row],[id]]</f>
        <v>689</v>
      </c>
    </row>
    <row r="700" spans="1:9" hidden="1" x14ac:dyDescent="0.25">
      <c r="B700">
        <v>690</v>
      </c>
      <c r="C700" s="1" t="s">
        <v>2092</v>
      </c>
      <c r="D700" s="1" t="s">
        <v>2093</v>
      </c>
      <c r="E700" s="1" t="s">
        <v>2089</v>
      </c>
      <c r="F700" s="1" t="s">
        <v>179</v>
      </c>
      <c r="G700" s="1" t="s">
        <v>2090</v>
      </c>
      <c r="H700" s="1" t="s">
        <v>2094</v>
      </c>
      <c r="I700" s="1">
        <f>+Territorio[[#This Row],[id]]</f>
        <v>690</v>
      </c>
    </row>
    <row r="701" spans="1:9" hidden="1" x14ac:dyDescent="0.25">
      <c r="B701">
        <v>691</v>
      </c>
      <c r="C701" s="1" t="s">
        <v>2095</v>
      </c>
      <c r="D701" s="1" t="s">
        <v>2096</v>
      </c>
      <c r="E701" s="1" t="s">
        <v>2089</v>
      </c>
      <c r="F701" s="1" t="s">
        <v>179</v>
      </c>
      <c r="G701" s="1" t="s">
        <v>2090</v>
      </c>
      <c r="H701" s="1" t="s">
        <v>2097</v>
      </c>
      <c r="I701" s="1">
        <f>+Territorio[[#This Row],[id]]</f>
        <v>691</v>
      </c>
    </row>
    <row r="702" spans="1:9" hidden="1" x14ac:dyDescent="0.25">
      <c r="B702">
        <v>692</v>
      </c>
      <c r="C702" s="1" t="s">
        <v>2098</v>
      </c>
      <c r="D702" s="1" t="s">
        <v>2099</v>
      </c>
      <c r="E702" s="1" t="s">
        <v>2089</v>
      </c>
      <c r="F702" s="1" t="s">
        <v>179</v>
      </c>
      <c r="G702" s="1" t="s">
        <v>2090</v>
      </c>
      <c r="H702" s="1" t="s">
        <v>2100</v>
      </c>
      <c r="I702" s="1">
        <f>+Territorio[[#This Row],[id]]</f>
        <v>692</v>
      </c>
    </row>
    <row r="703" spans="1:9" hidden="1" x14ac:dyDescent="0.25">
      <c r="B703">
        <v>693</v>
      </c>
      <c r="C703" s="1" t="s">
        <v>2101</v>
      </c>
      <c r="D703" s="1" t="s">
        <v>2102</v>
      </c>
      <c r="E703" s="1" t="s">
        <v>2089</v>
      </c>
      <c r="F703" s="1" t="s">
        <v>179</v>
      </c>
      <c r="G703" s="1" t="s">
        <v>2090</v>
      </c>
      <c r="H703" s="1" t="s">
        <v>2103</v>
      </c>
      <c r="I703" s="1">
        <f>+Territorio[[#This Row],[id]]</f>
        <v>693</v>
      </c>
    </row>
    <row r="704" spans="1:9" hidden="1" x14ac:dyDescent="0.25">
      <c r="B704">
        <v>694</v>
      </c>
      <c r="C704" s="1" t="s">
        <v>2104</v>
      </c>
      <c r="D704" s="1" t="s">
        <v>2105</v>
      </c>
      <c r="E704" s="1" t="s">
        <v>2089</v>
      </c>
      <c r="F704" s="1" t="s">
        <v>179</v>
      </c>
      <c r="G704" s="1" t="s">
        <v>2090</v>
      </c>
      <c r="H704" s="1" t="s">
        <v>2106</v>
      </c>
      <c r="I704" s="1">
        <f>+Territorio[[#This Row],[id]]</f>
        <v>694</v>
      </c>
    </row>
    <row r="705" spans="2:9" hidden="1" x14ac:dyDescent="0.25">
      <c r="B705">
        <v>695</v>
      </c>
      <c r="C705" s="1" t="s">
        <v>2107</v>
      </c>
      <c r="D705" s="1" t="s">
        <v>2108</v>
      </c>
      <c r="E705" s="1" t="s">
        <v>2089</v>
      </c>
      <c r="F705" s="1" t="s">
        <v>179</v>
      </c>
      <c r="G705" s="1" t="s">
        <v>2090</v>
      </c>
      <c r="H705" s="1" t="s">
        <v>2109</v>
      </c>
      <c r="I705" s="1">
        <f>+Territorio[[#This Row],[id]]</f>
        <v>695</v>
      </c>
    </row>
    <row r="706" spans="2:9" hidden="1" x14ac:dyDescent="0.25">
      <c r="B706">
        <v>696</v>
      </c>
      <c r="C706" s="1" t="s">
        <v>2110</v>
      </c>
      <c r="D706" s="1" t="s">
        <v>2111</v>
      </c>
      <c r="E706" s="1" t="s">
        <v>2089</v>
      </c>
      <c r="F706" s="1" t="s">
        <v>179</v>
      </c>
      <c r="G706" s="1" t="s">
        <v>2090</v>
      </c>
      <c r="H706" s="1" t="s">
        <v>2112</v>
      </c>
      <c r="I706" s="1">
        <f>+Territorio[[#This Row],[id]]</f>
        <v>696</v>
      </c>
    </row>
    <row r="707" spans="2:9" hidden="1" x14ac:dyDescent="0.25">
      <c r="B707">
        <v>697</v>
      </c>
      <c r="C707" s="1" t="s">
        <v>1038</v>
      </c>
      <c r="D707" s="1" t="s">
        <v>2113</v>
      </c>
      <c r="E707" s="1" t="s">
        <v>2089</v>
      </c>
      <c r="F707" s="1" t="s">
        <v>179</v>
      </c>
      <c r="G707" s="1" t="s">
        <v>2090</v>
      </c>
      <c r="H707" s="1" t="s">
        <v>2114</v>
      </c>
      <c r="I707" s="1">
        <f>+Territorio[[#This Row],[id]]</f>
        <v>697</v>
      </c>
    </row>
    <row r="708" spans="2:9" hidden="1" x14ac:dyDescent="0.25">
      <c r="B708">
        <v>698</v>
      </c>
      <c r="C708" s="1" t="s">
        <v>2115</v>
      </c>
      <c r="D708" s="1" t="s">
        <v>2116</v>
      </c>
      <c r="E708" s="1" t="s">
        <v>2089</v>
      </c>
      <c r="F708" s="1" t="s">
        <v>179</v>
      </c>
      <c r="G708" s="1" t="s">
        <v>2090</v>
      </c>
      <c r="H708" s="1" t="s">
        <v>2117</v>
      </c>
      <c r="I708" s="1">
        <f>+Territorio[[#This Row],[id]]</f>
        <v>698</v>
      </c>
    </row>
    <row r="709" spans="2:9" hidden="1" x14ac:dyDescent="0.25">
      <c r="B709">
        <v>699</v>
      </c>
      <c r="C709" s="1" t="s">
        <v>2118</v>
      </c>
      <c r="D709" s="1" t="s">
        <v>2119</v>
      </c>
      <c r="E709" s="1" t="s">
        <v>2089</v>
      </c>
      <c r="F709" s="1" t="s">
        <v>179</v>
      </c>
      <c r="G709" s="1" t="s">
        <v>2090</v>
      </c>
      <c r="H709" s="1" t="s">
        <v>2120</v>
      </c>
      <c r="I709" s="1">
        <f>+Territorio[[#This Row],[id]]</f>
        <v>699</v>
      </c>
    </row>
    <row r="710" spans="2:9" hidden="1" x14ac:dyDescent="0.25">
      <c r="B710">
        <v>700</v>
      </c>
      <c r="C710" s="1" t="s">
        <v>2121</v>
      </c>
      <c r="D710" s="1" t="s">
        <v>2122</v>
      </c>
      <c r="E710" s="1" t="s">
        <v>2089</v>
      </c>
      <c r="F710" s="1" t="s">
        <v>179</v>
      </c>
      <c r="G710" s="1" t="s">
        <v>2090</v>
      </c>
      <c r="H710" s="1" t="s">
        <v>2123</v>
      </c>
      <c r="I710" s="1">
        <f>+Territorio[[#This Row],[id]]</f>
        <v>700</v>
      </c>
    </row>
    <row r="711" spans="2:9" hidden="1" x14ac:dyDescent="0.25">
      <c r="B711">
        <v>701</v>
      </c>
      <c r="C711" s="1" t="s">
        <v>2124</v>
      </c>
      <c r="D711" s="1" t="s">
        <v>2125</v>
      </c>
      <c r="E711" s="1" t="s">
        <v>2089</v>
      </c>
      <c r="F711" s="1" t="s">
        <v>179</v>
      </c>
      <c r="G711" s="1" t="s">
        <v>2090</v>
      </c>
      <c r="H711" s="1" t="s">
        <v>2126</v>
      </c>
      <c r="I711" s="1">
        <f>+Territorio[[#This Row],[id]]</f>
        <v>701</v>
      </c>
    </row>
    <row r="712" spans="2:9" hidden="1" x14ac:dyDescent="0.25">
      <c r="B712">
        <v>702</v>
      </c>
      <c r="C712" s="1" t="s">
        <v>2127</v>
      </c>
      <c r="D712" s="1" t="s">
        <v>2128</v>
      </c>
      <c r="E712" s="1" t="s">
        <v>2089</v>
      </c>
      <c r="F712" s="1" t="s">
        <v>179</v>
      </c>
      <c r="G712" s="1" t="s">
        <v>2090</v>
      </c>
      <c r="H712" s="1" t="s">
        <v>2129</v>
      </c>
      <c r="I712" s="1">
        <f>+Territorio[[#This Row],[id]]</f>
        <v>702</v>
      </c>
    </row>
    <row r="713" spans="2:9" hidden="1" x14ac:dyDescent="0.25">
      <c r="B713">
        <v>703</v>
      </c>
      <c r="C713" s="1" t="s">
        <v>2130</v>
      </c>
      <c r="D713" s="1" t="s">
        <v>2131</v>
      </c>
      <c r="E713" s="1" t="s">
        <v>2089</v>
      </c>
      <c r="F713" s="1" t="s">
        <v>179</v>
      </c>
      <c r="G713" s="1" t="s">
        <v>2090</v>
      </c>
      <c r="H713" s="1" t="s">
        <v>2132</v>
      </c>
      <c r="I713" s="1">
        <f>+Territorio[[#This Row],[id]]</f>
        <v>703</v>
      </c>
    </row>
    <row r="714" spans="2:9" hidden="1" x14ac:dyDescent="0.25">
      <c r="B714">
        <v>704</v>
      </c>
      <c r="C714" s="1" t="s">
        <v>2133</v>
      </c>
      <c r="D714" s="1" t="s">
        <v>2134</v>
      </c>
      <c r="E714" s="1" t="s">
        <v>2089</v>
      </c>
      <c r="F714" s="1" t="s">
        <v>179</v>
      </c>
      <c r="G714" s="1" t="s">
        <v>2090</v>
      </c>
      <c r="H714" s="1" t="s">
        <v>2135</v>
      </c>
      <c r="I714" s="1">
        <f>+Territorio[[#This Row],[id]]</f>
        <v>704</v>
      </c>
    </row>
    <row r="715" spans="2:9" hidden="1" x14ac:dyDescent="0.25">
      <c r="B715">
        <v>705</v>
      </c>
      <c r="C715" s="1" t="s">
        <v>2136</v>
      </c>
      <c r="D715" s="1" t="s">
        <v>2137</v>
      </c>
      <c r="E715" s="1" t="s">
        <v>2089</v>
      </c>
      <c r="F715" s="1" t="s">
        <v>179</v>
      </c>
      <c r="G715" s="1" t="s">
        <v>2090</v>
      </c>
      <c r="H715" s="1" t="s">
        <v>2138</v>
      </c>
      <c r="I715" s="1">
        <f>+Territorio[[#This Row],[id]]</f>
        <v>705</v>
      </c>
    </row>
    <row r="716" spans="2:9" hidden="1" x14ac:dyDescent="0.25">
      <c r="B716">
        <v>706</v>
      </c>
      <c r="C716" s="1" t="s">
        <v>2139</v>
      </c>
      <c r="D716" s="1" t="s">
        <v>2140</v>
      </c>
      <c r="E716" s="1" t="s">
        <v>2089</v>
      </c>
      <c r="F716" s="1" t="s">
        <v>179</v>
      </c>
      <c r="G716" s="1" t="s">
        <v>2090</v>
      </c>
      <c r="H716" s="1" t="s">
        <v>2141</v>
      </c>
      <c r="I716" s="1">
        <f>+Territorio[[#This Row],[id]]</f>
        <v>706</v>
      </c>
    </row>
    <row r="717" spans="2:9" hidden="1" x14ac:dyDescent="0.25">
      <c r="B717">
        <v>707</v>
      </c>
      <c r="C717" s="1" t="s">
        <v>2142</v>
      </c>
      <c r="D717" s="1" t="s">
        <v>2143</v>
      </c>
      <c r="E717" s="1" t="s">
        <v>2089</v>
      </c>
      <c r="F717" s="1" t="s">
        <v>179</v>
      </c>
      <c r="G717" s="1" t="s">
        <v>2090</v>
      </c>
      <c r="H717" s="1" t="s">
        <v>2144</v>
      </c>
      <c r="I717" s="1">
        <f>+Territorio[[#This Row],[id]]</f>
        <v>707</v>
      </c>
    </row>
    <row r="718" spans="2:9" hidden="1" x14ac:dyDescent="0.25">
      <c r="B718">
        <v>708</v>
      </c>
      <c r="C718" s="1" t="s">
        <v>2145</v>
      </c>
      <c r="D718" s="1" t="s">
        <v>2146</v>
      </c>
      <c r="E718" s="1" t="s">
        <v>2089</v>
      </c>
      <c r="F718" s="1" t="s">
        <v>179</v>
      </c>
      <c r="G718" s="1" t="s">
        <v>2090</v>
      </c>
      <c r="H718" s="1" t="s">
        <v>2147</v>
      </c>
      <c r="I718" s="1">
        <f>+Territorio[[#This Row],[id]]</f>
        <v>708</v>
      </c>
    </row>
    <row r="719" spans="2:9" hidden="1" x14ac:dyDescent="0.25">
      <c r="B719">
        <v>709</v>
      </c>
      <c r="C719" s="1" t="s">
        <v>801</v>
      </c>
      <c r="D719" s="1" t="s">
        <v>2148</v>
      </c>
      <c r="E719" s="1" t="s">
        <v>2089</v>
      </c>
      <c r="F719" s="1" t="s">
        <v>179</v>
      </c>
      <c r="G719" s="1" t="s">
        <v>2090</v>
      </c>
      <c r="H719" s="1" t="s">
        <v>2149</v>
      </c>
      <c r="I719" s="1">
        <f>+Territorio[[#This Row],[id]]</f>
        <v>709</v>
      </c>
    </row>
    <row r="720" spans="2:9" hidden="1" x14ac:dyDescent="0.25">
      <c r="B720">
        <v>710</v>
      </c>
      <c r="C720" s="1" t="s">
        <v>2150</v>
      </c>
      <c r="D720" s="1" t="s">
        <v>2151</v>
      </c>
      <c r="E720" s="1" t="s">
        <v>2089</v>
      </c>
      <c r="F720" s="1" t="s">
        <v>179</v>
      </c>
      <c r="G720" s="1" t="s">
        <v>2090</v>
      </c>
      <c r="H720" s="1" t="s">
        <v>2152</v>
      </c>
      <c r="I720" s="1">
        <f>+Territorio[[#This Row],[id]]</f>
        <v>710</v>
      </c>
    </row>
    <row r="721" spans="2:9" hidden="1" x14ac:dyDescent="0.25">
      <c r="B721">
        <v>711</v>
      </c>
      <c r="C721" s="1" t="s">
        <v>253</v>
      </c>
      <c r="D721" s="1" t="s">
        <v>2153</v>
      </c>
      <c r="E721" s="1" t="s">
        <v>2089</v>
      </c>
      <c r="F721" s="1" t="s">
        <v>179</v>
      </c>
      <c r="G721" s="1" t="s">
        <v>2090</v>
      </c>
      <c r="H721" s="1" t="s">
        <v>2154</v>
      </c>
      <c r="I721" s="1">
        <f>+Territorio[[#This Row],[id]]</f>
        <v>711</v>
      </c>
    </row>
    <row r="722" spans="2:9" hidden="1" x14ac:dyDescent="0.25">
      <c r="B722">
        <v>712</v>
      </c>
      <c r="C722" s="1" t="s">
        <v>2155</v>
      </c>
      <c r="D722" s="1" t="s">
        <v>2156</v>
      </c>
      <c r="E722" s="1" t="s">
        <v>2089</v>
      </c>
      <c r="F722" s="1" t="s">
        <v>179</v>
      </c>
      <c r="G722" s="1" t="s">
        <v>2090</v>
      </c>
      <c r="H722" s="1" t="s">
        <v>2157</v>
      </c>
      <c r="I722" s="1">
        <f>+Territorio[[#This Row],[id]]</f>
        <v>712</v>
      </c>
    </row>
    <row r="723" spans="2:9" hidden="1" x14ac:dyDescent="0.25">
      <c r="B723">
        <v>713</v>
      </c>
      <c r="C723" s="1" t="s">
        <v>2158</v>
      </c>
      <c r="D723" s="1" t="s">
        <v>2159</v>
      </c>
      <c r="E723" s="1" t="s">
        <v>2089</v>
      </c>
      <c r="F723" s="1" t="s">
        <v>179</v>
      </c>
      <c r="G723" s="1" t="s">
        <v>2090</v>
      </c>
      <c r="H723" s="1" t="s">
        <v>2160</v>
      </c>
      <c r="I723" s="1">
        <f>+Territorio[[#This Row],[id]]</f>
        <v>713</v>
      </c>
    </row>
    <row r="724" spans="2:9" hidden="1" x14ac:dyDescent="0.25">
      <c r="B724">
        <v>714</v>
      </c>
      <c r="C724" s="1" t="s">
        <v>2161</v>
      </c>
      <c r="D724" s="1" t="s">
        <v>2162</v>
      </c>
      <c r="E724" s="1" t="s">
        <v>2089</v>
      </c>
      <c r="F724" s="1" t="s">
        <v>179</v>
      </c>
      <c r="G724" s="1" t="s">
        <v>2090</v>
      </c>
      <c r="H724" s="1" t="s">
        <v>2163</v>
      </c>
      <c r="I724" s="1">
        <f>+Territorio[[#This Row],[id]]</f>
        <v>714</v>
      </c>
    </row>
    <row r="725" spans="2:9" hidden="1" x14ac:dyDescent="0.25">
      <c r="B725">
        <v>715</v>
      </c>
      <c r="C725" s="1" t="s">
        <v>2164</v>
      </c>
      <c r="D725" s="1" t="s">
        <v>2165</v>
      </c>
      <c r="E725" s="1" t="s">
        <v>2089</v>
      </c>
      <c r="F725" s="1" t="s">
        <v>179</v>
      </c>
      <c r="G725" s="1" t="s">
        <v>2090</v>
      </c>
      <c r="H725" s="1" t="s">
        <v>2166</v>
      </c>
      <c r="I725" s="1">
        <f>+Territorio[[#This Row],[id]]</f>
        <v>715</v>
      </c>
    </row>
    <row r="726" spans="2:9" hidden="1" x14ac:dyDescent="0.25">
      <c r="B726">
        <v>716</v>
      </c>
      <c r="C726" s="1" t="s">
        <v>2167</v>
      </c>
      <c r="D726" s="1" t="s">
        <v>2168</v>
      </c>
      <c r="E726" s="1" t="s">
        <v>2089</v>
      </c>
      <c r="F726" s="1" t="s">
        <v>179</v>
      </c>
      <c r="G726" s="1" t="s">
        <v>2090</v>
      </c>
      <c r="H726" s="1" t="s">
        <v>2169</v>
      </c>
      <c r="I726" s="1">
        <f>+Territorio[[#This Row],[id]]</f>
        <v>716</v>
      </c>
    </row>
    <row r="727" spans="2:9" hidden="1" x14ac:dyDescent="0.25">
      <c r="B727">
        <v>717</v>
      </c>
      <c r="C727" s="1" t="s">
        <v>2170</v>
      </c>
      <c r="D727" s="1" t="s">
        <v>2171</v>
      </c>
      <c r="E727" s="1" t="s">
        <v>2089</v>
      </c>
      <c r="F727" s="1" t="s">
        <v>179</v>
      </c>
      <c r="G727" s="1" t="s">
        <v>2090</v>
      </c>
      <c r="H727" s="1" t="s">
        <v>2172</v>
      </c>
      <c r="I727" s="1">
        <f>+Territorio[[#This Row],[id]]</f>
        <v>717</v>
      </c>
    </row>
    <row r="728" spans="2:9" hidden="1" x14ac:dyDescent="0.25">
      <c r="B728">
        <v>718</v>
      </c>
      <c r="C728" s="1" t="s">
        <v>2072</v>
      </c>
      <c r="D728" s="1" t="s">
        <v>2173</v>
      </c>
      <c r="E728" s="1" t="s">
        <v>2089</v>
      </c>
      <c r="F728" s="1" t="s">
        <v>179</v>
      </c>
      <c r="G728" s="1" t="s">
        <v>2090</v>
      </c>
      <c r="H728" s="1" t="s">
        <v>2174</v>
      </c>
      <c r="I728" s="1">
        <f>+Territorio[[#This Row],[id]]</f>
        <v>718</v>
      </c>
    </row>
    <row r="729" spans="2:9" hidden="1" x14ac:dyDescent="0.25">
      <c r="B729">
        <v>719</v>
      </c>
      <c r="C729" s="1" t="s">
        <v>2175</v>
      </c>
      <c r="D729" s="1" t="s">
        <v>2176</v>
      </c>
      <c r="E729" s="1" t="s">
        <v>2089</v>
      </c>
      <c r="F729" s="1" t="s">
        <v>179</v>
      </c>
      <c r="G729" s="1" t="s">
        <v>2090</v>
      </c>
      <c r="H729" s="1" t="s">
        <v>2177</v>
      </c>
      <c r="I729" s="1">
        <f>+Territorio[[#This Row],[id]]</f>
        <v>719</v>
      </c>
    </row>
    <row r="730" spans="2:9" hidden="1" x14ac:dyDescent="0.25">
      <c r="B730">
        <v>720</v>
      </c>
      <c r="C730" s="1" t="s">
        <v>2178</v>
      </c>
      <c r="D730" s="1" t="s">
        <v>2179</v>
      </c>
      <c r="E730" s="1" t="s">
        <v>2089</v>
      </c>
      <c r="F730" s="1" t="s">
        <v>179</v>
      </c>
      <c r="G730" s="1" t="s">
        <v>2090</v>
      </c>
      <c r="H730" s="1" t="s">
        <v>2180</v>
      </c>
      <c r="I730" s="1">
        <f>+Territorio[[#This Row],[id]]</f>
        <v>720</v>
      </c>
    </row>
    <row r="731" spans="2:9" hidden="1" x14ac:dyDescent="0.25">
      <c r="B731">
        <v>721</v>
      </c>
      <c r="C731" s="1" t="s">
        <v>2181</v>
      </c>
      <c r="D731" s="1" t="s">
        <v>2182</v>
      </c>
      <c r="E731" s="1" t="s">
        <v>2089</v>
      </c>
      <c r="F731" s="1" t="s">
        <v>179</v>
      </c>
      <c r="G731" s="1" t="s">
        <v>2090</v>
      </c>
      <c r="H731" s="1" t="s">
        <v>2183</v>
      </c>
      <c r="I731" s="1">
        <f>+Territorio[[#This Row],[id]]</f>
        <v>721</v>
      </c>
    </row>
    <row r="732" spans="2:9" hidden="1" x14ac:dyDescent="0.25">
      <c r="B732">
        <v>722</v>
      </c>
      <c r="C732" s="1" t="s">
        <v>2184</v>
      </c>
      <c r="D732" s="1" t="s">
        <v>2185</v>
      </c>
      <c r="E732" s="1" t="s">
        <v>2089</v>
      </c>
      <c r="F732" s="1" t="s">
        <v>179</v>
      </c>
      <c r="G732" s="1" t="s">
        <v>2090</v>
      </c>
      <c r="H732" s="1" t="s">
        <v>2186</v>
      </c>
      <c r="I732" s="1">
        <f>+Territorio[[#This Row],[id]]</f>
        <v>722</v>
      </c>
    </row>
    <row r="733" spans="2:9" hidden="1" x14ac:dyDescent="0.25">
      <c r="B733">
        <v>723</v>
      </c>
      <c r="C733" s="1" t="s">
        <v>2187</v>
      </c>
      <c r="D733" s="1" t="s">
        <v>2188</v>
      </c>
      <c r="E733" s="1" t="s">
        <v>2089</v>
      </c>
      <c r="F733" s="1" t="s">
        <v>179</v>
      </c>
      <c r="G733" s="1" t="s">
        <v>2090</v>
      </c>
      <c r="H733" s="1" t="s">
        <v>2189</v>
      </c>
      <c r="I733" s="1">
        <f>+Territorio[[#This Row],[id]]</f>
        <v>723</v>
      </c>
    </row>
    <row r="734" spans="2:9" hidden="1" x14ac:dyDescent="0.25">
      <c r="B734">
        <v>724</v>
      </c>
      <c r="C734" s="1" t="s">
        <v>2190</v>
      </c>
      <c r="D734" s="1" t="s">
        <v>2191</v>
      </c>
      <c r="E734" s="1" t="s">
        <v>2089</v>
      </c>
      <c r="F734" s="1" t="s">
        <v>179</v>
      </c>
      <c r="G734" s="1" t="s">
        <v>2090</v>
      </c>
      <c r="H734" s="1" t="s">
        <v>2192</v>
      </c>
      <c r="I734" s="1">
        <f>+Territorio[[#This Row],[id]]</f>
        <v>724</v>
      </c>
    </row>
    <row r="735" spans="2:9" hidden="1" x14ac:dyDescent="0.25">
      <c r="B735">
        <v>725</v>
      </c>
      <c r="C735" s="1" t="s">
        <v>805</v>
      </c>
      <c r="D735" s="1" t="s">
        <v>2193</v>
      </c>
      <c r="E735" s="1" t="s">
        <v>2089</v>
      </c>
      <c r="F735" s="1" t="s">
        <v>179</v>
      </c>
      <c r="G735" s="1" t="s">
        <v>2090</v>
      </c>
      <c r="H735" s="1" t="s">
        <v>2194</v>
      </c>
      <c r="I735" s="1">
        <f>+Territorio[[#This Row],[id]]</f>
        <v>725</v>
      </c>
    </row>
    <row r="736" spans="2:9" hidden="1" x14ac:dyDescent="0.25">
      <c r="B736">
        <v>726</v>
      </c>
      <c r="C736" s="1" t="s">
        <v>2195</v>
      </c>
      <c r="D736" s="1" t="s">
        <v>2196</v>
      </c>
      <c r="E736" s="1" t="s">
        <v>2089</v>
      </c>
      <c r="F736" s="1" t="s">
        <v>179</v>
      </c>
      <c r="G736" s="1" t="s">
        <v>2090</v>
      </c>
      <c r="H736" s="1" t="s">
        <v>2197</v>
      </c>
      <c r="I736" s="1">
        <f>+Territorio[[#This Row],[id]]</f>
        <v>726</v>
      </c>
    </row>
    <row r="737" spans="2:9" hidden="1" x14ac:dyDescent="0.25">
      <c r="B737">
        <v>727</v>
      </c>
      <c r="C737" s="1" t="s">
        <v>2198</v>
      </c>
      <c r="D737" s="1" t="s">
        <v>2199</v>
      </c>
      <c r="E737" s="1" t="s">
        <v>2089</v>
      </c>
      <c r="F737" s="1" t="s">
        <v>179</v>
      </c>
      <c r="G737" s="1" t="s">
        <v>2090</v>
      </c>
      <c r="H737" s="1" t="s">
        <v>2200</v>
      </c>
      <c r="I737" s="1">
        <f>+Territorio[[#This Row],[id]]</f>
        <v>727</v>
      </c>
    </row>
    <row r="738" spans="2:9" hidden="1" x14ac:dyDescent="0.25">
      <c r="B738">
        <v>728</v>
      </c>
      <c r="C738" s="1" t="s">
        <v>2201</v>
      </c>
      <c r="D738" s="1" t="s">
        <v>2202</v>
      </c>
      <c r="E738" s="1" t="s">
        <v>2089</v>
      </c>
      <c r="F738" s="1" t="s">
        <v>179</v>
      </c>
      <c r="G738" s="1" t="s">
        <v>2090</v>
      </c>
      <c r="H738" s="1" t="s">
        <v>2203</v>
      </c>
      <c r="I738" s="1">
        <f>+Territorio[[#This Row],[id]]</f>
        <v>728</v>
      </c>
    </row>
    <row r="739" spans="2:9" hidden="1" x14ac:dyDescent="0.25">
      <c r="B739">
        <v>729</v>
      </c>
      <c r="C739" s="1" t="s">
        <v>2204</v>
      </c>
      <c r="D739" s="1" t="s">
        <v>2205</v>
      </c>
      <c r="E739" s="1" t="s">
        <v>2089</v>
      </c>
      <c r="F739" s="1" t="s">
        <v>179</v>
      </c>
      <c r="G739" s="1" t="s">
        <v>2090</v>
      </c>
      <c r="H739" s="1" t="s">
        <v>2206</v>
      </c>
      <c r="I739" s="1">
        <f>+Territorio[[#This Row],[id]]</f>
        <v>729</v>
      </c>
    </row>
    <row r="740" spans="2:9" hidden="1" x14ac:dyDescent="0.25">
      <c r="B740">
        <v>730</v>
      </c>
      <c r="C740" s="1" t="s">
        <v>2207</v>
      </c>
      <c r="D740" s="1" t="s">
        <v>2208</v>
      </c>
      <c r="E740" s="1" t="s">
        <v>2089</v>
      </c>
      <c r="F740" s="1" t="s">
        <v>179</v>
      </c>
      <c r="G740" s="1" t="s">
        <v>2090</v>
      </c>
      <c r="H740" s="1" t="s">
        <v>2209</v>
      </c>
      <c r="I740" s="1">
        <f>+Territorio[[#This Row],[id]]</f>
        <v>730</v>
      </c>
    </row>
    <row r="741" spans="2:9" hidden="1" x14ac:dyDescent="0.25">
      <c r="B741">
        <v>731</v>
      </c>
      <c r="C741" s="1" t="s">
        <v>2210</v>
      </c>
      <c r="D741" s="1" t="s">
        <v>2211</v>
      </c>
      <c r="E741" s="1" t="s">
        <v>2089</v>
      </c>
      <c r="F741" s="1" t="s">
        <v>179</v>
      </c>
      <c r="G741" s="1" t="s">
        <v>2090</v>
      </c>
      <c r="H741" s="1" t="s">
        <v>2212</v>
      </c>
      <c r="I741" s="1">
        <f>+Territorio[[#This Row],[id]]</f>
        <v>731</v>
      </c>
    </row>
    <row r="742" spans="2:9" hidden="1" x14ac:dyDescent="0.25">
      <c r="B742">
        <v>732</v>
      </c>
      <c r="C742" s="1" t="s">
        <v>2213</v>
      </c>
      <c r="D742" s="1" t="s">
        <v>2214</v>
      </c>
      <c r="E742" s="1" t="s">
        <v>2089</v>
      </c>
      <c r="F742" s="1" t="s">
        <v>179</v>
      </c>
      <c r="G742" s="1" t="s">
        <v>2090</v>
      </c>
      <c r="H742" s="1" t="s">
        <v>2215</v>
      </c>
      <c r="I742" s="1">
        <f>+Territorio[[#This Row],[id]]</f>
        <v>732</v>
      </c>
    </row>
    <row r="743" spans="2:9" hidden="1" x14ac:dyDescent="0.25">
      <c r="B743">
        <v>733</v>
      </c>
      <c r="C743" s="1" t="s">
        <v>808</v>
      </c>
      <c r="D743" s="1" t="s">
        <v>2216</v>
      </c>
      <c r="E743" s="1" t="s">
        <v>2089</v>
      </c>
      <c r="F743" s="1" t="s">
        <v>179</v>
      </c>
      <c r="G743" s="1" t="s">
        <v>2090</v>
      </c>
      <c r="H743" s="1" t="s">
        <v>2217</v>
      </c>
      <c r="I743" s="1">
        <f>+Territorio[[#This Row],[id]]</f>
        <v>733</v>
      </c>
    </row>
    <row r="744" spans="2:9" hidden="1" x14ac:dyDescent="0.25">
      <c r="B744">
        <v>734</v>
      </c>
      <c r="C744" s="1" t="s">
        <v>2218</v>
      </c>
      <c r="D744" s="1" t="s">
        <v>2219</v>
      </c>
      <c r="E744" s="1" t="s">
        <v>2089</v>
      </c>
      <c r="F744" s="1" t="s">
        <v>179</v>
      </c>
      <c r="G744" s="1" t="s">
        <v>2090</v>
      </c>
      <c r="H744" s="1" t="s">
        <v>2220</v>
      </c>
      <c r="I744" s="1">
        <f>+Territorio[[#This Row],[id]]</f>
        <v>734</v>
      </c>
    </row>
    <row r="745" spans="2:9" hidden="1" x14ac:dyDescent="0.25">
      <c r="B745">
        <v>735</v>
      </c>
      <c r="C745" s="1" t="s">
        <v>1259</v>
      </c>
      <c r="D745" s="1" t="s">
        <v>2221</v>
      </c>
      <c r="E745" s="1" t="s">
        <v>2089</v>
      </c>
      <c r="F745" s="1" t="s">
        <v>179</v>
      </c>
      <c r="G745" s="1" t="s">
        <v>2090</v>
      </c>
      <c r="H745" s="1" t="s">
        <v>2222</v>
      </c>
      <c r="I745" s="1">
        <f>+Territorio[[#This Row],[id]]</f>
        <v>735</v>
      </c>
    </row>
    <row r="746" spans="2:9" hidden="1" x14ac:dyDescent="0.25">
      <c r="B746">
        <v>736</v>
      </c>
      <c r="C746" s="1" t="s">
        <v>678</v>
      </c>
      <c r="D746" s="1" t="s">
        <v>2223</v>
      </c>
      <c r="E746" s="1" t="s">
        <v>2089</v>
      </c>
      <c r="F746" s="1" t="s">
        <v>179</v>
      </c>
      <c r="G746" s="1" t="s">
        <v>2090</v>
      </c>
      <c r="H746" s="1" t="s">
        <v>2224</v>
      </c>
      <c r="I746" s="1">
        <f>+Territorio[[#This Row],[id]]</f>
        <v>736</v>
      </c>
    </row>
    <row r="747" spans="2:9" hidden="1" x14ac:dyDescent="0.25">
      <c r="B747">
        <v>737</v>
      </c>
      <c r="C747" s="1" t="s">
        <v>1416</v>
      </c>
      <c r="D747" s="1" t="s">
        <v>2225</v>
      </c>
      <c r="E747" s="1" t="s">
        <v>2089</v>
      </c>
      <c r="F747" s="1" t="s">
        <v>179</v>
      </c>
      <c r="G747" s="1" t="s">
        <v>2090</v>
      </c>
      <c r="H747" s="1" t="s">
        <v>2226</v>
      </c>
      <c r="I747" s="1">
        <f>+Territorio[[#This Row],[id]]</f>
        <v>737</v>
      </c>
    </row>
    <row r="748" spans="2:9" hidden="1" x14ac:dyDescent="0.25">
      <c r="B748">
        <v>738</v>
      </c>
      <c r="C748" s="1" t="s">
        <v>2227</v>
      </c>
      <c r="D748" s="1" t="s">
        <v>2228</v>
      </c>
      <c r="E748" s="1" t="s">
        <v>2089</v>
      </c>
      <c r="F748" s="1" t="s">
        <v>179</v>
      </c>
      <c r="G748" s="1" t="s">
        <v>2090</v>
      </c>
      <c r="H748" s="1" t="s">
        <v>2229</v>
      </c>
      <c r="I748" s="1">
        <f>+Territorio[[#This Row],[id]]</f>
        <v>738</v>
      </c>
    </row>
    <row r="749" spans="2:9" hidden="1" x14ac:dyDescent="0.25">
      <c r="B749">
        <v>739</v>
      </c>
      <c r="C749" s="1" t="s">
        <v>2230</v>
      </c>
      <c r="D749" s="1" t="s">
        <v>2231</v>
      </c>
      <c r="E749" s="1" t="s">
        <v>2089</v>
      </c>
      <c r="F749" s="1" t="s">
        <v>179</v>
      </c>
      <c r="G749" s="1" t="s">
        <v>2090</v>
      </c>
      <c r="H749" s="1" t="s">
        <v>2232</v>
      </c>
      <c r="I749" s="1">
        <f>+Territorio[[#This Row],[id]]</f>
        <v>739</v>
      </c>
    </row>
    <row r="750" spans="2:9" hidden="1" x14ac:dyDescent="0.25">
      <c r="B750">
        <v>740</v>
      </c>
      <c r="C750" s="1" t="s">
        <v>2233</v>
      </c>
      <c r="D750" s="1" t="s">
        <v>2234</v>
      </c>
      <c r="E750" s="1" t="s">
        <v>2089</v>
      </c>
      <c r="F750" s="1" t="s">
        <v>179</v>
      </c>
      <c r="G750" s="1" t="s">
        <v>2090</v>
      </c>
      <c r="H750" s="1" t="s">
        <v>2235</v>
      </c>
      <c r="I750" s="1">
        <f>+Territorio[[#This Row],[id]]</f>
        <v>740</v>
      </c>
    </row>
    <row r="751" spans="2:9" hidden="1" x14ac:dyDescent="0.25">
      <c r="B751">
        <v>741</v>
      </c>
      <c r="C751" s="1" t="s">
        <v>1748</v>
      </c>
      <c r="D751" s="1" t="s">
        <v>2236</v>
      </c>
      <c r="E751" s="1" t="s">
        <v>2089</v>
      </c>
      <c r="F751" s="1" t="s">
        <v>179</v>
      </c>
      <c r="G751" s="1" t="s">
        <v>2090</v>
      </c>
      <c r="H751" s="1" t="s">
        <v>2237</v>
      </c>
      <c r="I751" s="1">
        <f>+Territorio[[#This Row],[id]]</f>
        <v>741</v>
      </c>
    </row>
    <row r="752" spans="2:9" hidden="1" x14ac:dyDescent="0.25">
      <c r="B752">
        <v>742</v>
      </c>
      <c r="C752" s="1" t="s">
        <v>2238</v>
      </c>
      <c r="D752" s="1" t="s">
        <v>2239</v>
      </c>
      <c r="E752" s="1" t="s">
        <v>2089</v>
      </c>
      <c r="F752" s="1" t="s">
        <v>179</v>
      </c>
      <c r="G752" s="1" t="s">
        <v>2090</v>
      </c>
      <c r="H752" s="1" t="s">
        <v>2240</v>
      </c>
      <c r="I752" s="1">
        <f>+Territorio[[#This Row],[id]]</f>
        <v>742</v>
      </c>
    </row>
    <row r="753" spans="2:9" hidden="1" x14ac:dyDescent="0.25">
      <c r="B753">
        <v>743</v>
      </c>
      <c r="C753" s="1" t="s">
        <v>349</v>
      </c>
      <c r="D753" s="1" t="s">
        <v>2241</v>
      </c>
      <c r="E753" s="1" t="s">
        <v>2089</v>
      </c>
      <c r="F753" s="1" t="s">
        <v>179</v>
      </c>
      <c r="G753" s="1" t="s">
        <v>2090</v>
      </c>
      <c r="H753" s="1" t="s">
        <v>2242</v>
      </c>
      <c r="I753" s="1">
        <f>+Territorio[[#This Row],[id]]</f>
        <v>743</v>
      </c>
    </row>
    <row r="754" spans="2:9" hidden="1" x14ac:dyDescent="0.25">
      <c r="B754">
        <v>744</v>
      </c>
      <c r="C754" s="1" t="s">
        <v>2243</v>
      </c>
      <c r="D754" s="1" t="s">
        <v>2244</v>
      </c>
      <c r="E754" s="1" t="s">
        <v>2089</v>
      </c>
      <c r="F754" s="1" t="s">
        <v>179</v>
      </c>
      <c r="G754" s="1" t="s">
        <v>2090</v>
      </c>
      <c r="H754" s="1" t="s">
        <v>2245</v>
      </c>
      <c r="I754" s="1">
        <f>+Territorio[[#This Row],[id]]</f>
        <v>744</v>
      </c>
    </row>
    <row r="755" spans="2:9" hidden="1" x14ac:dyDescent="0.25">
      <c r="B755">
        <v>745</v>
      </c>
      <c r="C755" s="1" t="s">
        <v>1387</v>
      </c>
      <c r="D755" s="1" t="s">
        <v>2246</v>
      </c>
      <c r="E755" s="1" t="s">
        <v>2089</v>
      </c>
      <c r="F755" s="1" t="s">
        <v>179</v>
      </c>
      <c r="G755" s="1" t="s">
        <v>2090</v>
      </c>
      <c r="H755" s="1" t="s">
        <v>2247</v>
      </c>
      <c r="I755" s="1">
        <f>+Territorio[[#This Row],[id]]</f>
        <v>745</v>
      </c>
    </row>
    <row r="756" spans="2:9" hidden="1" x14ac:dyDescent="0.25">
      <c r="B756">
        <v>746</v>
      </c>
      <c r="C756" s="1" t="s">
        <v>2248</v>
      </c>
      <c r="D756" s="1" t="s">
        <v>2249</v>
      </c>
      <c r="E756" s="1" t="s">
        <v>2089</v>
      </c>
      <c r="F756" s="1" t="s">
        <v>179</v>
      </c>
      <c r="G756" s="1" t="s">
        <v>2090</v>
      </c>
      <c r="H756" s="1" t="s">
        <v>2250</v>
      </c>
      <c r="I756" s="1">
        <f>+Territorio[[#This Row],[id]]</f>
        <v>746</v>
      </c>
    </row>
    <row r="757" spans="2:9" hidden="1" x14ac:dyDescent="0.25">
      <c r="B757">
        <v>747</v>
      </c>
      <c r="C757" s="1" t="s">
        <v>2251</v>
      </c>
      <c r="D757" s="1" t="s">
        <v>2252</v>
      </c>
      <c r="E757" s="1" t="s">
        <v>2089</v>
      </c>
      <c r="F757" s="1" t="s">
        <v>179</v>
      </c>
      <c r="G757" s="1" t="s">
        <v>2090</v>
      </c>
      <c r="H757" s="1" t="s">
        <v>2253</v>
      </c>
      <c r="I757" s="1">
        <f>+Territorio[[#This Row],[id]]</f>
        <v>747</v>
      </c>
    </row>
    <row r="758" spans="2:9" hidden="1" x14ac:dyDescent="0.25">
      <c r="B758">
        <v>748</v>
      </c>
      <c r="C758" s="1" t="s">
        <v>2254</v>
      </c>
      <c r="D758" s="1" t="s">
        <v>2255</v>
      </c>
      <c r="E758" s="1" t="s">
        <v>2089</v>
      </c>
      <c r="F758" s="1" t="s">
        <v>179</v>
      </c>
      <c r="G758" s="1" t="s">
        <v>2090</v>
      </c>
      <c r="H758" s="1" t="s">
        <v>2256</v>
      </c>
      <c r="I758" s="1">
        <f>+Territorio[[#This Row],[id]]</f>
        <v>748</v>
      </c>
    </row>
    <row r="759" spans="2:9" hidden="1" x14ac:dyDescent="0.25">
      <c r="B759">
        <v>749</v>
      </c>
      <c r="C759" s="1" t="s">
        <v>2257</v>
      </c>
      <c r="D759" s="1" t="s">
        <v>2258</v>
      </c>
      <c r="E759" s="1" t="s">
        <v>2089</v>
      </c>
      <c r="F759" s="1" t="s">
        <v>179</v>
      </c>
      <c r="G759" s="1" t="s">
        <v>2090</v>
      </c>
      <c r="H759" s="1" t="s">
        <v>2259</v>
      </c>
      <c r="I759" s="1">
        <f>+Territorio[[#This Row],[id]]</f>
        <v>749</v>
      </c>
    </row>
    <row r="760" spans="2:9" hidden="1" x14ac:dyDescent="0.25">
      <c r="B760">
        <v>750</v>
      </c>
      <c r="C760" s="1" t="s">
        <v>2260</v>
      </c>
      <c r="D760" s="1" t="s">
        <v>2261</v>
      </c>
      <c r="E760" s="1" t="s">
        <v>2089</v>
      </c>
      <c r="F760" s="1" t="s">
        <v>179</v>
      </c>
      <c r="G760" s="1" t="s">
        <v>2090</v>
      </c>
      <c r="H760" s="1" t="s">
        <v>2262</v>
      </c>
      <c r="I760" s="1">
        <f>+Territorio[[#This Row],[id]]</f>
        <v>750</v>
      </c>
    </row>
    <row r="761" spans="2:9" hidden="1" x14ac:dyDescent="0.25">
      <c r="B761">
        <v>751</v>
      </c>
      <c r="C761" s="1" t="s">
        <v>2263</v>
      </c>
      <c r="D761" s="1" t="s">
        <v>2264</v>
      </c>
      <c r="E761" s="1" t="s">
        <v>2089</v>
      </c>
      <c r="F761" s="1" t="s">
        <v>179</v>
      </c>
      <c r="G761" s="1" t="s">
        <v>2090</v>
      </c>
      <c r="H761" s="1" t="s">
        <v>2265</v>
      </c>
      <c r="I761" s="1">
        <f>+Territorio[[#This Row],[id]]</f>
        <v>751</v>
      </c>
    </row>
    <row r="762" spans="2:9" hidden="1" x14ac:dyDescent="0.25">
      <c r="B762">
        <v>752</v>
      </c>
      <c r="C762" s="1" t="s">
        <v>1238</v>
      </c>
      <c r="D762" s="1" t="s">
        <v>2266</v>
      </c>
      <c r="E762" s="1" t="s">
        <v>2089</v>
      </c>
      <c r="F762" s="1" t="s">
        <v>179</v>
      </c>
      <c r="G762" s="1" t="s">
        <v>2090</v>
      </c>
      <c r="H762" s="1" t="s">
        <v>2267</v>
      </c>
      <c r="I762" s="1">
        <f>+Territorio[[#This Row],[id]]</f>
        <v>752</v>
      </c>
    </row>
    <row r="763" spans="2:9" hidden="1" x14ac:dyDescent="0.25">
      <c r="B763">
        <v>753</v>
      </c>
      <c r="C763" s="1" t="s">
        <v>2268</v>
      </c>
      <c r="D763" s="1" t="s">
        <v>2269</v>
      </c>
      <c r="E763" s="1" t="s">
        <v>2089</v>
      </c>
      <c r="F763" s="1" t="s">
        <v>179</v>
      </c>
      <c r="G763" s="1" t="s">
        <v>2090</v>
      </c>
      <c r="H763" s="1" t="s">
        <v>2270</v>
      </c>
      <c r="I763" s="1">
        <f>+Territorio[[#This Row],[id]]</f>
        <v>753</v>
      </c>
    </row>
    <row r="764" spans="2:9" hidden="1" x14ac:dyDescent="0.25">
      <c r="B764">
        <v>754</v>
      </c>
      <c r="C764" s="1" t="s">
        <v>814</v>
      </c>
      <c r="D764" s="1" t="s">
        <v>2271</v>
      </c>
      <c r="E764" s="1" t="s">
        <v>2089</v>
      </c>
      <c r="F764" s="1" t="s">
        <v>179</v>
      </c>
      <c r="G764" s="1" t="s">
        <v>2090</v>
      </c>
      <c r="H764" s="1" t="s">
        <v>2272</v>
      </c>
      <c r="I764" s="1">
        <f>+Territorio[[#This Row],[id]]</f>
        <v>754</v>
      </c>
    </row>
    <row r="765" spans="2:9" hidden="1" x14ac:dyDescent="0.25">
      <c r="B765">
        <v>755</v>
      </c>
      <c r="C765" s="1" t="s">
        <v>2273</v>
      </c>
      <c r="D765" s="1" t="s">
        <v>2274</v>
      </c>
      <c r="E765" s="1" t="s">
        <v>2089</v>
      </c>
      <c r="F765" s="1" t="s">
        <v>179</v>
      </c>
      <c r="G765" s="1" t="s">
        <v>2090</v>
      </c>
      <c r="H765" s="1" t="s">
        <v>2275</v>
      </c>
      <c r="I765" s="1">
        <f>+Territorio[[#This Row],[id]]</f>
        <v>755</v>
      </c>
    </row>
    <row r="766" spans="2:9" hidden="1" x14ac:dyDescent="0.25">
      <c r="B766">
        <v>756</v>
      </c>
      <c r="C766" s="1" t="s">
        <v>2276</v>
      </c>
      <c r="D766" s="1" t="s">
        <v>2277</v>
      </c>
      <c r="E766" s="1" t="s">
        <v>2089</v>
      </c>
      <c r="F766" s="1" t="s">
        <v>179</v>
      </c>
      <c r="G766" s="1" t="s">
        <v>2090</v>
      </c>
      <c r="H766" s="1" t="s">
        <v>2278</v>
      </c>
      <c r="I766" s="1">
        <f>+Territorio[[#This Row],[id]]</f>
        <v>756</v>
      </c>
    </row>
    <row r="767" spans="2:9" hidden="1" x14ac:dyDescent="0.25">
      <c r="B767">
        <v>757</v>
      </c>
      <c r="C767" s="1" t="s">
        <v>2279</v>
      </c>
      <c r="D767" s="1" t="s">
        <v>2280</v>
      </c>
      <c r="E767" s="1" t="s">
        <v>2089</v>
      </c>
      <c r="F767" s="1" t="s">
        <v>179</v>
      </c>
      <c r="G767" s="1" t="s">
        <v>2090</v>
      </c>
      <c r="H767" s="1" t="s">
        <v>2281</v>
      </c>
      <c r="I767" s="1">
        <f>+Territorio[[#This Row],[id]]</f>
        <v>757</v>
      </c>
    </row>
    <row r="768" spans="2:9" hidden="1" x14ac:dyDescent="0.25">
      <c r="B768">
        <v>758</v>
      </c>
      <c r="C768" s="1" t="s">
        <v>2282</v>
      </c>
      <c r="D768" s="1" t="s">
        <v>2283</v>
      </c>
      <c r="E768" s="1" t="s">
        <v>2089</v>
      </c>
      <c r="F768" s="1" t="s">
        <v>179</v>
      </c>
      <c r="G768" s="1" t="s">
        <v>2090</v>
      </c>
      <c r="H768" s="1" t="s">
        <v>2284</v>
      </c>
      <c r="I768" s="1">
        <f>+Territorio[[#This Row],[id]]</f>
        <v>758</v>
      </c>
    </row>
    <row r="769" spans="2:9" hidden="1" x14ac:dyDescent="0.25">
      <c r="B769">
        <v>759</v>
      </c>
      <c r="C769" s="1" t="s">
        <v>2285</v>
      </c>
      <c r="D769" s="1" t="s">
        <v>2286</v>
      </c>
      <c r="E769" s="1" t="s">
        <v>2089</v>
      </c>
      <c r="F769" s="1" t="s">
        <v>179</v>
      </c>
      <c r="G769" s="1" t="s">
        <v>2090</v>
      </c>
      <c r="H769" s="1" t="s">
        <v>2287</v>
      </c>
      <c r="I769" s="1">
        <f>+Territorio[[#This Row],[id]]</f>
        <v>759</v>
      </c>
    </row>
    <row r="770" spans="2:9" hidden="1" x14ac:dyDescent="0.25">
      <c r="B770">
        <v>760</v>
      </c>
      <c r="C770" s="1" t="s">
        <v>2288</v>
      </c>
      <c r="D770" s="1" t="s">
        <v>2289</v>
      </c>
      <c r="E770" s="1" t="s">
        <v>2089</v>
      </c>
      <c r="F770" s="1" t="s">
        <v>179</v>
      </c>
      <c r="G770" s="1" t="s">
        <v>2090</v>
      </c>
      <c r="H770" s="1" t="s">
        <v>2290</v>
      </c>
      <c r="I770" s="1">
        <f>+Territorio[[#This Row],[id]]</f>
        <v>760</v>
      </c>
    </row>
    <row r="771" spans="2:9" hidden="1" x14ac:dyDescent="0.25">
      <c r="B771">
        <v>761</v>
      </c>
      <c r="C771" s="1" t="s">
        <v>2291</v>
      </c>
      <c r="D771" s="1" t="s">
        <v>2292</v>
      </c>
      <c r="E771" s="1" t="s">
        <v>2089</v>
      </c>
      <c r="F771" s="1" t="s">
        <v>179</v>
      </c>
      <c r="G771" s="1" t="s">
        <v>2090</v>
      </c>
      <c r="H771" s="1" t="s">
        <v>2293</v>
      </c>
      <c r="I771" s="1">
        <f>+Territorio[[#This Row],[id]]</f>
        <v>761</v>
      </c>
    </row>
    <row r="772" spans="2:9" hidden="1" x14ac:dyDescent="0.25">
      <c r="B772">
        <v>762</v>
      </c>
      <c r="C772" s="1" t="s">
        <v>2294</v>
      </c>
      <c r="D772" s="1" t="s">
        <v>2295</v>
      </c>
      <c r="E772" s="1" t="s">
        <v>2089</v>
      </c>
      <c r="F772" s="1" t="s">
        <v>179</v>
      </c>
      <c r="G772" s="1" t="s">
        <v>2090</v>
      </c>
      <c r="H772" s="1" t="s">
        <v>2296</v>
      </c>
      <c r="I772" s="1">
        <f>+Territorio[[#This Row],[id]]</f>
        <v>762</v>
      </c>
    </row>
    <row r="773" spans="2:9" hidden="1" x14ac:dyDescent="0.25">
      <c r="B773">
        <v>763</v>
      </c>
      <c r="C773" s="1" t="s">
        <v>2297</v>
      </c>
      <c r="D773" s="1" t="s">
        <v>2298</v>
      </c>
      <c r="E773" s="1" t="s">
        <v>2089</v>
      </c>
      <c r="F773" s="1" t="s">
        <v>179</v>
      </c>
      <c r="G773" s="1" t="s">
        <v>2090</v>
      </c>
      <c r="H773" s="1" t="s">
        <v>2299</v>
      </c>
      <c r="I773" s="1">
        <f>+Territorio[[#This Row],[id]]</f>
        <v>763</v>
      </c>
    </row>
    <row r="774" spans="2:9" hidden="1" x14ac:dyDescent="0.25">
      <c r="B774">
        <v>764</v>
      </c>
      <c r="C774" s="1" t="s">
        <v>2300</v>
      </c>
      <c r="D774" s="1" t="s">
        <v>2301</v>
      </c>
      <c r="E774" s="1" t="s">
        <v>2089</v>
      </c>
      <c r="F774" s="1" t="s">
        <v>179</v>
      </c>
      <c r="G774" s="1" t="s">
        <v>2090</v>
      </c>
      <c r="H774" s="1" t="s">
        <v>2302</v>
      </c>
      <c r="I774" s="1">
        <f>+Territorio[[#This Row],[id]]</f>
        <v>764</v>
      </c>
    </row>
    <row r="775" spans="2:9" hidden="1" x14ac:dyDescent="0.25">
      <c r="B775">
        <v>765</v>
      </c>
      <c r="C775" s="1" t="s">
        <v>2303</v>
      </c>
      <c r="D775" s="1" t="s">
        <v>2304</v>
      </c>
      <c r="E775" s="1" t="s">
        <v>2089</v>
      </c>
      <c r="F775" s="1" t="s">
        <v>179</v>
      </c>
      <c r="G775" s="1" t="s">
        <v>2090</v>
      </c>
      <c r="H775" s="1" t="s">
        <v>2305</v>
      </c>
      <c r="I775" s="1">
        <f>+Territorio[[#This Row],[id]]</f>
        <v>765</v>
      </c>
    </row>
    <row r="776" spans="2:9" hidden="1" x14ac:dyDescent="0.25">
      <c r="B776">
        <v>766</v>
      </c>
      <c r="C776" s="1" t="s">
        <v>2306</v>
      </c>
      <c r="D776" s="1" t="s">
        <v>2307</v>
      </c>
      <c r="E776" s="1" t="s">
        <v>2089</v>
      </c>
      <c r="F776" s="1" t="s">
        <v>179</v>
      </c>
      <c r="G776" s="1" t="s">
        <v>2090</v>
      </c>
      <c r="H776" s="1" t="s">
        <v>2308</v>
      </c>
      <c r="I776" s="1">
        <f>+Territorio[[#This Row],[id]]</f>
        <v>766</v>
      </c>
    </row>
    <row r="777" spans="2:9" hidden="1" x14ac:dyDescent="0.25">
      <c r="B777">
        <v>767</v>
      </c>
      <c r="C777" s="1" t="s">
        <v>2309</v>
      </c>
      <c r="D777" s="1" t="s">
        <v>2310</v>
      </c>
      <c r="E777" s="1" t="s">
        <v>2089</v>
      </c>
      <c r="F777" s="1" t="s">
        <v>179</v>
      </c>
      <c r="G777" s="1" t="s">
        <v>2090</v>
      </c>
      <c r="H777" s="1" t="s">
        <v>2311</v>
      </c>
      <c r="I777" s="1">
        <f>+Territorio[[#This Row],[id]]</f>
        <v>767</v>
      </c>
    </row>
    <row r="778" spans="2:9" hidden="1" x14ac:dyDescent="0.25">
      <c r="B778">
        <v>768</v>
      </c>
      <c r="C778" s="1" t="s">
        <v>2312</v>
      </c>
      <c r="D778" s="1" t="s">
        <v>2313</v>
      </c>
      <c r="E778" s="1" t="s">
        <v>2089</v>
      </c>
      <c r="F778" s="1" t="s">
        <v>179</v>
      </c>
      <c r="G778" s="1" t="s">
        <v>2090</v>
      </c>
      <c r="H778" s="1" t="s">
        <v>2314</v>
      </c>
      <c r="I778" s="1">
        <f>+Territorio[[#This Row],[id]]</f>
        <v>768</v>
      </c>
    </row>
    <row r="779" spans="2:9" hidden="1" x14ac:dyDescent="0.25">
      <c r="B779">
        <v>769</v>
      </c>
      <c r="C779" s="1" t="s">
        <v>2315</v>
      </c>
      <c r="D779" s="1" t="s">
        <v>2316</v>
      </c>
      <c r="E779" s="1" t="s">
        <v>2089</v>
      </c>
      <c r="F779" s="1" t="s">
        <v>179</v>
      </c>
      <c r="G779" s="1" t="s">
        <v>2090</v>
      </c>
      <c r="H779" s="1" t="s">
        <v>2317</v>
      </c>
      <c r="I779" s="1">
        <f>+Territorio[[#This Row],[id]]</f>
        <v>769</v>
      </c>
    </row>
    <row r="780" spans="2:9" hidden="1" x14ac:dyDescent="0.25">
      <c r="B780">
        <v>770</v>
      </c>
      <c r="C780" s="1" t="s">
        <v>817</v>
      </c>
      <c r="D780" s="1" t="s">
        <v>2318</v>
      </c>
      <c r="E780" s="1" t="s">
        <v>2089</v>
      </c>
      <c r="F780" s="1" t="s">
        <v>179</v>
      </c>
      <c r="G780" s="1" t="s">
        <v>2090</v>
      </c>
      <c r="H780" s="1" t="s">
        <v>2319</v>
      </c>
      <c r="I780" s="1">
        <f>+Territorio[[#This Row],[id]]</f>
        <v>770</v>
      </c>
    </row>
    <row r="781" spans="2:9" hidden="1" x14ac:dyDescent="0.25">
      <c r="B781">
        <v>771</v>
      </c>
      <c r="C781" s="1" t="s">
        <v>1006</v>
      </c>
      <c r="D781" s="1" t="s">
        <v>2088</v>
      </c>
      <c r="E781" s="1" t="s">
        <v>2320</v>
      </c>
      <c r="F781" s="1" t="s">
        <v>200</v>
      </c>
      <c r="G781" s="1" t="s">
        <v>2090</v>
      </c>
      <c r="H781" s="1" t="s">
        <v>2321</v>
      </c>
      <c r="I781" s="1">
        <f>+Territorio[[#This Row],[id]]</f>
        <v>771</v>
      </c>
    </row>
    <row r="782" spans="2:9" hidden="1" x14ac:dyDescent="0.25">
      <c r="B782">
        <v>772</v>
      </c>
      <c r="C782" s="1" t="s">
        <v>2322</v>
      </c>
      <c r="D782" s="1" t="s">
        <v>2093</v>
      </c>
      <c r="E782" s="1" t="s">
        <v>2320</v>
      </c>
      <c r="F782" s="1" t="s">
        <v>200</v>
      </c>
      <c r="G782" s="1" t="s">
        <v>2090</v>
      </c>
      <c r="H782" s="1" t="s">
        <v>2323</v>
      </c>
      <c r="I782" s="1">
        <f>+Territorio[[#This Row],[id]]</f>
        <v>772</v>
      </c>
    </row>
    <row r="783" spans="2:9" hidden="1" x14ac:dyDescent="0.25">
      <c r="B783">
        <v>773</v>
      </c>
      <c r="C783" s="1" t="s">
        <v>2324</v>
      </c>
      <c r="D783" s="1" t="s">
        <v>2096</v>
      </c>
      <c r="E783" s="1" t="s">
        <v>2320</v>
      </c>
      <c r="F783" s="1" t="s">
        <v>200</v>
      </c>
      <c r="G783" s="1" t="s">
        <v>2090</v>
      </c>
      <c r="H783" s="1" t="s">
        <v>2325</v>
      </c>
      <c r="I783" s="1">
        <f>+Territorio[[#This Row],[id]]</f>
        <v>773</v>
      </c>
    </row>
    <row r="784" spans="2:9" hidden="1" x14ac:dyDescent="0.25">
      <c r="B784">
        <v>774</v>
      </c>
      <c r="C784" s="1" t="s">
        <v>2326</v>
      </c>
      <c r="D784" s="1" t="s">
        <v>2099</v>
      </c>
      <c r="E784" s="1" t="s">
        <v>2320</v>
      </c>
      <c r="F784" s="1" t="s">
        <v>200</v>
      </c>
      <c r="G784" s="1" t="s">
        <v>2090</v>
      </c>
      <c r="H784" s="1" t="s">
        <v>2327</v>
      </c>
      <c r="I784" s="1">
        <f>+Territorio[[#This Row],[id]]</f>
        <v>774</v>
      </c>
    </row>
    <row r="785" spans="2:9" hidden="1" x14ac:dyDescent="0.25">
      <c r="B785">
        <v>775</v>
      </c>
      <c r="C785" s="1" t="s">
        <v>2328</v>
      </c>
      <c r="D785" s="1" t="s">
        <v>2102</v>
      </c>
      <c r="E785" s="1" t="s">
        <v>2320</v>
      </c>
      <c r="F785" s="1" t="s">
        <v>200</v>
      </c>
      <c r="G785" s="1" t="s">
        <v>2090</v>
      </c>
      <c r="H785" s="1" t="s">
        <v>2329</v>
      </c>
      <c r="I785" s="1">
        <f>+Territorio[[#This Row],[id]]</f>
        <v>775</v>
      </c>
    </row>
    <row r="786" spans="2:9" hidden="1" x14ac:dyDescent="0.25">
      <c r="B786">
        <v>776</v>
      </c>
      <c r="C786" s="1" t="s">
        <v>2330</v>
      </c>
      <c r="D786" s="1" t="s">
        <v>2105</v>
      </c>
      <c r="E786" s="1" t="s">
        <v>2320</v>
      </c>
      <c r="F786" s="1" t="s">
        <v>200</v>
      </c>
      <c r="G786" s="1" t="s">
        <v>2090</v>
      </c>
      <c r="H786" s="1" t="s">
        <v>2331</v>
      </c>
      <c r="I786" s="1">
        <f>+Territorio[[#This Row],[id]]</f>
        <v>776</v>
      </c>
    </row>
    <row r="787" spans="2:9" hidden="1" x14ac:dyDescent="0.25">
      <c r="B787">
        <v>777</v>
      </c>
      <c r="C787" s="1" t="s">
        <v>2332</v>
      </c>
      <c r="D787" s="1" t="s">
        <v>2108</v>
      </c>
      <c r="E787" s="1" t="s">
        <v>2320</v>
      </c>
      <c r="F787" s="1" t="s">
        <v>200</v>
      </c>
      <c r="G787" s="1" t="s">
        <v>2090</v>
      </c>
      <c r="H787" s="1" t="s">
        <v>2333</v>
      </c>
      <c r="I787" s="1">
        <f>+Territorio[[#This Row],[id]]</f>
        <v>777</v>
      </c>
    </row>
    <row r="788" spans="2:9" hidden="1" x14ac:dyDescent="0.25">
      <c r="B788">
        <v>778</v>
      </c>
      <c r="C788" s="1" t="s">
        <v>2334</v>
      </c>
      <c r="D788" s="1" t="s">
        <v>2111</v>
      </c>
      <c r="E788" s="1" t="s">
        <v>2320</v>
      </c>
      <c r="F788" s="1" t="s">
        <v>200</v>
      </c>
      <c r="G788" s="1" t="s">
        <v>2090</v>
      </c>
      <c r="H788" s="1" t="s">
        <v>2335</v>
      </c>
      <c r="I788" s="1">
        <f>+Territorio[[#This Row],[id]]</f>
        <v>778</v>
      </c>
    </row>
    <row r="789" spans="2:9" hidden="1" x14ac:dyDescent="0.25">
      <c r="B789">
        <v>779</v>
      </c>
      <c r="C789" s="1" t="s">
        <v>2336</v>
      </c>
      <c r="D789" s="1" t="s">
        <v>2113</v>
      </c>
      <c r="E789" s="1" t="s">
        <v>2320</v>
      </c>
      <c r="F789" s="1" t="s">
        <v>200</v>
      </c>
      <c r="G789" s="1" t="s">
        <v>2090</v>
      </c>
      <c r="H789" s="1" t="s">
        <v>2337</v>
      </c>
      <c r="I789" s="1">
        <f>+Territorio[[#This Row],[id]]</f>
        <v>779</v>
      </c>
    </row>
    <row r="790" spans="2:9" hidden="1" x14ac:dyDescent="0.25">
      <c r="B790">
        <v>780</v>
      </c>
      <c r="C790" s="1" t="s">
        <v>2338</v>
      </c>
      <c r="D790" s="1" t="s">
        <v>2116</v>
      </c>
      <c r="E790" s="1" t="s">
        <v>2320</v>
      </c>
      <c r="F790" s="1" t="s">
        <v>200</v>
      </c>
      <c r="G790" s="1" t="s">
        <v>2090</v>
      </c>
      <c r="H790" s="1" t="s">
        <v>2339</v>
      </c>
      <c r="I790" s="1">
        <f>+Territorio[[#This Row],[id]]</f>
        <v>780</v>
      </c>
    </row>
    <row r="791" spans="2:9" hidden="1" x14ac:dyDescent="0.25">
      <c r="B791">
        <v>781</v>
      </c>
      <c r="C791" s="1" t="s">
        <v>2340</v>
      </c>
      <c r="D791" s="1" t="s">
        <v>2119</v>
      </c>
      <c r="E791" s="1" t="s">
        <v>2320</v>
      </c>
      <c r="F791" s="1" t="s">
        <v>200</v>
      </c>
      <c r="G791" s="1" t="s">
        <v>2090</v>
      </c>
      <c r="H791" s="1" t="s">
        <v>2341</v>
      </c>
      <c r="I791" s="1">
        <f>+Territorio[[#This Row],[id]]</f>
        <v>781</v>
      </c>
    </row>
    <row r="792" spans="2:9" hidden="1" x14ac:dyDescent="0.25">
      <c r="B792">
        <v>782</v>
      </c>
      <c r="C792" s="1" t="s">
        <v>2342</v>
      </c>
      <c r="D792" s="1" t="s">
        <v>2122</v>
      </c>
      <c r="E792" s="1" t="s">
        <v>2320</v>
      </c>
      <c r="F792" s="1" t="s">
        <v>200</v>
      </c>
      <c r="G792" s="1" t="s">
        <v>2090</v>
      </c>
      <c r="H792" s="1" t="s">
        <v>2343</v>
      </c>
      <c r="I792" s="1">
        <f>+Territorio[[#This Row],[id]]</f>
        <v>782</v>
      </c>
    </row>
    <row r="793" spans="2:9" hidden="1" x14ac:dyDescent="0.25">
      <c r="B793">
        <v>783</v>
      </c>
      <c r="C793" s="1" t="s">
        <v>2344</v>
      </c>
      <c r="D793" s="1" t="s">
        <v>2151</v>
      </c>
      <c r="E793" s="1" t="s">
        <v>2320</v>
      </c>
      <c r="F793" s="1" t="s">
        <v>200</v>
      </c>
      <c r="G793" s="1" t="s">
        <v>2090</v>
      </c>
      <c r="H793" s="1" t="s">
        <v>2345</v>
      </c>
      <c r="I793" s="1">
        <f>+Territorio[[#This Row],[id]]</f>
        <v>783</v>
      </c>
    </row>
    <row r="794" spans="2:9" hidden="1" x14ac:dyDescent="0.25">
      <c r="B794">
        <v>784</v>
      </c>
      <c r="C794" s="1" t="s">
        <v>2346</v>
      </c>
      <c r="D794" s="1" t="s">
        <v>2153</v>
      </c>
      <c r="E794" s="1" t="s">
        <v>2320</v>
      </c>
      <c r="F794" s="1" t="s">
        <v>200</v>
      </c>
      <c r="G794" s="1" t="s">
        <v>2090</v>
      </c>
      <c r="H794" s="1" t="s">
        <v>2347</v>
      </c>
      <c r="I794" s="1">
        <f>+Territorio[[#This Row],[id]]</f>
        <v>784</v>
      </c>
    </row>
    <row r="795" spans="2:9" hidden="1" x14ac:dyDescent="0.25">
      <c r="B795">
        <v>785</v>
      </c>
      <c r="C795" s="1" t="s">
        <v>2348</v>
      </c>
      <c r="D795" s="1" t="s">
        <v>2156</v>
      </c>
      <c r="E795" s="1" t="s">
        <v>2320</v>
      </c>
      <c r="F795" s="1" t="s">
        <v>200</v>
      </c>
      <c r="G795" s="1" t="s">
        <v>2090</v>
      </c>
      <c r="H795" s="1" t="s">
        <v>2349</v>
      </c>
      <c r="I795" s="1">
        <f>+Territorio[[#This Row],[id]]</f>
        <v>785</v>
      </c>
    </row>
    <row r="796" spans="2:9" hidden="1" x14ac:dyDescent="0.25">
      <c r="B796">
        <v>786</v>
      </c>
      <c r="C796" s="1" t="s">
        <v>2350</v>
      </c>
      <c r="D796" s="1" t="s">
        <v>2165</v>
      </c>
      <c r="E796" s="1" t="s">
        <v>2320</v>
      </c>
      <c r="F796" s="1" t="s">
        <v>200</v>
      </c>
      <c r="G796" s="1" t="s">
        <v>2090</v>
      </c>
      <c r="H796" s="1" t="s">
        <v>2351</v>
      </c>
      <c r="I796" s="1">
        <f>+Territorio[[#This Row],[id]]</f>
        <v>786</v>
      </c>
    </row>
    <row r="797" spans="2:9" hidden="1" x14ac:dyDescent="0.25">
      <c r="B797">
        <v>787</v>
      </c>
      <c r="C797" s="1" t="s">
        <v>2352</v>
      </c>
      <c r="D797" s="1" t="s">
        <v>2168</v>
      </c>
      <c r="E797" s="1" t="s">
        <v>2320</v>
      </c>
      <c r="F797" s="1" t="s">
        <v>200</v>
      </c>
      <c r="G797" s="1" t="s">
        <v>2090</v>
      </c>
      <c r="H797" s="1" t="s">
        <v>2353</v>
      </c>
      <c r="I797" s="1">
        <f>+Territorio[[#This Row],[id]]</f>
        <v>787</v>
      </c>
    </row>
    <row r="798" spans="2:9" hidden="1" x14ac:dyDescent="0.25">
      <c r="B798">
        <v>788</v>
      </c>
      <c r="C798" s="1" t="s">
        <v>2354</v>
      </c>
      <c r="D798" s="1" t="s">
        <v>2171</v>
      </c>
      <c r="E798" s="1" t="s">
        <v>2320</v>
      </c>
      <c r="F798" s="1" t="s">
        <v>200</v>
      </c>
      <c r="G798" s="1" t="s">
        <v>2090</v>
      </c>
      <c r="H798" s="1" t="s">
        <v>2355</v>
      </c>
      <c r="I798" s="1">
        <f>+Territorio[[#This Row],[id]]</f>
        <v>788</v>
      </c>
    </row>
    <row r="799" spans="2:9" hidden="1" x14ac:dyDescent="0.25">
      <c r="B799">
        <v>789</v>
      </c>
      <c r="C799" s="1" t="s">
        <v>1038</v>
      </c>
      <c r="D799" s="1" t="s">
        <v>2173</v>
      </c>
      <c r="E799" s="1" t="s">
        <v>2320</v>
      </c>
      <c r="F799" s="1" t="s">
        <v>200</v>
      </c>
      <c r="G799" s="1" t="s">
        <v>2090</v>
      </c>
      <c r="H799" s="1" t="s">
        <v>2356</v>
      </c>
      <c r="I799" s="1">
        <f>+Territorio[[#This Row],[id]]</f>
        <v>789</v>
      </c>
    </row>
    <row r="800" spans="2:9" hidden="1" x14ac:dyDescent="0.25">
      <c r="B800">
        <v>790</v>
      </c>
      <c r="C800" s="1" t="s">
        <v>2357</v>
      </c>
      <c r="D800" s="1" t="s">
        <v>2176</v>
      </c>
      <c r="E800" s="1" t="s">
        <v>2320</v>
      </c>
      <c r="F800" s="1" t="s">
        <v>200</v>
      </c>
      <c r="G800" s="1" t="s">
        <v>2090</v>
      </c>
      <c r="H800" s="1" t="s">
        <v>2358</v>
      </c>
      <c r="I800" s="1">
        <f>+Territorio[[#This Row],[id]]</f>
        <v>790</v>
      </c>
    </row>
    <row r="801" spans="2:9" hidden="1" x14ac:dyDescent="0.25">
      <c r="B801">
        <v>791</v>
      </c>
      <c r="C801" s="1" t="s">
        <v>2359</v>
      </c>
      <c r="D801" s="1" t="s">
        <v>2182</v>
      </c>
      <c r="E801" s="1" t="s">
        <v>2320</v>
      </c>
      <c r="F801" s="1" t="s">
        <v>200</v>
      </c>
      <c r="G801" s="1" t="s">
        <v>2090</v>
      </c>
      <c r="H801" s="1" t="s">
        <v>2360</v>
      </c>
      <c r="I801" s="1">
        <f>+Territorio[[#This Row],[id]]</f>
        <v>791</v>
      </c>
    </row>
    <row r="802" spans="2:9" hidden="1" x14ac:dyDescent="0.25">
      <c r="B802">
        <v>792</v>
      </c>
      <c r="C802" s="1" t="s">
        <v>2361</v>
      </c>
      <c r="D802" s="1" t="s">
        <v>2193</v>
      </c>
      <c r="E802" s="1" t="s">
        <v>2320</v>
      </c>
      <c r="F802" s="1" t="s">
        <v>200</v>
      </c>
      <c r="G802" s="1" t="s">
        <v>2090</v>
      </c>
      <c r="H802" s="1" t="s">
        <v>2362</v>
      </c>
      <c r="I802" s="1">
        <f>+Territorio[[#This Row],[id]]</f>
        <v>792</v>
      </c>
    </row>
    <row r="803" spans="2:9" hidden="1" x14ac:dyDescent="0.25">
      <c r="B803">
        <v>793</v>
      </c>
      <c r="C803" s="1" t="s">
        <v>67</v>
      </c>
      <c r="D803" s="1" t="s">
        <v>2196</v>
      </c>
      <c r="E803" s="1" t="s">
        <v>2320</v>
      </c>
      <c r="F803" s="1" t="s">
        <v>200</v>
      </c>
      <c r="G803" s="1" t="s">
        <v>2090</v>
      </c>
      <c r="H803" s="1" t="s">
        <v>2363</v>
      </c>
      <c r="I803" s="1">
        <f>+Territorio[[#This Row],[id]]</f>
        <v>793</v>
      </c>
    </row>
    <row r="804" spans="2:9" hidden="1" x14ac:dyDescent="0.25">
      <c r="B804">
        <v>794</v>
      </c>
      <c r="C804" s="1" t="s">
        <v>2364</v>
      </c>
      <c r="D804" s="1" t="s">
        <v>2199</v>
      </c>
      <c r="E804" s="1" t="s">
        <v>2320</v>
      </c>
      <c r="F804" s="1" t="s">
        <v>200</v>
      </c>
      <c r="G804" s="1" t="s">
        <v>2090</v>
      </c>
      <c r="H804" s="1" t="s">
        <v>2365</v>
      </c>
      <c r="I804" s="1">
        <f>+Territorio[[#This Row],[id]]</f>
        <v>794</v>
      </c>
    </row>
    <row r="805" spans="2:9" hidden="1" x14ac:dyDescent="0.25">
      <c r="B805">
        <v>795</v>
      </c>
      <c r="C805" s="1" t="s">
        <v>2366</v>
      </c>
      <c r="D805" s="1" t="s">
        <v>2202</v>
      </c>
      <c r="E805" s="1" t="s">
        <v>2320</v>
      </c>
      <c r="F805" s="1" t="s">
        <v>200</v>
      </c>
      <c r="G805" s="1" t="s">
        <v>2090</v>
      </c>
      <c r="H805" s="1" t="s">
        <v>2367</v>
      </c>
      <c r="I805" s="1">
        <f>+Territorio[[#This Row],[id]]</f>
        <v>795</v>
      </c>
    </row>
    <row r="806" spans="2:9" hidden="1" x14ac:dyDescent="0.25">
      <c r="B806">
        <v>796</v>
      </c>
      <c r="C806" s="1" t="s">
        <v>2368</v>
      </c>
      <c r="D806" s="1" t="s">
        <v>2205</v>
      </c>
      <c r="E806" s="1" t="s">
        <v>2320</v>
      </c>
      <c r="F806" s="1" t="s">
        <v>200</v>
      </c>
      <c r="G806" s="1" t="s">
        <v>2090</v>
      </c>
      <c r="H806" s="1" t="s">
        <v>2369</v>
      </c>
      <c r="I806" s="1">
        <f>+Territorio[[#This Row],[id]]</f>
        <v>796</v>
      </c>
    </row>
    <row r="807" spans="2:9" hidden="1" x14ac:dyDescent="0.25">
      <c r="B807">
        <v>797</v>
      </c>
      <c r="C807" s="1" t="s">
        <v>2370</v>
      </c>
      <c r="D807" s="1" t="s">
        <v>2208</v>
      </c>
      <c r="E807" s="1" t="s">
        <v>2320</v>
      </c>
      <c r="F807" s="1" t="s">
        <v>200</v>
      </c>
      <c r="G807" s="1" t="s">
        <v>2090</v>
      </c>
      <c r="H807" s="1" t="s">
        <v>2371</v>
      </c>
      <c r="I807" s="1">
        <f>+Territorio[[#This Row],[id]]</f>
        <v>797</v>
      </c>
    </row>
    <row r="808" spans="2:9" hidden="1" x14ac:dyDescent="0.25">
      <c r="B808">
        <v>798</v>
      </c>
      <c r="C808" s="1" t="s">
        <v>2372</v>
      </c>
      <c r="D808" s="1" t="s">
        <v>2211</v>
      </c>
      <c r="E808" s="1" t="s">
        <v>2320</v>
      </c>
      <c r="F808" s="1" t="s">
        <v>200</v>
      </c>
      <c r="G808" s="1" t="s">
        <v>2090</v>
      </c>
      <c r="H808" s="1" t="s">
        <v>2373</v>
      </c>
      <c r="I808" s="1">
        <f>+Territorio[[#This Row],[id]]</f>
        <v>798</v>
      </c>
    </row>
    <row r="809" spans="2:9" hidden="1" x14ac:dyDescent="0.25">
      <c r="B809">
        <v>799</v>
      </c>
      <c r="C809" s="1" t="s">
        <v>2374</v>
      </c>
      <c r="D809" s="1" t="s">
        <v>2375</v>
      </c>
      <c r="E809" s="1" t="s">
        <v>2320</v>
      </c>
      <c r="F809" s="1" t="s">
        <v>200</v>
      </c>
      <c r="G809" s="1" t="s">
        <v>2090</v>
      </c>
      <c r="H809" s="1" t="s">
        <v>2376</v>
      </c>
      <c r="I809" s="1">
        <f>+Territorio[[#This Row],[id]]</f>
        <v>799</v>
      </c>
    </row>
    <row r="810" spans="2:9" hidden="1" x14ac:dyDescent="0.25">
      <c r="B810">
        <v>800</v>
      </c>
      <c r="C810" s="1" t="s">
        <v>2377</v>
      </c>
      <c r="D810" s="1" t="s">
        <v>2378</v>
      </c>
      <c r="E810" s="1" t="s">
        <v>2320</v>
      </c>
      <c r="F810" s="1" t="s">
        <v>200</v>
      </c>
      <c r="G810" s="1" t="s">
        <v>2090</v>
      </c>
      <c r="H810" s="1" t="s">
        <v>2379</v>
      </c>
      <c r="I810" s="1">
        <f>+Territorio[[#This Row],[id]]</f>
        <v>800</v>
      </c>
    </row>
    <row r="811" spans="2:9" hidden="1" x14ac:dyDescent="0.25">
      <c r="B811">
        <v>801</v>
      </c>
      <c r="C811" s="1" t="s">
        <v>2380</v>
      </c>
      <c r="D811" s="1" t="s">
        <v>2381</v>
      </c>
      <c r="E811" s="1" t="s">
        <v>2320</v>
      </c>
      <c r="F811" s="1" t="s">
        <v>200</v>
      </c>
      <c r="G811" s="1" t="s">
        <v>2090</v>
      </c>
      <c r="H811" s="1" t="s">
        <v>2382</v>
      </c>
      <c r="I811" s="1">
        <f>+Territorio[[#This Row],[id]]</f>
        <v>801</v>
      </c>
    </row>
    <row r="812" spans="2:9" hidden="1" x14ac:dyDescent="0.25">
      <c r="B812">
        <v>802</v>
      </c>
      <c r="C812" s="1" t="s">
        <v>1041</v>
      </c>
      <c r="D812" s="1" t="s">
        <v>2383</v>
      </c>
      <c r="E812" s="1" t="s">
        <v>2320</v>
      </c>
      <c r="F812" s="1" t="s">
        <v>200</v>
      </c>
      <c r="G812" s="1" t="s">
        <v>2090</v>
      </c>
      <c r="H812" s="1" t="s">
        <v>2384</v>
      </c>
      <c r="I812" s="1">
        <f>+Territorio[[#This Row],[id]]</f>
        <v>802</v>
      </c>
    </row>
    <row r="813" spans="2:9" hidden="1" x14ac:dyDescent="0.25">
      <c r="B813">
        <v>803</v>
      </c>
      <c r="C813" s="1" t="s">
        <v>2385</v>
      </c>
      <c r="D813" s="1" t="s">
        <v>2386</v>
      </c>
      <c r="E813" s="1" t="s">
        <v>2320</v>
      </c>
      <c r="F813" s="1" t="s">
        <v>200</v>
      </c>
      <c r="G813" s="1" t="s">
        <v>2090</v>
      </c>
      <c r="H813" s="1" t="s">
        <v>2387</v>
      </c>
      <c r="I813" s="1">
        <f>+Territorio[[#This Row],[id]]</f>
        <v>803</v>
      </c>
    </row>
    <row r="814" spans="2:9" hidden="1" x14ac:dyDescent="0.25">
      <c r="B814">
        <v>804</v>
      </c>
      <c r="C814" s="1" t="s">
        <v>2388</v>
      </c>
      <c r="D814" s="1" t="s">
        <v>2216</v>
      </c>
      <c r="E814" s="1" t="s">
        <v>2320</v>
      </c>
      <c r="F814" s="1" t="s">
        <v>200</v>
      </c>
      <c r="G814" s="1" t="s">
        <v>2090</v>
      </c>
      <c r="H814" s="1" t="s">
        <v>2389</v>
      </c>
      <c r="I814" s="1">
        <f>+Territorio[[#This Row],[id]]</f>
        <v>804</v>
      </c>
    </row>
    <row r="815" spans="2:9" hidden="1" x14ac:dyDescent="0.25">
      <c r="B815">
        <v>805</v>
      </c>
      <c r="C815" s="1" t="s">
        <v>2390</v>
      </c>
      <c r="D815" s="1" t="s">
        <v>2219</v>
      </c>
      <c r="E815" s="1" t="s">
        <v>2320</v>
      </c>
      <c r="F815" s="1" t="s">
        <v>200</v>
      </c>
      <c r="G815" s="1" t="s">
        <v>2090</v>
      </c>
      <c r="H815" s="1" t="s">
        <v>2391</v>
      </c>
      <c r="I815" s="1">
        <f>+Territorio[[#This Row],[id]]</f>
        <v>805</v>
      </c>
    </row>
    <row r="816" spans="2:9" hidden="1" x14ac:dyDescent="0.25">
      <c r="B816">
        <v>806</v>
      </c>
      <c r="C816" s="1" t="s">
        <v>2392</v>
      </c>
      <c r="D816" s="1" t="s">
        <v>2223</v>
      </c>
      <c r="E816" s="1" t="s">
        <v>2320</v>
      </c>
      <c r="F816" s="1" t="s">
        <v>200</v>
      </c>
      <c r="G816" s="1" t="s">
        <v>2090</v>
      </c>
      <c r="H816" s="1" t="s">
        <v>2393</v>
      </c>
      <c r="I816" s="1">
        <f>+Territorio[[#This Row],[id]]</f>
        <v>806</v>
      </c>
    </row>
    <row r="817" spans="2:9" hidden="1" x14ac:dyDescent="0.25">
      <c r="B817">
        <v>807</v>
      </c>
      <c r="C817" s="1" t="s">
        <v>2394</v>
      </c>
      <c r="D817" s="1" t="s">
        <v>2225</v>
      </c>
      <c r="E817" s="1" t="s">
        <v>2320</v>
      </c>
      <c r="F817" s="1" t="s">
        <v>200</v>
      </c>
      <c r="G817" s="1" t="s">
        <v>2090</v>
      </c>
      <c r="H817" s="1" t="s">
        <v>2395</v>
      </c>
      <c r="I817" s="1">
        <f>+Territorio[[#This Row],[id]]</f>
        <v>807</v>
      </c>
    </row>
    <row r="818" spans="2:9" hidden="1" x14ac:dyDescent="0.25">
      <c r="B818">
        <v>808</v>
      </c>
      <c r="C818" s="1" t="s">
        <v>2396</v>
      </c>
      <c r="D818" s="1" t="s">
        <v>2228</v>
      </c>
      <c r="E818" s="1" t="s">
        <v>2320</v>
      </c>
      <c r="F818" s="1" t="s">
        <v>200</v>
      </c>
      <c r="G818" s="1" t="s">
        <v>2090</v>
      </c>
      <c r="H818" s="1" t="s">
        <v>2397</v>
      </c>
      <c r="I818" s="1">
        <f>+Territorio[[#This Row],[id]]</f>
        <v>808</v>
      </c>
    </row>
    <row r="819" spans="2:9" hidden="1" x14ac:dyDescent="0.25">
      <c r="B819">
        <v>809</v>
      </c>
      <c r="C819" s="1" t="s">
        <v>1012</v>
      </c>
      <c r="D819" s="1" t="s">
        <v>2231</v>
      </c>
      <c r="E819" s="1" t="s">
        <v>2320</v>
      </c>
      <c r="F819" s="1" t="s">
        <v>200</v>
      </c>
      <c r="G819" s="1" t="s">
        <v>2090</v>
      </c>
      <c r="H819" s="1" t="s">
        <v>2398</v>
      </c>
      <c r="I819" s="1">
        <f>+Territorio[[#This Row],[id]]</f>
        <v>809</v>
      </c>
    </row>
    <row r="820" spans="2:9" hidden="1" x14ac:dyDescent="0.25">
      <c r="B820">
        <v>810</v>
      </c>
      <c r="C820" s="1" t="s">
        <v>2399</v>
      </c>
      <c r="D820" s="1" t="s">
        <v>2234</v>
      </c>
      <c r="E820" s="1" t="s">
        <v>2320</v>
      </c>
      <c r="F820" s="1" t="s">
        <v>200</v>
      </c>
      <c r="G820" s="1" t="s">
        <v>2090</v>
      </c>
      <c r="H820" s="1" t="s">
        <v>2400</v>
      </c>
      <c r="I820" s="1">
        <f>+Territorio[[#This Row],[id]]</f>
        <v>810</v>
      </c>
    </row>
    <row r="821" spans="2:9" hidden="1" x14ac:dyDescent="0.25">
      <c r="B821">
        <v>811</v>
      </c>
      <c r="C821" s="1" t="s">
        <v>651</v>
      </c>
      <c r="D821" s="1" t="s">
        <v>2239</v>
      </c>
      <c r="E821" s="1" t="s">
        <v>2320</v>
      </c>
      <c r="F821" s="1" t="s">
        <v>200</v>
      </c>
      <c r="G821" s="1" t="s">
        <v>2090</v>
      </c>
      <c r="H821" s="1" t="s">
        <v>2401</v>
      </c>
      <c r="I821" s="1">
        <f>+Territorio[[#This Row],[id]]</f>
        <v>811</v>
      </c>
    </row>
    <row r="822" spans="2:9" hidden="1" x14ac:dyDescent="0.25">
      <c r="B822">
        <v>812</v>
      </c>
      <c r="C822" s="1" t="s">
        <v>2402</v>
      </c>
      <c r="D822" s="1" t="s">
        <v>2403</v>
      </c>
      <c r="E822" s="1" t="s">
        <v>2320</v>
      </c>
      <c r="F822" s="1" t="s">
        <v>200</v>
      </c>
      <c r="G822" s="1" t="s">
        <v>2090</v>
      </c>
      <c r="H822" s="1" t="s">
        <v>2404</v>
      </c>
      <c r="I822" s="1">
        <f>+Territorio[[#This Row],[id]]</f>
        <v>812</v>
      </c>
    </row>
    <row r="823" spans="2:9" hidden="1" x14ac:dyDescent="0.25">
      <c r="B823">
        <v>813</v>
      </c>
      <c r="C823" s="1" t="s">
        <v>2405</v>
      </c>
      <c r="D823" s="1" t="s">
        <v>2406</v>
      </c>
      <c r="E823" s="1" t="s">
        <v>2320</v>
      </c>
      <c r="F823" s="1" t="s">
        <v>200</v>
      </c>
      <c r="G823" s="1" t="s">
        <v>2090</v>
      </c>
      <c r="H823" s="1" t="s">
        <v>2407</v>
      </c>
      <c r="I823" s="1">
        <f>+Territorio[[#This Row],[id]]</f>
        <v>813</v>
      </c>
    </row>
    <row r="824" spans="2:9" hidden="1" x14ac:dyDescent="0.25">
      <c r="B824">
        <v>814</v>
      </c>
      <c r="C824" s="1" t="s">
        <v>2408</v>
      </c>
      <c r="D824" s="1" t="s">
        <v>2409</v>
      </c>
      <c r="E824" s="1" t="s">
        <v>2320</v>
      </c>
      <c r="F824" s="1" t="s">
        <v>200</v>
      </c>
      <c r="G824" s="1" t="s">
        <v>2090</v>
      </c>
      <c r="H824" s="1" t="s">
        <v>2410</v>
      </c>
      <c r="I824" s="1">
        <f>+Territorio[[#This Row],[id]]</f>
        <v>814</v>
      </c>
    </row>
    <row r="825" spans="2:9" hidden="1" x14ac:dyDescent="0.25">
      <c r="B825">
        <v>815</v>
      </c>
      <c r="C825" s="1" t="s">
        <v>2411</v>
      </c>
      <c r="D825" s="1" t="s">
        <v>2412</v>
      </c>
      <c r="E825" s="1" t="s">
        <v>2320</v>
      </c>
      <c r="F825" s="1" t="s">
        <v>200</v>
      </c>
      <c r="G825" s="1" t="s">
        <v>2090</v>
      </c>
      <c r="H825" s="1" t="s">
        <v>2413</v>
      </c>
      <c r="I825" s="1">
        <f>+Territorio[[#This Row],[id]]</f>
        <v>815</v>
      </c>
    </row>
    <row r="826" spans="2:9" hidden="1" x14ac:dyDescent="0.25">
      <c r="B826">
        <v>816</v>
      </c>
      <c r="C826" s="1" t="s">
        <v>2414</v>
      </c>
      <c r="D826" s="1" t="s">
        <v>2415</v>
      </c>
      <c r="E826" s="1" t="s">
        <v>2320</v>
      </c>
      <c r="F826" s="1" t="s">
        <v>200</v>
      </c>
      <c r="G826" s="1" t="s">
        <v>2090</v>
      </c>
      <c r="H826" s="1" t="s">
        <v>2416</v>
      </c>
      <c r="I826" s="1">
        <f>+Territorio[[#This Row],[id]]</f>
        <v>816</v>
      </c>
    </row>
    <row r="827" spans="2:9" hidden="1" x14ac:dyDescent="0.25">
      <c r="B827">
        <v>817</v>
      </c>
      <c r="C827" s="1" t="s">
        <v>2045</v>
      </c>
      <c r="D827" s="1" t="s">
        <v>2417</v>
      </c>
      <c r="E827" s="1" t="s">
        <v>2320</v>
      </c>
      <c r="F827" s="1" t="s">
        <v>200</v>
      </c>
      <c r="G827" s="1" t="s">
        <v>2090</v>
      </c>
      <c r="H827" s="1" t="s">
        <v>2418</v>
      </c>
      <c r="I827" s="1">
        <f>+Territorio[[#This Row],[id]]</f>
        <v>817</v>
      </c>
    </row>
    <row r="828" spans="2:9" hidden="1" x14ac:dyDescent="0.25">
      <c r="B828">
        <v>818</v>
      </c>
      <c r="C828" s="1" t="s">
        <v>2419</v>
      </c>
      <c r="D828" s="1" t="s">
        <v>2420</v>
      </c>
      <c r="E828" s="1" t="s">
        <v>2320</v>
      </c>
      <c r="F828" s="1" t="s">
        <v>200</v>
      </c>
      <c r="G828" s="1" t="s">
        <v>2090</v>
      </c>
      <c r="H828" s="1" t="s">
        <v>2421</v>
      </c>
      <c r="I828" s="1">
        <f>+Territorio[[#This Row],[id]]</f>
        <v>818</v>
      </c>
    </row>
    <row r="829" spans="2:9" hidden="1" x14ac:dyDescent="0.25">
      <c r="B829">
        <v>819</v>
      </c>
      <c r="C829" s="1" t="s">
        <v>2422</v>
      </c>
      <c r="D829" s="1" t="s">
        <v>2423</v>
      </c>
      <c r="E829" s="1" t="s">
        <v>2320</v>
      </c>
      <c r="F829" s="1" t="s">
        <v>200</v>
      </c>
      <c r="G829" s="1" t="s">
        <v>2090</v>
      </c>
      <c r="H829" s="1" t="s">
        <v>2424</v>
      </c>
      <c r="I829" s="1">
        <f>+Territorio[[#This Row],[id]]</f>
        <v>819</v>
      </c>
    </row>
    <row r="830" spans="2:9" hidden="1" x14ac:dyDescent="0.25">
      <c r="B830">
        <v>820</v>
      </c>
      <c r="C830" s="1" t="s">
        <v>1416</v>
      </c>
      <c r="D830" s="1" t="s">
        <v>2425</v>
      </c>
      <c r="E830" s="1" t="s">
        <v>2320</v>
      </c>
      <c r="F830" s="1" t="s">
        <v>200</v>
      </c>
      <c r="G830" s="1" t="s">
        <v>2090</v>
      </c>
      <c r="H830" s="1" t="s">
        <v>2426</v>
      </c>
      <c r="I830" s="1">
        <f>+Territorio[[#This Row],[id]]</f>
        <v>820</v>
      </c>
    </row>
    <row r="831" spans="2:9" hidden="1" x14ac:dyDescent="0.25">
      <c r="B831">
        <v>821</v>
      </c>
      <c r="C831" s="1" t="s">
        <v>2427</v>
      </c>
      <c r="D831" s="1" t="s">
        <v>2428</v>
      </c>
      <c r="E831" s="1" t="s">
        <v>2320</v>
      </c>
      <c r="F831" s="1" t="s">
        <v>200</v>
      </c>
      <c r="G831" s="1" t="s">
        <v>2090</v>
      </c>
      <c r="H831" s="1" t="s">
        <v>2429</v>
      </c>
      <c r="I831" s="1">
        <f>+Territorio[[#This Row],[id]]</f>
        <v>821</v>
      </c>
    </row>
    <row r="832" spans="2:9" hidden="1" x14ac:dyDescent="0.25">
      <c r="B832">
        <v>822</v>
      </c>
      <c r="C832" s="1" t="s">
        <v>2430</v>
      </c>
      <c r="D832" s="1" t="s">
        <v>2431</v>
      </c>
      <c r="E832" s="1" t="s">
        <v>2320</v>
      </c>
      <c r="F832" s="1" t="s">
        <v>200</v>
      </c>
      <c r="G832" s="1" t="s">
        <v>2090</v>
      </c>
      <c r="H832" s="1" t="s">
        <v>2432</v>
      </c>
      <c r="I832" s="1">
        <f>+Territorio[[#This Row],[id]]</f>
        <v>822</v>
      </c>
    </row>
    <row r="833" spans="2:9" hidden="1" x14ac:dyDescent="0.25">
      <c r="B833">
        <v>823</v>
      </c>
      <c r="C833" s="1" t="s">
        <v>2433</v>
      </c>
      <c r="D833" s="1" t="s">
        <v>2241</v>
      </c>
      <c r="E833" s="1" t="s">
        <v>2320</v>
      </c>
      <c r="F833" s="1" t="s">
        <v>200</v>
      </c>
      <c r="G833" s="1" t="s">
        <v>2090</v>
      </c>
      <c r="H833" s="1" t="s">
        <v>2434</v>
      </c>
      <c r="I833" s="1">
        <f>+Territorio[[#This Row],[id]]</f>
        <v>823</v>
      </c>
    </row>
    <row r="834" spans="2:9" hidden="1" x14ac:dyDescent="0.25">
      <c r="B834">
        <v>824</v>
      </c>
      <c r="C834" s="1" t="s">
        <v>2435</v>
      </c>
      <c r="D834" s="1" t="s">
        <v>2244</v>
      </c>
      <c r="E834" s="1" t="s">
        <v>2320</v>
      </c>
      <c r="F834" s="1" t="s">
        <v>200</v>
      </c>
      <c r="G834" s="1" t="s">
        <v>2090</v>
      </c>
      <c r="H834" s="1" t="s">
        <v>2436</v>
      </c>
      <c r="I834" s="1">
        <f>+Territorio[[#This Row],[id]]</f>
        <v>824</v>
      </c>
    </row>
    <row r="835" spans="2:9" hidden="1" x14ac:dyDescent="0.25">
      <c r="B835">
        <v>825</v>
      </c>
      <c r="C835" s="1" t="s">
        <v>2437</v>
      </c>
      <c r="D835" s="1" t="s">
        <v>2246</v>
      </c>
      <c r="E835" s="1" t="s">
        <v>2320</v>
      </c>
      <c r="F835" s="1" t="s">
        <v>200</v>
      </c>
      <c r="G835" s="1" t="s">
        <v>2090</v>
      </c>
      <c r="H835" s="1" t="s">
        <v>2438</v>
      </c>
      <c r="I835" s="1">
        <f>+Territorio[[#This Row],[id]]</f>
        <v>825</v>
      </c>
    </row>
    <row r="836" spans="2:9" hidden="1" x14ac:dyDescent="0.25">
      <c r="B836">
        <v>826</v>
      </c>
      <c r="C836" s="1" t="s">
        <v>2439</v>
      </c>
      <c r="D836" s="1" t="s">
        <v>2249</v>
      </c>
      <c r="E836" s="1" t="s">
        <v>2320</v>
      </c>
      <c r="F836" s="1" t="s">
        <v>200</v>
      </c>
      <c r="G836" s="1" t="s">
        <v>2090</v>
      </c>
      <c r="H836" s="1" t="s">
        <v>2440</v>
      </c>
      <c r="I836" s="1">
        <f>+Territorio[[#This Row],[id]]</f>
        <v>826</v>
      </c>
    </row>
    <row r="837" spans="2:9" hidden="1" x14ac:dyDescent="0.25">
      <c r="B837">
        <v>827</v>
      </c>
      <c r="C837" s="1" t="s">
        <v>2441</v>
      </c>
      <c r="D837" s="1" t="s">
        <v>2252</v>
      </c>
      <c r="E837" s="1" t="s">
        <v>2320</v>
      </c>
      <c r="F837" s="1" t="s">
        <v>200</v>
      </c>
      <c r="G837" s="1" t="s">
        <v>2090</v>
      </c>
      <c r="H837" s="1" t="s">
        <v>2442</v>
      </c>
      <c r="I837" s="1">
        <f>+Territorio[[#This Row],[id]]</f>
        <v>827</v>
      </c>
    </row>
    <row r="838" spans="2:9" hidden="1" x14ac:dyDescent="0.25">
      <c r="B838">
        <v>828</v>
      </c>
      <c r="C838" s="1" t="s">
        <v>2443</v>
      </c>
      <c r="D838" s="1" t="s">
        <v>2258</v>
      </c>
      <c r="E838" s="1" t="s">
        <v>2320</v>
      </c>
      <c r="F838" s="1" t="s">
        <v>200</v>
      </c>
      <c r="G838" s="1" t="s">
        <v>2090</v>
      </c>
      <c r="H838" s="1" t="s">
        <v>2444</v>
      </c>
      <c r="I838" s="1">
        <f>+Territorio[[#This Row],[id]]</f>
        <v>828</v>
      </c>
    </row>
    <row r="839" spans="2:9" hidden="1" x14ac:dyDescent="0.25">
      <c r="B839">
        <v>829</v>
      </c>
      <c r="C839" s="1" t="s">
        <v>1018</v>
      </c>
      <c r="D839" s="1" t="s">
        <v>2264</v>
      </c>
      <c r="E839" s="1" t="s">
        <v>2320</v>
      </c>
      <c r="F839" s="1" t="s">
        <v>200</v>
      </c>
      <c r="G839" s="1" t="s">
        <v>2090</v>
      </c>
      <c r="H839" s="1" t="s">
        <v>2445</v>
      </c>
      <c r="I839" s="1">
        <f>+Territorio[[#This Row],[id]]</f>
        <v>829</v>
      </c>
    </row>
    <row r="840" spans="2:9" hidden="1" x14ac:dyDescent="0.25">
      <c r="B840">
        <v>830</v>
      </c>
      <c r="C840" s="1" t="s">
        <v>2446</v>
      </c>
      <c r="D840" s="1" t="s">
        <v>2266</v>
      </c>
      <c r="E840" s="1" t="s">
        <v>2320</v>
      </c>
      <c r="F840" s="1" t="s">
        <v>200</v>
      </c>
      <c r="G840" s="1" t="s">
        <v>2090</v>
      </c>
      <c r="H840" s="1" t="s">
        <v>2447</v>
      </c>
      <c r="I840" s="1">
        <f>+Territorio[[#This Row],[id]]</f>
        <v>830</v>
      </c>
    </row>
    <row r="841" spans="2:9" hidden="1" x14ac:dyDescent="0.25">
      <c r="B841">
        <v>831</v>
      </c>
      <c r="C841" s="1" t="s">
        <v>2448</v>
      </c>
      <c r="D841" s="1" t="s">
        <v>2269</v>
      </c>
      <c r="E841" s="1" t="s">
        <v>2320</v>
      </c>
      <c r="F841" s="1" t="s">
        <v>200</v>
      </c>
      <c r="G841" s="1" t="s">
        <v>2090</v>
      </c>
      <c r="H841" s="1" t="s">
        <v>2449</v>
      </c>
      <c r="I841" s="1">
        <f>+Territorio[[#This Row],[id]]</f>
        <v>831</v>
      </c>
    </row>
    <row r="842" spans="2:9" hidden="1" x14ac:dyDescent="0.25">
      <c r="B842">
        <v>832</v>
      </c>
      <c r="C842" s="1" t="s">
        <v>2450</v>
      </c>
      <c r="D842" s="1" t="s">
        <v>2451</v>
      </c>
      <c r="E842" s="1" t="s">
        <v>2320</v>
      </c>
      <c r="F842" s="1" t="s">
        <v>200</v>
      </c>
      <c r="G842" s="1" t="s">
        <v>2090</v>
      </c>
      <c r="H842" s="1" t="s">
        <v>2452</v>
      </c>
      <c r="I842" s="1">
        <f>+Territorio[[#This Row],[id]]</f>
        <v>832</v>
      </c>
    </row>
    <row r="843" spans="2:9" hidden="1" x14ac:dyDescent="0.25">
      <c r="B843">
        <v>833</v>
      </c>
      <c r="C843" s="1" t="s">
        <v>2453</v>
      </c>
      <c r="D843" s="1" t="s">
        <v>2454</v>
      </c>
      <c r="E843" s="1" t="s">
        <v>2320</v>
      </c>
      <c r="F843" s="1" t="s">
        <v>200</v>
      </c>
      <c r="G843" s="1" t="s">
        <v>2090</v>
      </c>
      <c r="H843" s="1" t="s">
        <v>2455</v>
      </c>
      <c r="I843" s="1">
        <f>+Territorio[[#This Row],[id]]</f>
        <v>833</v>
      </c>
    </row>
    <row r="844" spans="2:9" hidden="1" x14ac:dyDescent="0.25">
      <c r="B844">
        <v>834</v>
      </c>
      <c r="C844" s="1" t="s">
        <v>2456</v>
      </c>
      <c r="D844" s="1" t="s">
        <v>2457</v>
      </c>
      <c r="E844" s="1" t="s">
        <v>2320</v>
      </c>
      <c r="F844" s="1" t="s">
        <v>200</v>
      </c>
      <c r="G844" s="1" t="s">
        <v>2090</v>
      </c>
      <c r="H844" s="1" t="s">
        <v>2458</v>
      </c>
      <c r="I844" s="1">
        <f>+Territorio[[#This Row],[id]]</f>
        <v>834</v>
      </c>
    </row>
    <row r="845" spans="2:9" hidden="1" x14ac:dyDescent="0.25">
      <c r="B845">
        <v>835</v>
      </c>
      <c r="C845" s="1" t="s">
        <v>2459</v>
      </c>
      <c r="D845" s="1" t="s">
        <v>2460</v>
      </c>
      <c r="E845" s="1" t="s">
        <v>2320</v>
      </c>
      <c r="F845" s="1" t="s">
        <v>200</v>
      </c>
      <c r="G845" s="1" t="s">
        <v>2090</v>
      </c>
      <c r="H845" s="1" t="s">
        <v>2461</v>
      </c>
      <c r="I845" s="1">
        <f>+Territorio[[#This Row],[id]]</f>
        <v>835</v>
      </c>
    </row>
    <row r="846" spans="2:9" hidden="1" x14ac:dyDescent="0.25">
      <c r="B846">
        <v>836</v>
      </c>
      <c r="C846" s="1" t="s">
        <v>2462</v>
      </c>
      <c r="D846" s="1" t="s">
        <v>2463</v>
      </c>
      <c r="E846" s="1" t="s">
        <v>2320</v>
      </c>
      <c r="F846" s="1" t="s">
        <v>200</v>
      </c>
      <c r="G846" s="1" t="s">
        <v>2090</v>
      </c>
      <c r="H846" s="1" t="s">
        <v>2464</v>
      </c>
      <c r="I846" s="1">
        <f>+Territorio[[#This Row],[id]]</f>
        <v>836</v>
      </c>
    </row>
    <row r="847" spans="2:9" hidden="1" x14ac:dyDescent="0.25">
      <c r="B847">
        <v>837</v>
      </c>
      <c r="C847" s="1" t="s">
        <v>2465</v>
      </c>
      <c r="D847" s="1" t="s">
        <v>2466</v>
      </c>
      <c r="E847" s="1" t="s">
        <v>2320</v>
      </c>
      <c r="F847" s="1" t="s">
        <v>200</v>
      </c>
      <c r="G847" s="1" t="s">
        <v>2090</v>
      </c>
      <c r="H847" s="1" t="s">
        <v>2467</v>
      </c>
      <c r="I847" s="1">
        <f>+Territorio[[#This Row],[id]]</f>
        <v>837</v>
      </c>
    </row>
    <row r="848" spans="2:9" hidden="1" x14ac:dyDescent="0.25">
      <c r="B848">
        <v>838</v>
      </c>
      <c r="C848" s="1" t="s">
        <v>2468</v>
      </c>
      <c r="D848" s="1" t="s">
        <v>2469</v>
      </c>
      <c r="E848" s="1" t="s">
        <v>2320</v>
      </c>
      <c r="F848" s="1" t="s">
        <v>200</v>
      </c>
      <c r="G848" s="1" t="s">
        <v>2090</v>
      </c>
      <c r="H848" s="1" t="s">
        <v>2470</v>
      </c>
      <c r="I848" s="1">
        <f>+Territorio[[#This Row],[id]]</f>
        <v>838</v>
      </c>
    </row>
    <row r="849" spans="2:9" hidden="1" x14ac:dyDescent="0.25">
      <c r="B849">
        <v>839</v>
      </c>
      <c r="C849" s="1" t="s">
        <v>2471</v>
      </c>
      <c r="D849" s="1" t="s">
        <v>2472</v>
      </c>
      <c r="E849" s="1" t="s">
        <v>2320</v>
      </c>
      <c r="F849" s="1" t="s">
        <v>200</v>
      </c>
      <c r="G849" s="1" t="s">
        <v>2090</v>
      </c>
      <c r="H849" s="1" t="s">
        <v>2473</v>
      </c>
      <c r="I849" s="1">
        <f>+Territorio[[#This Row],[id]]</f>
        <v>839</v>
      </c>
    </row>
    <row r="850" spans="2:9" hidden="1" x14ac:dyDescent="0.25">
      <c r="B850">
        <v>840</v>
      </c>
      <c r="C850" s="1" t="s">
        <v>2474</v>
      </c>
      <c r="D850" s="1" t="s">
        <v>2271</v>
      </c>
      <c r="E850" s="1" t="s">
        <v>2320</v>
      </c>
      <c r="F850" s="1" t="s">
        <v>200</v>
      </c>
      <c r="G850" s="1" t="s">
        <v>2090</v>
      </c>
      <c r="H850" s="1" t="s">
        <v>2475</v>
      </c>
      <c r="I850" s="1">
        <f>+Territorio[[#This Row],[id]]</f>
        <v>840</v>
      </c>
    </row>
    <row r="851" spans="2:9" hidden="1" x14ac:dyDescent="0.25">
      <c r="B851">
        <v>841</v>
      </c>
      <c r="C851" s="1" t="s">
        <v>2476</v>
      </c>
      <c r="D851" s="1" t="s">
        <v>2274</v>
      </c>
      <c r="E851" s="1" t="s">
        <v>2320</v>
      </c>
      <c r="F851" s="1" t="s">
        <v>200</v>
      </c>
      <c r="G851" s="1" t="s">
        <v>2090</v>
      </c>
      <c r="H851" s="1" t="s">
        <v>2477</v>
      </c>
      <c r="I851" s="1">
        <f>+Territorio[[#This Row],[id]]</f>
        <v>841</v>
      </c>
    </row>
    <row r="852" spans="2:9" hidden="1" x14ac:dyDescent="0.25">
      <c r="B852">
        <v>842</v>
      </c>
      <c r="C852" s="1" t="s">
        <v>2478</v>
      </c>
      <c r="D852" s="1" t="s">
        <v>2277</v>
      </c>
      <c r="E852" s="1" t="s">
        <v>2320</v>
      </c>
      <c r="F852" s="1" t="s">
        <v>200</v>
      </c>
      <c r="G852" s="1" t="s">
        <v>2090</v>
      </c>
      <c r="H852" s="1" t="s">
        <v>2479</v>
      </c>
      <c r="I852" s="1">
        <f>+Territorio[[#This Row],[id]]</f>
        <v>842</v>
      </c>
    </row>
    <row r="853" spans="2:9" hidden="1" x14ac:dyDescent="0.25">
      <c r="B853">
        <v>843</v>
      </c>
      <c r="C853" s="1" t="s">
        <v>2480</v>
      </c>
      <c r="D853" s="1" t="s">
        <v>2280</v>
      </c>
      <c r="E853" s="1" t="s">
        <v>2320</v>
      </c>
      <c r="F853" s="1" t="s">
        <v>200</v>
      </c>
      <c r="G853" s="1" t="s">
        <v>2090</v>
      </c>
      <c r="H853" s="1" t="s">
        <v>2481</v>
      </c>
      <c r="I853" s="1">
        <f>+Territorio[[#This Row],[id]]</f>
        <v>843</v>
      </c>
    </row>
    <row r="854" spans="2:9" hidden="1" x14ac:dyDescent="0.25">
      <c r="B854">
        <v>844</v>
      </c>
      <c r="C854" s="1" t="s">
        <v>2482</v>
      </c>
      <c r="D854" s="1" t="s">
        <v>2283</v>
      </c>
      <c r="E854" s="1" t="s">
        <v>2320</v>
      </c>
      <c r="F854" s="1" t="s">
        <v>200</v>
      </c>
      <c r="G854" s="1" t="s">
        <v>2090</v>
      </c>
      <c r="H854" s="1" t="s">
        <v>2483</v>
      </c>
      <c r="I854" s="1">
        <f>+Territorio[[#This Row],[id]]</f>
        <v>844</v>
      </c>
    </row>
    <row r="855" spans="2:9" hidden="1" x14ac:dyDescent="0.25">
      <c r="B855">
        <v>845</v>
      </c>
      <c r="C855" s="1" t="s">
        <v>2484</v>
      </c>
      <c r="D855" s="1" t="s">
        <v>2286</v>
      </c>
      <c r="E855" s="1" t="s">
        <v>2320</v>
      </c>
      <c r="F855" s="1" t="s">
        <v>200</v>
      </c>
      <c r="G855" s="1" t="s">
        <v>2090</v>
      </c>
      <c r="H855" s="1" t="s">
        <v>2485</v>
      </c>
      <c r="I855" s="1">
        <f>+Territorio[[#This Row],[id]]</f>
        <v>845</v>
      </c>
    </row>
    <row r="856" spans="2:9" hidden="1" x14ac:dyDescent="0.25">
      <c r="B856">
        <v>846</v>
      </c>
      <c r="C856" s="1" t="s">
        <v>2486</v>
      </c>
      <c r="D856" s="1" t="s">
        <v>2289</v>
      </c>
      <c r="E856" s="1" t="s">
        <v>2320</v>
      </c>
      <c r="F856" s="1" t="s">
        <v>200</v>
      </c>
      <c r="G856" s="1" t="s">
        <v>2090</v>
      </c>
      <c r="H856" s="1" t="s">
        <v>2487</v>
      </c>
      <c r="I856" s="1">
        <f>+Territorio[[#This Row],[id]]</f>
        <v>846</v>
      </c>
    </row>
    <row r="857" spans="2:9" hidden="1" x14ac:dyDescent="0.25">
      <c r="B857">
        <v>847</v>
      </c>
      <c r="C857" s="1" t="s">
        <v>2488</v>
      </c>
      <c r="D857" s="1" t="s">
        <v>2292</v>
      </c>
      <c r="E857" s="1" t="s">
        <v>2320</v>
      </c>
      <c r="F857" s="1" t="s">
        <v>200</v>
      </c>
      <c r="G857" s="1" t="s">
        <v>2090</v>
      </c>
      <c r="H857" s="1" t="s">
        <v>2489</v>
      </c>
      <c r="I857" s="1">
        <f>+Territorio[[#This Row],[id]]</f>
        <v>847</v>
      </c>
    </row>
    <row r="858" spans="2:9" hidden="1" x14ac:dyDescent="0.25">
      <c r="B858">
        <v>848</v>
      </c>
      <c r="C858" s="1" t="s">
        <v>2490</v>
      </c>
      <c r="D858" s="1" t="s">
        <v>2295</v>
      </c>
      <c r="E858" s="1" t="s">
        <v>2320</v>
      </c>
      <c r="F858" s="1" t="s">
        <v>200</v>
      </c>
      <c r="G858" s="1" t="s">
        <v>2090</v>
      </c>
      <c r="H858" s="1" t="s">
        <v>2491</v>
      </c>
      <c r="I858" s="1">
        <f>+Territorio[[#This Row],[id]]</f>
        <v>848</v>
      </c>
    </row>
    <row r="859" spans="2:9" hidden="1" x14ac:dyDescent="0.25">
      <c r="B859">
        <v>849</v>
      </c>
      <c r="C859" s="1" t="s">
        <v>2492</v>
      </c>
      <c r="D859" s="1" t="s">
        <v>2298</v>
      </c>
      <c r="E859" s="1" t="s">
        <v>2320</v>
      </c>
      <c r="F859" s="1" t="s">
        <v>200</v>
      </c>
      <c r="G859" s="1" t="s">
        <v>2090</v>
      </c>
      <c r="H859" s="1" t="s">
        <v>2493</v>
      </c>
      <c r="I859" s="1">
        <f>+Territorio[[#This Row],[id]]</f>
        <v>849</v>
      </c>
    </row>
    <row r="860" spans="2:9" hidden="1" x14ac:dyDescent="0.25">
      <c r="B860">
        <v>850</v>
      </c>
      <c r="C860" s="1" t="s">
        <v>2494</v>
      </c>
      <c r="D860" s="1" t="s">
        <v>2301</v>
      </c>
      <c r="E860" s="1" t="s">
        <v>2320</v>
      </c>
      <c r="F860" s="1" t="s">
        <v>200</v>
      </c>
      <c r="G860" s="1" t="s">
        <v>2090</v>
      </c>
      <c r="H860" s="1" t="s">
        <v>2495</v>
      </c>
      <c r="I860" s="1">
        <f>+Territorio[[#This Row],[id]]</f>
        <v>850</v>
      </c>
    </row>
    <row r="861" spans="2:9" hidden="1" x14ac:dyDescent="0.25">
      <c r="B861">
        <v>851</v>
      </c>
      <c r="C861" s="1" t="s">
        <v>734</v>
      </c>
      <c r="D861" s="1" t="s">
        <v>2496</v>
      </c>
      <c r="E861" s="1" t="s">
        <v>2320</v>
      </c>
      <c r="F861" s="1" t="s">
        <v>200</v>
      </c>
      <c r="G861" s="1" t="s">
        <v>2090</v>
      </c>
      <c r="H861" s="1" t="s">
        <v>2497</v>
      </c>
      <c r="I861" s="1">
        <f>+Territorio[[#This Row],[id]]</f>
        <v>851</v>
      </c>
    </row>
    <row r="862" spans="2:9" hidden="1" x14ac:dyDescent="0.25">
      <c r="B862">
        <v>852</v>
      </c>
      <c r="C862" s="1" t="s">
        <v>2498</v>
      </c>
      <c r="D862" s="1" t="s">
        <v>2499</v>
      </c>
      <c r="E862" s="1" t="s">
        <v>2320</v>
      </c>
      <c r="F862" s="1" t="s">
        <v>200</v>
      </c>
      <c r="G862" s="1" t="s">
        <v>2090</v>
      </c>
      <c r="H862" s="1" t="s">
        <v>2500</v>
      </c>
      <c r="I862" s="1">
        <f>+Territorio[[#This Row],[id]]</f>
        <v>852</v>
      </c>
    </row>
    <row r="863" spans="2:9" hidden="1" x14ac:dyDescent="0.25">
      <c r="B863">
        <v>853</v>
      </c>
      <c r="C863" s="1" t="s">
        <v>1032</v>
      </c>
      <c r="D863" s="1" t="s">
        <v>2501</v>
      </c>
      <c r="E863" s="1" t="s">
        <v>2320</v>
      </c>
      <c r="F863" s="1" t="s">
        <v>200</v>
      </c>
      <c r="G863" s="1" t="s">
        <v>2090</v>
      </c>
      <c r="H863" s="1" t="s">
        <v>2502</v>
      </c>
      <c r="I863" s="1">
        <f>+Territorio[[#This Row],[id]]</f>
        <v>853</v>
      </c>
    </row>
    <row r="864" spans="2:9" hidden="1" x14ac:dyDescent="0.25">
      <c r="B864">
        <v>854</v>
      </c>
      <c r="C864" s="1" t="s">
        <v>2503</v>
      </c>
      <c r="D864" s="1" t="s">
        <v>2504</v>
      </c>
      <c r="E864" s="1" t="s">
        <v>2320</v>
      </c>
      <c r="F864" s="1" t="s">
        <v>200</v>
      </c>
      <c r="G864" s="1" t="s">
        <v>2090</v>
      </c>
      <c r="H864" s="1" t="s">
        <v>2505</v>
      </c>
      <c r="I864" s="1">
        <f>+Territorio[[#This Row],[id]]</f>
        <v>854</v>
      </c>
    </row>
    <row r="865" spans="2:9" hidden="1" x14ac:dyDescent="0.25">
      <c r="B865">
        <v>855</v>
      </c>
      <c r="C865" s="1" t="s">
        <v>2506</v>
      </c>
      <c r="D865" s="1" t="s">
        <v>2507</v>
      </c>
      <c r="E865" s="1" t="s">
        <v>2320</v>
      </c>
      <c r="F865" s="1" t="s">
        <v>200</v>
      </c>
      <c r="G865" s="1" t="s">
        <v>2090</v>
      </c>
      <c r="H865" s="1" t="s">
        <v>2508</v>
      </c>
      <c r="I865" s="1">
        <f>+Territorio[[#This Row],[id]]</f>
        <v>855</v>
      </c>
    </row>
    <row r="866" spans="2:9" hidden="1" x14ac:dyDescent="0.25">
      <c r="B866">
        <v>856</v>
      </c>
      <c r="C866" s="1" t="s">
        <v>2509</v>
      </c>
      <c r="D866" s="1" t="s">
        <v>2510</v>
      </c>
      <c r="E866" s="1" t="s">
        <v>2320</v>
      </c>
      <c r="F866" s="1" t="s">
        <v>200</v>
      </c>
      <c r="G866" s="1" t="s">
        <v>2090</v>
      </c>
      <c r="H866" s="1" t="s">
        <v>2511</v>
      </c>
      <c r="I866" s="1">
        <f>+Territorio[[#This Row],[id]]</f>
        <v>856</v>
      </c>
    </row>
    <row r="867" spans="2:9" hidden="1" x14ac:dyDescent="0.25">
      <c r="B867">
        <v>857</v>
      </c>
      <c r="C867" s="1" t="s">
        <v>2512</v>
      </c>
      <c r="D867" s="1" t="s">
        <v>2513</v>
      </c>
      <c r="E867" s="1" t="s">
        <v>2320</v>
      </c>
      <c r="F867" s="1" t="s">
        <v>200</v>
      </c>
      <c r="G867" s="1" t="s">
        <v>2090</v>
      </c>
      <c r="H867" s="1" t="s">
        <v>2514</v>
      </c>
      <c r="I867" s="1">
        <f>+Territorio[[#This Row],[id]]</f>
        <v>857</v>
      </c>
    </row>
    <row r="868" spans="2:9" hidden="1" x14ac:dyDescent="0.25">
      <c r="B868">
        <v>858</v>
      </c>
      <c r="C868" s="1" t="s">
        <v>2515</v>
      </c>
      <c r="D868" s="1" t="s">
        <v>2304</v>
      </c>
      <c r="E868" s="1" t="s">
        <v>2320</v>
      </c>
      <c r="F868" s="1" t="s">
        <v>200</v>
      </c>
      <c r="G868" s="1" t="s">
        <v>2090</v>
      </c>
      <c r="H868" s="1" t="s">
        <v>2516</v>
      </c>
      <c r="I868" s="1">
        <f>+Territorio[[#This Row],[id]]</f>
        <v>858</v>
      </c>
    </row>
    <row r="869" spans="2:9" hidden="1" x14ac:dyDescent="0.25">
      <c r="B869">
        <v>859</v>
      </c>
      <c r="C869" s="1" t="s">
        <v>2033</v>
      </c>
      <c r="D869" s="1" t="s">
        <v>2307</v>
      </c>
      <c r="E869" s="1" t="s">
        <v>2320</v>
      </c>
      <c r="F869" s="1" t="s">
        <v>200</v>
      </c>
      <c r="G869" s="1" t="s">
        <v>2090</v>
      </c>
      <c r="H869" s="1" t="s">
        <v>2517</v>
      </c>
      <c r="I869" s="1">
        <f>+Territorio[[#This Row],[id]]</f>
        <v>859</v>
      </c>
    </row>
    <row r="870" spans="2:9" hidden="1" x14ac:dyDescent="0.25">
      <c r="B870">
        <v>860</v>
      </c>
      <c r="C870" s="1" t="s">
        <v>2518</v>
      </c>
      <c r="D870" s="1" t="s">
        <v>2316</v>
      </c>
      <c r="E870" s="1" t="s">
        <v>2320</v>
      </c>
      <c r="F870" s="1" t="s">
        <v>200</v>
      </c>
      <c r="G870" s="1" t="s">
        <v>2090</v>
      </c>
      <c r="H870" s="1" t="s">
        <v>2519</v>
      </c>
      <c r="I870" s="1">
        <f>+Territorio[[#This Row],[id]]</f>
        <v>860</v>
      </c>
    </row>
    <row r="871" spans="2:9" hidden="1" x14ac:dyDescent="0.25">
      <c r="B871">
        <v>861</v>
      </c>
      <c r="C871" s="1" t="s">
        <v>2520</v>
      </c>
      <c r="D871" s="1" t="s">
        <v>2521</v>
      </c>
      <c r="E871" s="1" t="s">
        <v>2320</v>
      </c>
      <c r="F871" s="1" t="s">
        <v>200</v>
      </c>
      <c r="G871" s="1" t="s">
        <v>2090</v>
      </c>
      <c r="H871" s="1" t="s">
        <v>2522</v>
      </c>
      <c r="I871" s="1">
        <f>+Territorio[[#This Row],[id]]</f>
        <v>861</v>
      </c>
    </row>
    <row r="872" spans="2:9" hidden="1" x14ac:dyDescent="0.25">
      <c r="B872">
        <v>862</v>
      </c>
      <c r="C872" s="1" t="s">
        <v>2523</v>
      </c>
      <c r="D872" s="1" t="s">
        <v>2524</v>
      </c>
      <c r="E872" s="1" t="s">
        <v>2320</v>
      </c>
      <c r="F872" s="1" t="s">
        <v>200</v>
      </c>
      <c r="G872" s="1" t="s">
        <v>2090</v>
      </c>
      <c r="H872" s="1" t="s">
        <v>2525</v>
      </c>
      <c r="I872" s="1">
        <f>+Territorio[[#This Row],[id]]</f>
        <v>862</v>
      </c>
    </row>
    <row r="873" spans="2:9" hidden="1" x14ac:dyDescent="0.25">
      <c r="B873">
        <v>863</v>
      </c>
      <c r="C873" s="1" t="s">
        <v>2526</v>
      </c>
      <c r="D873" s="1" t="s">
        <v>2527</v>
      </c>
      <c r="E873" s="1" t="s">
        <v>2320</v>
      </c>
      <c r="F873" s="1" t="s">
        <v>200</v>
      </c>
      <c r="G873" s="1" t="s">
        <v>2090</v>
      </c>
      <c r="H873" s="1" t="s">
        <v>2528</v>
      </c>
      <c r="I873" s="1">
        <f>+Territorio[[#This Row],[id]]</f>
        <v>863</v>
      </c>
    </row>
    <row r="874" spans="2:9" hidden="1" x14ac:dyDescent="0.25">
      <c r="B874">
        <v>864</v>
      </c>
      <c r="C874" s="1" t="s">
        <v>2529</v>
      </c>
      <c r="D874" s="1" t="s">
        <v>2530</v>
      </c>
      <c r="E874" s="1" t="s">
        <v>2320</v>
      </c>
      <c r="F874" s="1" t="s">
        <v>200</v>
      </c>
      <c r="G874" s="1" t="s">
        <v>2090</v>
      </c>
      <c r="H874" s="1" t="s">
        <v>2531</v>
      </c>
      <c r="I874" s="1">
        <f>+Territorio[[#This Row],[id]]</f>
        <v>864</v>
      </c>
    </row>
    <row r="875" spans="2:9" hidden="1" x14ac:dyDescent="0.25">
      <c r="B875">
        <v>865</v>
      </c>
      <c r="C875" s="1" t="s">
        <v>2532</v>
      </c>
      <c r="D875" s="1" t="s">
        <v>2533</v>
      </c>
      <c r="E875" s="1" t="s">
        <v>2320</v>
      </c>
      <c r="F875" s="1" t="s">
        <v>200</v>
      </c>
      <c r="G875" s="1" t="s">
        <v>2090</v>
      </c>
      <c r="H875" s="1" t="s">
        <v>2534</v>
      </c>
      <c r="I875" s="1">
        <f>+Territorio[[#This Row],[id]]</f>
        <v>865</v>
      </c>
    </row>
    <row r="876" spans="2:9" hidden="1" x14ac:dyDescent="0.25">
      <c r="B876">
        <v>866</v>
      </c>
      <c r="C876" s="1" t="s">
        <v>2535</v>
      </c>
      <c r="D876" s="1" t="s">
        <v>2536</v>
      </c>
      <c r="E876" s="1" t="s">
        <v>2320</v>
      </c>
      <c r="F876" s="1" t="s">
        <v>200</v>
      </c>
      <c r="G876" s="1" t="s">
        <v>2090</v>
      </c>
      <c r="H876" s="1" t="s">
        <v>2537</v>
      </c>
      <c r="I876" s="1">
        <f>+Territorio[[#This Row],[id]]</f>
        <v>866</v>
      </c>
    </row>
    <row r="877" spans="2:9" hidden="1" x14ac:dyDescent="0.25">
      <c r="B877">
        <v>867</v>
      </c>
      <c r="C877" s="1" t="s">
        <v>2538</v>
      </c>
      <c r="D877" s="1" t="s">
        <v>2539</v>
      </c>
      <c r="E877" s="1" t="s">
        <v>2320</v>
      </c>
      <c r="F877" s="1" t="s">
        <v>200</v>
      </c>
      <c r="G877" s="1" t="s">
        <v>2090</v>
      </c>
      <c r="H877" s="1" t="s">
        <v>2540</v>
      </c>
      <c r="I877" s="1">
        <f>+Territorio[[#This Row],[id]]</f>
        <v>867</v>
      </c>
    </row>
    <row r="878" spans="2:9" hidden="1" x14ac:dyDescent="0.25">
      <c r="B878">
        <v>868</v>
      </c>
      <c r="C878" s="1" t="s">
        <v>2541</v>
      </c>
      <c r="D878" s="1" t="s">
        <v>2542</v>
      </c>
      <c r="E878" s="1" t="s">
        <v>2320</v>
      </c>
      <c r="F878" s="1" t="s">
        <v>200</v>
      </c>
      <c r="G878" s="1" t="s">
        <v>2090</v>
      </c>
      <c r="H878" s="1" t="s">
        <v>2543</v>
      </c>
      <c r="I878" s="1">
        <f>+Territorio[[#This Row],[id]]</f>
        <v>868</v>
      </c>
    </row>
    <row r="879" spans="2:9" hidden="1" x14ac:dyDescent="0.25">
      <c r="B879">
        <v>869</v>
      </c>
      <c r="C879" s="1" t="s">
        <v>2544</v>
      </c>
      <c r="D879" s="1" t="s">
        <v>2545</v>
      </c>
      <c r="E879" s="1" t="s">
        <v>2320</v>
      </c>
      <c r="F879" s="1" t="s">
        <v>200</v>
      </c>
      <c r="G879" s="1" t="s">
        <v>2090</v>
      </c>
      <c r="H879" s="1" t="s">
        <v>2546</v>
      </c>
      <c r="I879" s="1">
        <f>+Territorio[[#This Row],[id]]</f>
        <v>869</v>
      </c>
    </row>
    <row r="880" spans="2:9" hidden="1" x14ac:dyDescent="0.25">
      <c r="B880">
        <v>870</v>
      </c>
      <c r="C880" s="1" t="s">
        <v>2547</v>
      </c>
      <c r="D880" s="1" t="s">
        <v>2548</v>
      </c>
      <c r="E880" s="1" t="s">
        <v>2320</v>
      </c>
      <c r="F880" s="1" t="s">
        <v>200</v>
      </c>
      <c r="G880" s="1" t="s">
        <v>2090</v>
      </c>
      <c r="H880" s="1" t="s">
        <v>2549</v>
      </c>
      <c r="I880" s="1">
        <f>+Territorio[[#This Row],[id]]</f>
        <v>870</v>
      </c>
    </row>
    <row r="881" spans="2:9" hidden="1" x14ac:dyDescent="0.25">
      <c r="B881">
        <v>871</v>
      </c>
      <c r="C881" s="1" t="s">
        <v>2550</v>
      </c>
      <c r="D881" s="1" t="s">
        <v>2551</v>
      </c>
      <c r="E881" s="1" t="s">
        <v>2320</v>
      </c>
      <c r="F881" s="1" t="s">
        <v>200</v>
      </c>
      <c r="G881" s="1" t="s">
        <v>2090</v>
      </c>
      <c r="H881" s="1" t="s">
        <v>2552</v>
      </c>
      <c r="I881" s="1">
        <f>+Territorio[[#This Row],[id]]</f>
        <v>871</v>
      </c>
    </row>
    <row r="882" spans="2:9" hidden="1" x14ac:dyDescent="0.25">
      <c r="B882">
        <v>872</v>
      </c>
      <c r="C882" s="1" t="s">
        <v>2553</v>
      </c>
      <c r="D882" s="1" t="s">
        <v>2554</v>
      </c>
      <c r="E882" s="1" t="s">
        <v>2320</v>
      </c>
      <c r="F882" s="1" t="s">
        <v>200</v>
      </c>
      <c r="G882" s="1" t="s">
        <v>2090</v>
      </c>
      <c r="H882" s="1" t="s">
        <v>2555</v>
      </c>
      <c r="I882" s="1">
        <f>+Territorio[[#This Row],[id]]</f>
        <v>872</v>
      </c>
    </row>
    <row r="883" spans="2:9" hidden="1" x14ac:dyDescent="0.25">
      <c r="B883">
        <v>873</v>
      </c>
      <c r="C883" s="1" t="s">
        <v>2556</v>
      </c>
      <c r="D883" s="1" t="s">
        <v>2557</v>
      </c>
      <c r="E883" s="1" t="s">
        <v>2320</v>
      </c>
      <c r="F883" s="1" t="s">
        <v>200</v>
      </c>
      <c r="G883" s="1" t="s">
        <v>2090</v>
      </c>
      <c r="H883" s="1" t="s">
        <v>2558</v>
      </c>
      <c r="I883" s="1">
        <f>+Territorio[[#This Row],[id]]</f>
        <v>873</v>
      </c>
    </row>
    <row r="884" spans="2:9" hidden="1" x14ac:dyDescent="0.25">
      <c r="B884">
        <v>874</v>
      </c>
      <c r="C884" s="1" t="s">
        <v>2559</v>
      </c>
      <c r="D884" s="1" t="s">
        <v>2560</v>
      </c>
      <c r="E884" s="1" t="s">
        <v>2320</v>
      </c>
      <c r="F884" s="1" t="s">
        <v>200</v>
      </c>
      <c r="G884" s="1" t="s">
        <v>2090</v>
      </c>
      <c r="H884" s="1" t="s">
        <v>2561</v>
      </c>
      <c r="I884" s="1">
        <f>+Territorio[[#This Row],[id]]</f>
        <v>874</v>
      </c>
    </row>
    <row r="885" spans="2:9" hidden="1" x14ac:dyDescent="0.25">
      <c r="B885">
        <v>875</v>
      </c>
      <c r="C885" s="1" t="s">
        <v>2562</v>
      </c>
      <c r="D885" s="1" t="s">
        <v>2563</v>
      </c>
      <c r="E885" s="1" t="s">
        <v>2320</v>
      </c>
      <c r="F885" s="1" t="s">
        <v>200</v>
      </c>
      <c r="G885" s="1" t="s">
        <v>2090</v>
      </c>
      <c r="H885" s="1" t="s">
        <v>2564</v>
      </c>
      <c r="I885" s="1">
        <f>+Territorio[[#This Row],[id]]</f>
        <v>875</v>
      </c>
    </row>
    <row r="886" spans="2:9" hidden="1" x14ac:dyDescent="0.25">
      <c r="B886">
        <v>876</v>
      </c>
      <c r="C886" s="1" t="s">
        <v>2565</v>
      </c>
      <c r="D886" s="1" t="s">
        <v>2566</v>
      </c>
      <c r="E886" s="1" t="s">
        <v>2320</v>
      </c>
      <c r="F886" s="1" t="s">
        <v>200</v>
      </c>
      <c r="G886" s="1" t="s">
        <v>2090</v>
      </c>
      <c r="H886" s="1" t="s">
        <v>2567</v>
      </c>
      <c r="I886" s="1">
        <f>+Territorio[[#This Row],[id]]</f>
        <v>876</v>
      </c>
    </row>
    <row r="887" spans="2:9" hidden="1" x14ac:dyDescent="0.25">
      <c r="B887">
        <v>877</v>
      </c>
      <c r="C887" s="1" t="s">
        <v>1035</v>
      </c>
      <c r="D887" s="1" t="s">
        <v>2568</v>
      </c>
      <c r="E887" s="1" t="s">
        <v>2320</v>
      </c>
      <c r="F887" s="1" t="s">
        <v>200</v>
      </c>
      <c r="G887" s="1" t="s">
        <v>2090</v>
      </c>
      <c r="H887" s="1" t="s">
        <v>2569</v>
      </c>
      <c r="I887" s="1">
        <f>+Territorio[[#This Row],[id]]</f>
        <v>877</v>
      </c>
    </row>
    <row r="888" spans="2:9" hidden="1" x14ac:dyDescent="0.25">
      <c r="B888">
        <v>878</v>
      </c>
      <c r="C888" s="1" t="s">
        <v>2570</v>
      </c>
      <c r="D888" s="1" t="s">
        <v>2571</v>
      </c>
      <c r="E888" s="1" t="s">
        <v>2320</v>
      </c>
      <c r="F888" s="1" t="s">
        <v>200</v>
      </c>
      <c r="G888" s="1" t="s">
        <v>2090</v>
      </c>
      <c r="H888" s="1" t="s">
        <v>2572</v>
      </c>
      <c r="I888" s="1">
        <f>+Territorio[[#This Row],[id]]</f>
        <v>878</v>
      </c>
    </row>
    <row r="889" spans="2:9" hidden="1" x14ac:dyDescent="0.25">
      <c r="B889">
        <v>879</v>
      </c>
      <c r="C889" s="1" t="s">
        <v>2573</v>
      </c>
      <c r="D889" s="1" t="s">
        <v>1060</v>
      </c>
      <c r="E889" s="1" t="s">
        <v>2320</v>
      </c>
      <c r="F889" s="1" t="s">
        <v>200</v>
      </c>
      <c r="G889" s="1" t="s">
        <v>2090</v>
      </c>
      <c r="H889" s="1" t="s">
        <v>2574</v>
      </c>
      <c r="I889" s="1">
        <f>+Territorio[[#This Row],[id]]</f>
        <v>879</v>
      </c>
    </row>
    <row r="890" spans="2:9" hidden="1" x14ac:dyDescent="0.25">
      <c r="B890">
        <v>880</v>
      </c>
      <c r="C890" s="1" t="s">
        <v>2575</v>
      </c>
      <c r="D890" s="1" t="s">
        <v>2576</v>
      </c>
      <c r="E890" s="1" t="s">
        <v>2320</v>
      </c>
      <c r="F890" s="1" t="s">
        <v>200</v>
      </c>
      <c r="G890" s="1" t="s">
        <v>2090</v>
      </c>
      <c r="H890" s="1" t="s">
        <v>2577</v>
      </c>
      <c r="I890" s="1">
        <f>+Territorio[[#This Row],[id]]</f>
        <v>880</v>
      </c>
    </row>
    <row r="891" spans="2:9" hidden="1" x14ac:dyDescent="0.25">
      <c r="B891">
        <v>881</v>
      </c>
      <c r="C891" s="1" t="s">
        <v>2578</v>
      </c>
      <c r="D891" s="1" t="s">
        <v>2579</v>
      </c>
      <c r="E891" s="1" t="s">
        <v>2320</v>
      </c>
      <c r="F891" s="1" t="s">
        <v>200</v>
      </c>
      <c r="G891" s="1" t="s">
        <v>2090</v>
      </c>
      <c r="H891" s="1" t="s">
        <v>2580</v>
      </c>
      <c r="I891" s="1">
        <f>+Territorio[[#This Row],[id]]</f>
        <v>881</v>
      </c>
    </row>
    <row r="892" spans="2:9" hidden="1" x14ac:dyDescent="0.25">
      <c r="B892">
        <v>882</v>
      </c>
      <c r="C892" s="1" t="s">
        <v>2581</v>
      </c>
      <c r="D892" s="1" t="s">
        <v>1065</v>
      </c>
      <c r="E892" s="1" t="s">
        <v>2320</v>
      </c>
      <c r="F892" s="1" t="s">
        <v>200</v>
      </c>
      <c r="G892" s="1" t="s">
        <v>2090</v>
      </c>
      <c r="H892" s="1" t="s">
        <v>2582</v>
      </c>
      <c r="I892" s="1">
        <f>+Territorio[[#This Row],[id]]</f>
        <v>882</v>
      </c>
    </row>
    <row r="893" spans="2:9" hidden="1" x14ac:dyDescent="0.25">
      <c r="B893">
        <v>883</v>
      </c>
      <c r="C893" s="1" t="s">
        <v>2583</v>
      </c>
      <c r="D893" s="1" t="s">
        <v>2584</v>
      </c>
      <c r="E893" s="1" t="s">
        <v>2320</v>
      </c>
      <c r="F893" s="1" t="s">
        <v>200</v>
      </c>
      <c r="G893" s="1" t="s">
        <v>2090</v>
      </c>
      <c r="H893" s="1" t="s">
        <v>2585</v>
      </c>
      <c r="I893" s="1">
        <f>+Territorio[[#This Row],[id]]</f>
        <v>883</v>
      </c>
    </row>
    <row r="894" spans="2:9" hidden="1" x14ac:dyDescent="0.25">
      <c r="B894">
        <v>884</v>
      </c>
      <c r="C894" s="1" t="s">
        <v>2586</v>
      </c>
      <c r="D894" s="1" t="s">
        <v>2587</v>
      </c>
      <c r="E894" s="1" t="s">
        <v>2320</v>
      </c>
      <c r="F894" s="1" t="s">
        <v>200</v>
      </c>
      <c r="G894" s="1" t="s">
        <v>2090</v>
      </c>
      <c r="H894" s="1" t="s">
        <v>2588</v>
      </c>
      <c r="I894" s="1">
        <f>+Territorio[[#This Row],[id]]</f>
        <v>884</v>
      </c>
    </row>
    <row r="895" spans="2:9" hidden="1" x14ac:dyDescent="0.25">
      <c r="B895">
        <v>885</v>
      </c>
      <c r="C895" s="1" t="s">
        <v>2589</v>
      </c>
      <c r="D895" s="1" t="s">
        <v>2590</v>
      </c>
      <c r="E895" s="1" t="s">
        <v>2320</v>
      </c>
      <c r="F895" s="1" t="s">
        <v>200</v>
      </c>
      <c r="G895" s="1" t="s">
        <v>2090</v>
      </c>
      <c r="H895" s="1" t="s">
        <v>2591</v>
      </c>
      <c r="I895" s="1">
        <f>+Territorio[[#This Row],[id]]</f>
        <v>885</v>
      </c>
    </row>
    <row r="896" spans="2:9" hidden="1" x14ac:dyDescent="0.25">
      <c r="B896">
        <v>886</v>
      </c>
      <c r="C896" s="1" t="s">
        <v>2592</v>
      </c>
      <c r="D896" s="1" t="s">
        <v>2593</v>
      </c>
      <c r="E896" s="1" t="s">
        <v>2320</v>
      </c>
      <c r="F896" s="1" t="s">
        <v>200</v>
      </c>
      <c r="G896" s="1" t="s">
        <v>2090</v>
      </c>
      <c r="H896" s="1" t="s">
        <v>2594</v>
      </c>
      <c r="I896" s="1">
        <f>+Territorio[[#This Row],[id]]</f>
        <v>886</v>
      </c>
    </row>
    <row r="897" spans="2:9" hidden="1" x14ac:dyDescent="0.25">
      <c r="B897">
        <v>887</v>
      </c>
      <c r="C897" s="1" t="s">
        <v>2595</v>
      </c>
      <c r="D897" s="1" t="s">
        <v>2596</v>
      </c>
      <c r="E897" s="1" t="s">
        <v>2320</v>
      </c>
      <c r="F897" s="1" t="s">
        <v>200</v>
      </c>
      <c r="G897" s="1" t="s">
        <v>2090</v>
      </c>
      <c r="H897" s="1" t="s">
        <v>2597</v>
      </c>
      <c r="I897" s="1">
        <f>+Territorio[[#This Row],[id]]</f>
        <v>887</v>
      </c>
    </row>
    <row r="898" spans="2:9" hidden="1" x14ac:dyDescent="0.25">
      <c r="B898">
        <v>888</v>
      </c>
      <c r="C898" s="1" t="s">
        <v>2598</v>
      </c>
      <c r="D898" s="1" t="s">
        <v>2599</v>
      </c>
      <c r="E898" s="1" t="s">
        <v>2320</v>
      </c>
      <c r="F898" s="1" t="s">
        <v>200</v>
      </c>
      <c r="G898" s="1" t="s">
        <v>2090</v>
      </c>
      <c r="H898" s="1" t="s">
        <v>2600</v>
      </c>
      <c r="I898" s="1">
        <f>+Territorio[[#This Row],[id]]</f>
        <v>888</v>
      </c>
    </row>
    <row r="899" spans="2:9" hidden="1" x14ac:dyDescent="0.25">
      <c r="B899">
        <v>889</v>
      </c>
      <c r="C899" s="1" t="s">
        <v>2601</v>
      </c>
      <c r="D899" s="1" t="s">
        <v>2602</v>
      </c>
      <c r="E899" s="1" t="s">
        <v>2320</v>
      </c>
      <c r="F899" s="1" t="s">
        <v>200</v>
      </c>
      <c r="G899" s="1" t="s">
        <v>2090</v>
      </c>
      <c r="H899" s="1" t="s">
        <v>2603</v>
      </c>
      <c r="I899" s="1">
        <f>+Territorio[[#This Row],[id]]</f>
        <v>889</v>
      </c>
    </row>
    <row r="900" spans="2:9" hidden="1" x14ac:dyDescent="0.25">
      <c r="B900">
        <v>890</v>
      </c>
      <c r="C900" s="1" t="s">
        <v>2604</v>
      </c>
      <c r="D900" s="1" t="s">
        <v>2605</v>
      </c>
      <c r="E900" s="1" t="s">
        <v>2320</v>
      </c>
      <c r="F900" s="1" t="s">
        <v>200</v>
      </c>
      <c r="G900" s="1" t="s">
        <v>2090</v>
      </c>
      <c r="H900" s="1" t="s">
        <v>2606</v>
      </c>
      <c r="I900" s="1">
        <f>+Territorio[[#This Row],[id]]</f>
        <v>890</v>
      </c>
    </row>
    <row r="901" spans="2:9" hidden="1" x14ac:dyDescent="0.25">
      <c r="B901">
        <v>891</v>
      </c>
      <c r="C901" s="1" t="s">
        <v>2607</v>
      </c>
      <c r="D901" s="1" t="s">
        <v>2608</v>
      </c>
      <c r="E901" s="1" t="s">
        <v>2320</v>
      </c>
      <c r="F901" s="1" t="s">
        <v>200</v>
      </c>
      <c r="G901" s="1" t="s">
        <v>2090</v>
      </c>
      <c r="H901" s="1" t="s">
        <v>2609</v>
      </c>
      <c r="I901" s="1">
        <f>+Territorio[[#This Row],[id]]</f>
        <v>891</v>
      </c>
    </row>
    <row r="902" spans="2:9" hidden="1" x14ac:dyDescent="0.25">
      <c r="B902">
        <v>892</v>
      </c>
      <c r="C902" s="1" t="s">
        <v>2610</v>
      </c>
      <c r="D902" s="1" t="s">
        <v>2611</v>
      </c>
      <c r="E902" s="1" t="s">
        <v>2320</v>
      </c>
      <c r="F902" s="1" t="s">
        <v>200</v>
      </c>
      <c r="G902" s="1" t="s">
        <v>2090</v>
      </c>
      <c r="H902" s="1" t="s">
        <v>2612</v>
      </c>
      <c r="I902" s="1">
        <f>+Territorio[[#This Row],[id]]</f>
        <v>892</v>
      </c>
    </row>
    <row r="903" spans="2:9" hidden="1" x14ac:dyDescent="0.25">
      <c r="B903">
        <v>893</v>
      </c>
      <c r="C903" s="1" t="s">
        <v>1044</v>
      </c>
      <c r="D903" s="1" t="s">
        <v>2613</v>
      </c>
      <c r="E903" s="1" t="s">
        <v>2320</v>
      </c>
      <c r="F903" s="1" t="s">
        <v>200</v>
      </c>
      <c r="G903" s="1" t="s">
        <v>2090</v>
      </c>
      <c r="H903" s="1" t="s">
        <v>2614</v>
      </c>
      <c r="I903" s="1">
        <f>+Territorio[[#This Row],[id]]</f>
        <v>893</v>
      </c>
    </row>
    <row r="904" spans="2:9" hidden="1" x14ac:dyDescent="0.25">
      <c r="B904">
        <v>894</v>
      </c>
      <c r="C904" s="1" t="s">
        <v>2615</v>
      </c>
      <c r="D904" s="1" t="s">
        <v>2616</v>
      </c>
      <c r="E904" s="1" t="s">
        <v>2320</v>
      </c>
      <c r="F904" s="1" t="s">
        <v>200</v>
      </c>
      <c r="G904" s="1" t="s">
        <v>2090</v>
      </c>
      <c r="H904" s="1" t="s">
        <v>2617</v>
      </c>
      <c r="I904" s="1">
        <f>+Territorio[[#This Row],[id]]</f>
        <v>894</v>
      </c>
    </row>
    <row r="905" spans="2:9" hidden="1" x14ac:dyDescent="0.25">
      <c r="B905">
        <v>895</v>
      </c>
      <c r="C905" s="1" t="s">
        <v>2618</v>
      </c>
      <c r="D905" s="1" t="s">
        <v>2619</v>
      </c>
      <c r="E905" s="1" t="s">
        <v>2320</v>
      </c>
      <c r="F905" s="1" t="s">
        <v>200</v>
      </c>
      <c r="G905" s="1" t="s">
        <v>2090</v>
      </c>
      <c r="H905" s="1" t="s">
        <v>2620</v>
      </c>
      <c r="I905" s="1">
        <f>+Territorio[[#This Row],[id]]</f>
        <v>895</v>
      </c>
    </row>
    <row r="906" spans="2:9" hidden="1" x14ac:dyDescent="0.25">
      <c r="B906">
        <v>896</v>
      </c>
      <c r="C906" s="1" t="s">
        <v>2621</v>
      </c>
      <c r="D906" s="1" t="s">
        <v>2622</v>
      </c>
      <c r="E906" s="1" t="s">
        <v>2320</v>
      </c>
      <c r="F906" s="1" t="s">
        <v>200</v>
      </c>
      <c r="G906" s="1" t="s">
        <v>2090</v>
      </c>
      <c r="H906" s="1" t="s">
        <v>2623</v>
      </c>
      <c r="I906" s="1">
        <f>+Territorio[[#This Row],[id]]</f>
        <v>896</v>
      </c>
    </row>
    <row r="907" spans="2:9" hidden="1" x14ac:dyDescent="0.25">
      <c r="B907">
        <v>897</v>
      </c>
      <c r="C907" s="1" t="s">
        <v>2624</v>
      </c>
      <c r="D907" s="1" t="s">
        <v>2625</v>
      </c>
      <c r="E907" s="1" t="s">
        <v>2320</v>
      </c>
      <c r="F907" s="1" t="s">
        <v>200</v>
      </c>
      <c r="G907" s="1" t="s">
        <v>2090</v>
      </c>
      <c r="H907" s="1" t="s">
        <v>2626</v>
      </c>
      <c r="I907" s="1">
        <f>+Territorio[[#This Row],[id]]</f>
        <v>897</v>
      </c>
    </row>
    <row r="908" spans="2:9" hidden="1" x14ac:dyDescent="0.25">
      <c r="B908">
        <v>898</v>
      </c>
      <c r="C908" s="1" t="s">
        <v>2627</v>
      </c>
      <c r="D908" s="1" t="s">
        <v>2628</v>
      </c>
      <c r="E908" s="1" t="s">
        <v>2320</v>
      </c>
      <c r="F908" s="1" t="s">
        <v>200</v>
      </c>
      <c r="G908" s="1" t="s">
        <v>2090</v>
      </c>
      <c r="H908" s="1" t="s">
        <v>2629</v>
      </c>
      <c r="I908" s="1">
        <f>+Territorio[[#This Row],[id]]</f>
        <v>898</v>
      </c>
    </row>
    <row r="909" spans="2:9" hidden="1" x14ac:dyDescent="0.25">
      <c r="B909">
        <v>899</v>
      </c>
      <c r="C909" s="1" t="s">
        <v>2630</v>
      </c>
      <c r="D909" s="1" t="s">
        <v>2631</v>
      </c>
      <c r="E909" s="1" t="s">
        <v>2320</v>
      </c>
      <c r="F909" s="1" t="s">
        <v>200</v>
      </c>
      <c r="G909" s="1" t="s">
        <v>2090</v>
      </c>
      <c r="H909" s="1" t="s">
        <v>2632</v>
      </c>
      <c r="I909" s="1">
        <f>+Territorio[[#This Row],[id]]</f>
        <v>899</v>
      </c>
    </row>
    <row r="910" spans="2:9" hidden="1" x14ac:dyDescent="0.25">
      <c r="B910">
        <v>900</v>
      </c>
      <c r="C910" s="1" t="s">
        <v>2633</v>
      </c>
      <c r="D910" s="1" t="s">
        <v>2634</v>
      </c>
      <c r="E910" s="1" t="s">
        <v>2320</v>
      </c>
      <c r="F910" s="1" t="s">
        <v>200</v>
      </c>
      <c r="G910" s="1" t="s">
        <v>2090</v>
      </c>
      <c r="H910" s="1" t="s">
        <v>2635</v>
      </c>
      <c r="I910" s="1">
        <f>+Territorio[[#This Row],[id]]</f>
        <v>900</v>
      </c>
    </row>
    <row r="911" spans="2:9" hidden="1" x14ac:dyDescent="0.25">
      <c r="B911">
        <v>901</v>
      </c>
      <c r="C911" s="1" t="s">
        <v>2636</v>
      </c>
      <c r="D911" s="1" t="s">
        <v>2637</v>
      </c>
      <c r="E911" s="1" t="s">
        <v>2320</v>
      </c>
      <c r="F911" s="1" t="s">
        <v>200</v>
      </c>
      <c r="G911" s="1" t="s">
        <v>2090</v>
      </c>
      <c r="H911" s="1" t="s">
        <v>2638</v>
      </c>
      <c r="I911" s="1">
        <f>+Territorio[[#This Row],[id]]</f>
        <v>901</v>
      </c>
    </row>
    <row r="912" spans="2:9" hidden="1" x14ac:dyDescent="0.25">
      <c r="B912">
        <v>902</v>
      </c>
      <c r="C912" s="1" t="s">
        <v>2639</v>
      </c>
      <c r="D912" s="1" t="s">
        <v>2640</v>
      </c>
      <c r="E912" s="1" t="s">
        <v>2320</v>
      </c>
      <c r="F912" s="1" t="s">
        <v>200</v>
      </c>
      <c r="G912" s="1" t="s">
        <v>2090</v>
      </c>
      <c r="H912" s="1" t="s">
        <v>2641</v>
      </c>
      <c r="I912" s="1">
        <f>+Territorio[[#This Row],[id]]</f>
        <v>902</v>
      </c>
    </row>
    <row r="913" spans="2:9" hidden="1" x14ac:dyDescent="0.25">
      <c r="B913">
        <v>903</v>
      </c>
      <c r="C913" s="1" t="s">
        <v>2642</v>
      </c>
      <c r="D913" s="1" t="s">
        <v>2643</v>
      </c>
      <c r="E913" s="1" t="s">
        <v>2320</v>
      </c>
      <c r="F913" s="1" t="s">
        <v>200</v>
      </c>
      <c r="G913" s="1" t="s">
        <v>2090</v>
      </c>
      <c r="H913" s="1" t="s">
        <v>2644</v>
      </c>
      <c r="I913" s="1">
        <f>+Territorio[[#This Row],[id]]</f>
        <v>903</v>
      </c>
    </row>
    <row r="914" spans="2:9" hidden="1" x14ac:dyDescent="0.25">
      <c r="B914">
        <v>904</v>
      </c>
      <c r="C914" s="1" t="s">
        <v>2645</v>
      </c>
      <c r="D914" s="1" t="s">
        <v>2646</v>
      </c>
      <c r="E914" s="1" t="s">
        <v>2320</v>
      </c>
      <c r="F914" s="1" t="s">
        <v>200</v>
      </c>
      <c r="G914" s="1" t="s">
        <v>2090</v>
      </c>
      <c r="H914" s="1" t="s">
        <v>2647</v>
      </c>
      <c r="I914" s="1">
        <f>+Territorio[[#This Row],[id]]</f>
        <v>904</v>
      </c>
    </row>
    <row r="915" spans="2:9" hidden="1" x14ac:dyDescent="0.25">
      <c r="B915">
        <v>905</v>
      </c>
      <c r="C915" s="1" t="s">
        <v>2648</v>
      </c>
      <c r="D915" s="1" t="s">
        <v>2649</v>
      </c>
      <c r="E915" s="1" t="s">
        <v>2320</v>
      </c>
      <c r="F915" s="1" t="s">
        <v>200</v>
      </c>
      <c r="G915" s="1" t="s">
        <v>2090</v>
      </c>
      <c r="H915" s="1" t="s">
        <v>2650</v>
      </c>
      <c r="I915" s="1">
        <f>+Territorio[[#This Row],[id]]</f>
        <v>905</v>
      </c>
    </row>
    <row r="916" spans="2:9" hidden="1" x14ac:dyDescent="0.25">
      <c r="B916">
        <v>906</v>
      </c>
      <c r="C916" s="1" t="s">
        <v>1244</v>
      </c>
      <c r="D916" s="1" t="s">
        <v>2651</v>
      </c>
      <c r="E916" s="1" t="s">
        <v>2320</v>
      </c>
      <c r="F916" s="1" t="s">
        <v>200</v>
      </c>
      <c r="G916" s="1" t="s">
        <v>2090</v>
      </c>
      <c r="H916" s="1" t="s">
        <v>2652</v>
      </c>
      <c r="I916" s="1">
        <f>+Territorio[[#This Row],[id]]</f>
        <v>906</v>
      </c>
    </row>
    <row r="917" spans="2:9" hidden="1" x14ac:dyDescent="0.25">
      <c r="B917">
        <v>907</v>
      </c>
      <c r="C917" s="1" t="s">
        <v>2653</v>
      </c>
      <c r="D917" s="1" t="s">
        <v>2654</v>
      </c>
      <c r="E917" s="1" t="s">
        <v>2320</v>
      </c>
      <c r="F917" s="1" t="s">
        <v>200</v>
      </c>
      <c r="G917" s="1" t="s">
        <v>2090</v>
      </c>
      <c r="H917" s="1" t="s">
        <v>2655</v>
      </c>
      <c r="I917" s="1">
        <f>+Territorio[[#This Row],[id]]</f>
        <v>907</v>
      </c>
    </row>
    <row r="918" spans="2:9" hidden="1" x14ac:dyDescent="0.25">
      <c r="B918">
        <v>908</v>
      </c>
      <c r="C918" s="1" t="s">
        <v>2656</v>
      </c>
      <c r="D918" s="1" t="s">
        <v>2657</v>
      </c>
      <c r="E918" s="1" t="s">
        <v>2320</v>
      </c>
      <c r="F918" s="1" t="s">
        <v>200</v>
      </c>
      <c r="G918" s="1" t="s">
        <v>2090</v>
      </c>
      <c r="H918" s="1" t="s">
        <v>2658</v>
      </c>
      <c r="I918" s="1">
        <f>+Territorio[[#This Row],[id]]</f>
        <v>908</v>
      </c>
    </row>
    <row r="919" spans="2:9" hidden="1" x14ac:dyDescent="0.25">
      <c r="B919">
        <v>909</v>
      </c>
      <c r="C919" s="1" t="s">
        <v>1029</v>
      </c>
      <c r="D919" s="1" t="s">
        <v>2659</v>
      </c>
      <c r="E919" s="1" t="s">
        <v>2320</v>
      </c>
      <c r="F919" s="1" t="s">
        <v>200</v>
      </c>
      <c r="G919" s="1" t="s">
        <v>2090</v>
      </c>
      <c r="H919" s="1" t="s">
        <v>2660</v>
      </c>
      <c r="I919" s="1">
        <f>+Territorio[[#This Row],[id]]</f>
        <v>909</v>
      </c>
    </row>
    <row r="920" spans="2:9" hidden="1" x14ac:dyDescent="0.25">
      <c r="B920">
        <v>910</v>
      </c>
      <c r="C920" s="1" t="s">
        <v>2661</v>
      </c>
      <c r="D920" s="1" t="s">
        <v>2662</v>
      </c>
      <c r="E920" s="1" t="s">
        <v>2320</v>
      </c>
      <c r="F920" s="1" t="s">
        <v>200</v>
      </c>
      <c r="G920" s="1" t="s">
        <v>2090</v>
      </c>
      <c r="H920" s="1" t="s">
        <v>2663</v>
      </c>
      <c r="I920" s="1">
        <f>+Territorio[[#This Row],[id]]</f>
        <v>910</v>
      </c>
    </row>
    <row r="921" spans="2:9" hidden="1" x14ac:dyDescent="0.25">
      <c r="B921">
        <v>911</v>
      </c>
      <c r="C921" s="1" t="s">
        <v>2664</v>
      </c>
      <c r="D921" s="1" t="s">
        <v>2665</v>
      </c>
      <c r="E921" s="1" t="s">
        <v>2320</v>
      </c>
      <c r="F921" s="1" t="s">
        <v>200</v>
      </c>
      <c r="G921" s="1" t="s">
        <v>2090</v>
      </c>
      <c r="H921" s="1" t="s">
        <v>2666</v>
      </c>
      <c r="I921" s="1">
        <f>+Territorio[[#This Row],[id]]</f>
        <v>911</v>
      </c>
    </row>
    <row r="922" spans="2:9" hidden="1" x14ac:dyDescent="0.25">
      <c r="B922">
        <v>912</v>
      </c>
      <c r="C922" s="1" t="s">
        <v>2667</v>
      </c>
      <c r="D922" s="1" t="s">
        <v>2668</v>
      </c>
      <c r="E922" s="1" t="s">
        <v>2320</v>
      </c>
      <c r="F922" s="1" t="s">
        <v>200</v>
      </c>
      <c r="G922" s="1" t="s">
        <v>2090</v>
      </c>
      <c r="H922" s="1" t="s">
        <v>2669</v>
      </c>
      <c r="I922" s="1">
        <f>+Territorio[[#This Row],[id]]</f>
        <v>912</v>
      </c>
    </row>
    <row r="923" spans="2:9" hidden="1" x14ac:dyDescent="0.25">
      <c r="B923">
        <v>913</v>
      </c>
      <c r="C923" s="1" t="s">
        <v>2670</v>
      </c>
      <c r="D923" s="1" t="s">
        <v>2671</v>
      </c>
      <c r="E923" s="1" t="s">
        <v>2320</v>
      </c>
      <c r="F923" s="1" t="s">
        <v>200</v>
      </c>
      <c r="G923" s="1" t="s">
        <v>2090</v>
      </c>
      <c r="H923" s="1" t="s">
        <v>2672</v>
      </c>
      <c r="I923" s="1">
        <f>+Territorio[[#This Row],[id]]</f>
        <v>913</v>
      </c>
    </row>
    <row r="924" spans="2:9" hidden="1" x14ac:dyDescent="0.25">
      <c r="B924">
        <v>914</v>
      </c>
      <c r="C924" s="1" t="s">
        <v>2673</v>
      </c>
      <c r="D924" s="1" t="s">
        <v>2674</v>
      </c>
      <c r="E924" s="1" t="s">
        <v>2320</v>
      </c>
      <c r="F924" s="1" t="s">
        <v>200</v>
      </c>
      <c r="G924" s="1" t="s">
        <v>2090</v>
      </c>
      <c r="H924" s="1" t="s">
        <v>2675</v>
      </c>
      <c r="I924" s="1">
        <f>+Territorio[[#This Row],[id]]</f>
        <v>914</v>
      </c>
    </row>
    <row r="925" spans="2:9" hidden="1" x14ac:dyDescent="0.25">
      <c r="B925">
        <v>915</v>
      </c>
      <c r="C925" s="1" t="s">
        <v>2676</v>
      </c>
      <c r="D925" s="1" t="s">
        <v>2677</v>
      </c>
      <c r="E925" s="1" t="s">
        <v>2320</v>
      </c>
      <c r="F925" s="1" t="s">
        <v>200</v>
      </c>
      <c r="G925" s="1" t="s">
        <v>2090</v>
      </c>
      <c r="H925" s="1" t="s">
        <v>2678</v>
      </c>
      <c r="I925" s="1">
        <f>+Territorio[[#This Row],[id]]</f>
        <v>915</v>
      </c>
    </row>
    <row r="926" spans="2:9" hidden="1" x14ac:dyDescent="0.25">
      <c r="B926">
        <v>916</v>
      </c>
      <c r="C926" s="1" t="s">
        <v>2679</v>
      </c>
      <c r="D926" s="1" t="s">
        <v>2680</v>
      </c>
      <c r="E926" s="1" t="s">
        <v>2320</v>
      </c>
      <c r="F926" s="1" t="s">
        <v>200</v>
      </c>
      <c r="G926" s="1" t="s">
        <v>2090</v>
      </c>
      <c r="H926" s="1" t="s">
        <v>2681</v>
      </c>
      <c r="I926" s="1">
        <f>+Territorio[[#This Row],[id]]</f>
        <v>916</v>
      </c>
    </row>
    <row r="927" spans="2:9" hidden="1" x14ac:dyDescent="0.25">
      <c r="B927">
        <v>917</v>
      </c>
      <c r="C927" s="1" t="s">
        <v>2682</v>
      </c>
      <c r="D927" s="1" t="s">
        <v>2683</v>
      </c>
      <c r="E927" s="1" t="s">
        <v>2320</v>
      </c>
      <c r="F927" s="1" t="s">
        <v>200</v>
      </c>
      <c r="G927" s="1" t="s">
        <v>2090</v>
      </c>
      <c r="H927" s="1" t="s">
        <v>2684</v>
      </c>
      <c r="I927" s="1">
        <f>+Territorio[[#This Row],[id]]</f>
        <v>917</v>
      </c>
    </row>
    <row r="928" spans="2:9" hidden="1" x14ac:dyDescent="0.25">
      <c r="B928">
        <v>918</v>
      </c>
      <c r="C928" s="1" t="s">
        <v>2685</v>
      </c>
      <c r="D928" s="1" t="s">
        <v>2686</v>
      </c>
      <c r="E928" s="1" t="s">
        <v>2320</v>
      </c>
      <c r="F928" s="1" t="s">
        <v>200</v>
      </c>
      <c r="G928" s="1" t="s">
        <v>2090</v>
      </c>
      <c r="H928" s="1" t="s">
        <v>2687</v>
      </c>
      <c r="I928" s="1">
        <f>+Territorio[[#This Row],[id]]</f>
        <v>918</v>
      </c>
    </row>
    <row r="929" spans="2:9" hidden="1" x14ac:dyDescent="0.25">
      <c r="B929">
        <v>919</v>
      </c>
      <c r="C929" s="1" t="s">
        <v>2688</v>
      </c>
      <c r="D929" s="1" t="s">
        <v>2689</v>
      </c>
      <c r="E929" s="1" t="s">
        <v>2320</v>
      </c>
      <c r="F929" s="1" t="s">
        <v>200</v>
      </c>
      <c r="G929" s="1" t="s">
        <v>2090</v>
      </c>
      <c r="H929" s="1" t="s">
        <v>2690</v>
      </c>
      <c r="I929" s="1">
        <f>+Territorio[[#This Row],[id]]</f>
        <v>919</v>
      </c>
    </row>
    <row r="930" spans="2:9" hidden="1" x14ac:dyDescent="0.25">
      <c r="B930">
        <v>920</v>
      </c>
      <c r="C930" s="1" t="s">
        <v>2691</v>
      </c>
      <c r="D930" s="1" t="s">
        <v>2692</v>
      </c>
      <c r="E930" s="1" t="s">
        <v>2320</v>
      </c>
      <c r="F930" s="1" t="s">
        <v>200</v>
      </c>
      <c r="G930" s="1" t="s">
        <v>2090</v>
      </c>
      <c r="H930" s="1" t="s">
        <v>2693</v>
      </c>
      <c r="I930" s="1">
        <f>+Territorio[[#This Row],[id]]</f>
        <v>920</v>
      </c>
    </row>
    <row r="931" spans="2:9" hidden="1" x14ac:dyDescent="0.25">
      <c r="B931">
        <v>921</v>
      </c>
      <c r="C931" s="1" t="s">
        <v>2694</v>
      </c>
      <c r="D931" s="1" t="s">
        <v>2695</v>
      </c>
      <c r="E931" s="1" t="s">
        <v>2320</v>
      </c>
      <c r="F931" s="1" t="s">
        <v>200</v>
      </c>
      <c r="G931" s="1" t="s">
        <v>2090</v>
      </c>
      <c r="H931" s="1" t="s">
        <v>2696</v>
      </c>
      <c r="I931" s="1">
        <f>+Territorio[[#This Row],[id]]</f>
        <v>921</v>
      </c>
    </row>
    <row r="932" spans="2:9" hidden="1" x14ac:dyDescent="0.25">
      <c r="B932">
        <v>922</v>
      </c>
      <c r="C932" s="1" t="s">
        <v>2697</v>
      </c>
      <c r="D932" s="1" t="s">
        <v>2698</v>
      </c>
      <c r="E932" s="1" t="s">
        <v>2320</v>
      </c>
      <c r="F932" s="1" t="s">
        <v>200</v>
      </c>
      <c r="G932" s="1" t="s">
        <v>2090</v>
      </c>
      <c r="H932" s="1" t="s">
        <v>2699</v>
      </c>
      <c r="I932" s="1">
        <f>+Territorio[[#This Row],[id]]</f>
        <v>922</v>
      </c>
    </row>
    <row r="933" spans="2:9" hidden="1" x14ac:dyDescent="0.25">
      <c r="B933">
        <v>923</v>
      </c>
      <c r="C933" s="1" t="s">
        <v>2700</v>
      </c>
      <c r="D933" s="1" t="s">
        <v>2701</v>
      </c>
      <c r="E933" s="1" t="s">
        <v>2320</v>
      </c>
      <c r="F933" s="1" t="s">
        <v>200</v>
      </c>
      <c r="G933" s="1" t="s">
        <v>2090</v>
      </c>
      <c r="H933" s="1" t="s">
        <v>2702</v>
      </c>
      <c r="I933" s="1">
        <f>+Territorio[[#This Row],[id]]</f>
        <v>923</v>
      </c>
    </row>
    <row r="934" spans="2:9" hidden="1" x14ac:dyDescent="0.25">
      <c r="B934">
        <v>924</v>
      </c>
      <c r="C934" s="1" t="s">
        <v>2703</v>
      </c>
      <c r="D934" s="1" t="s">
        <v>2704</v>
      </c>
      <c r="E934" s="1" t="s">
        <v>2320</v>
      </c>
      <c r="F934" s="1" t="s">
        <v>200</v>
      </c>
      <c r="G934" s="1" t="s">
        <v>2090</v>
      </c>
      <c r="H934" s="1" t="s">
        <v>2705</v>
      </c>
      <c r="I934" s="1">
        <f>+Territorio[[#This Row],[id]]</f>
        <v>924</v>
      </c>
    </row>
    <row r="935" spans="2:9" hidden="1" x14ac:dyDescent="0.25">
      <c r="B935">
        <v>925</v>
      </c>
      <c r="C935" s="1" t="s">
        <v>2706</v>
      </c>
      <c r="D935" s="1" t="s">
        <v>2707</v>
      </c>
      <c r="E935" s="1" t="s">
        <v>2320</v>
      </c>
      <c r="F935" s="1" t="s">
        <v>200</v>
      </c>
      <c r="G935" s="1" t="s">
        <v>2090</v>
      </c>
      <c r="H935" s="1" t="s">
        <v>2708</v>
      </c>
      <c r="I935" s="1">
        <f>+Territorio[[#This Row],[id]]</f>
        <v>925</v>
      </c>
    </row>
    <row r="936" spans="2:9" hidden="1" x14ac:dyDescent="0.25">
      <c r="B936">
        <v>926</v>
      </c>
      <c r="C936" s="1" t="s">
        <v>2072</v>
      </c>
      <c r="D936" s="1" t="s">
        <v>2709</v>
      </c>
      <c r="E936" s="1" t="s">
        <v>2320</v>
      </c>
      <c r="F936" s="1" t="s">
        <v>200</v>
      </c>
      <c r="G936" s="1" t="s">
        <v>2090</v>
      </c>
      <c r="H936" s="1" t="s">
        <v>2710</v>
      </c>
      <c r="I936" s="1">
        <f>+Territorio[[#This Row],[id]]</f>
        <v>926</v>
      </c>
    </row>
    <row r="937" spans="2:9" hidden="1" x14ac:dyDescent="0.25">
      <c r="B937">
        <v>927</v>
      </c>
      <c r="C937" s="1" t="s">
        <v>1360</v>
      </c>
      <c r="D937" s="1" t="s">
        <v>2711</v>
      </c>
      <c r="E937" s="1" t="s">
        <v>2320</v>
      </c>
      <c r="F937" s="1" t="s">
        <v>200</v>
      </c>
      <c r="G937" s="1" t="s">
        <v>2090</v>
      </c>
      <c r="H937" s="1" t="s">
        <v>2712</v>
      </c>
      <c r="I937" s="1">
        <f>+Territorio[[#This Row],[id]]</f>
        <v>927</v>
      </c>
    </row>
    <row r="938" spans="2:9" hidden="1" x14ac:dyDescent="0.25">
      <c r="B938">
        <v>928</v>
      </c>
      <c r="C938" s="1" t="s">
        <v>2713</v>
      </c>
      <c r="D938" s="1" t="s">
        <v>2714</v>
      </c>
      <c r="E938" s="1" t="s">
        <v>2320</v>
      </c>
      <c r="F938" s="1" t="s">
        <v>200</v>
      </c>
      <c r="G938" s="1" t="s">
        <v>2090</v>
      </c>
      <c r="H938" s="1" t="s">
        <v>2715</v>
      </c>
      <c r="I938" s="1">
        <f>+Territorio[[#This Row],[id]]</f>
        <v>928</v>
      </c>
    </row>
    <row r="939" spans="2:9" hidden="1" x14ac:dyDescent="0.25">
      <c r="B939">
        <v>929</v>
      </c>
      <c r="C939" s="1" t="s">
        <v>2227</v>
      </c>
      <c r="D939" s="1" t="s">
        <v>2716</v>
      </c>
      <c r="E939" s="1" t="s">
        <v>2320</v>
      </c>
      <c r="F939" s="1" t="s">
        <v>200</v>
      </c>
      <c r="G939" s="1" t="s">
        <v>2090</v>
      </c>
      <c r="H939" s="1" t="s">
        <v>2717</v>
      </c>
      <c r="I939" s="1">
        <f>+Territorio[[#This Row],[id]]</f>
        <v>929</v>
      </c>
    </row>
    <row r="940" spans="2:9" hidden="1" x14ac:dyDescent="0.25">
      <c r="B940">
        <v>930</v>
      </c>
      <c r="C940" s="1" t="s">
        <v>2718</v>
      </c>
      <c r="D940" s="1" t="s">
        <v>2719</v>
      </c>
      <c r="E940" s="1" t="s">
        <v>2320</v>
      </c>
      <c r="F940" s="1" t="s">
        <v>200</v>
      </c>
      <c r="G940" s="1" t="s">
        <v>2090</v>
      </c>
      <c r="H940" s="1" t="s">
        <v>2720</v>
      </c>
      <c r="I940" s="1">
        <f>+Territorio[[#This Row],[id]]</f>
        <v>930</v>
      </c>
    </row>
    <row r="941" spans="2:9" hidden="1" x14ac:dyDescent="0.25">
      <c r="B941">
        <v>931</v>
      </c>
      <c r="C941" s="1" t="s">
        <v>2721</v>
      </c>
      <c r="D941" s="1" t="s">
        <v>2722</v>
      </c>
      <c r="E941" s="1" t="s">
        <v>2320</v>
      </c>
      <c r="F941" s="1" t="s">
        <v>200</v>
      </c>
      <c r="G941" s="1" t="s">
        <v>2090</v>
      </c>
      <c r="H941" s="1" t="s">
        <v>2723</v>
      </c>
      <c r="I941" s="1">
        <f>+Territorio[[#This Row],[id]]</f>
        <v>931</v>
      </c>
    </row>
    <row r="942" spans="2:9" hidden="1" x14ac:dyDescent="0.25">
      <c r="B942">
        <v>932</v>
      </c>
      <c r="C942" s="1" t="s">
        <v>2724</v>
      </c>
      <c r="D942" s="1" t="s">
        <v>2725</v>
      </c>
      <c r="E942" s="1" t="s">
        <v>2320</v>
      </c>
      <c r="F942" s="1" t="s">
        <v>200</v>
      </c>
      <c r="G942" s="1" t="s">
        <v>2090</v>
      </c>
      <c r="H942" s="1" t="s">
        <v>2726</v>
      </c>
      <c r="I942" s="1">
        <f>+Territorio[[#This Row],[id]]</f>
        <v>932</v>
      </c>
    </row>
    <row r="943" spans="2:9" hidden="1" x14ac:dyDescent="0.25">
      <c r="B943">
        <v>933</v>
      </c>
      <c r="C943" s="1" t="s">
        <v>2727</v>
      </c>
      <c r="D943" s="1" t="s">
        <v>2728</v>
      </c>
      <c r="E943" s="1" t="s">
        <v>2320</v>
      </c>
      <c r="F943" s="1" t="s">
        <v>200</v>
      </c>
      <c r="G943" s="1" t="s">
        <v>2090</v>
      </c>
      <c r="H943" s="1" t="s">
        <v>2729</v>
      </c>
      <c r="I943" s="1">
        <f>+Territorio[[#This Row],[id]]</f>
        <v>933</v>
      </c>
    </row>
    <row r="944" spans="2:9" hidden="1" x14ac:dyDescent="0.25">
      <c r="B944">
        <v>934</v>
      </c>
      <c r="C944" s="1" t="s">
        <v>2730</v>
      </c>
      <c r="D944" s="1" t="s">
        <v>2731</v>
      </c>
      <c r="E944" s="1" t="s">
        <v>2320</v>
      </c>
      <c r="F944" s="1" t="s">
        <v>200</v>
      </c>
      <c r="G944" s="1" t="s">
        <v>2090</v>
      </c>
      <c r="H944" s="1" t="s">
        <v>2732</v>
      </c>
      <c r="I944" s="1">
        <f>+Territorio[[#This Row],[id]]</f>
        <v>934</v>
      </c>
    </row>
    <row r="945" spans="2:9" hidden="1" x14ac:dyDescent="0.25">
      <c r="B945">
        <v>935</v>
      </c>
      <c r="C945" s="1" t="s">
        <v>2733</v>
      </c>
      <c r="D945" s="1" t="s">
        <v>2734</v>
      </c>
      <c r="E945" s="1" t="s">
        <v>2320</v>
      </c>
      <c r="F945" s="1" t="s">
        <v>200</v>
      </c>
      <c r="G945" s="1" t="s">
        <v>2090</v>
      </c>
      <c r="H945" s="1" t="s">
        <v>2735</v>
      </c>
      <c r="I945" s="1">
        <f>+Territorio[[#This Row],[id]]</f>
        <v>935</v>
      </c>
    </row>
    <row r="946" spans="2:9" hidden="1" x14ac:dyDescent="0.25">
      <c r="B946">
        <v>936</v>
      </c>
      <c r="C946" s="1" t="s">
        <v>2736</v>
      </c>
      <c r="D946" s="1" t="s">
        <v>1068</v>
      </c>
      <c r="E946" s="1" t="s">
        <v>2320</v>
      </c>
      <c r="F946" s="1" t="s">
        <v>200</v>
      </c>
      <c r="G946" s="1" t="s">
        <v>2090</v>
      </c>
      <c r="H946" s="1" t="s">
        <v>2737</v>
      </c>
      <c r="I946" s="1">
        <f>+Territorio[[#This Row],[id]]</f>
        <v>936</v>
      </c>
    </row>
    <row r="947" spans="2:9" hidden="1" x14ac:dyDescent="0.25">
      <c r="B947">
        <v>937</v>
      </c>
      <c r="C947" s="1" t="s">
        <v>2738</v>
      </c>
      <c r="D947" s="1" t="s">
        <v>1071</v>
      </c>
      <c r="E947" s="1" t="s">
        <v>2320</v>
      </c>
      <c r="F947" s="1" t="s">
        <v>200</v>
      </c>
      <c r="G947" s="1" t="s">
        <v>2090</v>
      </c>
      <c r="H947" s="1" t="s">
        <v>2739</v>
      </c>
      <c r="I947" s="1">
        <f>+Territorio[[#This Row],[id]]</f>
        <v>937</v>
      </c>
    </row>
    <row r="948" spans="2:9" hidden="1" x14ac:dyDescent="0.25">
      <c r="B948">
        <v>938</v>
      </c>
      <c r="C948" s="1" t="s">
        <v>2740</v>
      </c>
      <c r="D948" s="1" t="s">
        <v>1074</v>
      </c>
      <c r="E948" s="1" t="s">
        <v>2320</v>
      </c>
      <c r="F948" s="1" t="s">
        <v>200</v>
      </c>
      <c r="G948" s="1" t="s">
        <v>2090</v>
      </c>
      <c r="H948" s="1" t="s">
        <v>2741</v>
      </c>
      <c r="I948" s="1">
        <f>+Territorio[[#This Row],[id]]</f>
        <v>938</v>
      </c>
    </row>
    <row r="949" spans="2:9" hidden="1" x14ac:dyDescent="0.25">
      <c r="B949">
        <v>939</v>
      </c>
      <c r="C949" s="1" t="s">
        <v>2742</v>
      </c>
      <c r="D949" s="1" t="s">
        <v>1077</v>
      </c>
      <c r="E949" s="1" t="s">
        <v>2320</v>
      </c>
      <c r="F949" s="1" t="s">
        <v>200</v>
      </c>
      <c r="G949" s="1" t="s">
        <v>2090</v>
      </c>
      <c r="H949" s="1" t="s">
        <v>2743</v>
      </c>
      <c r="I949" s="1">
        <f>+Territorio[[#This Row],[id]]</f>
        <v>939</v>
      </c>
    </row>
    <row r="950" spans="2:9" hidden="1" x14ac:dyDescent="0.25">
      <c r="B950">
        <v>940</v>
      </c>
      <c r="C950" s="1" t="s">
        <v>2744</v>
      </c>
      <c r="D950" s="1" t="s">
        <v>2745</v>
      </c>
      <c r="E950" s="1" t="s">
        <v>2320</v>
      </c>
      <c r="F950" s="1" t="s">
        <v>200</v>
      </c>
      <c r="G950" s="1" t="s">
        <v>2090</v>
      </c>
      <c r="H950" s="1" t="s">
        <v>2746</v>
      </c>
      <c r="I950" s="1">
        <f>+Territorio[[#This Row],[id]]</f>
        <v>940</v>
      </c>
    </row>
    <row r="951" spans="2:9" hidden="1" x14ac:dyDescent="0.25">
      <c r="B951">
        <v>941</v>
      </c>
      <c r="C951" s="1" t="s">
        <v>2747</v>
      </c>
      <c r="D951" s="1" t="s">
        <v>2748</v>
      </c>
      <c r="E951" s="1" t="s">
        <v>2320</v>
      </c>
      <c r="F951" s="1" t="s">
        <v>200</v>
      </c>
      <c r="G951" s="1" t="s">
        <v>2090</v>
      </c>
      <c r="H951" s="1" t="s">
        <v>2749</v>
      </c>
      <c r="I951" s="1">
        <f>+Territorio[[#This Row],[id]]</f>
        <v>941</v>
      </c>
    </row>
    <row r="952" spans="2:9" hidden="1" x14ac:dyDescent="0.25">
      <c r="B952">
        <v>942</v>
      </c>
      <c r="C952" s="1" t="s">
        <v>1023</v>
      </c>
      <c r="D952" s="1" t="s">
        <v>2750</v>
      </c>
      <c r="E952" s="1" t="s">
        <v>2320</v>
      </c>
      <c r="F952" s="1" t="s">
        <v>200</v>
      </c>
      <c r="G952" s="1" t="s">
        <v>2090</v>
      </c>
      <c r="H952" s="1" t="s">
        <v>2751</v>
      </c>
      <c r="I952" s="1">
        <f>+Territorio[[#This Row],[id]]</f>
        <v>942</v>
      </c>
    </row>
    <row r="953" spans="2:9" hidden="1" x14ac:dyDescent="0.25">
      <c r="B953">
        <v>943</v>
      </c>
      <c r="C953" s="1" t="s">
        <v>2752</v>
      </c>
      <c r="D953" s="1" t="s">
        <v>2753</v>
      </c>
      <c r="E953" s="1" t="s">
        <v>2320</v>
      </c>
      <c r="F953" s="1" t="s">
        <v>200</v>
      </c>
      <c r="G953" s="1" t="s">
        <v>2090</v>
      </c>
      <c r="H953" s="1" t="s">
        <v>2754</v>
      </c>
      <c r="I953" s="1">
        <f>+Territorio[[#This Row],[id]]</f>
        <v>943</v>
      </c>
    </row>
    <row r="954" spans="2:9" hidden="1" x14ac:dyDescent="0.25">
      <c r="B954">
        <v>944</v>
      </c>
      <c r="C954" s="1" t="s">
        <v>2755</v>
      </c>
      <c r="D954" s="1" t="s">
        <v>2756</v>
      </c>
      <c r="E954" s="1" t="s">
        <v>2320</v>
      </c>
      <c r="F954" s="1" t="s">
        <v>200</v>
      </c>
      <c r="G954" s="1" t="s">
        <v>2090</v>
      </c>
      <c r="H954" s="1" t="s">
        <v>2757</v>
      </c>
      <c r="I954" s="1">
        <f>+Territorio[[#This Row],[id]]</f>
        <v>944</v>
      </c>
    </row>
    <row r="955" spans="2:9" hidden="1" x14ac:dyDescent="0.25">
      <c r="B955">
        <v>945</v>
      </c>
      <c r="C955" s="1" t="s">
        <v>2758</v>
      </c>
      <c r="D955" s="1" t="s">
        <v>2759</v>
      </c>
      <c r="E955" s="1" t="s">
        <v>2320</v>
      </c>
      <c r="F955" s="1" t="s">
        <v>200</v>
      </c>
      <c r="G955" s="1" t="s">
        <v>2090</v>
      </c>
      <c r="H955" s="1" t="s">
        <v>2760</v>
      </c>
      <c r="I955" s="1">
        <f>+Territorio[[#This Row],[id]]</f>
        <v>945</v>
      </c>
    </row>
    <row r="956" spans="2:9" hidden="1" x14ac:dyDescent="0.25">
      <c r="B956">
        <v>946</v>
      </c>
      <c r="C956" s="1" t="s">
        <v>2761</v>
      </c>
      <c r="D956" s="1" t="s">
        <v>2762</v>
      </c>
      <c r="E956" s="1" t="s">
        <v>2320</v>
      </c>
      <c r="F956" s="1" t="s">
        <v>200</v>
      </c>
      <c r="G956" s="1" t="s">
        <v>2090</v>
      </c>
      <c r="H956" s="1" t="s">
        <v>2763</v>
      </c>
      <c r="I956" s="1">
        <f>+Territorio[[#This Row],[id]]</f>
        <v>946</v>
      </c>
    </row>
    <row r="957" spans="2:9" hidden="1" x14ac:dyDescent="0.25">
      <c r="B957">
        <v>947</v>
      </c>
      <c r="C957" s="1" t="s">
        <v>2764</v>
      </c>
      <c r="D957" s="1" t="s">
        <v>2765</v>
      </c>
      <c r="E957" s="1" t="s">
        <v>2320</v>
      </c>
      <c r="F957" s="1" t="s">
        <v>200</v>
      </c>
      <c r="G957" s="1" t="s">
        <v>2090</v>
      </c>
      <c r="H957" s="1" t="s">
        <v>2766</v>
      </c>
      <c r="I957" s="1">
        <f>+Territorio[[#This Row],[id]]</f>
        <v>947</v>
      </c>
    </row>
    <row r="958" spans="2:9" hidden="1" x14ac:dyDescent="0.25">
      <c r="B958">
        <v>948</v>
      </c>
      <c r="C958" s="1" t="s">
        <v>2767</v>
      </c>
      <c r="D958" s="1" t="s">
        <v>2768</v>
      </c>
      <c r="E958" s="1" t="s">
        <v>2320</v>
      </c>
      <c r="F958" s="1" t="s">
        <v>200</v>
      </c>
      <c r="G958" s="1" t="s">
        <v>2090</v>
      </c>
      <c r="H958" s="1" t="s">
        <v>2769</v>
      </c>
      <c r="I958" s="1">
        <f>+Territorio[[#This Row],[id]]</f>
        <v>948</v>
      </c>
    </row>
    <row r="959" spans="2:9" hidden="1" x14ac:dyDescent="0.25">
      <c r="B959">
        <v>949</v>
      </c>
      <c r="C959" s="1" t="s">
        <v>2770</v>
      </c>
      <c r="D959" s="1" t="s">
        <v>2771</v>
      </c>
      <c r="E959" s="1" t="s">
        <v>2320</v>
      </c>
      <c r="F959" s="1" t="s">
        <v>200</v>
      </c>
      <c r="G959" s="1" t="s">
        <v>2090</v>
      </c>
      <c r="H959" s="1" t="s">
        <v>2772</v>
      </c>
      <c r="I959" s="1">
        <f>+Territorio[[#This Row],[id]]</f>
        <v>949</v>
      </c>
    </row>
    <row r="960" spans="2:9" hidden="1" x14ac:dyDescent="0.25">
      <c r="B960">
        <v>950</v>
      </c>
      <c r="C960" s="1" t="s">
        <v>256</v>
      </c>
      <c r="D960" s="1" t="s">
        <v>2773</v>
      </c>
      <c r="E960" s="1" t="s">
        <v>2320</v>
      </c>
      <c r="F960" s="1" t="s">
        <v>257</v>
      </c>
      <c r="G960" s="1" t="s">
        <v>2090</v>
      </c>
      <c r="H960" s="1" t="s">
        <v>2774</v>
      </c>
      <c r="I960" s="1">
        <f>+Territorio[[#This Row],[id]]</f>
        <v>950</v>
      </c>
    </row>
    <row r="961" spans="2:9" hidden="1" x14ac:dyDescent="0.25">
      <c r="B961">
        <v>951</v>
      </c>
      <c r="C961" s="1" t="s">
        <v>2775</v>
      </c>
      <c r="D961" s="1" t="s">
        <v>2776</v>
      </c>
      <c r="E961" s="1" t="s">
        <v>2320</v>
      </c>
      <c r="F961" s="1" t="s">
        <v>257</v>
      </c>
      <c r="G961" s="1" t="s">
        <v>2090</v>
      </c>
      <c r="H961" s="1" t="s">
        <v>2777</v>
      </c>
      <c r="I961" s="1">
        <f>+Territorio[[#This Row],[id]]</f>
        <v>951</v>
      </c>
    </row>
    <row r="962" spans="2:9" hidden="1" x14ac:dyDescent="0.25">
      <c r="B962">
        <v>952</v>
      </c>
      <c r="C962" s="1" t="s">
        <v>2778</v>
      </c>
      <c r="D962" s="1" t="s">
        <v>2779</v>
      </c>
      <c r="E962" s="1" t="s">
        <v>2320</v>
      </c>
      <c r="F962" s="1" t="s">
        <v>257</v>
      </c>
      <c r="G962" s="1" t="s">
        <v>2090</v>
      </c>
      <c r="H962" s="1" t="s">
        <v>2780</v>
      </c>
      <c r="I962" s="1">
        <f>+Territorio[[#This Row],[id]]</f>
        <v>952</v>
      </c>
    </row>
    <row r="963" spans="2:9" hidden="1" x14ac:dyDescent="0.25">
      <c r="B963">
        <v>953</v>
      </c>
      <c r="C963" s="1" t="s">
        <v>2781</v>
      </c>
      <c r="D963" s="1" t="s">
        <v>2782</v>
      </c>
      <c r="E963" s="1" t="s">
        <v>2320</v>
      </c>
      <c r="F963" s="1" t="s">
        <v>257</v>
      </c>
      <c r="G963" s="1" t="s">
        <v>2090</v>
      </c>
      <c r="H963" s="1" t="s">
        <v>2783</v>
      </c>
      <c r="I963" s="1">
        <f>+Territorio[[#This Row],[id]]</f>
        <v>953</v>
      </c>
    </row>
    <row r="964" spans="2:9" hidden="1" x14ac:dyDescent="0.25">
      <c r="B964">
        <v>954</v>
      </c>
      <c r="C964" s="1" t="s">
        <v>2784</v>
      </c>
      <c r="D964" s="1" t="s">
        <v>2785</v>
      </c>
      <c r="E964" s="1" t="s">
        <v>2320</v>
      </c>
      <c r="F964" s="1" t="s">
        <v>257</v>
      </c>
      <c r="G964" s="1" t="s">
        <v>2090</v>
      </c>
      <c r="H964" s="1" t="s">
        <v>2786</v>
      </c>
      <c r="I964" s="1">
        <f>+Territorio[[#This Row],[id]]</f>
        <v>954</v>
      </c>
    </row>
    <row r="965" spans="2:9" hidden="1" x14ac:dyDescent="0.25">
      <c r="B965">
        <v>955</v>
      </c>
      <c r="C965" s="1" t="s">
        <v>2787</v>
      </c>
      <c r="D965" s="1" t="s">
        <v>2788</v>
      </c>
      <c r="E965" s="1" t="s">
        <v>2320</v>
      </c>
      <c r="F965" s="1" t="s">
        <v>257</v>
      </c>
      <c r="G965" s="1" t="s">
        <v>2090</v>
      </c>
      <c r="H965" s="1" t="s">
        <v>2789</v>
      </c>
      <c r="I965" s="1">
        <f>+Territorio[[#This Row],[id]]</f>
        <v>955</v>
      </c>
    </row>
    <row r="966" spans="2:9" hidden="1" x14ac:dyDescent="0.25">
      <c r="B966">
        <v>956</v>
      </c>
      <c r="C966" s="1" t="s">
        <v>2790</v>
      </c>
      <c r="D966" s="1" t="s">
        <v>2791</v>
      </c>
      <c r="E966" s="1" t="s">
        <v>2320</v>
      </c>
      <c r="F966" s="1" t="s">
        <v>257</v>
      </c>
      <c r="G966" s="1" t="s">
        <v>2090</v>
      </c>
      <c r="H966" s="1" t="s">
        <v>2792</v>
      </c>
      <c r="I966" s="1">
        <f>+Territorio[[#This Row],[id]]</f>
        <v>956</v>
      </c>
    </row>
    <row r="967" spans="2:9" hidden="1" x14ac:dyDescent="0.25">
      <c r="B967">
        <v>957</v>
      </c>
      <c r="C967" s="1" t="s">
        <v>2793</v>
      </c>
      <c r="D967" s="1" t="s">
        <v>2794</v>
      </c>
      <c r="E967" s="1" t="s">
        <v>2320</v>
      </c>
      <c r="F967" s="1" t="s">
        <v>257</v>
      </c>
      <c r="G967" s="1" t="s">
        <v>2090</v>
      </c>
      <c r="H967" s="1" t="s">
        <v>2795</v>
      </c>
      <c r="I967" s="1">
        <f>+Territorio[[#This Row],[id]]</f>
        <v>957</v>
      </c>
    </row>
    <row r="968" spans="2:9" hidden="1" x14ac:dyDescent="0.25">
      <c r="B968">
        <v>958</v>
      </c>
      <c r="C968" s="1" t="s">
        <v>2796</v>
      </c>
      <c r="D968" s="1" t="s">
        <v>2797</v>
      </c>
      <c r="E968" s="1" t="s">
        <v>2320</v>
      </c>
      <c r="F968" s="1" t="s">
        <v>257</v>
      </c>
      <c r="G968" s="1" t="s">
        <v>2090</v>
      </c>
      <c r="H968" s="1" t="s">
        <v>2798</v>
      </c>
      <c r="I968" s="1">
        <f>+Territorio[[#This Row],[id]]</f>
        <v>958</v>
      </c>
    </row>
    <row r="969" spans="2:9" hidden="1" x14ac:dyDescent="0.25">
      <c r="B969">
        <v>959</v>
      </c>
      <c r="C969" s="1" t="s">
        <v>2799</v>
      </c>
      <c r="D969" s="1" t="s">
        <v>2800</v>
      </c>
      <c r="E969" s="1" t="s">
        <v>2320</v>
      </c>
      <c r="F969" s="1" t="s">
        <v>257</v>
      </c>
      <c r="G969" s="1" t="s">
        <v>2090</v>
      </c>
      <c r="H969" s="1" t="s">
        <v>2801</v>
      </c>
      <c r="I969" s="1">
        <f>+Territorio[[#This Row],[id]]</f>
        <v>959</v>
      </c>
    </row>
    <row r="970" spans="2:9" hidden="1" x14ac:dyDescent="0.25">
      <c r="B970">
        <v>960</v>
      </c>
      <c r="C970" s="1" t="s">
        <v>2802</v>
      </c>
      <c r="D970" s="1" t="s">
        <v>2803</v>
      </c>
      <c r="E970" s="1" t="s">
        <v>2320</v>
      </c>
      <c r="F970" s="1" t="s">
        <v>257</v>
      </c>
      <c r="G970" s="1" t="s">
        <v>2090</v>
      </c>
      <c r="H970" s="1" t="s">
        <v>2804</v>
      </c>
      <c r="I970" s="1">
        <f>+Territorio[[#This Row],[id]]</f>
        <v>960</v>
      </c>
    </row>
    <row r="971" spans="2:9" hidden="1" x14ac:dyDescent="0.25">
      <c r="B971">
        <v>961</v>
      </c>
      <c r="C971" s="1" t="s">
        <v>2805</v>
      </c>
      <c r="D971" s="1" t="s">
        <v>2806</v>
      </c>
      <c r="E971" s="1" t="s">
        <v>2320</v>
      </c>
      <c r="F971" s="1" t="s">
        <v>257</v>
      </c>
      <c r="G971" s="1" t="s">
        <v>2090</v>
      </c>
      <c r="H971" s="1" t="s">
        <v>2807</v>
      </c>
      <c r="I971" s="1">
        <f>+Territorio[[#This Row],[id]]</f>
        <v>961</v>
      </c>
    </row>
    <row r="972" spans="2:9" hidden="1" x14ac:dyDescent="0.25">
      <c r="B972">
        <v>962</v>
      </c>
      <c r="C972" s="1" t="s">
        <v>2808</v>
      </c>
      <c r="D972" s="1" t="s">
        <v>2809</v>
      </c>
      <c r="E972" s="1" t="s">
        <v>2320</v>
      </c>
      <c r="F972" s="1" t="s">
        <v>257</v>
      </c>
      <c r="G972" s="1" t="s">
        <v>2090</v>
      </c>
      <c r="H972" s="1" t="s">
        <v>2810</v>
      </c>
      <c r="I972" s="1">
        <f>+Territorio[[#This Row],[id]]</f>
        <v>962</v>
      </c>
    </row>
    <row r="973" spans="2:9" hidden="1" x14ac:dyDescent="0.25">
      <c r="B973">
        <v>963</v>
      </c>
      <c r="C973" s="1" t="s">
        <v>2811</v>
      </c>
      <c r="D973" s="1" t="s">
        <v>2812</v>
      </c>
      <c r="E973" s="1" t="s">
        <v>2320</v>
      </c>
      <c r="F973" s="1" t="s">
        <v>257</v>
      </c>
      <c r="G973" s="1" t="s">
        <v>2090</v>
      </c>
      <c r="H973" s="1" t="s">
        <v>2813</v>
      </c>
      <c r="I973" s="1">
        <f>+Territorio[[#This Row],[id]]</f>
        <v>963</v>
      </c>
    </row>
    <row r="974" spans="2:9" hidden="1" x14ac:dyDescent="0.25">
      <c r="B974">
        <v>964</v>
      </c>
      <c r="C974" s="1" t="s">
        <v>2814</v>
      </c>
      <c r="D974" s="1" t="s">
        <v>2815</v>
      </c>
      <c r="E974" s="1" t="s">
        <v>2320</v>
      </c>
      <c r="F974" s="1" t="s">
        <v>257</v>
      </c>
      <c r="G974" s="1" t="s">
        <v>2090</v>
      </c>
      <c r="H974" s="1" t="s">
        <v>2816</v>
      </c>
      <c r="I974" s="1">
        <f>+Territorio[[#This Row],[id]]</f>
        <v>964</v>
      </c>
    </row>
    <row r="975" spans="2:9" hidden="1" x14ac:dyDescent="0.25">
      <c r="B975">
        <v>965</v>
      </c>
      <c r="C975" s="1" t="s">
        <v>2817</v>
      </c>
      <c r="D975" s="1" t="s">
        <v>2818</v>
      </c>
      <c r="E975" s="1" t="s">
        <v>2320</v>
      </c>
      <c r="F975" s="1" t="s">
        <v>257</v>
      </c>
      <c r="G975" s="1" t="s">
        <v>2090</v>
      </c>
      <c r="H975" s="1" t="s">
        <v>2819</v>
      </c>
      <c r="I975" s="1">
        <f>+Territorio[[#This Row],[id]]</f>
        <v>965</v>
      </c>
    </row>
    <row r="976" spans="2:9" hidden="1" x14ac:dyDescent="0.25">
      <c r="B976">
        <v>966</v>
      </c>
      <c r="C976" s="1" t="s">
        <v>2820</v>
      </c>
      <c r="D976" s="1" t="s">
        <v>2821</v>
      </c>
      <c r="E976" s="1" t="s">
        <v>2320</v>
      </c>
      <c r="F976" s="1" t="s">
        <v>257</v>
      </c>
      <c r="G976" s="1" t="s">
        <v>2090</v>
      </c>
      <c r="H976" s="1" t="s">
        <v>2822</v>
      </c>
      <c r="I976" s="1">
        <f>+Territorio[[#This Row],[id]]</f>
        <v>966</v>
      </c>
    </row>
    <row r="977" spans="2:9" hidden="1" x14ac:dyDescent="0.25">
      <c r="B977">
        <v>967</v>
      </c>
      <c r="C977" s="1" t="s">
        <v>2823</v>
      </c>
      <c r="D977" s="1" t="s">
        <v>2824</v>
      </c>
      <c r="E977" s="1" t="s">
        <v>2320</v>
      </c>
      <c r="F977" s="1" t="s">
        <v>257</v>
      </c>
      <c r="G977" s="1" t="s">
        <v>2090</v>
      </c>
      <c r="H977" s="1" t="s">
        <v>2825</v>
      </c>
      <c r="I977" s="1">
        <f>+Territorio[[#This Row],[id]]</f>
        <v>967</v>
      </c>
    </row>
    <row r="978" spans="2:9" hidden="1" x14ac:dyDescent="0.25">
      <c r="B978">
        <v>968</v>
      </c>
      <c r="C978" s="1" t="s">
        <v>1026</v>
      </c>
      <c r="D978" s="1" t="s">
        <v>2826</v>
      </c>
      <c r="E978" s="1" t="s">
        <v>2320</v>
      </c>
      <c r="F978" s="1" t="s">
        <v>257</v>
      </c>
      <c r="G978" s="1" t="s">
        <v>2090</v>
      </c>
      <c r="H978" s="1" t="s">
        <v>2827</v>
      </c>
      <c r="I978" s="1">
        <f>+Territorio[[#This Row],[id]]</f>
        <v>968</v>
      </c>
    </row>
    <row r="979" spans="2:9" hidden="1" x14ac:dyDescent="0.25">
      <c r="B979">
        <v>969</v>
      </c>
      <c r="C979" s="1" t="s">
        <v>2828</v>
      </c>
      <c r="D979" s="1" t="s">
        <v>2829</v>
      </c>
      <c r="E979" s="1" t="s">
        <v>2320</v>
      </c>
      <c r="F979" s="1" t="s">
        <v>257</v>
      </c>
      <c r="G979" s="1" t="s">
        <v>2090</v>
      </c>
      <c r="H979" s="1" t="s">
        <v>2830</v>
      </c>
      <c r="I979" s="1">
        <f>+Territorio[[#This Row],[id]]</f>
        <v>969</v>
      </c>
    </row>
    <row r="980" spans="2:9" hidden="1" x14ac:dyDescent="0.25">
      <c r="B980">
        <v>970</v>
      </c>
      <c r="C980" s="1" t="s">
        <v>2831</v>
      </c>
      <c r="D980" s="1" t="s">
        <v>2832</v>
      </c>
      <c r="E980" s="1" t="s">
        <v>2320</v>
      </c>
      <c r="F980" s="1" t="s">
        <v>257</v>
      </c>
      <c r="G980" s="1" t="s">
        <v>2090</v>
      </c>
      <c r="H980" s="1" t="s">
        <v>2833</v>
      </c>
      <c r="I980" s="1">
        <f>+Territorio[[#This Row],[id]]</f>
        <v>970</v>
      </c>
    </row>
    <row r="981" spans="2:9" hidden="1" x14ac:dyDescent="0.25">
      <c r="B981">
        <v>971</v>
      </c>
      <c r="C981" s="1" t="s">
        <v>2834</v>
      </c>
      <c r="D981" s="1" t="s">
        <v>2835</v>
      </c>
      <c r="E981" s="1" t="s">
        <v>2320</v>
      </c>
      <c r="F981" s="1" t="s">
        <v>257</v>
      </c>
      <c r="G981" s="1" t="s">
        <v>2090</v>
      </c>
      <c r="H981" s="1" t="s">
        <v>2836</v>
      </c>
      <c r="I981" s="1">
        <f>+Territorio[[#This Row],[id]]</f>
        <v>971</v>
      </c>
    </row>
    <row r="982" spans="2:9" hidden="1" x14ac:dyDescent="0.25">
      <c r="B982">
        <v>972</v>
      </c>
      <c r="C982" s="1" t="s">
        <v>2837</v>
      </c>
      <c r="D982" s="1" t="s">
        <v>2838</v>
      </c>
      <c r="E982" s="1" t="s">
        <v>2320</v>
      </c>
      <c r="F982" s="1" t="s">
        <v>257</v>
      </c>
      <c r="G982" s="1" t="s">
        <v>2090</v>
      </c>
      <c r="H982" s="1" t="s">
        <v>2839</v>
      </c>
      <c r="I982" s="1">
        <f>+Territorio[[#This Row],[id]]</f>
        <v>972</v>
      </c>
    </row>
    <row r="983" spans="2:9" hidden="1" x14ac:dyDescent="0.25">
      <c r="B983">
        <v>973</v>
      </c>
      <c r="C983" s="1" t="s">
        <v>2840</v>
      </c>
      <c r="D983" s="1" t="s">
        <v>2841</v>
      </c>
      <c r="E983" s="1" t="s">
        <v>2320</v>
      </c>
      <c r="F983" s="1" t="s">
        <v>257</v>
      </c>
      <c r="G983" s="1" t="s">
        <v>2090</v>
      </c>
      <c r="H983" s="1" t="s">
        <v>2842</v>
      </c>
      <c r="I983" s="1">
        <f>+Territorio[[#This Row],[id]]</f>
        <v>973</v>
      </c>
    </row>
    <row r="984" spans="2:9" hidden="1" x14ac:dyDescent="0.25">
      <c r="B984">
        <v>974</v>
      </c>
      <c r="C984" s="1" t="s">
        <v>2843</v>
      </c>
      <c r="D984" s="1" t="s">
        <v>2844</v>
      </c>
      <c r="E984" s="1" t="s">
        <v>2320</v>
      </c>
      <c r="F984" s="1" t="s">
        <v>257</v>
      </c>
      <c r="G984" s="1" t="s">
        <v>2090</v>
      </c>
      <c r="H984" s="1" t="s">
        <v>2845</v>
      </c>
      <c r="I984" s="1">
        <f>+Territorio[[#This Row],[id]]</f>
        <v>974</v>
      </c>
    </row>
    <row r="985" spans="2:9" hidden="1" x14ac:dyDescent="0.25">
      <c r="B985">
        <v>975</v>
      </c>
      <c r="C985" s="1" t="s">
        <v>2846</v>
      </c>
      <c r="D985" s="1" t="s">
        <v>2847</v>
      </c>
      <c r="E985" s="1" t="s">
        <v>2320</v>
      </c>
      <c r="F985" s="1" t="s">
        <v>257</v>
      </c>
      <c r="G985" s="1" t="s">
        <v>2090</v>
      </c>
      <c r="H985" s="1" t="s">
        <v>2848</v>
      </c>
      <c r="I985" s="1">
        <f>+Territorio[[#This Row],[id]]</f>
        <v>975</v>
      </c>
    </row>
    <row r="986" spans="2:9" hidden="1" x14ac:dyDescent="0.25">
      <c r="B986">
        <v>976</v>
      </c>
      <c r="C986" s="1" t="s">
        <v>2849</v>
      </c>
      <c r="D986" s="1" t="s">
        <v>2850</v>
      </c>
      <c r="E986" s="1" t="s">
        <v>2320</v>
      </c>
      <c r="F986" s="1" t="s">
        <v>257</v>
      </c>
      <c r="G986" s="1" t="s">
        <v>2090</v>
      </c>
      <c r="H986" s="1" t="s">
        <v>2851</v>
      </c>
      <c r="I986" s="1">
        <f>+Territorio[[#This Row],[id]]</f>
        <v>976</v>
      </c>
    </row>
    <row r="987" spans="2:9" hidden="1" x14ac:dyDescent="0.25">
      <c r="B987">
        <v>977</v>
      </c>
      <c r="C987" s="1" t="s">
        <v>2852</v>
      </c>
      <c r="D987" s="1" t="s">
        <v>2853</v>
      </c>
      <c r="E987" s="1" t="s">
        <v>2320</v>
      </c>
      <c r="F987" s="1" t="s">
        <v>257</v>
      </c>
      <c r="G987" s="1" t="s">
        <v>2090</v>
      </c>
      <c r="H987" s="1" t="s">
        <v>2854</v>
      </c>
      <c r="I987" s="1">
        <f>+Territorio[[#This Row],[id]]</f>
        <v>977</v>
      </c>
    </row>
    <row r="988" spans="2:9" hidden="1" x14ac:dyDescent="0.25">
      <c r="B988">
        <v>978</v>
      </c>
      <c r="C988" s="1" t="s">
        <v>2855</v>
      </c>
      <c r="D988" s="1" t="s">
        <v>2856</v>
      </c>
      <c r="E988" s="1" t="s">
        <v>2320</v>
      </c>
      <c r="F988" s="1" t="s">
        <v>257</v>
      </c>
      <c r="G988" s="1" t="s">
        <v>2090</v>
      </c>
      <c r="H988" s="1" t="s">
        <v>2857</v>
      </c>
      <c r="I988" s="1">
        <f>+Territorio[[#This Row],[id]]</f>
        <v>978</v>
      </c>
    </row>
    <row r="989" spans="2:9" hidden="1" x14ac:dyDescent="0.25">
      <c r="B989">
        <v>979</v>
      </c>
      <c r="C989" s="1" t="s">
        <v>2858</v>
      </c>
      <c r="D989" s="1" t="s">
        <v>2859</v>
      </c>
      <c r="E989" s="1" t="s">
        <v>2320</v>
      </c>
      <c r="F989" s="1" t="s">
        <v>257</v>
      </c>
      <c r="G989" s="1" t="s">
        <v>2090</v>
      </c>
      <c r="H989" s="1" t="s">
        <v>2860</v>
      </c>
      <c r="I989" s="1">
        <f>+Territorio[[#This Row],[id]]</f>
        <v>979</v>
      </c>
    </row>
    <row r="990" spans="2:9" hidden="1" x14ac:dyDescent="0.25">
      <c r="B990">
        <v>980</v>
      </c>
      <c r="C990" s="1" t="s">
        <v>2861</v>
      </c>
      <c r="D990" s="1" t="s">
        <v>2862</v>
      </c>
      <c r="E990" s="1" t="s">
        <v>2320</v>
      </c>
      <c r="F990" s="1" t="s">
        <v>257</v>
      </c>
      <c r="G990" s="1" t="s">
        <v>2090</v>
      </c>
      <c r="H990" s="1" t="s">
        <v>2863</v>
      </c>
      <c r="I990" s="1">
        <f>+Territorio[[#This Row],[id]]</f>
        <v>980</v>
      </c>
    </row>
    <row r="991" spans="2:9" hidden="1" x14ac:dyDescent="0.25">
      <c r="B991">
        <v>981</v>
      </c>
      <c r="C991" s="1" t="s">
        <v>2864</v>
      </c>
      <c r="D991" s="1" t="s">
        <v>2865</v>
      </c>
      <c r="E991" s="1" t="s">
        <v>2320</v>
      </c>
      <c r="F991" s="1" t="s">
        <v>257</v>
      </c>
      <c r="G991" s="1" t="s">
        <v>2090</v>
      </c>
      <c r="H991" s="1" t="s">
        <v>2866</v>
      </c>
      <c r="I991" s="1">
        <f>+Territorio[[#This Row],[id]]</f>
        <v>981</v>
      </c>
    </row>
    <row r="992" spans="2:9" hidden="1" x14ac:dyDescent="0.25">
      <c r="B992">
        <v>982</v>
      </c>
      <c r="C992" s="1" t="s">
        <v>2867</v>
      </c>
      <c r="D992" s="1" t="s">
        <v>2868</v>
      </c>
      <c r="E992" s="1" t="s">
        <v>2320</v>
      </c>
      <c r="F992" s="1" t="s">
        <v>257</v>
      </c>
      <c r="G992" s="1" t="s">
        <v>2090</v>
      </c>
      <c r="H992" s="1" t="s">
        <v>2869</v>
      </c>
      <c r="I992" s="1">
        <f>+Territorio[[#This Row],[id]]</f>
        <v>982</v>
      </c>
    </row>
    <row r="993" spans="2:9" hidden="1" x14ac:dyDescent="0.25">
      <c r="B993">
        <v>983</v>
      </c>
      <c r="C993" s="1" t="s">
        <v>2870</v>
      </c>
      <c r="D993" s="1" t="s">
        <v>2871</v>
      </c>
      <c r="E993" s="1" t="s">
        <v>2320</v>
      </c>
      <c r="F993" s="1" t="s">
        <v>257</v>
      </c>
      <c r="G993" s="1" t="s">
        <v>2090</v>
      </c>
      <c r="H993" s="1" t="s">
        <v>2872</v>
      </c>
      <c r="I993" s="1">
        <f>+Territorio[[#This Row],[id]]</f>
        <v>983</v>
      </c>
    </row>
    <row r="994" spans="2:9" hidden="1" x14ac:dyDescent="0.25">
      <c r="B994">
        <v>984</v>
      </c>
      <c r="C994" s="1" t="s">
        <v>2873</v>
      </c>
      <c r="D994" s="1" t="s">
        <v>2874</v>
      </c>
      <c r="E994" s="1" t="s">
        <v>2320</v>
      </c>
      <c r="F994" s="1" t="s">
        <v>257</v>
      </c>
      <c r="G994" s="1" t="s">
        <v>2090</v>
      </c>
      <c r="H994" s="1" t="s">
        <v>2875</v>
      </c>
      <c r="I994" s="1">
        <f>+Territorio[[#This Row],[id]]</f>
        <v>984</v>
      </c>
    </row>
    <row r="995" spans="2:9" hidden="1" x14ac:dyDescent="0.25">
      <c r="B995">
        <v>985</v>
      </c>
      <c r="C995" s="1" t="s">
        <v>2876</v>
      </c>
      <c r="D995" s="1" t="s">
        <v>2877</v>
      </c>
      <c r="E995" s="1" t="s">
        <v>2320</v>
      </c>
      <c r="F995" s="1" t="s">
        <v>257</v>
      </c>
      <c r="G995" s="1" t="s">
        <v>2090</v>
      </c>
      <c r="H995" s="1" t="s">
        <v>2878</v>
      </c>
      <c r="I995" s="1">
        <f>+Territorio[[#This Row],[id]]</f>
        <v>985</v>
      </c>
    </row>
    <row r="996" spans="2:9" hidden="1" x14ac:dyDescent="0.25">
      <c r="B996">
        <v>986</v>
      </c>
      <c r="C996" s="1" t="s">
        <v>2879</v>
      </c>
      <c r="D996" s="1" t="s">
        <v>2880</v>
      </c>
      <c r="E996" s="1" t="s">
        <v>2320</v>
      </c>
      <c r="F996" s="1" t="s">
        <v>257</v>
      </c>
      <c r="G996" s="1" t="s">
        <v>2090</v>
      </c>
      <c r="H996" s="1" t="s">
        <v>2881</v>
      </c>
      <c r="I996" s="1">
        <f>+Territorio[[#This Row],[id]]</f>
        <v>986</v>
      </c>
    </row>
    <row r="997" spans="2:9" hidden="1" x14ac:dyDescent="0.25">
      <c r="B997">
        <v>987</v>
      </c>
      <c r="C997" s="1" t="s">
        <v>2882</v>
      </c>
      <c r="D997" s="1" t="s">
        <v>2883</v>
      </c>
      <c r="E997" s="1" t="s">
        <v>2320</v>
      </c>
      <c r="F997" s="1" t="s">
        <v>257</v>
      </c>
      <c r="G997" s="1" t="s">
        <v>2090</v>
      </c>
      <c r="H997" s="1" t="s">
        <v>2884</v>
      </c>
      <c r="I997" s="1">
        <f>+Territorio[[#This Row],[id]]</f>
        <v>987</v>
      </c>
    </row>
    <row r="998" spans="2:9" hidden="1" x14ac:dyDescent="0.25">
      <c r="B998">
        <v>988</v>
      </c>
      <c r="C998" s="1" t="s">
        <v>2885</v>
      </c>
      <c r="D998" s="1" t="s">
        <v>2886</v>
      </c>
      <c r="E998" s="1" t="s">
        <v>2320</v>
      </c>
      <c r="F998" s="1" t="s">
        <v>257</v>
      </c>
      <c r="G998" s="1" t="s">
        <v>2090</v>
      </c>
      <c r="H998" s="1" t="s">
        <v>2887</v>
      </c>
      <c r="I998" s="1">
        <f>+Territorio[[#This Row],[id]]</f>
        <v>988</v>
      </c>
    </row>
    <row r="999" spans="2:9" hidden="1" x14ac:dyDescent="0.25">
      <c r="B999">
        <v>989</v>
      </c>
      <c r="C999" s="1" t="s">
        <v>2888</v>
      </c>
      <c r="D999" s="1" t="s">
        <v>2889</v>
      </c>
      <c r="E999" s="1" t="s">
        <v>2320</v>
      </c>
      <c r="F999" s="1" t="s">
        <v>257</v>
      </c>
      <c r="G999" s="1" t="s">
        <v>2090</v>
      </c>
      <c r="H999" s="1" t="s">
        <v>2890</v>
      </c>
      <c r="I999" s="1">
        <f>+Territorio[[#This Row],[id]]</f>
        <v>989</v>
      </c>
    </row>
    <row r="1000" spans="2:9" hidden="1" x14ac:dyDescent="0.25">
      <c r="B1000">
        <v>990</v>
      </c>
      <c r="C1000" s="1" t="s">
        <v>2891</v>
      </c>
      <c r="D1000" s="1" t="s">
        <v>2892</v>
      </c>
      <c r="E1000" s="1" t="s">
        <v>2320</v>
      </c>
      <c r="F1000" s="1" t="s">
        <v>257</v>
      </c>
      <c r="G1000" s="1" t="s">
        <v>2090</v>
      </c>
      <c r="H1000" s="1" t="s">
        <v>2893</v>
      </c>
      <c r="I1000" s="1">
        <f>+Territorio[[#This Row],[id]]</f>
        <v>990</v>
      </c>
    </row>
    <row r="1001" spans="2:9" hidden="1" x14ac:dyDescent="0.25">
      <c r="B1001">
        <v>991</v>
      </c>
      <c r="C1001" s="1" t="s">
        <v>693</v>
      </c>
      <c r="D1001" s="1" t="s">
        <v>2894</v>
      </c>
      <c r="E1001" s="1" t="s">
        <v>2320</v>
      </c>
      <c r="F1001" s="1" t="s">
        <v>257</v>
      </c>
      <c r="G1001" s="1" t="s">
        <v>2090</v>
      </c>
      <c r="H1001" s="1" t="s">
        <v>2895</v>
      </c>
      <c r="I1001" s="1">
        <f>+Territorio[[#This Row],[id]]</f>
        <v>991</v>
      </c>
    </row>
    <row r="1002" spans="2:9" hidden="1" x14ac:dyDescent="0.25">
      <c r="B1002">
        <v>992</v>
      </c>
      <c r="C1002" s="1" t="s">
        <v>2896</v>
      </c>
      <c r="D1002" s="1" t="s">
        <v>2897</v>
      </c>
      <c r="E1002" s="1" t="s">
        <v>2320</v>
      </c>
      <c r="F1002" s="1" t="s">
        <v>257</v>
      </c>
      <c r="G1002" s="1" t="s">
        <v>2090</v>
      </c>
      <c r="H1002" s="1" t="s">
        <v>2898</v>
      </c>
      <c r="I1002" s="1">
        <f>+Territorio[[#This Row],[id]]</f>
        <v>992</v>
      </c>
    </row>
    <row r="1003" spans="2:9" hidden="1" x14ac:dyDescent="0.25">
      <c r="B1003">
        <v>993</v>
      </c>
      <c r="C1003" s="1" t="s">
        <v>2899</v>
      </c>
      <c r="D1003" s="1" t="s">
        <v>2900</v>
      </c>
      <c r="E1003" s="1" t="s">
        <v>2320</v>
      </c>
      <c r="F1003" s="1" t="s">
        <v>257</v>
      </c>
      <c r="G1003" s="1" t="s">
        <v>2090</v>
      </c>
      <c r="H1003" s="1" t="s">
        <v>2901</v>
      </c>
      <c r="I1003" s="1">
        <f>+Territorio[[#This Row],[id]]</f>
        <v>993</v>
      </c>
    </row>
    <row r="1004" spans="2:9" hidden="1" x14ac:dyDescent="0.25">
      <c r="B1004">
        <v>994</v>
      </c>
      <c r="C1004" s="1" t="s">
        <v>2394</v>
      </c>
      <c r="D1004" s="1" t="s">
        <v>2902</v>
      </c>
      <c r="E1004" s="1" t="s">
        <v>2320</v>
      </c>
      <c r="F1004" s="1" t="s">
        <v>257</v>
      </c>
      <c r="G1004" s="1" t="s">
        <v>2090</v>
      </c>
      <c r="H1004" s="1" t="s">
        <v>2903</v>
      </c>
      <c r="I1004" s="1">
        <f>+Territorio[[#This Row],[id]]</f>
        <v>994</v>
      </c>
    </row>
    <row r="1005" spans="2:9" hidden="1" x14ac:dyDescent="0.25">
      <c r="B1005">
        <v>995</v>
      </c>
      <c r="C1005" s="1" t="s">
        <v>2904</v>
      </c>
      <c r="D1005" s="1" t="s">
        <v>2905</v>
      </c>
      <c r="E1005" s="1" t="s">
        <v>2320</v>
      </c>
      <c r="F1005" s="1" t="s">
        <v>257</v>
      </c>
      <c r="G1005" s="1" t="s">
        <v>2090</v>
      </c>
      <c r="H1005" s="1" t="s">
        <v>2906</v>
      </c>
      <c r="I1005" s="1">
        <f>+Territorio[[#This Row],[id]]</f>
        <v>995</v>
      </c>
    </row>
    <row r="1006" spans="2:9" hidden="1" x14ac:dyDescent="0.25">
      <c r="B1006">
        <v>996</v>
      </c>
      <c r="C1006" s="1" t="s">
        <v>2907</v>
      </c>
      <c r="D1006" s="1" t="s">
        <v>2908</v>
      </c>
      <c r="E1006" s="1" t="s">
        <v>2320</v>
      </c>
      <c r="F1006" s="1" t="s">
        <v>257</v>
      </c>
      <c r="G1006" s="1" t="s">
        <v>2090</v>
      </c>
      <c r="H1006" s="1" t="s">
        <v>2909</v>
      </c>
      <c r="I1006" s="1">
        <f>+Territorio[[#This Row],[id]]</f>
        <v>996</v>
      </c>
    </row>
    <row r="1007" spans="2:9" hidden="1" x14ac:dyDescent="0.25">
      <c r="B1007">
        <v>997</v>
      </c>
      <c r="C1007" s="1" t="s">
        <v>2910</v>
      </c>
      <c r="D1007" s="1" t="s">
        <v>2911</v>
      </c>
      <c r="E1007" s="1" t="s">
        <v>2320</v>
      </c>
      <c r="F1007" s="1" t="s">
        <v>257</v>
      </c>
      <c r="G1007" s="1" t="s">
        <v>2090</v>
      </c>
      <c r="H1007" s="1" t="s">
        <v>2912</v>
      </c>
      <c r="I1007" s="1">
        <f>+Territorio[[#This Row],[id]]</f>
        <v>997</v>
      </c>
    </row>
    <row r="1008" spans="2:9" hidden="1" x14ac:dyDescent="0.25">
      <c r="B1008">
        <v>998</v>
      </c>
      <c r="C1008" s="1" t="s">
        <v>2913</v>
      </c>
      <c r="D1008" s="1" t="s">
        <v>2914</v>
      </c>
      <c r="E1008" s="1" t="s">
        <v>2320</v>
      </c>
      <c r="F1008" s="1" t="s">
        <v>257</v>
      </c>
      <c r="G1008" s="1" t="s">
        <v>2090</v>
      </c>
      <c r="H1008" s="1" t="s">
        <v>2915</v>
      </c>
      <c r="I1008" s="1">
        <f>+Territorio[[#This Row],[id]]</f>
        <v>998</v>
      </c>
    </row>
    <row r="1009" spans="2:9" hidden="1" x14ac:dyDescent="0.25">
      <c r="B1009">
        <v>999</v>
      </c>
      <c r="C1009" s="1" t="s">
        <v>2916</v>
      </c>
      <c r="D1009" s="1" t="s">
        <v>2917</v>
      </c>
      <c r="E1009" s="1" t="s">
        <v>2320</v>
      </c>
      <c r="F1009" s="1" t="s">
        <v>257</v>
      </c>
      <c r="G1009" s="1" t="s">
        <v>2090</v>
      </c>
      <c r="H1009" s="1" t="s">
        <v>2918</v>
      </c>
      <c r="I1009" s="1">
        <f>+Territorio[[#This Row],[id]]</f>
        <v>999</v>
      </c>
    </row>
    <row r="1010" spans="2:9" hidden="1" x14ac:dyDescent="0.25">
      <c r="B1010">
        <v>1000</v>
      </c>
      <c r="C1010" s="1" t="s">
        <v>2919</v>
      </c>
      <c r="D1010" s="1" t="s">
        <v>2920</v>
      </c>
      <c r="E1010" s="1" t="s">
        <v>2320</v>
      </c>
      <c r="F1010" s="1" t="s">
        <v>257</v>
      </c>
      <c r="G1010" s="1" t="s">
        <v>2090</v>
      </c>
      <c r="H1010" s="1" t="s">
        <v>2921</v>
      </c>
      <c r="I1010" s="1">
        <f>+Territorio[[#This Row],[id]]</f>
        <v>1000</v>
      </c>
    </row>
    <row r="1011" spans="2:9" hidden="1" x14ac:dyDescent="0.25">
      <c r="B1011">
        <v>1001</v>
      </c>
      <c r="C1011" s="1" t="s">
        <v>2922</v>
      </c>
      <c r="D1011" s="1" t="s">
        <v>2923</v>
      </c>
      <c r="E1011" s="1" t="s">
        <v>2320</v>
      </c>
      <c r="F1011" s="1" t="s">
        <v>257</v>
      </c>
      <c r="G1011" s="1" t="s">
        <v>2090</v>
      </c>
      <c r="H1011" s="1" t="s">
        <v>2924</v>
      </c>
      <c r="I1011" s="1">
        <f>+Territorio[[#This Row],[id]]</f>
        <v>1001</v>
      </c>
    </row>
    <row r="1012" spans="2:9" hidden="1" x14ac:dyDescent="0.25">
      <c r="B1012">
        <v>1002</v>
      </c>
      <c r="C1012" s="1" t="s">
        <v>2925</v>
      </c>
      <c r="D1012" s="1" t="s">
        <v>2926</v>
      </c>
      <c r="E1012" s="1" t="s">
        <v>2320</v>
      </c>
      <c r="F1012" s="1" t="s">
        <v>257</v>
      </c>
      <c r="G1012" s="1" t="s">
        <v>2090</v>
      </c>
      <c r="H1012" s="1" t="s">
        <v>2927</v>
      </c>
      <c r="I1012" s="1">
        <f>+Territorio[[#This Row],[id]]</f>
        <v>1002</v>
      </c>
    </row>
    <row r="1013" spans="2:9" hidden="1" x14ac:dyDescent="0.25">
      <c r="B1013">
        <v>1003</v>
      </c>
      <c r="C1013" s="1" t="s">
        <v>2928</v>
      </c>
      <c r="D1013" s="1" t="s">
        <v>2929</v>
      </c>
      <c r="E1013" s="1" t="s">
        <v>2320</v>
      </c>
      <c r="F1013" s="1" t="s">
        <v>257</v>
      </c>
      <c r="G1013" s="1" t="s">
        <v>2090</v>
      </c>
      <c r="H1013" s="1" t="s">
        <v>2930</v>
      </c>
      <c r="I1013" s="1">
        <f>+Territorio[[#This Row],[id]]</f>
        <v>1003</v>
      </c>
    </row>
    <row r="1014" spans="2:9" hidden="1" x14ac:dyDescent="0.25">
      <c r="B1014">
        <v>1004</v>
      </c>
      <c r="C1014" s="1" t="s">
        <v>2931</v>
      </c>
      <c r="D1014" s="1" t="s">
        <v>2932</v>
      </c>
      <c r="E1014" s="1" t="s">
        <v>2320</v>
      </c>
      <c r="F1014" s="1" t="s">
        <v>257</v>
      </c>
      <c r="G1014" s="1" t="s">
        <v>2090</v>
      </c>
      <c r="H1014" s="1" t="s">
        <v>2933</v>
      </c>
      <c r="I1014" s="1">
        <f>+Territorio[[#This Row],[id]]</f>
        <v>1004</v>
      </c>
    </row>
    <row r="1015" spans="2:9" hidden="1" x14ac:dyDescent="0.25">
      <c r="B1015">
        <v>1005</v>
      </c>
      <c r="C1015" s="1" t="s">
        <v>2471</v>
      </c>
      <c r="D1015" s="1" t="s">
        <v>2934</v>
      </c>
      <c r="E1015" s="1" t="s">
        <v>2320</v>
      </c>
      <c r="F1015" s="1" t="s">
        <v>257</v>
      </c>
      <c r="G1015" s="1" t="s">
        <v>2090</v>
      </c>
      <c r="H1015" s="1" t="s">
        <v>2935</v>
      </c>
      <c r="I1015" s="1">
        <f>+Territorio[[#This Row],[id]]</f>
        <v>1005</v>
      </c>
    </row>
    <row r="1016" spans="2:9" hidden="1" x14ac:dyDescent="0.25">
      <c r="B1016">
        <v>1006</v>
      </c>
      <c r="C1016" s="1" t="s">
        <v>2936</v>
      </c>
      <c r="D1016" s="1" t="s">
        <v>2937</v>
      </c>
      <c r="E1016" s="1" t="s">
        <v>2320</v>
      </c>
      <c r="F1016" s="1" t="s">
        <v>257</v>
      </c>
      <c r="G1016" s="1" t="s">
        <v>2090</v>
      </c>
      <c r="H1016" s="1" t="s">
        <v>2938</v>
      </c>
      <c r="I1016" s="1">
        <f>+Territorio[[#This Row],[id]]</f>
        <v>1006</v>
      </c>
    </row>
    <row r="1017" spans="2:9" hidden="1" x14ac:dyDescent="0.25">
      <c r="B1017">
        <v>1007</v>
      </c>
      <c r="C1017" s="1" t="s">
        <v>702</v>
      </c>
      <c r="D1017" s="1" t="s">
        <v>2939</v>
      </c>
      <c r="E1017" s="1" t="s">
        <v>2320</v>
      </c>
      <c r="F1017" s="1" t="s">
        <v>257</v>
      </c>
      <c r="G1017" s="1" t="s">
        <v>2090</v>
      </c>
      <c r="H1017" s="1" t="s">
        <v>2940</v>
      </c>
      <c r="I1017" s="1">
        <f>+Territorio[[#This Row],[id]]</f>
        <v>1007</v>
      </c>
    </row>
    <row r="1018" spans="2:9" hidden="1" x14ac:dyDescent="0.25">
      <c r="B1018">
        <v>1008</v>
      </c>
      <c r="C1018" s="1" t="s">
        <v>2941</v>
      </c>
      <c r="D1018" s="1" t="s">
        <v>2942</v>
      </c>
      <c r="E1018" s="1" t="s">
        <v>2320</v>
      </c>
      <c r="F1018" s="1" t="s">
        <v>257</v>
      </c>
      <c r="G1018" s="1" t="s">
        <v>2090</v>
      </c>
      <c r="H1018" s="1" t="s">
        <v>2943</v>
      </c>
      <c r="I1018" s="1">
        <f>+Territorio[[#This Row],[id]]</f>
        <v>1008</v>
      </c>
    </row>
    <row r="1019" spans="2:9" hidden="1" x14ac:dyDescent="0.25">
      <c r="B1019">
        <v>1009</v>
      </c>
      <c r="C1019" s="1" t="s">
        <v>2944</v>
      </c>
      <c r="D1019" s="1" t="s">
        <v>2945</v>
      </c>
      <c r="E1019" s="1" t="s">
        <v>2320</v>
      </c>
      <c r="F1019" s="1" t="s">
        <v>257</v>
      </c>
      <c r="G1019" s="1" t="s">
        <v>2090</v>
      </c>
      <c r="H1019" s="1" t="s">
        <v>2946</v>
      </c>
      <c r="I1019" s="1">
        <f>+Territorio[[#This Row],[id]]</f>
        <v>1009</v>
      </c>
    </row>
    <row r="1020" spans="2:9" hidden="1" x14ac:dyDescent="0.25">
      <c r="B1020">
        <v>1010</v>
      </c>
      <c r="C1020" s="1" t="s">
        <v>2947</v>
      </c>
      <c r="D1020" s="1" t="s">
        <v>2948</v>
      </c>
      <c r="E1020" s="1" t="s">
        <v>2320</v>
      </c>
      <c r="F1020" s="1" t="s">
        <v>257</v>
      </c>
      <c r="G1020" s="1" t="s">
        <v>2090</v>
      </c>
      <c r="H1020" s="1" t="s">
        <v>2949</v>
      </c>
      <c r="I1020" s="1">
        <f>+Territorio[[#This Row],[id]]</f>
        <v>1010</v>
      </c>
    </row>
    <row r="1021" spans="2:9" hidden="1" x14ac:dyDescent="0.25">
      <c r="B1021">
        <v>1011</v>
      </c>
      <c r="C1021" s="1" t="s">
        <v>2950</v>
      </c>
      <c r="D1021" s="1" t="s">
        <v>2951</v>
      </c>
      <c r="E1021" s="1" t="s">
        <v>2320</v>
      </c>
      <c r="F1021" s="1" t="s">
        <v>257</v>
      </c>
      <c r="G1021" s="1" t="s">
        <v>2090</v>
      </c>
      <c r="H1021" s="1" t="s">
        <v>2952</v>
      </c>
      <c r="I1021" s="1">
        <f>+Territorio[[#This Row],[id]]</f>
        <v>1011</v>
      </c>
    </row>
    <row r="1022" spans="2:9" hidden="1" x14ac:dyDescent="0.25">
      <c r="B1022">
        <v>1012</v>
      </c>
      <c r="C1022" s="1" t="s">
        <v>2953</v>
      </c>
      <c r="D1022" s="1" t="s">
        <v>2954</v>
      </c>
      <c r="E1022" s="1" t="s">
        <v>2320</v>
      </c>
      <c r="F1022" s="1" t="s">
        <v>257</v>
      </c>
      <c r="G1022" s="1" t="s">
        <v>2090</v>
      </c>
      <c r="H1022" s="1" t="s">
        <v>2955</v>
      </c>
      <c r="I1022" s="1">
        <f>+Territorio[[#This Row],[id]]</f>
        <v>1012</v>
      </c>
    </row>
    <row r="1023" spans="2:9" hidden="1" x14ac:dyDescent="0.25">
      <c r="B1023">
        <v>1013</v>
      </c>
      <c r="C1023" s="1" t="s">
        <v>2956</v>
      </c>
      <c r="D1023" s="1" t="s">
        <v>2957</v>
      </c>
      <c r="E1023" s="1" t="s">
        <v>2320</v>
      </c>
      <c r="F1023" s="1" t="s">
        <v>257</v>
      </c>
      <c r="G1023" s="1" t="s">
        <v>2090</v>
      </c>
      <c r="H1023" s="1" t="s">
        <v>2958</v>
      </c>
      <c r="I1023" s="1">
        <f>+Territorio[[#This Row],[id]]</f>
        <v>1013</v>
      </c>
    </row>
    <row r="1024" spans="2:9" hidden="1" x14ac:dyDescent="0.25">
      <c r="B1024">
        <v>1014</v>
      </c>
      <c r="C1024" s="1" t="s">
        <v>2959</v>
      </c>
      <c r="D1024" s="1" t="s">
        <v>2960</v>
      </c>
      <c r="E1024" s="1" t="s">
        <v>2320</v>
      </c>
      <c r="F1024" s="1" t="s">
        <v>257</v>
      </c>
      <c r="G1024" s="1" t="s">
        <v>2090</v>
      </c>
      <c r="H1024" s="1" t="s">
        <v>2961</v>
      </c>
      <c r="I1024" s="1">
        <f>+Territorio[[#This Row],[id]]</f>
        <v>1014</v>
      </c>
    </row>
    <row r="1025" spans="2:9" hidden="1" x14ac:dyDescent="0.25">
      <c r="B1025">
        <v>1015</v>
      </c>
      <c r="C1025" s="1" t="s">
        <v>2087</v>
      </c>
      <c r="D1025" s="1" t="s">
        <v>2962</v>
      </c>
      <c r="E1025" s="1" t="s">
        <v>2320</v>
      </c>
      <c r="F1025" s="1" t="s">
        <v>257</v>
      </c>
      <c r="G1025" s="1" t="s">
        <v>2090</v>
      </c>
      <c r="H1025" s="1" t="s">
        <v>2963</v>
      </c>
      <c r="I1025" s="1">
        <f>+Territorio[[#This Row],[id]]</f>
        <v>1015</v>
      </c>
    </row>
    <row r="1026" spans="2:9" hidden="1" x14ac:dyDescent="0.25">
      <c r="B1026">
        <v>1016</v>
      </c>
      <c r="C1026" s="1" t="s">
        <v>2964</v>
      </c>
      <c r="D1026" s="1" t="s">
        <v>2965</v>
      </c>
      <c r="E1026" s="1" t="s">
        <v>2320</v>
      </c>
      <c r="F1026" s="1" t="s">
        <v>257</v>
      </c>
      <c r="G1026" s="1" t="s">
        <v>2090</v>
      </c>
      <c r="H1026" s="1" t="s">
        <v>2966</v>
      </c>
      <c r="I1026" s="1">
        <f>+Territorio[[#This Row],[id]]</f>
        <v>1016</v>
      </c>
    </row>
    <row r="1027" spans="2:9" hidden="1" x14ac:dyDescent="0.25">
      <c r="B1027">
        <v>1017</v>
      </c>
      <c r="C1027" s="1" t="s">
        <v>2967</v>
      </c>
      <c r="D1027" s="1" t="s">
        <v>2968</v>
      </c>
      <c r="E1027" s="1" t="s">
        <v>2320</v>
      </c>
      <c r="F1027" s="1" t="s">
        <v>257</v>
      </c>
      <c r="G1027" s="1" t="s">
        <v>2090</v>
      </c>
      <c r="H1027" s="1" t="s">
        <v>2969</v>
      </c>
      <c r="I1027" s="1">
        <f>+Territorio[[#This Row],[id]]</f>
        <v>1017</v>
      </c>
    </row>
    <row r="1028" spans="2:9" hidden="1" x14ac:dyDescent="0.25">
      <c r="B1028">
        <v>1018</v>
      </c>
      <c r="C1028" s="1" t="s">
        <v>2970</v>
      </c>
      <c r="D1028" s="1" t="s">
        <v>2971</v>
      </c>
      <c r="E1028" s="1" t="s">
        <v>2320</v>
      </c>
      <c r="F1028" s="1" t="s">
        <v>257</v>
      </c>
      <c r="G1028" s="1" t="s">
        <v>2090</v>
      </c>
      <c r="H1028" s="1" t="s">
        <v>2972</v>
      </c>
      <c r="I1028" s="1">
        <f>+Territorio[[#This Row],[id]]</f>
        <v>1018</v>
      </c>
    </row>
    <row r="1029" spans="2:9" hidden="1" x14ac:dyDescent="0.25">
      <c r="B1029">
        <v>1019</v>
      </c>
      <c r="C1029" s="1" t="s">
        <v>2408</v>
      </c>
      <c r="D1029" s="1" t="s">
        <v>2973</v>
      </c>
      <c r="E1029" s="1" t="s">
        <v>2320</v>
      </c>
      <c r="F1029" s="1" t="s">
        <v>257</v>
      </c>
      <c r="G1029" s="1" t="s">
        <v>2090</v>
      </c>
      <c r="H1029" s="1" t="s">
        <v>2974</v>
      </c>
      <c r="I1029" s="1">
        <f>+Territorio[[#This Row],[id]]</f>
        <v>1019</v>
      </c>
    </row>
    <row r="1030" spans="2:9" hidden="1" x14ac:dyDescent="0.25">
      <c r="B1030">
        <v>1020</v>
      </c>
      <c r="C1030" s="1" t="s">
        <v>2975</v>
      </c>
      <c r="D1030" s="1" t="s">
        <v>2976</v>
      </c>
      <c r="E1030" s="1" t="s">
        <v>2320</v>
      </c>
      <c r="F1030" s="1" t="s">
        <v>257</v>
      </c>
      <c r="G1030" s="1" t="s">
        <v>2090</v>
      </c>
      <c r="H1030" s="1" t="s">
        <v>2977</v>
      </c>
      <c r="I1030" s="1">
        <f>+Territorio[[#This Row],[id]]</f>
        <v>1020</v>
      </c>
    </row>
    <row r="1031" spans="2:9" hidden="1" x14ac:dyDescent="0.25">
      <c r="B1031">
        <v>1021</v>
      </c>
      <c r="C1031" s="1" t="s">
        <v>2978</v>
      </c>
      <c r="D1031" s="1" t="s">
        <v>2979</v>
      </c>
      <c r="E1031" s="1" t="s">
        <v>2320</v>
      </c>
      <c r="F1031" s="1" t="s">
        <v>257</v>
      </c>
      <c r="G1031" s="1" t="s">
        <v>2090</v>
      </c>
      <c r="H1031" s="1" t="s">
        <v>2980</v>
      </c>
      <c r="I1031" s="1">
        <f>+Territorio[[#This Row],[id]]</f>
        <v>1021</v>
      </c>
    </row>
    <row r="1032" spans="2:9" hidden="1" x14ac:dyDescent="0.25">
      <c r="B1032">
        <v>1022</v>
      </c>
      <c r="C1032" s="1" t="s">
        <v>2981</v>
      </c>
      <c r="D1032" s="1" t="s">
        <v>2982</v>
      </c>
      <c r="E1032" s="1" t="s">
        <v>2320</v>
      </c>
      <c r="F1032" s="1" t="s">
        <v>257</v>
      </c>
      <c r="G1032" s="1" t="s">
        <v>2090</v>
      </c>
      <c r="H1032" s="1" t="s">
        <v>2983</v>
      </c>
      <c r="I1032" s="1">
        <f>+Territorio[[#This Row],[id]]</f>
        <v>1022</v>
      </c>
    </row>
    <row r="1033" spans="2:9" hidden="1" x14ac:dyDescent="0.25">
      <c r="B1033">
        <v>1023</v>
      </c>
      <c r="C1033" s="1" t="s">
        <v>2767</v>
      </c>
      <c r="D1033" s="1" t="s">
        <v>2984</v>
      </c>
      <c r="E1033" s="1" t="s">
        <v>2320</v>
      </c>
      <c r="F1033" s="1" t="s">
        <v>257</v>
      </c>
      <c r="G1033" s="1" t="s">
        <v>2090</v>
      </c>
      <c r="H1033" s="1" t="s">
        <v>2985</v>
      </c>
      <c r="I1033" s="1">
        <f>+Territorio[[#This Row],[id]]</f>
        <v>1023</v>
      </c>
    </row>
    <row r="1034" spans="2:9" hidden="1" x14ac:dyDescent="0.25">
      <c r="B1034">
        <v>1024</v>
      </c>
      <c r="C1034" s="1" t="s">
        <v>2986</v>
      </c>
      <c r="D1034" s="1" t="s">
        <v>2987</v>
      </c>
      <c r="E1034" s="1" t="s">
        <v>2320</v>
      </c>
      <c r="F1034" s="1" t="s">
        <v>257</v>
      </c>
      <c r="G1034" s="1" t="s">
        <v>2090</v>
      </c>
      <c r="H1034" s="1" t="s">
        <v>2988</v>
      </c>
      <c r="I1034" s="1">
        <f>+Territorio[[#This Row],[id]]</f>
        <v>1024</v>
      </c>
    </row>
    <row r="1035" spans="2:9" hidden="1" x14ac:dyDescent="0.25">
      <c r="B1035">
        <v>1025</v>
      </c>
      <c r="C1035" s="1" t="s">
        <v>2989</v>
      </c>
      <c r="D1035" s="1" t="s">
        <v>2990</v>
      </c>
      <c r="E1035" s="1" t="s">
        <v>2320</v>
      </c>
      <c r="F1035" s="1" t="s">
        <v>257</v>
      </c>
      <c r="G1035" s="1" t="s">
        <v>2090</v>
      </c>
      <c r="H1035" s="1" t="s">
        <v>2991</v>
      </c>
      <c r="I1035" s="1">
        <f>+Territorio[[#This Row],[id]]</f>
        <v>1025</v>
      </c>
    </row>
    <row r="1036" spans="2:9" hidden="1" x14ac:dyDescent="0.25">
      <c r="B1036">
        <v>1026</v>
      </c>
      <c r="C1036" s="1" t="s">
        <v>2992</v>
      </c>
      <c r="D1036" s="1" t="s">
        <v>2993</v>
      </c>
      <c r="E1036" s="1" t="s">
        <v>2320</v>
      </c>
      <c r="F1036" s="1" t="s">
        <v>257</v>
      </c>
      <c r="G1036" s="1" t="s">
        <v>2090</v>
      </c>
      <c r="H1036" s="1" t="s">
        <v>2994</v>
      </c>
      <c r="I1036" s="1">
        <f>+Territorio[[#This Row],[id]]</f>
        <v>1026</v>
      </c>
    </row>
    <row r="1037" spans="2:9" hidden="1" x14ac:dyDescent="0.25">
      <c r="B1037">
        <v>1027</v>
      </c>
      <c r="C1037" s="1" t="s">
        <v>2995</v>
      </c>
      <c r="D1037" s="1" t="s">
        <v>2996</v>
      </c>
      <c r="E1037" s="1" t="s">
        <v>2320</v>
      </c>
      <c r="F1037" s="1" t="s">
        <v>257</v>
      </c>
      <c r="G1037" s="1" t="s">
        <v>2090</v>
      </c>
      <c r="H1037" s="1" t="s">
        <v>2997</v>
      </c>
      <c r="I1037" s="1">
        <f>+Territorio[[#This Row],[id]]</f>
        <v>1027</v>
      </c>
    </row>
    <row r="1038" spans="2:9" hidden="1" x14ac:dyDescent="0.25">
      <c r="B1038">
        <v>1028</v>
      </c>
      <c r="C1038" s="1" t="s">
        <v>2998</v>
      </c>
      <c r="D1038" s="1" t="s">
        <v>2999</v>
      </c>
      <c r="E1038" s="1" t="s">
        <v>2320</v>
      </c>
      <c r="F1038" s="1" t="s">
        <v>257</v>
      </c>
      <c r="G1038" s="1" t="s">
        <v>2090</v>
      </c>
      <c r="H1038" s="1" t="s">
        <v>3000</v>
      </c>
      <c r="I1038" s="1">
        <f>+Territorio[[#This Row],[id]]</f>
        <v>1028</v>
      </c>
    </row>
    <row r="1039" spans="2:9" hidden="1" x14ac:dyDescent="0.25">
      <c r="B1039">
        <v>1029</v>
      </c>
      <c r="C1039" s="1" t="s">
        <v>3001</v>
      </c>
      <c r="D1039" s="1" t="s">
        <v>3002</v>
      </c>
      <c r="E1039" s="1" t="s">
        <v>2320</v>
      </c>
      <c r="F1039" s="1" t="s">
        <v>257</v>
      </c>
      <c r="G1039" s="1" t="s">
        <v>2090</v>
      </c>
      <c r="H1039" s="1" t="s">
        <v>3003</v>
      </c>
      <c r="I1039" s="1">
        <f>+Territorio[[#This Row],[id]]</f>
        <v>1029</v>
      </c>
    </row>
    <row r="1040" spans="2:9" hidden="1" x14ac:dyDescent="0.25">
      <c r="B1040">
        <v>1030</v>
      </c>
      <c r="C1040" s="1" t="s">
        <v>3004</v>
      </c>
      <c r="D1040" s="1" t="s">
        <v>3005</v>
      </c>
      <c r="E1040" s="1" t="s">
        <v>2320</v>
      </c>
      <c r="F1040" s="1" t="s">
        <v>257</v>
      </c>
      <c r="G1040" s="1" t="s">
        <v>2090</v>
      </c>
      <c r="H1040" s="1" t="s">
        <v>3006</v>
      </c>
      <c r="I1040" s="1">
        <f>+Territorio[[#This Row],[id]]</f>
        <v>1030</v>
      </c>
    </row>
    <row r="1041" spans="2:9" hidden="1" x14ac:dyDescent="0.25">
      <c r="B1041">
        <v>1031</v>
      </c>
      <c r="C1041" s="1" t="s">
        <v>3007</v>
      </c>
      <c r="D1041" s="1" t="s">
        <v>3008</v>
      </c>
      <c r="E1041" s="1" t="s">
        <v>2320</v>
      </c>
      <c r="F1041" s="1" t="s">
        <v>257</v>
      </c>
      <c r="G1041" s="1" t="s">
        <v>2090</v>
      </c>
      <c r="H1041" s="1" t="s">
        <v>3009</v>
      </c>
      <c r="I1041" s="1">
        <f>+Territorio[[#This Row],[id]]</f>
        <v>1031</v>
      </c>
    </row>
    <row r="1042" spans="2:9" hidden="1" x14ac:dyDescent="0.25">
      <c r="B1042">
        <v>1032</v>
      </c>
      <c r="C1042" s="1" t="s">
        <v>3010</v>
      </c>
      <c r="D1042" s="1" t="s">
        <v>3011</v>
      </c>
      <c r="E1042" s="1" t="s">
        <v>2320</v>
      </c>
      <c r="F1042" s="1" t="s">
        <v>257</v>
      </c>
      <c r="G1042" s="1" t="s">
        <v>2090</v>
      </c>
      <c r="H1042" s="1" t="s">
        <v>3012</v>
      </c>
      <c r="I1042" s="1">
        <f>+Territorio[[#This Row],[id]]</f>
        <v>1032</v>
      </c>
    </row>
    <row r="1043" spans="2:9" hidden="1" x14ac:dyDescent="0.25">
      <c r="B1043">
        <v>1033</v>
      </c>
      <c r="C1043" s="1" t="s">
        <v>3013</v>
      </c>
      <c r="D1043" s="1" t="s">
        <v>3014</v>
      </c>
      <c r="E1043" s="1" t="s">
        <v>2320</v>
      </c>
      <c r="F1043" s="1" t="s">
        <v>257</v>
      </c>
      <c r="G1043" s="1" t="s">
        <v>2090</v>
      </c>
      <c r="H1043" s="1" t="s">
        <v>3015</v>
      </c>
      <c r="I1043" s="1">
        <f>+Territorio[[#This Row],[id]]</f>
        <v>1033</v>
      </c>
    </row>
    <row r="1044" spans="2:9" hidden="1" x14ac:dyDescent="0.25">
      <c r="B1044">
        <v>1034</v>
      </c>
      <c r="C1044" s="1" t="s">
        <v>3016</v>
      </c>
      <c r="D1044" s="1" t="s">
        <v>3017</v>
      </c>
      <c r="E1044" s="1" t="s">
        <v>2320</v>
      </c>
      <c r="F1044" s="1" t="s">
        <v>257</v>
      </c>
      <c r="G1044" s="1" t="s">
        <v>2090</v>
      </c>
      <c r="H1044" s="1" t="s">
        <v>3018</v>
      </c>
      <c r="I1044" s="1">
        <f>+Territorio[[#This Row],[id]]</f>
        <v>1034</v>
      </c>
    </row>
    <row r="1045" spans="2:9" hidden="1" x14ac:dyDescent="0.25">
      <c r="B1045">
        <v>1035</v>
      </c>
      <c r="C1045" s="1" t="s">
        <v>3019</v>
      </c>
      <c r="D1045" s="1" t="s">
        <v>3020</v>
      </c>
      <c r="E1045" s="1" t="s">
        <v>2320</v>
      </c>
      <c r="F1045" s="1" t="s">
        <v>257</v>
      </c>
      <c r="G1045" s="1" t="s">
        <v>2090</v>
      </c>
      <c r="H1045" s="1" t="s">
        <v>3021</v>
      </c>
      <c r="I1045" s="1">
        <f>+Territorio[[#This Row],[id]]</f>
        <v>1035</v>
      </c>
    </row>
    <row r="1046" spans="2:9" hidden="1" x14ac:dyDescent="0.25">
      <c r="B1046">
        <v>1036</v>
      </c>
      <c r="C1046" s="1" t="s">
        <v>740</v>
      </c>
      <c r="D1046" s="1" t="s">
        <v>3022</v>
      </c>
      <c r="E1046" s="1" t="s">
        <v>2320</v>
      </c>
      <c r="F1046" s="1" t="s">
        <v>257</v>
      </c>
      <c r="G1046" s="1" t="s">
        <v>2090</v>
      </c>
      <c r="H1046" s="1" t="s">
        <v>3023</v>
      </c>
      <c r="I1046" s="1">
        <f>+Territorio[[#This Row],[id]]</f>
        <v>1036</v>
      </c>
    </row>
    <row r="1047" spans="2:9" hidden="1" x14ac:dyDescent="0.25">
      <c r="B1047">
        <v>1037</v>
      </c>
      <c r="C1047" s="1" t="s">
        <v>3024</v>
      </c>
      <c r="D1047" s="1" t="s">
        <v>3025</v>
      </c>
      <c r="E1047" s="1" t="s">
        <v>2320</v>
      </c>
      <c r="F1047" s="1" t="s">
        <v>257</v>
      </c>
      <c r="G1047" s="1" t="s">
        <v>2090</v>
      </c>
      <c r="H1047" s="1" t="s">
        <v>3026</v>
      </c>
      <c r="I1047" s="1">
        <f>+Territorio[[#This Row],[id]]</f>
        <v>1037</v>
      </c>
    </row>
    <row r="1048" spans="2:9" hidden="1" x14ac:dyDescent="0.25">
      <c r="B1048">
        <v>1038</v>
      </c>
      <c r="C1048" s="1" t="s">
        <v>3027</v>
      </c>
      <c r="D1048" s="1" t="s">
        <v>3028</v>
      </c>
      <c r="E1048" s="1" t="s">
        <v>2320</v>
      </c>
      <c r="F1048" s="1" t="s">
        <v>257</v>
      </c>
      <c r="G1048" s="1" t="s">
        <v>2090</v>
      </c>
      <c r="H1048" s="1" t="s">
        <v>3029</v>
      </c>
      <c r="I1048" s="1">
        <f>+Territorio[[#This Row],[id]]</f>
        <v>1038</v>
      </c>
    </row>
    <row r="1049" spans="2:9" hidden="1" x14ac:dyDescent="0.25">
      <c r="B1049">
        <v>1039</v>
      </c>
      <c r="C1049" s="1" t="s">
        <v>3030</v>
      </c>
      <c r="D1049" s="1" t="s">
        <v>3031</v>
      </c>
      <c r="E1049" s="1" t="s">
        <v>2320</v>
      </c>
      <c r="F1049" s="1" t="s">
        <v>257</v>
      </c>
      <c r="G1049" s="1" t="s">
        <v>2090</v>
      </c>
      <c r="H1049" s="1" t="s">
        <v>3032</v>
      </c>
      <c r="I1049" s="1">
        <f>+Territorio[[#This Row],[id]]</f>
        <v>1039</v>
      </c>
    </row>
    <row r="1050" spans="2:9" hidden="1" x14ac:dyDescent="0.25">
      <c r="B1050">
        <v>1040</v>
      </c>
      <c r="C1050" s="1" t="s">
        <v>3033</v>
      </c>
      <c r="D1050" s="1" t="s">
        <v>3034</v>
      </c>
      <c r="E1050" s="1" t="s">
        <v>2320</v>
      </c>
      <c r="F1050" s="1" t="s">
        <v>257</v>
      </c>
      <c r="G1050" s="1" t="s">
        <v>2090</v>
      </c>
      <c r="H1050" s="1" t="s">
        <v>3035</v>
      </c>
      <c r="I1050" s="1">
        <f>+Territorio[[#This Row],[id]]</f>
        <v>1040</v>
      </c>
    </row>
    <row r="1051" spans="2:9" hidden="1" x14ac:dyDescent="0.25">
      <c r="B1051">
        <v>1041</v>
      </c>
      <c r="C1051" s="1" t="s">
        <v>3036</v>
      </c>
      <c r="D1051" s="1" t="s">
        <v>3037</v>
      </c>
      <c r="E1051" s="1" t="s">
        <v>2320</v>
      </c>
      <c r="F1051" s="1" t="s">
        <v>257</v>
      </c>
      <c r="G1051" s="1" t="s">
        <v>2090</v>
      </c>
      <c r="H1051" s="1" t="s">
        <v>3038</v>
      </c>
      <c r="I1051" s="1">
        <f>+Territorio[[#This Row],[id]]</f>
        <v>1041</v>
      </c>
    </row>
    <row r="1052" spans="2:9" hidden="1" x14ac:dyDescent="0.25">
      <c r="B1052">
        <v>1042</v>
      </c>
      <c r="C1052" s="1" t="s">
        <v>3039</v>
      </c>
      <c r="D1052" s="1" t="s">
        <v>3040</v>
      </c>
      <c r="E1052" s="1" t="s">
        <v>2320</v>
      </c>
      <c r="F1052" s="1" t="s">
        <v>257</v>
      </c>
      <c r="G1052" s="1" t="s">
        <v>2090</v>
      </c>
      <c r="H1052" s="1" t="s">
        <v>3041</v>
      </c>
      <c r="I1052" s="1">
        <f>+Territorio[[#This Row],[id]]</f>
        <v>1042</v>
      </c>
    </row>
    <row r="1053" spans="2:9" hidden="1" x14ac:dyDescent="0.25">
      <c r="B1053">
        <v>1043</v>
      </c>
      <c r="C1053" s="1" t="s">
        <v>1479</v>
      </c>
      <c r="D1053" s="1" t="s">
        <v>3042</v>
      </c>
      <c r="E1053" s="1" t="s">
        <v>2320</v>
      </c>
      <c r="F1053" s="1" t="s">
        <v>257</v>
      </c>
      <c r="G1053" s="1" t="s">
        <v>2090</v>
      </c>
      <c r="H1053" s="1" t="s">
        <v>3043</v>
      </c>
      <c r="I1053" s="1">
        <f>+Territorio[[#This Row],[id]]</f>
        <v>1043</v>
      </c>
    </row>
    <row r="1054" spans="2:9" hidden="1" x14ac:dyDescent="0.25">
      <c r="B1054">
        <v>1044</v>
      </c>
      <c r="C1054" s="1" t="s">
        <v>3044</v>
      </c>
      <c r="D1054" s="1" t="s">
        <v>3045</v>
      </c>
      <c r="E1054" s="1" t="s">
        <v>2320</v>
      </c>
      <c r="F1054" s="1" t="s">
        <v>257</v>
      </c>
      <c r="G1054" s="1" t="s">
        <v>2090</v>
      </c>
      <c r="H1054" s="1" t="s">
        <v>3046</v>
      </c>
      <c r="I1054" s="1">
        <f>+Territorio[[#This Row],[id]]</f>
        <v>1044</v>
      </c>
    </row>
    <row r="1055" spans="2:9" hidden="1" x14ac:dyDescent="0.25">
      <c r="B1055">
        <v>1045</v>
      </c>
      <c r="C1055" s="1" t="s">
        <v>3047</v>
      </c>
      <c r="D1055" s="1" t="s">
        <v>3048</v>
      </c>
      <c r="E1055" s="1" t="s">
        <v>2320</v>
      </c>
      <c r="F1055" s="1" t="s">
        <v>257</v>
      </c>
      <c r="G1055" s="1" t="s">
        <v>2090</v>
      </c>
      <c r="H1055" s="1" t="s">
        <v>3049</v>
      </c>
      <c r="I1055" s="1">
        <f>+Territorio[[#This Row],[id]]</f>
        <v>1045</v>
      </c>
    </row>
    <row r="1056" spans="2:9" hidden="1" x14ac:dyDescent="0.25">
      <c r="B1056">
        <v>1046</v>
      </c>
      <c r="C1056" s="1" t="s">
        <v>3050</v>
      </c>
      <c r="D1056" s="1" t="s">
        <v>3051</v>
      </c>
      <c r="E1056" s="1" t="s">
        <v>2320</v>
      </c>
      <c r="F1056" s="1" t="s">
        <v>257</v>
      </c>
      <c r="G1056" s="1" t="s">
        <v>2090</v>
      </c>
      <c r="H1056" s="1" t="s">
        <v>3052</v>
      </c>
      <c r="I1056" s="1">
        <f>+Territorio[[#This Row],[id]]</f>
        <v>1046</v>
      </c>
    </row>
    <row r="1057" spans="2:9" hidden="1" x14ac:dyDescent="0.25">
      <c r="B1057">
        <v>1047</v>
      </c>
      <c r="C1057" s="1" t="s">
        <v>3053</v>
      </c>
      <c r="D1057" s="1" t="s">
        <v>3054</v>
      </c>
      <c r="E1057" s="1" t="s">
        <v>2320</v>
      </c>
      <c r="F1057" s="1" t="s">
        <v>257</v>
      </c>
      <c r="G1057" s="1" t="s">
        <v>2090</v>
      </c>
      <c r="H1057" s="1" t="s">
        <v>3055</v>
      </c>
      <c r="I1057" s="1">
        <f>+Territorio[[#This Row],[id]]</f>
        <v>1047</v>
      </c>
    </row>
    <row r="1058" spans="2:9" hidden="1" x14ac:dyDescent="0.25">
      <c r="B1058">
        <v>1048</v>
      </c>
      <c r="C1058" s="1" t="s">
        <v>3056</v>
      </c>
      <c r="D1058" s="1" t="s">
        <v>3057</v>
      </c>
      <c r="E1058" s="1" t="s">
        <v>2320</v>
      </c>
      <c r="F1058" s="1" t="s">
        <v>257</v>
      </c>
      <c r="G1058" s="1" t="s">
        <v>2090</v>
      </c>
      <c r="H1058" s="1" t="s">
        <v>3058</v>
      </c>
      <c r="I1058" s="1">
        <f>+Territorio[[#This Row],[id]]</f>
        <v>1048</v>
      </c>
    </row>
    <row r="1059" spans="2:9" hidden="1" x14ac:dyDescent="0.25">
      <c r="B1059">
        <v>1049</v>
      </c>
      <c r="C1059" s="1" t="s">
        <v>3059</v>
      </c>
      <c r="D1059" s="1" t="s">
        <v>3060</v>
      </c>
      <c r="E1059" s="1" t="s">
        <v>2320</v>
      </c>
      <c r="F1059" s="1" t="s">
        <v>257</v>
      </c>
      <c r="G1059" s="1" t="s">
        <v>2090</v>
      </c>
      <c r="H1059" s="1" t="s">
        <v>3061</v>
      </c>
      <c r="I1059" s="1">
        <f>+Territorio[[#This Row],[id]]</f>
        <v>1049</v>
      </c>
    </row>
    <row r="1060" spans="2:9" hidden="1" x14ac:dyDescent="0.25">
      <c r="B1060">
        <v>1050</v>
      </c>
      <c r="C1060" s="1" t="s">
        <v>3062</v>
      </c>
      <c r="D1060" s="1" t="s">
        <v>3063</v>
      </c>
      <c r="E1060" s="1" t="s">
        <v>2320</v>
      </c>
      <c r="F1060" s="1" t="s">
        <v>257</v>
      </c>
      <c r="G1060" s="1" t="s">
        <v>2090</v>
      </c>
      <c r="H1060" s="1" t="s">
        <v>3064</v>
      </c>
      <c r="I1060" s="1">
        <f>+Territorio[[#This Row],[id]]</f>
        <v>1050</v>
      </c>
    </row>
    <row r="1061" spans="2:9" hidden="1" x14ac:dyDescent="0.25">
      <c r="B1061">
        <v>1051</v>
      </c>
      <c r="C1061" s="1" t="s">
        <v>3065</v>
      </c>
      <c r="D1061" s="1" t="s">
        <v>3066</v>
      </c>
      <c r="E1061" s="1" t="s">
        <v>2320</v>
      </c>
      <c r="F1061" s="1" t="s">
        <v>257</v>
      </c>
      <c r="G1061" s="1" t="s">
        <v>2090</v>
      </c>
      <c r="H1061" s="1" t="s">
        <v>3067</v>
      </c>
      <c r="I1061" s="1">
        <f>+Territorio[[#This Row],[id]]</f>
        <v>1051</v>
      </c>
    </row>
    <row r="1062" spans="2:9" hidden="1" x14ac:dyDescent="0.25">
      <c r="B1062">
        <v>1052</v>
      </c>
      <c r="C1062" s="1" t="s">
        <v>3068</v>
      </c>
      <c r="D1062" s="1" t="s">
        <v>3069</v>
      </c>
      <c r="E1062" s="1" t="s">
        <v>2320</v>
      </c>
      <c r="F1062" s="1" t="s">
        <v>257</v>
      </c>
      <c r="G1062" s="1" t="s">
        <v>2090</v>
      </c>
      <c r="H1062" s="1" t="s">
        <v>3070</v>
      </c>
      <c r="I1062" s="1">
        <f>+Territorio[[#This Row],[id]]</f>
        <v>1052</v>
      </c>
    </row>
    <row r="1063" spans="2:9" hidden="1" x14ac:dyDescent="0.25">
      <c r="B1063">
        <v>1053</v>
      </c>
      <c r="C1063" s="1" t="s">
        <v>3071</v>
      </c>
      <c r="D1063" s="1" t="s">
        <v>3072</v>
      </c>
      <c r="E1063" s="1" t="s">
        <v>2320</v>
      </c>
      <c r="F1063" s="1" t="s">
        <v>257</v>
      </c>
      <c r="G1063" s="1" t="s">
        <v>2090</v>
      </c>
      <c r="H1063" s="1" t="s">
        <v>3073</v>
      </c>
      <c r="I1063" s="1">
        <f>+Territorio[[#This Row],[id]]</f>
        <v>1053</v>
      </c>
    </row>
    <row r="1064" spans="2:9" hidden="1" x14ac:dyDescent="0.25">
      <c r="B1064">
        <v>1054</v>
      </c>
      <c r="C1064" s="1" t="s">
        <v>3074</v>
      </c>
      <c r="D1064" s="1" t="s">
        <v>3075</v>
      </c>
      <c r="E1064" s="1" t="s">
        <v>2320</v>
      </c>
      <c r="F1064" s="1" t="s">
        <v>257</v>
      </c>
      <c r="G1064" s="1" t="s">
        <v>2090</v>
      </c>
      <c r="H1064" s="1" t="s">
        <v>3076</v>
      </c>
      <c r="I1064" s="1">
        <f>+Territorio[[#This Row],[id]]</f>
        <v>1054</v>
      </c>
    </row>
    <row r="1065" spans="2:9" hidden="1" x14ac:dyDescent="0.25">
      <c r="B1065">
        <v>1055</v>
      </c>
      <c r="C1065" s="1" t="s">
        <v>746</v>
      </c>
      <c r="D1065" s="1" t="s">
        <v>3077</v>
      </c>
      <c r="E1065" s="1" t="s">
        <v>2320</v>
      </c>
      <c r="F1065" s="1" t="s">
        <v>257</v>
      </c>
      <c r="G1065" s="1" t="s">
        <v>2090</v>
      </c>
      <c r="H1065" s="1" t="s">
        <v>3078</v>
      </c>
      <c r="I1065" s="1">
        <f>+Territorio[[#This Row],[id]]</f>
        <v>1055</v>
      </c>
    </row>
    <row r="1066" spans="2:9" hidden="1" x14ac:dyDescent="0.25">
      <c r="B1066">
        <v>1056</v>
      </c>
      <c r="C1066" s="1" t="s">
        <v>3079</v>
      </c>
      <c r="D1066" s="1" t="s">
        <v>3080</v>
      </c>
      <c r="E1066" s="1" t="s">
        <v>2320</v>
      </c>
      <c r="F1066" s="1" t="s">
        <v>257</v>
      </c>
      <c r="G1066" s="1" t="s">
        <v>2090</v>
      </c>
      <c r="H1066" s="1" t="s">
        <v>3081</v>
      </c>
      <c r="I1066" s="1">
        <f>+Territorio[[#This Row],[id]]</f>
        <v>1056</v>
      </c>
    </row>
    <row r="1067" spans="2:9" hidden="1" x14ac:dyDescent="0.25">
      <c r="B1067">
        <v>1057</v>
      </c>
      <c r="C1067" s="1" t="s">
        <v>3082</v>
      </c>
      <c r="D1067" s="1" t="s">
        <v>3083</v>
      </c>
      <c r="E1067" s="1" t="s">
        <v>2320</v>
      </c>
      <c r="F1067" s="1" t="s">
        <v>257</v>
      </c>
      <c r="G1067" s="1" t="s">
        <v>2090</v>
      </c>
      <c r="H1067" s="1" t="s">
        <v>3084</v>
      </c>
      <c r="I1067" s="1">
        <f>+Territorio[[#This Row],[id]]</f>
        <v>1057</v>
      </c>
    </row>
    <row r="1068" spans="2:9" hidden="1" x14ac:dyDescent="0.25">
      <c r="B1068">
        <v>1058</v>
      </c>
      <c r="C1068" s="1" t="s">
        <v>3085</v>
      </c>
      <c r="D1068" s="1" t="s">
        <v>3086</v>
      </c>
      <c r="E1068" s="1" t="s">
        <v>2320</v>
      </c>
      <c r="F1068" s="1" t="s">
        <v>257</v>
      </c>
      <c r="G1068" s="1" t="s">
        <v>2090</v>
      </c>
      <c r="H1068" s="1" t="s">
        <v>3087</v>
      </c>
      <c r="I1068" s="1">
        <f>+Territorio[[#This Row],[id]]</f>
        <v>1058</v>
      </c>
    </row>
    <row r="1069" spans="2:9" hidden="1" x14ac:dyDescent="0.25">
      <c r="B1069">
        <v>1059</v>
      </c>
      <c r="C1069" s="1" t="s">
        <v>3088</v>
      </c>
      <c r="D1069" s="1" t="s">
        <v>3089</v>
      </c>
      <c r="E1069" s="1" t="s">
        <v>2320</v>
      </c>
      <c r="F1069" s="1" t="s">
        <v>257</v>
      </c>
      <c r="G1069" s="1" t="s">
        <v>2090</v>
      </c>
      <c r="H1069" s="1" t="s">
        <v>3090</v>
      </c>
      <c r="I1069" s="1">
        <f>+Territorio[[#This Row],[id]]</f>
        <v>1059</v>
      </c>
    </row>
    <row r="1070" spans="2:9" hidden="1" x14ac:dyDescent="0.25">
      <c r="B1070">
        <v>1060</v>
      </c>
      <c r="C1070" s="1" t="s">
        <v>3091</v>
      </c>
      <c r="D1070" s="1" t="s">
        <v>3092</v>
      </c>
      <c r="E1070" s="1" t="s">
        <v>2320</v>
      </c>
      <c r="F1070" s="1" t="s">
        <v>257</v>
      </c>
      <c r="G1070" s="1" t="s">
        <v>2090</v>
      </c>
      <c r="H1070" s="1" t="s">
        <v>3093</v>
      </c>
      <c r="I1070" s="1">
        <f>+Territorio[[#This Row],[id]]</f>
        <v>1060</v>
      </c>
    </row>
    <row r="1071" spans="2:9" hidden="1" x14ac:dyDescent="0.25">
      <c r="B1071">
        <v>1061</v>
      </c>
      <c r="C1071" s="1" t="s">
        <v>3094</v>
      </c>
      <c r="D1071" s="1" t="s">
        <v>3095</v>
      </c>
      <c r="E1071" s="1" t="s">
        <v>2320</v>
      </c>
      <c r="F1071" s="1" t="s">
        <v>257</v>
      </c>
      <c r="G1071" s="1" t="s">
        <v>2090</v>
      </c>
      <c r="H1071" s="1" t="s">
        <v>3096</v>
      </c>
      <c r="I1071" s="1">
        <f>+Territorio[[#This Row],[id]]</f>
        <v>1061</v>
      </c>
    </row>
    <row r="1072" spans="2:9" hidden="1" x14ac:dyDescent="0.25">
      <c r="B1072">
        <v>1062</v>
      </c>
      <c r="C1072" s="1" t="s">
        <v>3097</v>
      </c>
      <c r="D1072" s="1" t="s">
        <v>3098</v>
      </c>
      <c r="E1072" s="1" t="s">
        <v>2320</v>
      </c>
      <c r="F1072" s="1" t="s">
        <v>257</v>
      </c>
      <c r="G1072" s="1" t="s">
        <v>2090</v>
      </c>
      <c r="H1072" s="1" t="s">
        <v>3099</v>
      </c>
      <c r="I1072" s="1">
        <f>+Territorio[[#This Row],[id]]</f>
        <v>1062</v>
      </c>
    </row>
    <row r="1073" spans="2:9" hidden="1" x14ac:dyDescent="0.25">
      <c r="B1073">
        <v>1063</v>
      </c>
      <c r="C1073" s="1" t="s">
        <v>722</v>
      </c>
      <c r="D1073" s="1" t="s">
        <v>3100</v>
      </c>
      <c r="E1073" s="1" t="s">
        <v>2320</v>
      </c>
      <c r="F1073" s="1" t="s">
        <v>257</v>
      </c>
      <c r="G1073" s="1" t="s">
        <v>2090</v>
      </c>
      <c r="H1073" s="1" t="s">
        <v>3101</v>
      </c>
      <c r="I1073" s="1">
        <f>+Territorio[[#This Row],[id]]</f>
        <v>1063</v>
      </c>
    </row>
    <row r="1074" spans="2:9" hidden="1" x14ac:dyDescent="0.25">
      <c r="B1074">
        <v>1064</v>
      </c>
      <c r="C1074" s="1" t="s">
        <v>3102</v>
      </c>
      <c r="D1074" s="1" t="s">
        <v>3103</v>
      </c>
      <c r="E1074" s="1" t="s">
        <v>2320</v>
      </c>
      <c r="F1074" s="1" t="s">
        <v>257</v>
      </c>
      <c r="G1074" s="1" t="s">
        <v>2090</v>
      </c>
      <c r="H1074" s="1" t="s">
        <v>3104</v>
      </c>
      <c r="I1074" s="1">
        <f>+Territorio[[#This Row],[id]]</f>
        <v>1064</v>
      </c>
    </row>
    <row r="1075" spans="2:9" hidden="1" x14ac:dyDescent="0.25">
      <c r="B1075">
        <v>1065</v>
      </c>
      <c r="C1075" s="1" t="s">
        <v>3105</v>
      </c>
      <c r="D1075" s="1" t="s">
        <v>3106</v>
      </c>
      <c r="E1075" s="1" t="s">
        <v>2320</v>
      </c>
      <c r="F1075" s="1" t="s">
        <v>257</v>
      </c>
      <c r="G1075" s="1" t="s">
        <v>2090</v>
      </c>
      <c r="H1075" s="1" t="s">
        <v>3107</v>
      </c>
      <c r="I1075" s="1">
        <f>+Territorio[[#This Row],[id]]</f>
        <v>1065</v>
      </c>
    </row>
    <row r="1076" spans="2:9" hidden="1" x14ac:dyDescent="0.25">
      <c r="B1076">
        <v>1066</v>
      </c>
      <c r="C1076" s="1" t="s">
        <v>3108</v>
      </c>
      <c r="D1076" s="1" t="s">
        <v>3109</v>
      </c>
      <c r="E1076" s="1" t="s">
        <v>2320</v>
      </c>
      <c r="F1076" s="1" t="s">
        <v>257</v>
      </c>
      <c r="G1076" s="1" t="s">
        <v>2090</v>
      </c>
      <c r="H1076" s="1" t="s">
        <v>3110</v>
      </c>
      <c r="I1076" s="1">
        <f>+Territorio[[#This Row],[id]]</f>
        <v>1066</v>
      </c>
    </row>
    <row r="1077" spans="2:9" hidden="1" x14ac:dyDescent="0.25">
      <c r="B1077">
        <v>1067</v>
      </c>
      <c r="C1077" s="1" t="s">
        <v>3111</v>
      </c>
      <c r="D1077" s="1" t="s">
        <v>3112</v>
      </c>
      <c r="E1077" s="1" t="s">
        <v>2320</v>
      </c>
      <c r="F1077" s="1" t="s">
        <v>257</v>
      </c>
      <c r="G1077" s="1" t="s">
        <v>2090</v>
      </c>
      <c r="H1077" s="1" t="s">
        <v>3113</v>
      </c>
      <c r="I1077" s="1">
        <f>+Territorio[[#This Row],[id]]</f>
        <v>1067</v>
      </c>
    </row>
    <row r="1078" spans="2:9" hidden="1" x14ac:dyDescent="0.25">
      <c r="B1078">
        <v>1068</v>
      </c>
      <c r="C1078" s="1" t="s">
        <v>3114</v>
      </c>
      <c r="D1078" s="1" t="s">
        <v>3115</v>
      </c>
      <c r="E1078" s="1" t="s">
        <v>2320</v>
      </c>
      <c r="F1078" s="1" t="s">
        <v>257</v>
      </c>
      <c r="G1078" s="1" t="s">
        <v>2090</v>
      </c>
      <c r="H1078" s="1" t="s">
        <v>3116</v>
      </c>
      <c r="I1078" s="1">
        <f>+Territorio[[#This Row],[id]]</f>
        <v>1068</v>
      </c>
    </row>
    <row r="1079" spans="2:9" hidden="1" x14ac:dyDescent="0.25">
      <c r="B1079">
        <v>1069</v>
      </c>
      <c r="C1079" s="1" t="s">
        <v>3117</v>
      </c>
      <c r="D1079" s="1" t="s">
        <v>3118</v>
      </c>
      <c r="E1079" s="1" t="s">
        <v>2320</v>
      </c>
      <c r="F1079" s="1" t="s">
        <v>257</v>
      </c>
      <c r="G1079" s="1" t="s">
        <v>2090</v>
      </c>
      <c r="H1079" s="1" t="s">
        <v>3119</v>
      </c>
      <c r="I1079" s="1">
        <f>+Territorio[[#This Row],[id]]</f>
        <v>1069</v>
      </c>
    </row>
    <row r="1080" spans="2:9" hidden="1" x14ac:dyDescent="0.25">
      <c r="B1080">
        <v>1070</v>
      </c>
      <c r="C1080" s="1" t="s">
        <v>3120</v>
      </c>
      <c r="D1080" s="1" t="s">
        <v>3121</v>
      </c>
      <c r="E1080" s="1" t="s">
        <v>2320</v>
      </c>
      <c r="F1080" s="1" t="s">
        <v>257</v>
      </c>
      <c r="G1080" s="1" t="s">
        <v>2090</v>
      </c>
      <c r="H1080" s="1" t="s">
        <v>3122</v>
      </c>
      <c r="I1080" s="1">
        <f>+Territorio[[#This Row],[id]]</f>
        <v>1070</v>
      </c>
    </row>
    <row r="1081" spans="2:9" hidden="1" x14ac:dyDescent="0.25">
      <c r="B1081">
        <v>1071</v>
      </c>
      <c r="C1081" s="1" t="s">
        <v>3123</v>
      </c>
      <c r="D1081" s="1" t="s">
        <v>3124</v>
      </c>
      <c r="E1081" s="1" t="s">
        <v>2320</v>
      </c>
      <c r="F1081" s="1" t="s">
        <v>257</v>
      </c>
      <c r="G1081" s="1" t="s">
        <v>2090</v>
      </c>
      <c r="H1081" s="1" t="s">
        <v>3125</v>
      </c>
      <c r="I1081" s="1">
        <f>+Territorio[[#This Row],[id]]</f>
        <v>1071</v>
      </c>
    </row>
    <row r="1082" spans="2:9" hidden="1" x14ac:dyDescent="0.25">
      <c r="B1082">
        <v>1072</v>
      </c>
      <c r="C1082" s="1" t="s">
        <v>2155</v>
      </c>
      <c r="D1082" s="1" t="s">
        <v>3126</v>
      </c>
      <c r="E1082" s="1" t="s">
        <v>2320</v>
      </c>
      <c r="F1082" s="1" t="s">
        <v>257</v>
      </c>
      <c r="G1082" s="1" t="s">
        <v>2090</v>
      </c>
      <c r="H1082" s="1" t="s">
        <v>3127</v>
      </c>
      <c r="I1082" s="1">
        <f>+Territorio[[#This Row],[id]]</f>
        <v>1072</v>
      </c>
    </row>
    <row r="1083" spans="2:9" hidden="1" x14ac:dyDescent="0.25">
      <c r="B1083">
        <v>1073</v>
      </c>
      <c r="C1083" s="1" t="s">
        <v>3128</v>
      </c>
      <c r="D1083" s="1" t="s">
        <v>3129</v>
      </c>
      <c r="E1083" s="1" t="s">
        <v>2320</v>
      </c>
      <c r="F1083" s="1" t="s">
        <v>257</v>
      </c>
      <c r="G1083" s="1" t="s">
        <v>2090</v>
      </c>
      <c r="H1083" s="1" t="s">
        <v>3130</v>
      </c>
      <c r="I1083" s="1">
        <f>+Territorio[[#This Row],[id]]</f>
        <v>1073</v>
      </c>
    </row>
    <row r="1084" spans="2:9" hidden="1" x14ac:dyDescent="0.25">
      <c r="B1084">
        <v>1074</v>
      </c>
      <c r="C1084" s="1" t="s">
        <v>3131</v>
      </c>
      <c r="D1084" s="1" t="s">
        <v>3132</v>
      </c>
      <c r="E1084" s="1" t="s">
        <v>2320</v>
      </c>
      <c r="F1084" s="1" t="s">
        <v>257</v>
      </c>
      <c r="G1084" s="1" t="s">
        <v>2090</v>
      </c>
      <c r="H1084" s="1" t="s">
        <v>3133</v>
      </c>
      <c r="I1084" s="1">
        <f>+Territorio[[#This Row],[id]]</f>
        <v>1074</v>
      </c>
    </row>
    <row r="1085" spans="2:9" hidden="1" x14ac:dyDescent="0.25">
      <c r="B1085">
        <v>1075</v>
      </c>
      <c r="C1085" s="1" t="s">
        <v>3134</v>
      </c>
      <c r="D1085" s="1" t="s">
        <v>3135</v>
      </c>
      <c r="E1085" s="1" t="s">
        <v>2320</v>
      </c>
      <c r="F1085" s="1" t="s">
        <v>257</v>
      </c>
      <c r="G1085" s="1" t="s">
        <v>2090</v>
      </c>
      <c r="H1085" s="1" t="s">
        <v>3136</v>
      </c>
      <c r="I1085" s="1">
        <f>+Territorio[[#This Row],[id]]</f>
        <v>1075</v>
      </c>
    </row>
    <row r="1086" spans="2:9" hidden="1" x14ac:dyDescent="0.25">
      <c r="B1086">
        <v>1076</v>
      </c>
      <c r="C1086" s="1" t="s">
        <v>3137</v>
      </c>
      <c r="D1086" s="1" t="s">
        <v>3138</v>
      </c>
      <c r="E1086" s="1" t="s">
        <v>2320</v>
      </c>
      <c r="F1086" s="1" t="s">
        <v>257</v>
      </c>
      <c r="G1086" s="1" t="s">
        <v>2090</v>
      </c>
      <c r="H1086" s="1" t="s">
        <v>3139</v>
      </c>
      <c r="I1086" s="1">
        <f>+Territorio[[#This Row],[id]]</f>
        <v>1076</v>
      </c>
    </row>
    <row r="1087" spans="2:9" hidden="1" x14ac:dyDescent="0.25">
      <c r="B1087">
        <v>1077</v>
      </c>
      <c r="C1087" s="1" t="s">
        <v>3140</v>
      </c>
      <c r="D1087" s="1" t="s">
        <v>3141</v>
      </c>
      <c r="E1087" s="1" t="s">
        <v>2320</v>
      </c>
      <c r="F1087" s="1" t="s">
        <v>257</v>
      </c>
      <c r="G1087" s="1" t="s">
        <v>2090</v>
      </c>
      <c r="H1087" s="1" t="s">
        <v>3142</v>
      </c>
      <c r="I1087" s="1">
        <f>+Territorio[[#This Row],[id]]</f>
        <v>1077</v>
      </c>
    </row>
    <row r="1088" spans="2:9" hidden="1" x14ac:dyDescent="0.25">
      <c r="B1088">
        <v>1078</v>
      </c>
      <c r="C1088" s="1" t="s">
        <v>3143</v>
      </c>
      <c r="D1088" s="1" t="s">
        <v>3144</v>
      </c>
      <c r="E1088" s="1" t="s">
        <v>2320</v>
      </c>
      <c r="F1088" s="1" t="s">
        <v>257</v>
      </c>
      <c r="G1088" s="1" t="s">
        <v>2090</v>
      </c>
      <c r="H1088" s="1" t="s">
        <v>3145</v>
      </c>
      <c r="I1088" s="1">
        <f>+Territorio[[#This Row],[id]]</f>
        <v>1078</v>
      </c>
    </row>
    <row r="1089" spans="2:9" hidden="1" x14ac:dyDescent="0.25">
      <c r="B1089">
        <v>1079</v>
      </c>
      <c r="C1089" s="1" t="s">
        <v>3146</v>
      </c>
      <c r="D1089" s="1" t="s">
        <v>3147</v>
      </c>
      <c r="E1089" s="1" t="s">
        <v>2320</v>
      </c>
      <c r="F1089" s="1" t="s">
        <v>257</v>
      </c>
      <c r="G1089" s="1" t="s">
        <v>2090</v>
      </c>
      <c r="H1089" s="1" t="s">
        <v>3148</v>
      </c>
      <c r="I1089" s="1">
        <f>+Territorio[[#This Row],[id]]</f>
        <v>1079</v>
      </c>
    </row>
    <row r="1090" spans="2:9" hidden="1" x14ac:dyDescent="0.25">
      <c r="B1090">
        <v>1080</v>
      </c>
      <c r="C1090" s="1" t="s">
        <v>3149</v>
      </c>
      <c r="D1090" s="1" t="s">
        <v>3150</v>
      </c>
      <c r="E1090" s="1" t="s">
        <v>2320</v>
      </c>
      <c r="F1090" s="1" t="s">
        <v>257</v>
      </c>
      <c r="G1090" s="1" t="s">
        <v>2090</v>
      </c>
      <c r="H1090" s="1" t="s">
        <v>3151</v>
      </c>
      <c r="I1090" s="1">
        <f>+Territorio[[#This Row],[id]]</f>
        <v>1080</v>
      </c>
    </row>
    <row r="1091" spans="2:9" hidden="1" x14ac:dyDescent="0.25">
      <c r="B1091">
        <v>1081</v>
      </c>
      <c r="C1091" s="1" t="s">
        <v>3152</v>
      </c>
      <c r="D1091" s="1" t="s">
        <v>3153</v>
      </c>
      <c r="E1091" s="1" t="s">
        <v>2320</v>
      </c>
      <c r="F1091" s="1" t="s">
        <v>257</v>
      </c>
      <c r="G1091" s="1" t="s">
        <v>2090</v>
      </c>
      <c r="H1091" s="1" t="s">
        <v>3154</v>
      </c>
      <c r="I1091" s="1">
        <f>+Territorio[[#This Row],[id]]</f>
        <v>1081</v>
      </c>
    </row>
    <row r="1092" spans="2:9" hidden="1" x14ac:dyDescent="0.25">
      <c r="B1092">
        <v>1082</v>
      </c>
      <c r="C1092" s="1" t="s">
        <v>2344</v>
      </c>
      <c r="D1092" s="1" t="s">
        <v>3155</v>
      </c>
      <c r="E1092" s="1" t="s">
        <v>2320</v>
      </c>
      <c r="F1092" s="1" t="s">
        <v>257</v>
      </c>
      <c r="G1092" s="1" t="s">
        <v>2090</v>
      </c>
      <c r="H1092" s="1" t="s">
        <v>3156</v>
      </c>
      <c r="I1092" s="1">
        <f>+Territorio[[#This Row],[id]]</f>
        <v>1082</v>
      </c>
    </row>
    <row r="1093" spans="2:9" hidden="1" x14ac:dyDescent="0.25">
      <c r="B1093">
        <v>1083</v>
      </c>
      <c r="C1093" s="1" t="s">
        <v>3157</v>
      </c>
      <c r="D1093" s="1" t="s">
        <v>3158</v>
      </c>
      <c r="E1093" s="1" t="s">
        <v>2320</v>
      </c>
      <c r="F1093" s="1" t="s">
        <v>257</v>
      </c>
      <c r="G1093" s="1" t="s">
        <v>2090</v>
      </c>
      <c r="H1093" s="1" t="s">
        <v>3159</v>
      </c>
      <c r="I1093" s="1">
        <f>+Territorio[[#This Row],[id]]</f>
        <v>1083</v>
      </c>
    </row>
    <row r="1094" spans="2:9" hidden="1" x14ac:dyDescent="0.25">
      <c r="B1094">
        <v>1084</v>
      </c>
      <c r="C1094" s="1" t="s">
        <v>3160</v>
      </c>
      <c r="D1094" s="1" t="s">
        <v>3161</v>
      </c>
      <c r="E1094" s="1" t="s">
        <v>2320</v>
      </c>
      <c r="F1094" s="1" t="s">
        <v>257</v>
      </c>
      <c r="G1094" s="1" t="s">
        <v>2090</v>
      </c>
      <c r="H1094" s="1" t="s">
        <v>3162</v>
      </c>
      <c r="I1094" s="1">
        <f>+Territorio[[#This Row],[id]]</f>
        <v>1084</v>
      </c>
    </row>
    <row r="1095" spans="2:9" hidden="1" x14ac:dyDescent="0.25">
      <c r="B1095">
        <v>1085</v>
      </c>
      <c r="C1095" s="1" t="s">
        <v>3163</v>
      </c>
      <c r="D1095" s="1" t="s">
        <v>3164</v>
      </c>
      <c r="E1095" s="1" t="s">
        <v>2320</v>
      </c>
      <c r="F1095" s="1" t="s">
        <v>257</v>
      </c>
      <c r="G1095" s="1" t="s">
        <v>2090</v>
      </c>
      <c r="H1095" s="1" t="s">
        <v>3165</v>
      </c>
      <c r="I1095" s="1">
        <f>+Territorio[[#This Row],[id]]</f>
        <v>1085</v>
      </c>
    </row>
    <row r="1096" spans="2:9" hidden="1" x14ac:dyDescent="0.25">
      <c r="B1096">
        <v>1086</v>
      </c>
      <c r="C1096" s="1" t="s">
        <v>3166</v>
      </c>
      <c r="D1096" s="1" t="s">
        <v>3167</v>
      </c>
      <c r="E1096" s="1" t="s">
        <v>2320</v>
      </c>
      <c r="F1096" s="1" t="s">
        <v>257</v>
      </c>
      <c r="G1096" s="1" t="s">
        <v>2090</v>
      </c>
      <c r="H1096" s="1" t="s">
        <v>3168</v>
      </c>
      <c r="I1096" s="1">
        <f>+Territorio[[#This Row],[id]]</f>
        <v>1086</v>
      </c>
    </row>
    <row r="1097" spans="2:9" hidden="1" x14ac:dyDescent="0.25">
      <c r="B1097">
        <v>1087</v>
      </c>
      <c r="C1097" s="1" t="s">
        <v>3169</v>
      </c>
      <c r="D1097" s="1" t="s">
        <v>2563</v>
      </c>
      <c r="E1097" s="1" t="s">
        <v>2320</v>
      </c>
      <c r="F1097" s="1" t="s">
        <v>257</v>
      </c>
      <c r="G1097" s="1" t="s">
        <v>2090</v>
      </c>
      <c r="H1097" s="1" t="s">
        <v>3170</v>
      </c>
      <c r="I1097" s="1">
        <f>+Territorio[[#This Row],[id]]</f>
        <v>1087</v>
      </c>
    </row>
    <row r="1098" spans="2:9" hidden="1" x14ac:dyDescent="0.25">
      <c r="B1098">
        <v>1088</v>
      </c>
      <c r="C1098" s="1" t="s">
        <v>3171</v>
      </c>
      <c r="D1098" s="1" t="s">
        <v>2566</v>
      </c>
      <c r="E1098" s="1" t="s">
        <v>2320</v>
      </c>
      <c r="F1098" s="1" t="s">
        <v>257</v>
      </c>
      <c r="G1098" s="1" t="s">
        <v>2090</v>
      </c>
      <c r="H1098" s="1" t="s">
        <v>3172</v>
      </c>
      <c r="I1098" s="1">
        <f>+Territorio[[#This Row],[id]]</f>
        <v>1088</v>
      </c>
    </row>
    <row r="1099" spans="2:9" hidden="1" x14ac:dyDescent="0.25">
      <c r="B1099">
        <v>1089</v>
      </c>
      <c r="C1099" s="1" t="s">
        <v>3173</v>
      </c>
      <c r="D1099" s="1" t="s">
        <v>3174</v>
      </c>
      <c r="E1099" s="1" t="s">
        <v>2320</v>
      </c>
      <c r="F1099" s="1" t="s">
        <v>257</v>
      </c>
      <c r="G1099" s="1" t="s">
        <v>2090</v>
      </c>
      <c r="H1099" s="1" t="s">
        <v>3175</v>
      </c>
      <c r="I1099" s="1">
        <f>+Territorio[[#This Row],[id]]</f>
        <v>1089</v>
      </c>
    </row>
    <row r="1100" spans="2:9" hidden="1" x14ac:dyDescent="0.25">
      <c r="B1100">
        <v>1090</v>
      </c>
      <c r="C1100" s="1" t="s">
        <v>3176</v>
      </c>
      <c r="D1100" s="1" t="s">
        <v>3177</v>
      </c>
      <c r="E1100" s="1" t="s">
        <v>2320</v>
      </c>
      <c r="F1100" s="1" t="s">
        <v>257</v>
      </c>
      <c r="G1100" s="1" t="s">
        <v>2090</v>
      </c>
      <c r="H1100" s="1" t="s">
        <v>3178</v>
      </c>
      <c r="I1100" s="1">
        <f>+Territorio[[#This Row],[id]]</f>
        <v>1090</v>
      </c>
    </row>
    <row r="1101" spans="2:9" hidden="1" x14ac:dyDescent="0.25">
      <c r="B1101">
        <v>1091</v>
      </c>
      <c r="C1101" s="1" t="s">
        <v>3179</v>
      </c>
      <c r="D1101" s="1" t="s">
        <v>3180</v>
      </c>
      <c r="E1101" s="1" t="s">
        <v>2320</v>
      </c>
      <c r="F1101" s="1" t="s">
        <v>257</v>
      </c>
      <c r="G1101" s="1" t="s">
        <v>2090</v>
      </c>
      <c r="H1101" s="1" t="s">
        <v>3181</v>
      </c>
      <c r="I1101" s="1">
        <f>+Territorio[[#This Row],[id]]</f>
        <v>1091</v>
      </c>
    </row>
    <row r="1102" spans="2:9" hidden="1" x14ac:dyDescent="0.25">
      <c r="B1102">
        <v>1092</v>
      </c>
      <c r="C1102" s="1" t="s">
        <v>3182</v>
      </c>
      <c r="D1102" s="1" t="s">
        <v>3183</v>
      </c>
      <c r="E1102" s="1" t="s">
        <v>2320</v>
      </c>
      <c r="F1102" s="1" t="s">
        <v>257</v>
      </c>
      <c r="G1102" s="1" t="s">
        <v>2090</v>
      </c>
      <c r="H1102" s="1" t="s">
        <v>3184</v>
      </c>
      <c r="I1102" s="1">
        <f>+Territorio[[#This Row],[id]]</f>
        <v>1092</v>
      </c>
    </row>
    <row r="1103" spans="2:9" hidden="1" x14ac:dyDescent="0.25">
      <c r="B1103">
        <v>1093</v>
      </c>
      <c r="C1103" s="1" t="s">
        <v>2336</v>
      </c>
      <c r="D1103" s="1" t="s">
        <v>3185</v>
      </c>
      <c r="E1103" s="1" t="s">
        <v>2320</v>
      </c>
      <c r="F1103" s="1" t="s">
        <v>257</v>
      </c>
      <c r="G1103" s="1" t="s">
        <v>2090</v>
      </c>
      <c r="H1103" s="1" t="s">
        <v>3186</v>
      </c>
      <c r="I1103" s="1">
        <f>+Territorio[[#This Row],[id]]</f>
        <v>1093</v>
      </c>
    </row>
    <row r="1104" spans="2:9" hidden="1" x14ac:dyDescent="0.25">
      <c r="B1104">
        <v>1094</v>
      </c>
      <c r="C1104" s="1" t="s">
        <v>3187</v>
      </c>
      <c r="D1104" s="1" t="s">
        <v>3188</v>
      </c>
      <c r="E1104" s="1" t="s">
        <v>2320</v>
      </c>
      <c r="F1104" s="1" t="s">
        <v>257</v>
      </c>
      <c r="G1104" s="1" t="s">
        <v>2090</v>
      </c>
      <c r="H1104" s="1" t="s">
        <v>3189</v>
      </c>
      <c r="I1104" s="1">
        <f>+Territorio[[#This Row],[id]]</f>
        <v>1094</v>
      </c>
    </row>
    <row r="1105" spans="2:9" hidden="1" x14ac:dyDescent="0.25">
      <c r="B1105">
        <v>1095</v>
      </c>
      <c r="C1105" s="1" t="s">
        <v>3190</v>
      </c>
      <c r="D1105" s="1" t="s">
        <v>3191</v>
      </c>
      <c r="E1105" s="1" t="s">
        <v>2320</v>
      </c>
      <c r="F1105" s="1" t="s">
        <v>257</v>
      </c>
      <c r="G1105" s="1" t="s">
        <v>2090</v>
      </c>
      <c r="H1105" s="1" t="s">
        <v>3192</v>
      </c>
      <c r="I1105" s="1">
        <f>+Territorio[[#This Row],[id]]</f>
        <v>1095</v>
      </c>
    </row>
    <row r="1106" spans="2:9" hidden="1" x14ac:dyDescent="0.25">
      <c r="B1106">
        <v>1096</v>
      </c>
      <c r="C1106" s="1" t="s">
        <v>3193</v>
      </c>
      <c r="D1106" s="1" t="s">
        <v>2568</v>
      </c>
      <c r="E1106" s="1" t="s">
        <v>2320</v>
      </c>
      <c r="F1106" s="1" t="s">
        <v>257</v>
      </c>
      <c r="G1106" s="1" t="s">
        <v>2090</v>
      </c>
      <c r="H1106" s="1" t="s">
        <v>3194</v>
      </c>
      <c r="I1106" s="1">
        <f>+Territorio[[#This Row],[id]]</f>
        <v>1096</v>
      </c>
    </row>
    <row r="1107" spans="2:9" hidden="1" x14ac:dyDescent="0.25">
      <c r="B1107">
        <v>1097</v>
      </c>
      <c r="C1107" s="1" t="s">
        <v>3195</v>
      </c>
      <c r="D1107" s="1" t="s">
        <v>2571</v>
      </c>
      <c r="E1107" s="1" t="s">
        <v>2320</v>
      </c>
      <c r="F1107" s="1" t="s">
        <v>257</v>
      </c>
      <c r="G1107" s="1" t="s">
        <v>2090</v>
      </c>
      <c r="H1107" s="1" t="s">
        <v>3196</v>
      </c>
      <c r="I1107" s="1">
        <f>+Territorio[[#This Row],[id]]</f>
        <v>1097</v>
      </c>
    </row>
    <row r="1108" spans="2:9" hidden="1" x14ac:dyDescent="0.25">
      <c r="B1108">
        <v>1098</v>
      </c>
      <c r="C1108" s="1" t="s">
        <v>3197</v>
      </c>
      <c r="D1108" s="1" t="s">
        <v>3198</v>
      </c>
      <c r="E1108" s="1" t="s">
        <v>2320</v>
      </c>
      <c r="F1108" s="1" t="s">
        <v>257</v>
      </c>
      <c r="G1108" s="1" t="s">
        <v>2090</v>
      </c>
      <c r="H1108" s="1" t="s">
        <v>3199</v>
      </c>
      <c r="I1108" s="1">
        <f>+Territorio[[#This Row],[id]]</f>
        <v>1098</v>
      </c>
    </row>
    <row r="1109" spans="2:9" hidden="1" x14ac:dyDescent="0.25">
      <c r="B1109">
        <v>1099</v>
      </c>
      <c r="C1109" s="1" t="s">
        <v>3200</v>
      </c>
      <c r="D1109" s="1" t="s">
        <v>3201</v>
      </c>
      <c r="E1109" s="1" t="s">
        <v>2320</v>
      </c>
      <c r="F1109" s="1" t="s">
        <v>257</v>
      </c>
      <c r="G1109" s="1" t="s">
        <v>2090</v>
      </c>
      <c r="H1109" s="1" t="s">
        <v>3202</v>
      </c>
      <c r="I1109" s="1">
        <f>+Territorio[[#This Row],[id]]</f>
        <v>1099</v>
      </c>
    </row>
    <row r="1110" spans="2:9" hidden="1" x14ac:dyDescent="0.25">
      <c r="B1110">
        <v>1100</v>
      </c>
      <c r="C1110" s="1" t="s">
        <v>3203</v>
      </c>
      <c r="D1110" s="1" t="s">
        <v>3204</v>
      </c>
      <c r="E1110" s="1" t="s">
        <v>2320</v>
      </c>
      <c r="F1110" s="1" t="s">
        <v>257</v>
      </c>
      <c r="G1110" s="1" t="s">
        <v>2090</v>
      </c>
      <c r="H1110" s="1" t="s">
        <v>3205</v>
      </c>
      <c r="I1110" s="1">
        <f>+Territorio[[#This Row],[id]]</f>
        <v>1100</v>
      </c>
    </row>
    <row r="1111" spans="2:9" hidden="1" x14ac:dyDescent="0.25">
      <c r="B1111">
        <v>1101</v>
      </c>
      <c r="C1111" s="1" t="s">
        <v>678</v>
      </c>
      <c r="D1111" s="1" t="s">
        <v>3206</v>
      </c>
      <c r="E1111" s="1" t="s">
        <v>2320</v>
      </c>
      <c r="F1111" s="1" t="s">
        <v>257</v>
      </c>
      <c r="G1111" s="1" t="s">
        <v>2090</v>
      </c>
      <c r="H1111" s="1" t="s">
        <v>3207</v>
      </c>
      <c r="I1111" s="1">
        <f>+Territorio[[#This Row],[id]]</f>
        <v>1101</v>
      </c>
    </row>
    <row r="1112" spans="2:9" hidden="1" x14ac:dyDescent="0.25">
      <c r="B1112">
        <v>1102</v>
      </c>
      <c r="C1112" s="1" t="s">
        <v>3208</v>
      </c>
      <c r="D1112" s="1" t="s">
        <v>3209</v>
      </c>
      <c r="E1112" s="1" t="s">
        <v>2320</v>
      </c>
      <c r="F1112" s="1" t="s">
        <v>257</v>
      </c>
      <c r="G1112" s="1" t="s">
        <v>2090</v>
      </c>
      <c r="H1112" s="1" t="s">
        <v>3210</v>
      </c>
      <c r="I1112" s="1">
        <f>+Territorio[[#This Row],[id]]</f>
        <v>1102</v>
      </c>
    </row>
    <row r="1113" spans="2:9" hidden="1" x14ac:dyDescent="0.25">
      <c r="B1113">
        <v>1103</v>
      </c>
      <c r="C1113" s="1" t="s">
        <v>3211</v>
      </c>
      <c r="D1113" s="1" t="s">
        <v>3212</v>
      </c>
      <c r="E1113" s="1" t="s">
        <v>2320</v>
      </c>
      <c r="F1113" s="1" t="s">
        <v>257</v>
      </c>
      <c r="G1113" s="1" t="s">
        <v>2090</v>
      </c>
      <c r="H1113" s="1" t="s">
        <v>3213</v>
      </c>
      <c r="I1113" s="1">
        <f>+Territorio[[#This Row],[id]]</f>
        <v>1103</v>
      </c>
    </row>
    <row r="1114" spans="2:9" hidden="1" x14ac:dyDescent="0.25">
      <c r="B1114">
        <v>1104</v>
      </c>
      <c r="C1114" s="1" t="s">
        <v>3214</v>
      </c>
      <c r="D1114" s="1" t="s">
        <v>3215</v>
      </c>
      <c r="E1114" s="1" t="s">
        <v>2320</v>
      </c>
      <c r="F1114" s="1" t="s">
        <v>257</v>
      </c>
      <c r="G1114" s="1" t="s">
        <v>2090</v>
      </c>
      <c r="H1114" s="1" t="s">
        <v>3216</v>
      </c>
      <c r="I1114" s="1">
        <f>+Territorio[[#This Row],[id]]</f>
        <v>1104</v>
      </c>
    </row>
    <row r="1115" spans="2:9" hidden="1" x14ac:dyDescent="0.25">
      <c r="B1115">
        <v>1105</v>
      </c>
      <c r="C1115" s="1" t="s">
        <v>3217</v>
      </c>
      <c r="D1115" s="1" t="s">
        <v>3218</v>
      </c>
      <c r="E1115" s="1" t="s">
        <v>2320</v>
      </c>
      <c r="F1115" s="1" t="s">
        <v>257</v>
      </c>
      <c r="G1115" s="1" t="s">
        <v>2090</v>
      </c>
      <c r="H1115" s="1" t="s">
        <v>3219</v>
      </c>
      <c r="I1115" s="1">
        <f>+Territorio[[#This Row],[id]]</f>
        <v>1105</v>
      </c>
    </row>
    <row r="1116" spans="2:9" hidden="1" x14ac:dyDescent="0.25">
      <c r="B1116">
        <v>1106</v>
      </c>
      <c r="C1116" s="1" t="s">
        <v>3220</v>
      </c>
      <c r="D1116" s="1" t="s">
        <v>3221</v>
      </c>
      <c r="E1116" s="1" t="s">
        <v>2320</v>
      </c>
      <c r="F1116" s="1" t="s">
        <v>257</v>
      </c>
      <c r="G1116" s="1" t="s">
        <v>2090</v>
      </c>
      <c r="H1116" s="1" t="s">
        <v>3222</v>
      </c>
      <c r="I1116" s="1">
        <f>+Territorio[[#This Row],[id]]</f>
        <v>1106</v>
      </c>
    </row>
    <row r="1117" spans="2:9" hidden="1" x14ac:dyDescent="0.25">
      <c r="B1117">
        <v>1107</v>
      </c>
      <c r="C1117" s="1" t="s">
        <v>3223</v>
      </c>
      <c r="D1117" s="1" t="s">
        <v>3224</v>
      </c>
      <c r="E1117" s="1" t="s">
        <v>2320</v>
      </c>
      <c r="F1117" s="1" t="s">
        <v>257</v>
      </c>
      <c r="G1117" s="1" t="s">
        <v>2090</v>
      </c>
      <c r="H1117" s="1" t="s">
        <v>3225</v>
      </c>
      <c r="I1117" s="1">
        <f>+Territorio[[#This Row],[id]]</f>
        <v>1107</v>
      </c>
    </row>
    <row r="1118" spans="2:9" hidden="1" x14ac:dyDescent="0.25">
      <c r="B1118">
        <v>1108</v>
      </c>
      <c r="C1118" s="1" t="s">
        <v>728</v>
      </c>
      <c r="D1118" s="1" t="s">
        <v>1060</v>
      </c>
      <c r="E1118" s="1" t="s">
        <v>2320</v>
      </c>
      <c r="F1118" s="1" t="s">
        <v>257</v>
      </c>
      <c r="G1118" s="1" t="s">
        <v>2090</v>
      </c>
      <c r="H1118" s="1" t="s">
        <v>3226</v>
      </c>
      <c r="I1118" s="1">
        <f>+Territorio[[#This Row],[id]]</f>
        <v>1108</v>
      </c>
    </row>
    <row r="1119" spans="2:9" hidden="1" x14ac:dyDescent="0.25">
      <c r="B1119">
        <v>1109</v>
      </c>
      <c r="C1119" s="1" t="s">
        <v>3227</v>
      </c>
      <c r="D1119" s="1" t="s">
        <v>2576</v>
      </c>
      <c r="E1119" s="1" t="s">
        <v>2320</v>
      </c>
      <c r="F1119" s="1" t="s">
        <v>257</v>
      </c>
      <c r="G1119" s="1" t="s">
        <v>2090</v>
      </c>
      <c r="H1119" s="1" t="s">
        <v>3228</v>
      </c>
      <c r="I1119" s="1">
        <f>+Territorio[[#This Row],[id]]</f>
        <v>1109</v>
      </c>
    </row>
    <row r="1120" spans="2:9" hidden="1" x14ac:dyDescent="0.25">
      <c r="B1120">
        <v>1110</v>
      </c>
      <c r="C1120" s="1" t="s">
        <v>3229</v>
      </c>
      <c r="D1120" s="1" t="s">
        <v>3230</v>
      </c>
      <c r="E1120" s="1" t="s">
        <v>2320</v>
      </c>
      <c r="F1120" s="1" t="s">
        <v>257</v>
      </c>
      <c r="G1120" s="1" t="s">
        <v>2090</v>
      </c>
      <c r="H1120" s="1" t="s">
        <v>3231</v>
      </c>
      <c r="I1120" s="1">
        <f>+Territorio[[#This Row],[id]]</f>
        <v>1110</v>
      </c>
    </row>
    <row r="1121" spans="2:9" hidden="1" x14ac:dyDescent="0.25">
      <c r="B1121">
        <v>1111</v>
      </c>
      <c r="C1121" s="1" t="s">
        <v>3232</v>
      </c>
      <c r="D1121" s="1" t="s">
        <v>2579</v>
      </c>
      <c r="E1121" s="1" t="s">
        <v>2320</v>
      </c>
      <c r="F1121" s="1" t="s">
        <v>257</v>
      </c>
      <c r="G1121" s="1" t="s">
        <v>2090</v>
      </c>
      <c r="H1121" s="1" t="s">
        <v>3233</v>
      </c>
      <c r="I1121" s="1">
        <f>+Territorio[[#This Row],[id]]</f>
        <v>1111</v>
      </c>
    </row>
    <row r="1122" spans="2:9" hidden="1" x14ac:dyDescent="0.25">
      <c r="B1122">
        <v>1112</v>
      </c>
      <c r="C1122" s="1" t="s">
        <v>1262</v>
      </c>
      <c r="D1122" s="1" t="s">
        <v>3234</v>
      </c>
      <c r="E1122" s="1" t="s">
        <v>2320</v>
      </c>
      <c r="F1122" s="1" t="s">
        <v>257</v>
      </c>
      <c r="G1122" s="1" t="s">
        <v>2090</v>
      </c>
      <c r="H1122" s="1" t="s">
        <v>3235</v>
      </c>
      <c r="I1122" s="1">
        <f>+Territorio[[#This Row],[id]]</f>
        <v>1112</v>
      </c>
    </row>
    <row r="1123" spans="2:9" hidden="1" x14ac:dyDescent="0.25">
      <c r="B1123">
        <v>1113</v>
      </c>
      <c r="C1123" s="1" t="s">
        <v>3236</v>
      </c>
      <c r="D1123" s="1" t="s">
        <v>3237</v>
      </c>
      <c r="E1123" s="1" t="s">
        <v>2320</v>
      </c>
      <c r="F1123" s="1" t="s">
        <v>257</v>
      </c>
      <c r="G1123" s="1" t="s">
        <v>2090</v>
      </c>
      <c r="H1123" s="1" t="s">
        <v>3238</v>
      </c>
      <c r="I1123" s="1">
        <f>+Territorio[[#This Row],[id]]</f>
        <v>1113</v>
      </c>
    </row>
    <row r="1124" spans="2:9" hidden="1" x14ac:dyDescent="0.25">
      <c r="B1124">
        <v>1114</v>
      </c>
      <c r="C1124" s="1" t="s">
        <v>3239</v>
      </c>
      <c r="D1124" s="1" t="s">
        <v>1065</v>
      </c>
      <c r="E1124" s="1" t="s">
        <v>2320</v>
      </c>
      <c r="F1124" s="1" t="s">
        <v>257</v>
      </c>
      <c r="G1124" s="1" t="s">
        <v>2090</v>
      </c>
      <c r="H1124" s="1" t="s">
        <v>3240</v>
      </c>
      <c r="I1124" s="1">
        <f>+Territorio[[#This Row],[id]]</f>
        <v>1114</v>
      </c>
    </row>
    <row r="1125" spans="2:9" hidden="1" x14ac:dyDescent="0.25">
      <c r="B1125">
        <v>1115</v>
      </c>
      <c r="C1125" s="1" t="s">
        <v>3241</v>
      </c>
      <c r="D1125" s="1" t="s">
        <v>2584</v>
      </c>
      <c r="E1125" s="1" t="s">
        <v>2320</v>
      </c>
      <c r="F1125" s="1" t="s">
        <v>257</v>
      </c>
      <c r="G1125" s="1" t="s">
        <v>2090</v>
      </c>
      <c r="H1125" s="1" t="s">
        <v>3242</v>
      </c>
      <c r="I1125" s="1">
        <f>+Territorio[[#This Row],[id]]</f>
        <v>1115</v>
      </c>
    </row>
    <row r="1126" spans="2:9" hidden="1" x14ac:dyDescent="0.25">
      <c r="B1126">
        <v>1116</v>
      </c>
      <c r="C1126" s="1" t="s">
        <v>3243</v>
      </c>
      <c r="D1126" s="1" t="s">
        <v>2587</v>
      </c>
      <c r="E1126" s="1" t="s">
        <v>2320</v>
      </c>
      <c r="F1126" s="1" t="s">
        <v>257</v>
      </c>
      <c r="G1126" s="1" t="s">
        <v>2090</v>
      </c>
      <c r="H1126" s="1" t="s">
        <v>3244</v>
      </c>
      <c r="I1126" s="1">
        <f>+Territorio[[#This Row],[id]]</f>
        <v>1116</v>
      </c>
    </row>
    <row r="1127" spans="2:9" hidden="1" x14ac:dyDescent="0.25">
      <c r="B1127">
        <v>1117</v>
      </c>
      <c r="C1127" s="1" t="s">
        <v>734</v>
      </c>
      <c r="D1127" s="1" t="s">
        <v>2616</v>
      </c>
      <c r="E1127" s="1" t="s">
        <v>2320</v>
      </c>
      <c r="F1127" s="1" t="s">
        <v>257</v>
      </c>
      <c r="G1127" s="1" t="s">
        <v>2090</v>
      </c>
      <c r="H1127" s="1" t="s">
        <v>3245</v>
      </c>
      <c r="I1127" s="1">
        <f>+Territorio[[#This Row],[id]]</f>
        <v>1117</v>
      </c>
    </row>
    <row r="1128" spans="2:9" hidden="1" x14ac:dyDescent="0.25">
      <c r="B1128">
        <v>1118</v>
      </c>
      <c r="C1128" s="1" t="s">
        <v>2796</v>
      </c>
      <c r="D1128" s="1" t="s">
        <v>2619</v>
      </c>
      <c r="E1128" s="1" t="s">
        <v>2320</v>
      </c>
      <c r="F1128" s="1" t="s">
        <v>257</v>
      </c>
      <c r="G1128" s="1" t="s">
        <v>2090</v>
      </c>
      <c r="H1128" s="1" t="s">
        <v>3246</v>
      </c>
      <c r="I1128" s="1">
        <f>+Territorio[[#This Row],[id]]</f>
        <v>1118</v>
      </c>
    </row>
    <row r="1129" spans="2:9" hidden="1" x14ac:dyDescent="0.25">
      <c r="B1129">
        <v>1119</v>
      </c>
      <c r="C1129" s="1" t="s">
        <v>3247</v>
      </c>
      <c r="D1129" s="1" t="s">
        <v>2622</v>
      </c>
      <c r="E1129" s="1" t="s">
        <v>2320</v>
      </c>
      <c r="F1129" s="1" t="s">
        <v>257</v>
      </c>
      <c r="G1129" s="1" t="s">
        <v>2090</v>
      </c>
      <c r="H1129" s="1" t="s">
        <v>3248</v>
      </c>
      <c r="I1129" s="1">
        <f>+Territorio[[#This Row],[id]]</f>
        <v>1119</v>
      </c>
    </row>
    <row r="1130" spans="2:9" hidden="1" x14ac:dyDescent="0.25">
      <c r="B1130">
        <v>1120</v>
      </c>
      <c r="C1130" s="1" t="s">
        <v>3249</v>
      </c>
      <c r="D1130" s="1" t="s">
        <v>2625</v>
      </c>
      <c r="E1130" s="1" t="s">
        <v>2320</v>
      </c>
      <c r="F1130" s="1" t="s">
        <v>257</v>
      </c>
      <c r="G1130" s="1" t="s">
        <v>2090</v>
      </c>
      <c r="H1130" s="1" t="s">
        <v>3250</v>
      </c>
      <c r="I1130" s="1">
        <f>+Territorio[[#This Row],[id]]</f>
        <v>1120</v>
      </c>
    </row>
    <row r="1131" spans="2:9" hidden="1" x14ac:dyDescent="0.25">
      <c r="B1131">
        <v>1121</v>
      </c>
      <c r="C1131" s="1" t="s">
        <v>3251</v>
      </c>
      <c r="D1131" s="1" t="s">
        <v>2628</v>
      </c>
      <c r="E1131" s="1" t="s">
        <v>2320</v>
      </c>
      <c r="F1131" s="1" t="s">
        <v>257</v>
      </c>
      <c r="G1131" s="1" t="s">
        <v>2090</v>
      </c>
      <c r="H1131" s="1" t="s">
        <v>3252</v>
      </c>
      <c r="I1131" s="1">
        <f>+Territorio[[#This Row],[id]]</f>
        <v>1121</v>
      </c>
    </row>
    <row r="1132" spans="2:9" hidden="1" x14ac:dyDescent="0.25">
      <c r="B1132">
        <v>1122</v>
      </c>
      <c r="C1132" s="1" t="s">
        <v>3253</v>
      </c>
      <c r="D1132" s="1" t="s">
        <v>2631</v>
      </c>
      <c r="E1132" s="1" t="s">
        <v>2320</v>
      </c>
      <c r="F1132" s="1" t="s">
        <v>257</v>
      </c>
      <c r="G1132" s="1" t="s">
        <v>2090</v>
      </c>
      <c r="H1132" s="1" t="s">
        <v>3254</v>
      </c>
      <c r="I1132" s="1">
        <f>+Territorio[[#This Row],[id]]</f>
        <v>1122</v>
      </c>
    </row>
    <row r="1133" spans="2:9" hidden="1" x14ac:dyDescent="0.25">
      <c r="B1133">
        <v>1123</v>
      </c>
      <c r="C1133" s="1" t="s">
        <v>3255</v>
      </c>
      <c r="D1133" s="1" t="s">
        <v>2634</v>
      </c>
      <c r="E1133" s="1" t="s">
        <v>2320</v>
      </c>
      <c r="F1133" s="1" t="s">
        <v>257</v>
      </c>
      <c r="G1133" s="1" t="s">
        <v>2090</v>
      </c>
      <c r="H1133" s="1" t="s">
        <v>3256</v>
      </c>
      <c r="I1133" s="1">
        <f>+Territorio[[#This Row],[id]]</f>
        <v>1123</v>
      </c>
    </row>
    <row r="1134" spans="2:9" hidden="1" x14ac:dyDescent="0.25">
      <c r="B1134">
        <v>1124</v>
      </c>
      <c r="C1134" s="1" t="s">
        <v>3257</v>
      </c>
      <c r="D1134" s="1" t="s">
        <v>2637</v>
      </c>
      <c r="E1134" s="1" t="s">
        <v>2320</v>
      </c>
      <c r="F1134" s="1" t="s">
        <v>257</v>
      </c>
      <c r="G1134" s="1" t="s">
        <v>2090</v>
      </c>
      <c r="H1134" s="1" t="s">
        <v>3258</v>
      </c>
      <c r="I1134" s="1">
        <f>+Territorio[[#This Row],[id]]</f>
        <v>1124</v>
      </c>
    </row>
    <row r="1135" spans="2:9" hidden="1" x14ac:dyDescent="0.25">
      <c r="B1135">
        <v>1125</v>
      </c>
      <c r="C1135" s="1" t="s">
        <v>3259</v>
      </c>
      <c r="D1135" s="1" t="s">
        <v>2640</v>
      </c>
      <c r="E1135" s="1" t="s">
        <v>2320</v>
      </c>
      <c r="F1135" s="1" t="s">
        <v>257</v>
      </c>
      <c r="G1135" s="1" t="s">
        <v>2090</v>
      </c>
      <c r="H1135" s="1" t="s">
        <v>3260</v>
      </c>
      <c r="I1135" s="1">
        <f>+Territorio[[#This Row],[id]]</f>
        <v>1125</v>
      </c>
    </row>
    <row r="1136" spans="2:9" hidden="1" x14ac:dyDescent="0.25">
      <c r="B1136">
        <v>1126</v>
      </c>
      <c r="C1136" s="1" t="s">
        <v>2430</v>
      </c>
      <c r="D1136" s="1" t="s">
        <v>2643</v>
      </c>
      <c r="E1136" s="1" t="s">
        <v>2320</v>
      </c>
      <c r="F1136" s="1" t="s">
        <v>257</v>
      </c>
      <c r="G1136" s="1" t="s">
        <v>2090</v>
      </c>
      <c r="H1136" s="1" t="s">
        <v>3261</v>
      </c>
      <c r="I1136" s="1">
        <f>+Territorio[[#This Row],[id]]</f>
        <v>1126</v>
      </c>
    </row>
    <row r="1137" spans="2:9" hidden="1" x14ac:dyDescent="0.25">
      <c r="B1137">
        <v>1127</v>
      </c>
      <c r="C1137" s="1" t="s">
        <v>3262</v>
      </c>
      <c r="D1137" s="1" t="s">
        <v>2646</v>
      </c>
      <c r="E1137" s="1" t="s">
        <v>2320</v>
      </c>
      <c r="F1137" s="1" t="s">
        <v>257</v>
      </c>
      <c r="G1137" s="1" t="s">
        <v>2090</v>
      </c>
      <c r="H1137" s="1" t="s">
        <v>3263</v>
      </c>
      <c r="I1137" s="1">
        <f>+Territorio[[#This Row],[id]]</f>
        <v>1127</v>
      </c>
    </row>
    <row r="1138" spans="2:9" hidden="1" x14ac:dyDescent="0.25">
      <c r="B1138">
        <v>1128</v>
      </c>
      <c r="C1138" s="1" t="s">
        <v>3264</v>
      </c>
      <c r="D1138" s="1" t="s">
        <v>2649</v>
      </c>
      <c r="E1138" s="1" t="s">
        <v>2320</v>
      </c>
      <c r="F1138" s="1" t="s">
        <v>257</v>
      </c>
      <c r="G1138" s="1" t="s">
        <v>2090</v>
      </c>
      <c r="H1138" s="1" t="s">
        <v>3265</v>
      </c>
      <c r="I1138" s="1">
        <f>+Territorio[[#This Row],[id]]</f>
        <v>1128</v>
      </c>
    </row>
    <row r="1139" spans="2:9" hidden="1" x14ac:dyDescent="0.25">
      <c r="B1139">
        <v>1129</v>
      </c>
      <c r="C1139" s="1" t="s">
        <v>3266</v>
      </c>
      <c r="D1139" s="1" t="s">
        <v>2651</v>
      </c>
      <c r="E1139" s="1" t="s">
        <v>2320</v>
      </c>
      <c r="F1139" s="1" t="s">
        <v>257</v>
      </c>
      <c r="G1139" s="1" t="s">
        <v>2090</v>
      </c>
      <c r="H1139" s="1" t="s">
        <v>3267</v>
      </c>
      <c r="I1139" s="1">
        <f>+Territorio[[#This Row],[id]]</f>
        <v>1129</v>
      </c>
    </row>
    <row r="1140" spans="2:9" hidden="1" x14ac:dyDescent="0.25">
      <c r="B1140">
        <v>1130</v>
      </c>
      <c r="C1140" s="1" t="s">
        <v>3268</v>
      </c>
      <c r="D1140" s="1" t="s">
        <v>2654</v>
      </c>
      <c r="E1140" s="1" t="s">
        <v>2320</v>
      </c>
      <c r="F1140" s="1" t="s">
        <v>257</v>
      </c>
      <c r="G1140" s="1" t="s">
        <v>2090</v>
      </c>
      <c r="H1140" s="1" t="s">
        <v>3269</v>
      </c>
      <c r="I1140" s="1">
        <f>+Territorio[[#This Row],[id]]</f>
        <v>1130</v>
      </c>
    </row>
    <row r="1141" spans="2:9" hidden="1" x14ac:dyDescent="0.25">
      <c r="B1141">
        <v>1131</v>
      </c>
      <c r="C1141" s="1" t="s">
        <v>3270</v>
      </c>
      <c r="D1141" s="1" t="s">
        <v>2657</v>
      </c>
      <c r="E1141" s="1" t="s">
        <v>2320</v>
      </c>
      <c r="F1141" s="1" t="s">
        <v>257</v>
      </c>
      <c r="G1141" s="1" t="s">
        <v>2090</v>
      </c>
      <c r="H1141" s="1" t="s">
        <v>3271</v>
      </c>
      <c r="I1141" s="1">
        <f>+Territorio[[#This Row],[id]]</f>
        <v>1131</v>
      </c>
    </row>
    <row r="1142" spans="2:9" hidden="1" x14ac:dyDescent="0.25">
      <c r="B1142">
        <v>1132</v>
      </c>
      <c r="C1142" s="1" t="s">
        <v>3272</v>
      </c>
      <c r="D1142" s="1" t="s">
        <v>3273</v>
      </c>
      <c r="E1142" s="1" t="s">
        <v>2320</v>
      </c>
      <c r="F1142" s="1" t="s">
        <v>257</v>
      </c>
      <c r="G1142" s="1" t="s">
        <v>2090</v>
      </c>
      <c r="H1142" s="1" t="s">
        <v>3274</v>
      </c>
      <c r="I1142" s="1">
        <f>+Territorio[[#This Row],[id]]</f>
        <v>1132</v>
      </c>
    </row>
    <row r="1143" spans="2:9" hidden="1" x14ac:dyDescent="0.25">
      <c r="B1143">
        <v>1133</v>
      </c>
      <c r="C1143" s="1" t="s">
        <v>3275</v>
      </c>
      <c r="D1143" s="1" t="s">
        <v>2659</v>
      </c>
      <c r="E1143" s="1" t="s">
        <v>2320</v>
      </c>
      <c r="F1143" s="1" t="s">
        <v>257</v>
      </c>
      <c r="G1143" s="1" t="s">
        <v>2090</v>
      </c>
      <c r="H1143" s="1" t="s">
        <v>3276</v>
      </c>
      <c r="I1143" s="1">
        <f>+Territorio[[#This Row],[id]]</f>
        <v>1133</v>
      </c>
    </row>
    <row r="1144" spans="2:9" hidden="1" x14ac:dyDescent="0.25">
      <c r="B1144">
        <v>1134</v>
      </c>
      <c r="C1144" s="1" t="s">
        <v>3277</v>
      </c>
      <c r="D1144" s="1" t="s">
        <v>2662</v>
      </c>
      <c r="E1144" s="1" t="s">
        <v>2320</v>
      </c>
      <c r="F1144" s="1" t="s">
        <v>257</v>
      </c>
      <c r="G1144" s="1" t="s">
        <v>2090</v>
      </c>
      <c r="H1144" s="1" t="s">
        <v>3278</v>
      </c>
      <c r="I1144" s="1">
        <f>+Territorio[[#This Row],[id]]</f>
        <v>1134</v>
      </c>
    </row>
    <row r="1145" spans="2:9" hidden="1" x14ac:dyDescent="0.25">
      <c r="B1145">
        <v>1135</v>
      </c>
      <c r="C1145" s="1" t="s">
        <v>1748</v>
      </c>
      <c r="D1145" s="1" t="s">
        <v>2665</v>
      </c>
      <c r="E1145" s="1" t="s">
        <v>2320</v>
      </c>
      <c r="F1145" s="1" t="s">
        <v>257</v>
      </c>
      <c r="G1145" s="1" t="s">
        <v>2090</v>
      </c>
      <c r="H1145" s="1" t="s">
        <v>3279</v>
      </c>
      <c r="I1145" s="1">
        <f>+Territorio[[#This Row],[id]]</f>
        <v>1135</v>
      </c>
    </row>
    <row r="1146" spans="2:9" hidden="1" x14ac:dyDescent="0.25">
      <c r="B1146">
        <v>1136</v>
      </c>
      <c r="C1146" s="1" t="s">
        <v>3280</v>
      </c>
      <c r="D1146" s="1" t="s">
        <v>2668</v>
      </c>
      <c r="E1146" s="1" t="s">
        <v>2320</v>
      </c>
      <c r="F1146" s="1" t="s">
        <v>257</v>
      </c>
      <c r="G1146" s="1" t="s">
        <v>2090</v>
      </c>
      <c r="H1146" s="1" t="s">
        <v>3281</v>
      </c>
      <c r="I1146" s="1">
        <f>+Territorio[[#This Row],[id]]</f>
        <v>1136</v>
      </c>
    </row>
    <row r="1147" spans="2:9" hidden="1" x14ac:dyDescent="0.25">
      <c r="B1147">
        <v>1137</v>
      </c>
      <c r="C1147" s="1" t="s">
        <v>3282</v>
      </c>
      <c r="D1147" s="1" t="s">
        <v>3283</v>
      </c>
      <c r="E1147" s="1" t="s">
        <v>2320</v>
      </c>
      <c r="F1147" s="1" t="s">
        <v>257</v>
      </c>
      <c r="G1147" s="1" t="s">
        <v>2090</v>
      </c>
      <c r="H1147" s="1" t="s">
        <v>3284</v>
      </c>
      <c r="I1147" s="1">
        <f>+Territorio[[#This Row],[id]]</f>
        <v>1137</v>
      </c>
    </row>
    <row r="1148" spans="2:9" hidden="1" x14ac:dyDescent="0.25">
      <c r="B1148">
        <v>1138</v>
      </c>
      <c r="C1148" s="1" t="s">
        <v>3285</v>
      </c>
      <c r="D1148" s="1" t="s">
        <v>3286</v>
      </c>
      <c r="E1148" s="1" t="s">
        <v>2320</v>
      </c>
      <c r="F1148" s="1" t="s">
        <v>257</v>
      </c>
      <c r="G1148" s="1" t="s">
        <v>2090</v>
      </c>
      <c r="H1148" s="1" t="s">
        <v>3287</v>
      </c>
      <c r="I1148" s="1">
        <f>+Territorio[[#This Row],[id]]</f>
        <v>1138</v>
      </c>
    </row>
    <row r="1149" spans="2:9" hidden="1" x14ac:dyDescent="0.25">
      <c r="B1149">
        <v>1139</v>
      </c>
      <c r="C1149" s="1" t="s">
        <v>3288</v>
      </c>
      <c r="D1149" s="1" t="s">
        <v>3289</v>
      </c>
      <c r="E1149" s="1" t="s">
        <v>2320</v>
      </c>
      <c r="F1149" s="1" t="s">
        <v>257</v>
      </c>
      <c r="G1149" s="1" t="s">
        <v>2090</v>
      </c>
      <c r="H1149" s="1" t="s">
        <v>3290</v>
      </c>
      <c r="I1149" s="1">
        <f>+Territorio[[#This Row],[id]]</f>
        <v>1139</v>
      </c>
    </row>
    <row r="1150" spans="2:9" hidden="1" x14ac:dyDescent="0.25">
      <c r="B1150">
        <v>1140</v>
      </c>
      <c r="C1150" s="1" t="s">
        <v>3291</v>
      </c>
      <c r="D1150" s="1" t="s">
        <v>3292</v>
      </c>
      <c r="E1150" s="1" t="s">
        <v>2320</v>
      </c>
      <c r="F1150" s="1" t="s">
        <v>257</v>
      </c>
      <c r="G1150" s="1" t="s">
        <v>2090</v>
      </c>
      <c r="H1150" s="1" t="s">
        <v>3293</v>
      </c>
      <c r="I1150" s="1">
        <f>+Territorio[[#This Row],[id]]</f>
        <v>1140</v>
      </c>
    </row>
    <row r="1151" spans="2:9" hidden="1" x14ac:dyDescent="0.25">
      <c r="B1151">
        <v>1141</v>
      </c>
      <c r="C1151" s="1" t="s">
        <v>3294</v>
      </c>
      <c r="D1151" s="1" t="s">
        <v>3295</v>
      </c>
      <c r="E1151" s="1" t="s">
        <v>2320</v>
      </c>
      <c r="F1151" s="1" t="s">
        <v>257</v>
      </c>
      <c r="G1151" s="1" t="s">
        <v>2090</v>
      </c>
      <c r="H1151" s="1" t="s">
        <v>3296</v>
      </c>
      <c r="I1151" s="1">
        <f>+Territorio[[#This Row],[id]]</f>
        <v>1141</v>
      </c>
    </row>
    <row r="1152" spans="2:9" hidden="1" x14ac:dyDescent="0.25">
      <c r="B1152">
        <v>1142</v>
      </c>
      <c r="C1152" s="1" t="s">
        <v>3297</v>
      </c>
      <c r="D1152" s="1" t="s">
        <v>3298</v>
      </c>
      <c r="E1152" s="1" t="s">
        <v>2320</v>
      </c>
      <c r="F1152" s="1" t="s">
        <v>257</v>
      </c>
      <c r="G1152" s="1" t="s">
        <v>2090</v>
      </c>
      <c r="H1152" s="1" t="s">
        <v>3299</v>
      </c>
      <c r="I1152" s="1">
        <f>+Territorio[[#This Row],[id]]</f>
        <v>1142</v>
      </c>
    </row>
    <row r="1153" spans="2:9" hidden="1" x14ac:dyDescent="0.25">
      <c r="B1153">
        <v>1143</v>
      </c>
      <c r="C1153" s="1" t="s">
        <v>3300</v>
      </c>
      <c r="D1153" s="1" t="s">
        <v>3301</v>
      </c>
      <c r="E1153" s="1" t="s">
        <v>2320</v>
      </c>
      <c r="F1153" s="1" t="s">
        <v>257</v>
      </c>
      <c r="G1153" s="1" t="s">
        <v>2090</v>
      </c>
      <c r="H1153" s="1" t="s">
        <v>3302</v>
      </c>
      <c r="I1153" s="1">
        <f>+Territorio[[#This Row],[id]]</f>
        <v>1143</v>
      </c>
    </row>
    <row r="1154" spans="2:9" hidden="1" x14ac:dyDescent="0.25">
      <c r="B1154">
        <v>1144</v>
      </c>
      <c r="C1154" s="1" t="s">
        <v>3303</v>
      </c>
      <c r="D1154" s="1" t="s">
        <v>3304</v>
      </c>
      <c r="E1154" s="1" t="s">
        <v>2320</v>
      </c>
      <c r="F1154" s="1" t="s">
        <v>257</v>
      </c>
      <c r="G1154" s="1" t="s">
        <v>2090</v>
      </c>
      <c r="H1154" s="1" t="s">
        <v>3305</v>
      </c>
      <c r="I1154" s="1">
        <f>+Territorio[[#This Row],[id]]</f>
        <v>1144</v>
      </c>
    </row>
    <row r="1155" spans="2:9" hidden="1" x14ac:dyDescent="0.25">
      <c r="B1155">
        <v>1145</v>
      </c>
      <c r="C1155" s="1" t="s">
        <v>2336</v>
      </c>
      <c r="D1155" s="1" t="s">
        <v>3306</v>
      </c>
      <c r="E1155" s="1" t="s">
        <v>2320</v>
      </c>
      <c r="F1155" s="1" t="s">
        <v>257</v>
      </c>
      <c r="G1155" s="1" t="s">
        <v>2090</v>
      </c>
      <c r="H1155" s="1" t="s">
        <v>3307</v>
      </c>
      <c r="I1155" s="1">
        <f>+Territorio[[#This Row],[id]]</f>
        <v>1145</v>
      </c>
    </row>
    <row r="1156" spans="2:9" hidden="1" x14ac:dyDescent="0.25">
      <c r="B1156">
        <v>1146</v>
      </c>
      <c r="C1156" s="1" t="s">
        <v>3308</v>
      </c>
      <c r="D1156" s="1" t="s">
        <v>3309</v>
      </c>
      <c r="E1156" s="1" t="s">
        <v>2320</v>
      </c>
      <c r="F1156" s="1" t="s">
        <v>257</v>
      </c>
      <c r="G1156" s="1" t="s">
        <v>2090</v>
      </c>
      <c r="H1156" s="1" t="s">
        <v>3310</v>
      </c>
      <c r="I1156" s="1">
        <f>+Territorio[[#This Row],[id]]</f>
        <v>1146</v>
      </c>
    </row>
    <row r="1157" spans="2:9" hidden="1" x14ac:dyDescent="0.25">
      <c r="B1157">
        <v>1147</v>
      </c>
      <c r="C1157" s="1" t="s">
        <v>707</v>
      </c>
      <c r="D1157" s="1" t="s">
        <v>2671</v>
      </c>
      <c r="E1157" s="1" t="s">
        <v>2320</v>
      </c>
      <c r="F1157" s="1" t="s">
        <v>257</v>
      </c>
      <c r="G1157" s="1" t="s">
        <v>2090</v>
      </c>
      <c r="H1157" s="1" t="s">
        <v>3311</v>
      </c>
      <c r="I1157" s="1">
        <f>+Territorio[[#This Row],[id]]</f>
        <v>1147</v>
      </c>
    </row>
    <row r="1158" spans="2:9" hidden="1" x14ac:dyDescent="0.25">
      <c r="B1158">
        <v>1148</v>
      </c>
      <c r="C1158" s="1" t="s">
        <v>3312</v>
      </c>
      <c r="D1158" s="1" t="s">
        <v>2674</v>
      </c>
      <c r="E1158" s="1" t="s">
        <v>2320</v>
      </c>
      <c r="F1158" s="1" t="s">
        <v>257</v>
      </c>
      <c r="G1158" s="1" t="s">
        <v>2090</v>
      </c>
      <c r="H1158" s="1" t="s">
        <v>3313</v>
      </c>
      <c r="I1158" s="1">
        <f>+Territorio[[#This Row],[id]]</f>
        <v>1148</v>
      </c>
    </row>
    <row r="1159" spans="2:9" hidden="1" x14ac:dyDescent="0.25">
      <c r="B1159">
        <v>1149</v>
      </c>
      <c r="C1159" s="1" t="s">
        <v>3314</v>
      </c>
      <c r="D1159" s="1" t="s">
        <v>3315</v>
      </c>
      <c r="E1159" s="1" t="s">
        <v>2320</v>
      </c>
      <c r="F1159" s="1" t="s">
        <v>257</v>
      </c>
      <c r="G1159" s="1" t="s">
        <v>2090</v>
      </c>
      <c r="H1159" s="1" t="s">
        <v>3316</v>
      </c>
      <c r="I1159" s="1">
        <f>+Territorio[[#This Row],[id]]</f>
        <v>1149</v>
      </c>
    </row>
    <row r="1160" spans="2:9" hidden="1" x14ac:dyDescent="0.25">
      <c r="B1160">
        <v>1150</v>
      </c>
      <c r="C1160" s="1" t="s">
        <v>3317</v>
      </c>
      <c r="D1160" s="1" t="s">
        <v>2677</v>
      </c>
      <c r="E1160" s="1" t="s">
        <v>2320</v>
      </c>
      <c r="F1160" s="1" t="s">
        <v>257</v>
      </c>
      <c r="G1160" s="1" t="s">
        <v>2090</v>
      </c>
      <c r="H1160" s="1" t="s">
        <v>3318</v>
      </c>
      <c r="I1160" s="1">
        <f>+Territorio[[#This Row],[id]]</f>
        <v>1150</v>
      </c>
    </row>
    <row r="1161" spans="2:9" hidden="1" x14ac:dyDescent="0.25">
      <c r="B1161">
        <v>1151</v>
      </c>
      <c r="C1161" s="1" t="s">
        <v>3319</v>
      </c>
      <c r="D1161" s="1" t="s">
        <v>2680</v>
      </c>
      <c r="E1161" s="1" t="s">
        <v>2320</v>
      </c>
      <c r="F1161" s="1" t="s">
        <v>257</v>
      </c>
      <c r="G1161" s="1" t="s">
        <v>2090</v>
      </c>
      <c r="H1161" s="1" t="s">
        <v>3320</v>
      </c>
      <c r="I1161" s="1">
        <f>+Territorio[[#This Row],[id]]</f>
        <v>1151</v>
      </c>
    </row>
    <row r="1162" spans="2:9" hidden="1" x14ac:dyDescent="0.25">
      <c r="B1162">
        <v>1152</v>
      </c>
      <c r="C1162" s="1" t="s">
        <v>3321</v>
      </c>
      <c r="D1162" s="1" t="s">
        <v>2683</v>
      </c>
      <c r="E1162" s="1" t="s">
        <v>2320</v>
      </c>
      <c r="F1162" s="1" t="s">
        <v>257</v>
      </c>
      <c r="G1162" s="1" t="s">
        <v>2090</v>
      </c>
      <c r="H1162" s="1" t="s">
        <v>3322</v>
      </c>
      <c r="I1162" s="1">
        <f>+Territorio[[#This Row],[id]]</f>
        <v>1152</v>
      </c>
    </row>
    <row r="1163" spans="2:9" hidden="1" x14ac:dyDescent="0.25">
      <c r="B1163">
        <v>1153</v>
      </c>
      <c r="C1163" s="1" t="s">
        <v>3323</v>
      </c>
      <c r="D1163" s="1" t="s">
        <v>3324</v>
      </c>
      <c r="E1163" s="1" t="s">
        <v>2320</v>
      </c>
      <c r="F1163" s="1" t="s">
        <v>257</v>
      </c>
      <c r="G1163" s="1" t="s">
        <v>2090</v>
      </c>
      <c r="H1163" s="1" t="s">
        <v>3325</v>
      </c>
      <c r="I1163" s="1">
        <f>+Territorio[[#This Row],[id]]</f>
        <v>1153</v>
      </c>
    </row>
    <row r="1164" spans="2:9" hidden="1" x14ac:dyDescent="0.25">
      <c r="B1164">
        <v>1154</v>
      </c>
      <c r="C1164" s="1" t="s">
        <v>3326</v>
      </c>
      <c r="D1164" s="1" t="s">
        <v>2686</v>
      </c>
      <c r="E1164" s="1" t="s">
        <v>2320</v>
      </c>
      <c r="F1164" s="1" t="s">
        <v>257</v>
      </c>
      <c r="G1164" s="1" t="s">
        <v>2090</v>
      </c>
      <c r="H1164" s="1" t="s">
        <v>3327</v>
      </c>
      <c r="I1164" s="1">
        <f>+Territorio[[#This Row],[id]]</f>
        <v>1154</v>
      </c>
    </row>
    <row r="1165" spans="2:9" hidden="1" x14ac:dyDescent="0.25">
      <c r="B1165">
        <v>1155</v>
      </c>
      <c r="C1165" s="1" t="s">
        <v>3328</v>
      </c>
      <c r="D1165" s="1" t="s">
        <v>2689</v>
      </c>
      <c r="E1165" s="1" t="s">
        <v>2320</v>
      </c>
      <c r="F1165" s="1" t="s">
        <v>257</v>
      </c>
      <c r="G1165" s="1" t="s">
        <v>2090</v>
      </c>
      <c r="H1165" s="1" t="s">
        <v>3329</v>
      </c>
      <c r="I1165" s="1">
        <f>+Territorio[[#This Row],[id]]</f>
        <v>1155</v>
      </c>
    </row>
    <row r="1166" spans="2:9" hidden="1" x14ac:dyDescent="0.25">
      <c r="B1166">
        <v>1156</v>
      </c>
      <c r="C1166" s="1" t="s">
        <v>678</v>
      </c>
      <c r="D1166" s="1" t="s">
        <v>2692</v>
      </c>
      <c r="E1166" s="1" t="s">
        <v>2320</v>
      </c>
      <c r="F1166" s="1" t="s">
        <v>257</v>
      </c>
      <c r="G1166" s="1" t="s">
        <v>2090</v>
      </c>
      <c r="H1166" s="1" t="s">
        <v>3330</v>
      </c>
      <c r="I1166" s="1">
        <f>+Territorio[[#This Row],[id]]</f>
        <v>1156</v>
      </c>
    </row>
    <row r="1167" spans="2:9" hidden="1" x14ac:dyDescent="0.25">
      <c r="B1167">
        <v>1157</v>
      </c>
      <c r="C1167" s="1" t="s">
        <v>1018</v>
      </c>
      <c r="D1167" s="1" t="s">
        <v>2695</v>
      </c>
      <c r="E1167" s="1" t="s">
        <v>2320</v>
      </c>
      <c r="F1167" s="1" t="s">
        <v>257</v>
      </c>
      <c r="G1167" s="1" t="s">
        <v>2090</v>
      </c>
      <c r="H1167" s="1" t="s">
        <v>3331</v>
      </c>
      <c r="I1167" s="1">
        <f>+Territorio[[#This Row],[id]]</f>
        <v>1157</v>
      </c>
    </row>
    <row r="1168" spans="2:9" hidden="1" x14ac:dyDescent="0.25">
      <c r="B1168">
        <v>1158</v>
      </c>
      <c r="C1168" s="1" t="s">
        <v>2944</v>
      </c>
      <c r="D1168" s="1" t="s">
        <v>2698</v>
      </c>
      <c r="E1168" s="1" t="s">
        <v>2320</v>
      </c>
      <c r="F1168" s="1" t="s">
        <v>257</v>
      </c>
      <c r="G1168" s="1" t="s">
        <v>2090</v>
      </c>
      <c r="H1168" s="1" t="s">
        <v>3332</v>
      </c>
      <c r="I1168" s="1">
        <f>+Territorio[[#This Row],[id]]</f>
        <v>1158</v>
      </c>
    </row>
    <row r="1169" spans="2:9" hidden="1" x14ac:dyDescent="0.25">
      <c r="B1169">
        <v>1159</v>
      </c>
      <c r="C1169" s="1" t="s">
        <v>3333</v>
      </c>
      <c r="D1169" s="1" t="s">
        <v>3334</v>
      </c>
      <c r="E1169" s="1" t="s">
        <v>2320</v>
      </c>
      <c r="F1169" s="1" t="s">
        <v>257</v>
      </c>
      <c r="G1169" s="1" t="s">
        <v>2090</v>
      </c>
      <c r="H1169" s="1" t="s">
        <v>3335</v>
      </c>
      <c r="I1169" s="1">
        <f>+Territorio[[#This Row],[id]]</f>
        <v>1159</v>
      </c>
    </row>
    <row r="1170" spans="2:9" hidden="1" x14ac:dyDescent="0.25">
      <c r="B1170">
        <v>1160</v>
      </c>
      <c r="C1170" s="1" t="s">
        <v>3336</v>
      </c>
      <c r="D1170" s="1" t="s">
        <v>2701</v>
      </c>
      <c r="E1170" s="1" t="s">
        <v>2320</v>
      </c>
      <c r="F1170" s="1" t="s">
        <v>257</v>
      </c>
      <c r="G1170" s="1" t="s">
        <v>2090</v>
      </c>
      <c r="H1170" s="1" t="s">
        <v>3337</v>
      </c>
      <c r="I1170" s="1">
        <f>+Territorio[[#This Row],[id]]</f>
        <v>1160</v>
      </c>
    </row>
    <row r="1171" spans="2:9" hidden="1" x14ac:dyDescent="0.25">
      <c r="B1171">
        <v>1161</v>
      </c>
      <c r="C1171" s="1" t="s">
        <v>3338</v>
      </c>
      <c r="D1171" s="1" t="s">
        <v>2704</v>
      </c>
      <c r="E1171" s="1" t="s">
        <v>2320</v>
      </c>
      <c r="F1171" s="1" t="s">
        <v>257</v>
      </c>
      <c r="G1171" s="1" t="s">
        <v>2090</v>
      </c>
      <c r="H1171" s="1" t="s">
        <v>3339</v>
      </c>
      <c r="I1171" s="1">
        <f>+Territorio[[#This Row],[id]]</f>
        <v>1161</v>
      </c>
    </row>
    <row r="1172" spans="2:9" hidden="1" x14ac:dyDescent="0.25">
      <c r="B1172">
        <v>1162</v>
      </c>
      <c r="C1172" s="1" t="s">
        <v>3340</v>
      </c>
      <c r="D1172" s="1" t="s">
        <v>2707</v>
      </c>
      <c r="E1172" s="1" t="s">
        <v>2320</v>
      </c>
      <c r="F1172" s="1" t="s">
        <v>257</v>
      </c>
      <c r="G1172" s="1" t="s">
        <v>2090</v>
      </c>
      <c r="H1172" s="1" t="s">
        <v>3341</v>
      </c>
      <c r="I1172" s="1">
        <f>+Territorio[[#This Row],[id]]</f>
        <v>1162</v>
      </c>
    </row>
    <row r="1173" spans="2:9" hidden="1" x14ac:dyDescent="0.25">
      <c r="B1173">
        <v>1163</v>
      </c>
      <c r="C1173" s="1" t="s">
        <v>3342</v>
      </c>
      <c r="D1173" s="1" t="s">
        <v>2709</v>
      </c>
      <c r="E1173" s="1" t="s">
        <v>2320</v>
      </c>
      <c r="F1173" s="1" t="s">
        <v>257</v>
      </c>
      <c r="G1173" s="1" t="s">
        <v>2090</v>
      </c>
      <c r="H1173" s="1" t="s">
        <v>3343</v>
      </c>
      <c r="I1173" s="1">
        <f>+Territorio[[#This Row],[id]]</f>
        <v>1163</v>
      </c>
    </row>
    <row r="1174" spans="2:9" hidden="1" x14ac:dyDescent="0.25">
      <c r="B1174">
        <v>1164</v>
      </c>
      <c r="C1174" s="1" t="s">
        <v>3344</v>
      </c>
      <c r="D1174" s="1" t="s">
        <v>2711</v>
      </c>
      <c r="E1174" s="1" t="s">
        <v>2320</v>
      </c>
      <c r="F1174" s="1" t="s">
        <v>257</v>
      </c>
      <c r="G1174" s="1" t="s">
        <v>2090</v>
      </c>
      <c r="H1174" s="1" t="s">
        <v>3345</v>
      </c>
      <c r="I1174" s="1">
        <f>+Territorio[[#This Row],[id]]</f>
        <v>1164</v>
      </c>
    </row>
    <row r="1175" spans="2:9" hidden="1" x14ac:dyDescent="0.25">
      <c r="B1175">
        <v>1165</v>
      </c>
      <c r="C1175" s="1" t="s">
        <v>3346</v>
      </c>
      <c r="D1175" s="1" t="s">
        <v>2714</v>
      </c>
      <c r="E1175" s="1" t="s">
        <v>2320</v>
      </c>
      <c r="F1175" s="1" t="s">
        <v>257</v>
      </c>
      <c r="G1175" s="1" t="s">
        <v>2090</v>
      </c>
      <c r="H1175" s="1" t="s">
        <v>3347</v>
      </c>
      <c r="I1175" s="1">
        <f>+Territorio[[#This Row],[id]]</f>
        <v>1165</v>
      </c>
    </row>
    <row r="1176" spans="2:9" hidden="1" x14ac:dyDescent="0.25">
      <c r="B1176">
        <v>1166</v>
      </c>
      <c r="C1176" s="1" t="s">
        <v>3348</v>
      </c>
      <c r="D1176" s="1" t="s">
        <v>2716</v>
      </c>
      <c r="E1176" s="1" t="s">
        <v>2320</v>
      </c>
      <c r="F1176" s="1" t="s">
        <v>257</v>
      </c>
      <c r="G1176" s="1" t="s">
        <v>2090</v>
      </c>
      <c r="H1176" s="1" t="s">
        <v>3349</v>
      </c>
      <c r="I1176" s="1">
        <f>+Territorio[[#This Row],[id]]</f>
        <v>1166</v>
      </c>
    </row>
    <row r="1177" spans="2:9" hidden="1" x14ac:dyDescent="0.25">
      <c r="B1177">
        <v>1167</v>
      </c>
      <c r="C1177" s="1" t="s">
        <v>3350</v>
      </c>
      <c r="D1177" s="1" t="s">
        <v>2719</v>
      </c>
      <c r="E1177" s="1" t="s">
        <v>2320</v>
      </c>
      <c r="F1177" s="1" t="s">
        <v>257</v>
      </c>
      <c r="G1177" s="1" t="s">
        <v>2090</v>
      </c>
      <c r="H1177" s="1" t="s">
        <v>3351</v>
      </c>
      <c r="I1177" s="1">
        <f>+Territorio[[#This Row],[id]]</f>
        <v>1167</v>
      </c>
    </row>
    <row r="1178" spans="2:9" hidden="1" x14ac:dyDescent="0.25">
      <c r="B1178">
        <v>1168</v>
      </c>
      <c r="C1178" s="1" t="s">
        <v>3352</v>
      </c>
      <c r="D1178" s="1" t="s">
        <v>2722</v>
      </c>
      <c r="E1178" s="1" t="s">
        <v>2320</v>
      </c>
      <c r="F1178" s="1" t="s">
        <v>257</v>
      </c>
      <c r="G1178" s="1" t="s">
        <v>2090</v>
      </c>
      <c r="H1178" s="1" t="s">
        <v>3353</v>
      </c>
      <c r="I1178" s="1">
        <f>+Territorio[[#This Row],[id]]</f>
        <v>1168</v>
      </c>
    </row>
    <row r="1179" spans="2:9" hidden="1" x14ac:dyDescent="0.25">
      <c r="B1179">
        <v>1169</v>
      </c>
      <c r="C1179" s="1" t="s">
        <v>3354</v>
      </c>
      <c r="D1179" s="1" t="s">
        <v>2725</v>
      </c>
      <c r="E1179" s="1" t="s">
        <v>2320</v>
      </c>
      <c r="F1179" s="1" t="s">
        <v>257</v>
      </c>
      <c r="G1179" s="1" t="s">
        <v>2090</v>
      </c>
      <c r="H1179" s="1" t="s">
        <v>3355</v>
      </c>
      <c r="I1179" s="1">
        <f>+Territorio[[#This Row],[id]]</f>
        <v>1169</v>
      </c>
    </row>
    <row r="1180" spans="2:9" hidden="1" x14ac:dyDescent="0.25">
      <c r="B1180">
        <v>1170</v>
      </c>
      <c r="C1180" s="1" t="s">
        <v>3356</v>
      </c>
      <c r="D1180" s="1" t="s">
        <v>2728</v>
      </c>
      <c r="E1180" s="1" t="s">
        <v>2320</v>
      </c>
      <c r="F1180" s="1" t="s">
        <v>257</v>
      </c>
      <c r="G1180" s="1" t="s">
        <v>2090</v>
      </c>
      <c r="H1180" s="1" t="s">
        <v>3357</v>
      </c>
      <c r="I1180" s="1">
        <f>+Territorio[[#This Row],[id]]</f>
        <v>1170</v>
      </c>
    </row>
    <row r="1181" spans="2:9" hidden="1" x14ac:dyDescent="0.25">
      <c r="B1181">
        <v>1171</v>
      </c>
      <c r="C1181" s="1" t="s">
        <v>3358</v>
      </c>
      <c r="D1181" s="1" t="s">
        <v>2731</v>
      </c>
      <c r="E1181" s="1" t="s">
        <v>2320</v>
      </c>
      <c r="F1181" s="1" t="s">
        <v>257</v>
      </c>
      <c r="G1181" s="1" t="s">
        <v>2090</v>
      </c>
      <c r="H1181" s="1" t="s">
        <v>3359</v>
      </c>
      <c r="I1181" s="1">
        <f>+Territorio[[#This Row],[id]]</f>
        <v>1171</v>
      </c>
    </row>
    <row r="1182" spans="2:9" hidden="1" x14ac:dyDescent="0.25">
      <c r="B1182">
        <v>1172</v>
      </c>
      <c r="C1182" s="1" t="s">
        <v>3360</v>
      </c>
      <c r="D1182" s="1" t="s">
        <v>2734</v>
      </c>
      <c r="E1182" s="1" t="s">
        <v>2320</v>
      </c>
      <c r="F1182" s="1" t="s">
        <v>257</v>
      </c>
      <c r="G1182" s="1" t="s">
        <v>2090</v>
      </c>
      <c r="H1182" s="1" t="s">
        <v>3361</v>
      </c>
      <c r="I1182" s="1">
        <f>+Territorio[[#This Row],[id]]</f>
        <v>1172</v>
      </c>
    </row>
    <row r="1183" spans="2:9" hidden="1" x14ac:dyDescent="0.25">
      <c r="B1183">
        <v>1173</v>
      </c>
      <c r="C1183" s="1" t="s">
        <v>3362</v>
      </c>
      <c r="D1183" s="1" t="s">
        <v>3363</v>
      </c>
      <c r="E1183" s="1" t="s">
        <v>2320</v>
      </c>
      <c r="F1183" s="1" t="s">
        <v>257</v>
      </c>
      <c r="G1183" s="1" t="s">
        <v>2090</v>
      </c>
      <c r="H1183" s="1" t="s">
        <v>3364</v>
      </c>
      <c r="I1183" s="1">
        <f>+Territorio[[#This Row],[id]]</f>
        <v>1173</v>
      </c>
    </row>
    <row r="1184" spans="2:9" hidden="1" x14ac:dyDescent="0.25">
      <c r="B1184">
        <v>1174</v>
      </c>
      <c r="C1184" s="1" t="s">
        <v>3365</v>
      </c>
      <c r="D1184" s="1" t="s">
        <v>3366</v>
      </c>
      <c r="E1184" s="1" t="s">
        <v>2320</v>
      </c>
      <c r="F1184" s="1" t="s">
        <v>257</v>
      </c>
      <c r="G1184" s="1" t="s">
        <v>2090</v>
      </c>
      <c r="H1184" s="1" t="s">
        <v>3367</v>
      </c>
      <c r="I1184" s="1">
        <f>+Territorio[[#This Row],[id]]</f>
        <v>1174</v>
      </c>
    </row>
    <row r="1185" spans="2:9" hidden="1" x14ac:dyDescent="0.25">
      <c r="B1185">
        <v>1175</v>
      </c>
      <c r="C1185" s="1" t="s">
        <v>3368</v>
      </c>
      <c r="D1185" s="1" t="s">
        <v>3369</v>
      </c>
      <c r="E1185" s="1" t="s">
        <v>2320</v>
      </c>
      <c r="F1185" s="1" t="s">
        <v>257</v>
      </c>
      <c r="G1185" s="1" t="s">
        <v>2090</v>
      </c>
      <c r="H1185" s="1" t="s">
        <v>3370</v>
      </c>
      <c r="I1185" s="1">
        <f>+Territorio[[#This Row],[id]]</f>
        <v>1175</v>
      </c>
    </row>
    <row r="1186" spans="2:9" hidden="1" x14ac:dyDescent="0.25">
      <c r="B1186">
        <v>1176</v>
      </c>
      <c r="C1186" s="1" t="s">
        <v>3371</v>
      </c>
      <c r="D1186" s="1" t="s">
        <v>3372</v>
      </c>
      <c r="E1186" s="1" t="s">
        <v>2320</v>
      </c>
      <c r="F1186" s="1" t="s">
        <v>257</v>
      </c>
      <c r="G1186" s="1" t="s">
        <v>2090</v>
      </c>
      <c r="H1186" s="1" t="s">
        <v>3373</v>
      </c>
      <c r="I1186" s="1">
        <f>+Territorio[[#This Row],[id]]</f>
        <v>1176</v>
      </c>
    </row>
    <row r="1187" spans="2:9" hidden="1" x14ac:dyDescent="0.25">
      <c r="B1187">
        <v>1177</v>
      </c>
      <c r="C1187" s="1" t="s">
        <v>3374</v>
      </c>
      <c r="D1187" s="1" t="s">
        <v>3375</v>
      </c>
      <c r="E1187" s="1" t="s">
        <v>2320</v>
      </c>
      <c r="F1187" s="1" t="s">
        <v>257</v>
      </c>
      <c r="G1187" s="1" t="s">
        <v>2090</v>
      </c>
      <c r="H1187" s="1" t="s">
        <v>3376</v>
      </c>
      <c r="I1187" s="1">
        <f>+Territorio[[#This Row],[id]]</f>
        <v>1177</v>
      </c>
    </row>
    <row r="1188" spans="2:9" hidden="1" x14ac:dyDescent="0.25">
      <c r="B1188">
        <v>1178</v>
      </c>
      <c r="C1188" s="1" t="s">
        <v>3377</v>
      </c>
      <c r="D1188" s="1" t="s">
        <v>3378</v>
      </c>
      <c r="E1188" s="1" t="s">
        <v>2320</v>
      </c>
      <c r="F1188" s="1" t="s">
        <v>257</v>
      </c>
      <c r="G1188" s="1" t="s">
        <v>2090</v>
      </c>
      <c r="H1188" s="1" t="s">
        <v>3379</v>
      </c>
      <c r="I1188" s="1">
        <f>+Territorio[[#This Row],[id]]</f>
        <v>1178</v>
      </c>
    </row>
    <row r="1189" spans="2:9" hidden="1" x14ac:dyDescent="0.25">
      <c r="B1189">
        <v>1179</v>
      </c>
      <c r="C1189" s="1" t="s">
        <v>3380</v>
      </c>
      <c r="D1189" s="1" t="s">
        <v>3381</v>
      </c>
      <c r="E1189" s="1" t="s">
        <v>2320</v>
      </c>
      <c r="F1189" s="1" t="s">
        <v>257</v>
      </c>
      <c r="G1189" s="1" t="s">
        <v>2090</v>
      </c>
      <c r="H1189" s="1" t="s">
        <v>3382</v>
      </c>
      <c r="I1189" s="1">
        <f>+Territorio[[#This Row],[id]]</f>
        <v>1179</v>
      </c>
    </row>
    <row r="1190" spans="2:9" hidden="1" x14ac:dyDescent="0.25">
      <c r="B1190">
        <v>1180</v>
      </c>
      <c r="C1190" s="1" t="s">
        <v>3383</v>
      </c>
      <c r="D1190" s="1" t="s">
        <v>1068</v>
      </c>
      <c r="E1190" s="1" t="s">
        <v>2320</v>
      </c>
      <c r="F1190" s="1" t="s">
        <v>257</v>
      </c>
      <c r="G1190" s="1" t="s">
        <v>2090</v>
      </c>
      <c r="H1190" s="1" t="s">
        <v>3384</v>
      </c>
      <c r="I1190" s="1">
        <f>+Territorio[[#This Row],[id]]</f>
        <v>1180</v>
      </c>
    </row>
    <row r="1191" spans="2:9" hidden="1" x14ac:dyDescent="0.25">
      <c r="B1191">
        <v>1181</v>
      </c>
      <c r="C1191" s="1" t="s">
        <v>3385</v>
      </c>
      <c r="D1191" s="1" t="s">
        <v>1071</v>
      </c>
      <c r="E1191" s="1" t="s">
        <v>2320</v>
      </c>
      <c r="F1191" s="1" t="s">
        <v>257</v>
      </c>
      <c r="G1191" s="1" t="s">
        <v>2090</v>
      </c>
      <c r="H1191" s="1" t="s">
        <v>3386</v>
      </c>
      <c r="I1191" s="1">
        <f>+Territorio[[#This Row],[id]]</f>
        <v>1181</v>
      </c>
    </row>
    <row r="1192" spans="2:9" hidden="1" x14ac:dyDescent="0.25">
      <c r="B1192">
        <v>1182</v>
      </c>
      <c r="C1192" s="1" t="s">
        <v>3387</v>
      </c>
      <c r="D1192" s="1" t="s">
        <v>1074</v>
      </c>
      <c r="E1192" s="1" t="s">
        <v>2320</v>
      </c>
      <c r="F1192" s="1" t="s">
        <v>257</v>
      </c>
      <c r="G1192" s="1" t="s">
        <v>2090</v>
      </c>
      <c r="H1192" s="1" t="s">
        <v>3388</v>
      </c>
      <c r="I1192" s="1">
        <f>+Territorio[[#This Row],[id]]</f>
        <v>1182</v>
      </c>
    </row>
    <row r="1193" spans="2:9" hidden="1" x14ac:dyDescent="0.25">
      <c r="B1193">
        <v>1183</v>
      </c>
      <c r="C1193" s="1" t="s">
        <v>3389</v>
      </c>
      <c r="D1193" s="1" t="s">
        <v>1077</v>
      </c>
      <c r="E1193" s="1" t="s">
        <v>2320</v>
      </c>
      <c r="F1193" s="1" t="s">
        <v>257</v>
      </c>
      <c r="G1193" s="1" t="s">
        <v>2090</v>
      </c>
      <c r="H1193" s="1" t="s">
        <v>3390</v>
      </c>
      <c r="I1193" s="1">
        <f>+Territorio[[#This Row],[id]]</f>
        <v>1183</v>
      </c>
    </row>
    <row r="1194" spans="2:9" hidden="1" x14ac:dyDescent="0.25">
      <c r="B1194">
        <v>1184</v>
      </c>
      <c r="C1194" s="1" t="s">
        <v>3391</v>
      </c>
      <c r="D1194" s="1" t="s">
        <v>1080</v>
      </c>
      <c r="E1194" s="1" t="s">
        <v>2320</v>
      </c>
      <c r="F1194" s="1" t="s">
        <v>257</v>
      </c>
      <c r="G1194" s="1" t="s">
        <v>2090</v>
      </c>
      <c r="H1194" s="1" t="s">
        <v>3392</v>
      </c>
      <c r="I1194" s="1">
        <f>+Territorio[[#This Row],[id]]</f>
        <v>1184</v>
      </c>
    </row>
    <row r="1195" spans="2:9" hidden="1" x14ac:dyDescent="0.25">
      <c r="B1195">
        <v>1185</v>
      </c>
      <c r="C1195" s="1" t="s">
        <v>3393</v>
      </c>
      <c r="D1195" s="1" t="s">
        <v>2745</v>
      </c>
      <c r="E1195" s="1" t="s">
        <v>2320</v>
      </c>
      <c r="F1195" s="1" t="s">
        <v>257</v>
      </c>
      <c r="G1195" s="1" t="s">
        <v>2090</v>
      </c>
      <c r="H1195" s="1" t="s">
        <v>3394</v>
      </c>
      <c r="I1195" s="1">
        <f>+Territorio[[#This Row],[id]]</f>
        <v>1185</v>
      </c>
    </row>
    <row r="1196" spans="2:9" hidden="1" x14ac:dyDescent="0.25">
      <c r="B1196">
        <v>1186</v>
      </c>
      <c r="C1196" s="1" t="s">
        <v>3395</v>
      </c>
      <c r="D1196" s="1" t="s">
        <v>2748</v>
      </c>
      <c r="E1196" s="1" t="s">
        <v>2320</v>
      </c>
      <c r="F1196" s="1" t="s">
        <v>257</v>
      </c>
      <c r="G1196" s="1" t="s">
        <v>2090</v>
      </c>
      <c r="H1196" s="1" t="s">
        <v>3396</v>
      </c>
      <c r="I1196" s="1">
        <f>+Territorio[[#This Row],[id]]</f>
        <v>1186</v>
      </c>
    </row>
    <row r="1197" spans="2:9" hidden="1" x14ac:dyDescent="0.25">
      <c r="B1197">
        <v>1187</v>
      </c>
      <c r="C1197" s="1" t="s">
        <v>3397</v>
      </c>
      <c r="D1197" s="1" t="s">
        <v>2750</v>
      </c>
      <c r="E1197" s="1" t="s">
        <v>2320</v>
      </c>
      <c r="F1197" s="1" t="s">
        <v>257</v>
      </c>
      <c r="G1197" s="1" t="s">
        <v>2090</v>
      </c>
      <c r="H1197" s="1" t="s">
        <v>3398</v>
      </c>
      <c r="I1197" s="1">
        <f>+Territorio[[#This Row],[id]]</f>
        <v>1187</v>
      </c>
    </row>
    <row r="1198" spans="2:9" hidden="1" x14ac:dyDescent="0.25">
      <c r="B1198">
        <v>1188</v>
      </c>
      <c r="C1198" s="1" t="s">
        <v>3399</v>
      </c>
      <c r="D1198" s="1" t="s">
        <v>3400</v>
      </c>
      <c r="E1198" s="1" t="s">
        <v>2320</v>
      </c>
      <c r="F1198" s="1" t="s">
        <v>257</v>
      </c>
      <c r="G1198" s="1" t="s">
        <v>2090</v>
      </c>
      <c r="H1198" s="1" t="s">
        <v>3401</v>
      </c>
      <c r="I1198" s="1">
        <f>+Territorio[[#This Row],[id]]</f>
        <v>1188</v>
      </c>
    </row>
    <row r="1199" spans="2:9" hidden="1" x14ac:dyDescent="0.25">
      <c r="B1199">
        <v>1189</v>
      </c>
      <c r="C1199" s="1" t="s">
        <v>3402</v>
      </c>
      <c r="D1199" s="1" t="s">
        <v>2753</v>
      </c>
      <c r="E1199" s="1" t="s">
        <v>2320</v>
      </c>
      <c r="F1199" s="1" t="s">
        <v>257</v>
      </c>
      <c r="G1199" s="1" t="s">
        <v>2090</v>
      </c>
      <c r="H1199" s="1" t="s">
        <v>3403</v>
      </c>
      <c r="I1199" s="1">
        <f>+Territorio[[#This Row],[id]]</f>
        <v>1189</v>
      </c>
    </row>
    <row r="1200" spans="2:9" hidden="1" x14ac:dyDescent="0.25">
      <c r="B1200">
        <v>1190</v>
      </c>
      <c r="C1200" s="1" t="s">
        <v>3404</v>
      </c>
      <c r="D1200" s="1" t="s">
        <v>2756</v>
      </c>
      <c r="E1200" s="1" t="s">
        <v>2320</v>
      </c>
      <c r="F1200" s="1" t="s">
        <v>257</v>
      </c>
      <c r="G1200" s="1" t="s">
        <v>2090</v>
      </c>
      <c r="H1200" s="1" t="s">
        <v>3405</v>
      </c>
      <c r="I1200" s="1">
        <f>+Territorio[[#This Row],[id]]</f>
        <v>1190</v>
      </c>
    </row>
    <row r="1201" spans="2:9" hidden="1" x14ac:dyDescent="0.25">
      <c r="B1201">
        <v>1191</v>
      </c>
      <c r="C1201" s="1" t="s">
        <v>3406</v>
      </c>
      <c r="D1201" s="1" t="s">
        <v>2759</v>
      </c>
      <c r="E1201" s="1" t="s">
        <v>2320</v>
      </c>
      <c r="F1201" s="1" t="s">
        <v>257</v>
      </c>
      <c r="G1201" s="1" t="s">
        <v>2090</v>
      </c>
      <c r="H1201" s="1" t="s">
        <v>3407</v>
      </c>
      <c r="I1201" s="1">
        <f>+Territorio[[#This Row],[id]]</f>
        <v>1191</v>
      </c>
    </row>
    <row r="1202" spans="2:9" hidden="1" x14ac:dyDescent="0.25">
      <c r="B1202">
        <v>1192</v>
      </c>
      <c r="C1202" s="1" t="s">
        <v>3408</v>
      </c>
      <c r="D1202" s="1" t="s">
        <v>2762</v>
      </c>
      <c r="E1202" s="1" t="s">
        <v>2320</v>
      </c>
      <c r="F1202" s="1" t="s">
        <v>257</v>
      </c>
      <c r="G1202" s="1" t="s">
        <v>2090</v>
      </c>
      <c r="H1202" s="1" t="s">
        <v>3409</v>
      </c>
      <c r="I1202" s="1">
        <f>+Territorio[[#This Row],[id]]</f>
        <v>1192</v>
      </c>
    </row>
    <row r="1203" spans="2:9" hidden="1" x14ac:dyDescent="0.25">
      <c r="B1203">
        <v>1193</v>
      </c>
      <c r="C1203" s="1" t="s">
        <v>3410</v>
      </c>
      <c r="D1203" s="1" t="s">
        <v>3411</v>
      </c>
      <c r="E1203" s="1" t="s">
        <v>2320</v>
      </c>
      <c r="F1203" s="1" t="s">
        <v>257</v>
      </c>
      <c r="G1203" s="1" t="s">
        <v>2090</v>
      </c>
      <c r="H1203" s="1" t="s">
        <v>3412</v>
      </c>
      <c r="I1203" s="1">
        <f>+Territorio[[#This Row],[id]]</f>
        <v>1193</v>
      </c>
    </row>
    <row r="1204" spans="2:9" hidden="1" x14ac:dyDescent="0.25">
      <c r="B1204">
        <v>1194</v>
      </c>
      <c r="C1204" s="1" t="s">
        <v>3413</v>
      </c>
      <c r="D1204" s="1" t="s">
        <v>2765</v>
      </c>
      <c r="E1204" s="1" t="s">
        <v>2320</v>
      </c>
      <c r="F1204" s="1" t="s">
        <v>257</v>
      </c>
      <c r="G1204" s="1" t="s">
        <v>2090</v>
      </c>
      <c r="H1204" s="1" t="s">
        <v>3414</v>
      </c>
      <c r="I1204" s="1">
        <f>+Territorio[[#This Row],[id]]</f>
        <v>1194</v>
      </c>
    </row>
    <row r="1205" spans="2:9" hidden="1" x14ac:dyDescent="0.25">
      <c r="B1205">
        <v>1195</v>
      </c>
      <c r="C1205" s="1" t="s">
        <v>3415</v>
      </c>
      <c r="D1205" s="1" t="s">
        <v>2768</v>
      </c>
      <c r="E1205" s="1" t="s">
        <v>2320</v>
      </c>
      <c r="F1205" s="1" t="s">
        <v>257</v>
      </c>
      <c r="G1205" s="1" t="s">
        <v>2090</v>
      </c>
      <c r="H1205" s="1" t="s">
        <v>3416</v>
      </c>
      <c r="I1205" s="1">
        <f>+Territorio[[#This Row],[id]]</f>
        <v>1195</v>
      </c>
    </row>
    <row r="1206" spans="2:9" hidden="1" x14ac:dyDescent="0.25">
      <c r="B1206">
        <v>1196</v>
      </c>
      <c r="C1206" s="1" t="s">
        <v>3417</v>
      </c>
      <c r="D1206" s="1" t="s">
        <v>3418</v>
      </c>
      <c r="E1206" s="1" t="s">
        <v>2320</v>
      </c>
      <c r="F1206" s="1" t="s">
        <v>257</v>
      </c>
      <c r="G1206" s="1" t="s">
        <v>2090</v>
      </c>
      <c r="H1206" s="1" t="s">
        <v>3419</v>
      </c>
      <c r="I1206" s="1">
        <f>+Territorio[[#This Row],[id]]</f>
        <v>1196</v>
      </c>
    </row>
    <row r="1207" spans="2:9" hidden="1" x14ac:dyDescent="0.25">
      <c r="B1207">
        <v>1197</v>
      </c>
      <c r="C1207" s="1" t="s">
        <v>3420</v>
      </c>
      <c r="D1207" s="1" t="s">
        <v>2771</v>
      </c>
      <c r="E1207" s="1" t="s">
        <v>2320</v>
      </c>
      <c r="F1207" s="1" t="s">
        <v>257</v>
      </c>
      <c r="G1207" s="1" t="s">
        <v>2090</v>
      </c>
      <c r="H1207" s="1" t="s">
        <v>3421</v>
      </c>
      <c r="I1207" s="1">
        <f>+Territorio[[#This Row],[id]]</f>
        <v>1197</v>
      </c>
    </row>
    <row r="1208" spans="2:9" hidden="1" x14ac:dyDescent="0.25">
      <c r="B1208">
        <v>1198</v>
      </c>
      <c r="C1208" s="1" t="s">
        <v>3422</v>
      </c>
      <c r="D1208" s="1" t="s">
        <v>3423</v>
      </c>
      <c r="E1208" s="1" t="s">
        <v>2320</v>
      </c>
      <c r="F1208" s="1" t="s">
        <v>257</v>
      </c>
      <c r="G1208" s="1" t="s">
        <v>2090</v>
      </c>
      <c r="H1208" s="1" t="s">
        <v>3424</v>
      </c>
      <c r="I1208" s="1">
        <f>+Territorio[[#This Row],[id]]</f>
        <v>1198</v>
      </c>
    </row>
    <row r="1209" spans="2:9" hidden="1" x14ac:dyDescent="0.25">
      <c r="B1209">
        <v>1199</v>
      </c>
      <c r="C1209" s="1" t="s">
        <v>3425</v>
      </c>
      <c r="D1209" s="1" t="s">
        <v>3426</v>
      </c>
      <c r="E1209" s="1" t="s">
        <v>2320</v>
      </c>
      <c r="F1209" s="1" t="s">
        <v>257</v>
      </c>
      <c r="G1209" s="1" t="s">
        <v>2090</v>
      </c>
      <c r="H1209" s="1" t="s">
        <v>3427</v>
      </c>
      <c r="I1209" s="1">
        <f>+Territorio[[#This Row],[id]]</f>
        <v>1199</v>
      </c>
    </row>
    <row r="1210" spans="2:9" hidden="1" x14ac:dyDescent="0.25">
      <c r="B1210">
        <v>1200</v>
      </c>
      <c r="C1210" s="1" t="s">
        <v>3428</v>
      </c>
      <c r="D1210" s="1" t="s">
        <v>3429</v>
      </c>
      <c r="E1210" s="1" t="s">
        <v>2320</v>
      </c>
      <c r="F1210" s="1" t="s">
        <v>257</v>
      </c>
      <c r="G1210" s="1" t="s">
        <v>2090</v>
      </c>
      <c r="H1210" s="1" t="s">
        <v>3430</v>
      </c>
      <c r="I1210" s="1">
        <f>+Territorio[[#This Row],[id]]</f>
        <v>1200</v>
      </c>
    </row>
    <row r="1211" spans="2:9" hidden="1" x14ac:dyDescent="0.25">
      <c r="B1211">
        <v>1201</v>
      </c>
      <c r="C1211" s="1" t="s">
        <v>3431</v>
      </c>
      <c r="D1211" s="1" t="s">
        <v>3432</v>
      </c>
      <c r="E1211" s="1" t="s">
        <v>2320</v>
      </c>
      <c r="F1211" s="1" t="s">
        <v>257</v>
      </c>
      <c r="G1211" s="1" t="s">
        <v>2090</v>
      </c>
      <c r="H1211" s="1" t="s">
        <v>3433</v>
      </c>
      <c r="I1211" s="1">
        <f>+Territorio[[#This Row],[id]]</f>
        <v>1201</v>
      </c>
    </row>
    <row r="1212" spans="2:9" hidden="1" x14ac:dyDescent="0.25">
      <c r="B1212">
        <v>1202</v>
      </c>
      <c r="C1212" s="1" t="s">
        <v>3434</v>
      </c>
      <c r="D1212" s="1" t="s">
        <v>3435</v>
      </c>
      <c r="E1212" s="1" t="s">
        <v>2320</v>
      </c>
      <c r="F1212" s="1" t="s">
        <v>257</v>
      </c>
      <c r="G1212" s="1" t="s">
        <v>2090</v>
      </c>
      <c r="H1212" s="1" t="s">
        <v>3436</v>
      </c>
      <c r="I1212" s="1">
        <f>+Territorio[[#This Row],[id]]</f>
        <v>1202</v>
      </c>
    </row>
    <row r="1213" spans="2:9" hidden="1" x14ac:dyDescent="0.25">
      <c r="B1213">
        <v>1203</v>
      </c>
      <c r="C1213" s="1" t="s">
        <v>3437</v>
      </c>
      <c r="D1213" s="1" t="s">
        <v>3438</v>
      </c>
      <c r="E1213" s="1" t="s">
        <v>2320</v>
      </c>
      <c r="F1213" s="1" t="s">
        <v>257</v>
      </c>
      <c r="G1213" s="1" t="s">
        <v>2090</v>
      </c>
      <c r="H1213" s="1" t="s">
        <v>3439</v>
      </c>
      <c r="I1213" s="1">
        <f>+Territorio[[#This Row],[id]]</f>
        <v>1203</v>
      </c>
    </row>
    <row r="1214" spans="2:9" hidden="1" x14ac:dyDescent="0.25">
      <c r="B1214">
        <v>1204</v>
      </c>
      <c r="C1214" s="1" t="s">
        <v>3440</v>
      </c>
      <c r="D1214" s="1" t="s">
        <v>3441</v>
      </c>
      <c r="E1214" s="1" t="s">
        <v>2320</v>
      </c>
      <c r="F1214" s="1" t="s">
        <v>257</v>
      </c>
      <c r="G1214" s="1" t="s">
        <v>2090</v>
      </c>
      <c r="H1214" s="1" t="s">
        <v>3442</v>
      </c>
      <c r="I1214" s="1">
        <f>+Territorio[[#This Row],[id]]</f>
        <v>1204</v>
      </c>
    </row>
    <row r="1215" spans="2:9" hidden="1" x14ac:dyDescent="0.25">
      <c r="B1215">
        <v>1205</v>
      </c>
      <c r="C1215" s="1" t="s">
        <v>3443</v>
      </c>
      <c r="D1215" s="1" t="s">
        <v>3444</v>
      </c>
      <c r="E1215" s="1" t="s">
        <v>2320</v>
      </c>
      <c r="F1215" s="1" t="s">
        <v>257</v>
      </c>
      <c r="G1215" s="1" t="s">
        <v>2090</v>
      </c>
      <c r="H1215" s="1" t="s">
        <v>3445</v>
      </c>
      <c r="I1215" s="1">
        <f>+Territorio[[#This Row],[id]]</f>
        <v>1205</v>
      </c>
    </row>
    <row r="1216" spans="2:9" hidden="1" x14ac:dyDescent="0.25">
      <c r="B1216">
        <v>1206</v>
      </c>
      <c r="C1216" s="1" t="s">
        <v>3446</v>
      </c>
      <c r="D1216" s="1" t="s">
        <v>3447</v>
      </c>
      <c r="E1216" s="1" t="s">
        <v>2320</v>
      </c>
      <c r="F1216" s="1" t="s">
        <v>257</v>
      </c>
      <c r="G1216" s="1" t="s">
        <v>2090</v>
      </c>
      <c r="H1216" s="1" t="s">
        <v>3448</v>
      </c>
      <c r="I1216" s="1">
        <f>+Territorio[[#This Row],[id]]</f>
        <v>1206</v>
      </c>
    </row>
    <row r="1217" spans="2:9" hidden="1" x14ac:dyDescent="0.25">
      <c r="B1217">
        <v>1207</v>
      </c>
      <c r="C1217" s="1" t="s">
        <v>3449</v>
      </c>
      <c r="D1217" s="1" t="s">
        <v>3450</v>
      </c>
      <c r="E1217" s="1" t="s">
        <v>2320</v>
      </c>
      <c r="F1217" s="1" t="s">
        <v>257</v>
      </c>
      <c r="G1217" s="1" t="s">
        <v>2090</v>
      </c>
      <c r="H1217" s="1" t="s">
        <v>3451</v>
      </c>
      <c r="I1217" s="1">
        <f>+Territorio[[#This Row],[id]]</f>
        <v>1207</v>
      </c>
    </row>
    <row r="1218" spans="2:9" hidden="1" x14ac:dyDescent="0.25">
      <c r="B1218">
        <v>1208</v>
      </c>
      <c r="C1218" s="1" t="s">
        <v>3452</v>
      </c>
      <c r="D1218" s="1" t="s">
        <v>3453</v>
      </c>
      <c r="E1218" s="1" t="s">
        <v>2320</v>
      </c>
      <c r="F1218" s="1" t="s">
        <v>257</v>
      </c>
      <c r="G1218" s="1" t="s">
        <v>2090</v>
      </c>
      <c r="H1218" s="1" t="s">
        <v>3454</v>
      </c>
      <c r="I1218" s="1">
        <f>+Territorio[[#This Row],[id]]</f>
        <v>1208</v>
      </c>
    </row>
    <row r="1219" spans="2:9" hidden="1" x14ac:dyDescent="0.25">
      <c r="B1219">
        <v>1209</v>
      </c>
      <c r="C1219" s="1" t="s">
        <v>3455</v>
      </c>
      <c r="D1219" s="1" t="s">
        <v>3456</v>
      </c>
      <c r="E1219" s="1" t="s">
        <v>2320</v>
      </c>
      <c r="F1219" s="1" t="s">
        <v>257</v>
      </c>
      <c r="G1219" s="1" t="s">
        <v>2090</v>
      </c>
      <c r="H1219" s="1" t="s">
        <v>3457</v>
      </c>
      <c r="I1219" s="1">
        <f>+Territorio[[#This Row],[id]]</f>
        <v>1209</v>
      </c>
    </row>
    <row r="1220" spans="2:9" hidden="1" x14ac:dyDescent="0.25">
      <c r="B1220">
        <v>1210</v>
      </c>
      <c r="C1220" s="1" t="s">
        <v>3458</v>
      </c>
      <c r="D1220" s="1" t="s">
        <v>3459</v>
      </c>
      <c r="E1220" s="1" t="s">
        <v>2320</v>
      </c>
      <c r="F1220" s="1" t="s">
        <v>257</v>
      </c>
      <c r="G1220" s="1" t="s">
        <v>2090</v>
      </c>
      <c r="H1220" s="1" t="s">
        <v>3460</v>
      </c>
      <c r="I1220" s="1">
        <f>+Territorio[[#This Row],[id]]</f>
        <v>1210</v>
      </c>
    </row>
    <row r="1221" spans="2:9" hidden="1" x14ac:dyDescent="0.25">
      <c r="B1221">
        <v>1211</v>
      </c>
      <c r="C1221" s="1" t="s">
        <v>3461</v>
      </c>
      <c r="D1221" s="1" t="s">
        <v>3462</v>
      </c>
      <c r="E1221" s="1" t="s">
        <v>2320</v>
      </c>
      <c r="F1221" s="1" t="s">
        <v>257</v>
      </c>
      <c r="G1221" s="1" t="s">
        <v>2090</v>
      </c>
      <c r="H1221" s="1" t="s">
        <v>3463</v>
      </c>
      <c r="I1221" s="1">
        <f>+Territorio[[#This Row],[id]]</f>
        <v>1211</v>
      </c>
    </row>
    <row r="1222" spans="2:9" hidden="1" x14ac:dyDescent="0.25">
      <c r="B1222">
        <v>1212</v>
      </c>
      <c r="C1222" s="1" t="s">
        <v>3464</v>
      </c>
      <c r="D1222" s="1" t="s">
        <v>3465</v>
      </c>
      <c r="E1222" s="1" t="s">
        <v>2320</v>
      </c>
      <c r="F1222" s="1" t="s">
        <v>257</v>
      </c>
      <c r="G1222" s="1" t="s">
        <v>2090</v>
      </c>
      <c r="H1222" s="1" t="s">
        <v>3466</v>
      </c>
      <c r="I1222" s="1">
        <f>+Territorio[[#This Row],[id]]</f>
        <v>1212</v>
      </c>
    </row>
    <row r="1223" spans="2:9" hidden="1" x14ac:dyDescent="0.25">
      <c r="B1223">
        <v>1213</v>
      </c>
      <c r="C1223" s="1" t="s">
        <v>3467</v>
      </c>
      <c r="D1223" s="1" t="s">
        <v>3468</v>
      </c>
      <c r="E1223" s="1" t="s">
        <v>2320</v>
      </c>
      <c r="F1223" s="1" t="s">
        <v>257</v>
      </c>
      <c r="G1223" s="1" t="s">
        <v>2090</v>
      </c>
      <c r="H1223" s="1" t="s">
        <v>3469</v>
      </c>
      <c r="I1223" s="1">
        <f>+Territorio[[#This Row],[id]]</f>
        <v>1213</v>
      </c>
    </row>
    <row r="1224" spans="2:9" hidden="1" x14ac:dyDescent="0.25">
      <c r="B1224">
        <v>1214</v>
      </c>
      <c r="C1224" s="1" t="s">
        <v>3470</v>
      </c>
      <c r="D1224" s="1" t="s">
        <v>3471</v>
      </c>
      <c r="E1224" s="1" t="s">
        <v>2320</v>
      </c>
      <c r="F1224" s="1" t="s">
        <v>257</v>
      </c>
      <c r="G1224" s="1" t="s">
        <v>2090</v>
      </c>
      <c r="H1224" s="1" t="s">
        <v>3472</v>
      </c>
      <c r="I1224" s="1">
        <f>+Territorio[[#This Row],[id]]</f>
        <v>1214</v>
      </c>
    </row>
    <row r="1225" spans="2:9" hidden="1" x14ac:dyDescent="0.25">
      <c r="B1225">
        <v>1215</v>
      </c>
      <c r="C1225" s="1" t="s">
        <v>3473</v>
      </c>
      <c r="D1225" s="1" t="s">
        <v>3474</v>
      </c>
      <c r="E1225" s="1" t="s">
        <v>2320</v>
      </c>
      <c r="F1225" s="1" t="s">
        <v>257</v>
      </c>
      <c r="G1225" s="1" t="s">
        <v>2090</v>
      </c>
      <c r="H1225" s="1" t="s">
        <v>3475</v>
      </c>
      <c r="I1225" s="1">
        <f>+Territorio[[#This Row],[id]]</f>
        <v>1215</v>
      </c>
    </row>
    <row r="1226" spans="2:9" hidden="1" x14ac:dyDescent="0.25">
      <c r="B1226">
        <v>1216</v>
      </c>
      <c r="C1226" s="1" t="s">
        <v>3476</v>
      </c>
      <c r="D1226" s="1" t="s">
        <v>3477</v>
      </c>
      <c r="E1226" s="1" t="s">
        <v>2320</v>
      </c>
      <c r="F1226" s="1" t="s">
        <v>257</v>
      </c>
      <c r="G1226" s="1" t="s">
        <v>2090</v>
      </c>
      <c r="H1226" s="1" t="s">
        <v>3478</v>
      </c>
      <c r="I1226" s="1">
        <f>+Territorio[[#This Row],[id]]</f>
        <v>1216</v>
      </c>
    </row>
    <row r="1227" spans="2:9" hidden="1" x14ac:dyDescent="0.25">
      <c r="B1227">
        <v>1217</v>
      </c>
      <c r="C1227" s="1" t="s">
        <v>3479</v>
      </c>
      <c r="D1227" s="1" t="s">
        <v>3480</v>
      </c>
      <c r="E1227" s="1" t="s">
        <v>2320</v>
      </c>
      <c r="F1227" s="1" t="s">
        <v>257</v>
      </c>
      <c r="G1227" s="1" t="s">
        <v>2090</v>
      </c>
      <c r="H1227" s="1" t="s">
        <v>3481</v>
      </c>
      <c r="I1227" s="1">
        <f>+Territorio[[#This Row],[id]]</f>
        <v>1217</v>
      </c>
    </row>
    <row r="1228" spans="2:9" hidden="1" x14ac:dyDescent="0.25">
      <c r="B1228">
        <v>1218</v>
      </c>
      <c r="C1228" s="1" t="s">
        <v>3482</v>
      </c>
      <c r="D1228" s="1" t="s">
        <v>3483</v>
      </c>
      <c r="E1228" s="1" t="s">
        <v>2320</v>
      </c>
      <c r="F1228" s="1" t="s">
        <v>257</v>
      </c>
      <c r="G1228" s="1" t="s">
        <v>2090</v>
      </c>
      <c r="H1228" s="1" t="s">
        <v>3484</v>
      </c>
      <c r="I1228" s="1">
        <f>+Territorio[[#This Row],[id]]</f>
        <v>1218</v>
      </c>
    </row>
    <row r="1229" spans="2:9" hidden="1" x14ac:dyDescent="0.25">
      <c r="B1229">
        <v>1219</v>
      </c>
      <c r="C1229" s="1" t="s">
        <v>3485</v>
      </c>
      <c r="D1229" s="1" t="s">
        <v>3486</v>
      </c>
      <c r="E1229" s="1" t="s">
        <v>2320</v>
      </c>
      <c r="F1229" s="1" t="s">
        <v>257</v>
      </c>
      <c r="G1229" s="1" t="s">
        <v>2090</v>
      </c>
      <c r="H1229" s="1" t="s">
        <v>3487</v>
      </c>
      <c r="I1229" s="1">
        <f>+Territorio[[#This Row],[id]]</f>
        <v>1219</v>
      </c>
    </row>
    <row r="1230" spans="2:9" hidden="1" x14ac:dyDescent="0.25">
      <c r="B1230">
        <v>1220</v>
      </c>
      <c r="C1230" s="1" t="s">
        <v>3488</v>
      </c>
      <c r="D1230" s="1" t="s">
        <v>3489</v>
      </c>
      <c r="E1230" s="1" t="s">
        <v>2320</v>
      </c>
      <c r="F1230" s="1" t="s">
        <v>257</v>
      </c>
      <c r="G1230" s="1" t="s">
        <v>2090</v>
      </c>
      <c r="H1230" s="1" t="s">
        <v>3490</v>
      </c>
      <c r="I1230" s="1">
        <f>+Territorio[[#This Row],[id]]</f>
        <v>1220</v>
      </c>
    </row>
    <row r="1231" spans="2:9" hidden="1" x14ac:dyDescent="0.25">
      <c r="B1231">
        <v>1221</v>
      </c>
      <c r="C1231" s="1" t="s">
        <v>3491</v>
      </c>
      <c r="D1231" s="1" t="s">
        <v>3492</v>
      </c>
      <c r="E1231" s="1" t="s">
        <v>2320</v>
      </c>
      <c r="F1231" s="1" t="s">
        <v>257</v>
      </c>
      <c r="G1231" s="1" t="s">
        <v>2090</v>
      </c>
      <c r="H1231" s="1" t="s">
        <v>3493</v>
      </c>
      <c r="I1231" s="1">
        <f>+Territorio[[#This Row],[id]]</f>
        <v>1221</v>
      </c>
    </row>
    <row r="1232" spans="2:9" hidden="1" x14ac:dyDescent="0.25">
      <c r="B1232">
        <v>1222</v>
      </c>
      <c r="C1232" s="1" t="s">
        <v>3494</v>
      </c>
      <c r="D1232" s="1" t="s">
        <v>3495</v>
      </c>
      <c r="E1232" s="1" t="s">
        <v>2320</v>
      </c>
      <c r="F1232" s="1" t="s">
        <v>257</v>
      </c>
      <c r="G1232" s="1" t="s">
        <v>2090</v>
      </c>
      <c r="H1232" s="1" t="s">
        <v>3496</v>
      </c>
      <c r="I1232" s="1">
        <f>+Territorio[[#This Row],[id]]</f>
        <v>1222</v>
      </c>
    </row>
    <row r="1233" spans="2:9" hidden="1" x14ac:dyDescent="0.25">
      <c r="B1233">
        <v>1223</v>
      </c>
      <c r="C1233" s="1" t="s">
        <v>3497</v>
      </c>
      <c r="D1233" s="1" t="s">
        <v>3498</v>
      </c>
      <c r="E1233" s="1" t="s">
        <v>2320</v>
      </c>
      <c r="F1233" s="1" t="s">
        <v>257</v>
      </c>
      <c r="G1233" s="1" t="s">
        <v>2090</v>
      </c>
      <c r="H1233" s="1" t="s">
        <v>3499</v>
      </c>
      <c r="I1233" s="1">
        <f>+Territorio[[#This Row],[id]]</f>
        <v>1223</v>
      </c>
    </row>
    <row r="1234" spans="2:9" hidden="1" x14ac:dyDescent="0.25">
      <c r="B1234">
        <v>1224</v>
      </c>
      <c r="C1234" s="1" t="s">
        <v>3500</v>
      </c>
      <c r="D1234" s="1" t="s">
        <v>3501</v>
      </c>
      <c r="E1234" s="1" t="s">
        <v>2320</v>
      </c>
      <c r="F1234" s="1" t="s">
        <v>257</v>
      </c>
      <c r="G1234" s="1" t="s">
        <v>2090</v>
      </c>
      <c r="H1234" s="1" t="s">
        <v>3502</v>
      </c>
      <c r="I1234" s="1">
        <f>+Territorio[[#This Row],[id]]</f>
        <v>1224</v>
      </c>
    </row>
    <row r="1235" spans="2:9" hidden="1" x14ac:dyDescent="0.25">
      <c r="B1235">
        <v>1225</v>
      </c>
      <c r="C1235" s="1" t="s">
        <v>3503</v>
      </c>
      <c r="D1235" s="1" t="s">
        <v>3504</v>
      </c>
      <c r="E1235" s="1" t="s">
        <v>2320</v>
      </c>
      <c r="F1235" s="1" t="s">
        <v>257</v>
      </c>
      <c r="G1235" s="1" t="s">
        <v>2090</v>
      </c>
      <c r="H1235" s="1" t="s">
        <v>3505</v>
      </c>
      <c r="I1235" s="1">
        <f>+Territorio[[#This Row],[id]]</f>
        <v>1225</v>
      </c>
    </row>
    <row r="1236" spans="2:9" hidden="1" x14ac:dyDescent="0.25">
      <c r="B1236">
        <v>1226</v>
      </c>
      <c r="C1236" s="1" t="s">
        <v>2233</v>
      </c>
      <c r="D1236" s="1" t="s">
        <v>3506</v>
      </c>
      <c r="E1236" s="1" t="s">
        <v>2320</v>
      </c>
      <c r="F1236" s="1" t="s">
        <v>257</v>
      </c>
      <c r="G1236" s="1" t="s">
        <v>2090</v>
      </c>
      <c r="H1236" s="1" t="s">
        <v>3507</v>
      </c>
      <c r="I1236" s="1">
        <f>+Territorio[[#This Row],[id]]</f>
        <v>1226</v>
      </c>
    </row>
    <row r="1237" spans="2:9" hidden="1" x14ac:dyDescent="0.25">
      <c r="B1237">
        <v>1227</v>
      </c>
      <c r="C1237" s="1" t="s">
        <v>2087</v>
      </c>
      <c r="D1237" s="1" t="s">
        <v>3508</v>
      </c>
      <c r="E1237" s="1" t="s">
        <v>2320</v>
      </c>
      <c r="F1237" s="1" t="s">
        <v>257</v>
      </c>
      <c r="G1237" s="1" t="s">
        <v>2090</v>
      </c>
      <c r="H1237" s="1" t="s">
        <v>3509</v>
      </c>
      <c r="I1237" s="1">
        <f>+Territorio[[#This Row],[id]]</f>
        <v>1227</v>
      </c>
    </row>
    <row r="1238" spans="2:9" hidden="1" x14ac:dyDescent="0.25">
      <c r="B1238">
        <v>1228</v>
      </c>
      <c r="C1238" s="1" t="s">
        <v>3510</v>
      </c>
      <c r="D1238" s="1" t="s">
        <v>3511</v>
      </c>
      <c r="E1238" s="1" t="s">
        <v>2320</v>
      </c>
      <c r="F1238" s="1" t="s">
        <v>257</v>
      </c>
      <c r="G1238" s="1" t="s">
        <v>2090</v>
      </c>
      <c r="H1238" s="1" t="s">
        <v>3512</v>
      </c>
      <c r="I1238" s="1">
        <f>+Territorio[[#This Row],[id]]</f>
        <v>1228</v>
      </c>
    </row>
    <row r="1239" spans="2:9" hidden="1" x14ac:dyDescent="0.25">
      <c r="B1239">
        <v>1229</v>
      </c>
      <c r="C1239" s="1" t="s">
        <v>3513</v>
      </c>
      <c r="D1239" s="1" t="s">
        <v>3514</v>
      </c>
      <c r="E1239" s="1" t="s">
        <v>2320</v>
      </c>
      <c r="F1239" s="1" t="s">
        <v>257</v>
      </c>
      <c r="G1239" s="1" t="s">
        <v>2090</v>
      </c>
      <c r="H1239" s="1" t="s">
        <v>3515</v>
      </c>
      <c r="I1239" s="1">
        <f>+Territorio[[#This Row],[id]]</f>
        <v>1229</v>
      </c>
    </row>
    <row r="1240" spans="2:9" hidden="1" x14ac:dyDescent="0.25">
      <c r="B1240">
        <v>1230</v>
      </c>
      <c r="C1240" s="1" t="s">
        <v>1018</v>
      </c>
      <c r="D1240" s="1" t="s">
        <v>3516</v>
      </c>
      <c r="E1240" s="1" t="s">
        <v>2320</v>
      </c>
      <c r="F1240" s="1" t="s">
        <v>257</v>
      </c>
      <c r="G1240" s="1" t="s">
        <v>2090</v>
      </c>
      <c r="H1240" s="1" t="s">
        <v>3517</v>
      </c>
      <c r="I1240" s="1">
        <f>+Territorio[[#This Row],[id]]</f>
        <v>1230</v>
      </c>
    </row>
    <row r="1241" spans="2:9" hidden="1" x14ac:dyDescent="0.25">
      <c r="B1241">
        <v>1231</v>
      </c>
      <c r="C1241" s="1" t="s">
        <v>3518</v>
      </c>
      <c r="D1241" s="1" t="s">
        <v>3519</v>
      </c>
      <c r="E1241" s="1" t="s">
        <v>2320</v>
      </c>
      <c r="F1241" s="1" t="s">
        <v>257</v>
      </c>
      <c r="G1241" s="1" t="s">
        <v>2090</v>
      </c>
      <c r="H1241" s="1" t="s">
        <v>3520</v>
      </c>
      <c r="I1241" s="1">
        <f>+Territorio[[#This Row],[id]]</f>
        <v>1231</v>
      </c>
    </row>
    <row r="1242" spans="2:9" hidden="1" x14ac:dyDescent="0.25">
      <c r="B1242">
        <v>1232</v>
      </c>
      <c r="C1242" s="1" t="s">
        <v>1038</v>
      </c>
      <c r="D1242" s="1" t="s">
        <v>3521</v>
      </c>
      <c r="E1242" s="1" t="s">
        <v>2320</v>
      </c>
      <c r="F1242" s="1" t="s">
        <v>257</v>
      </c>
      <c r="G1242" s="1" t="s">
        <v>2090</v>
      </c>
      <c r="H1242" s="1" t="s">
        <v>3522</v>
      </c>
      <c r="I1242" s="1">
        <f>+Territorio[[#This Row],[id]]</f>
        <v>1232</v>
      </c>
    </row>
    <row r="1243" spans="2:9" hidden="1" x14ac:dyDescent="0.25">
      <c r="B1243">
        <v>1233</v>
      </c>
      <c r="C1243" s="1" t="s">
        <v>3523</v>
      </c>
      <c r="D1243" s="1" t="s">
        <v>3524</v>
      </c>
      <c r="E1243" s="1" t="s">
        <v>2320</v>
      </c>
      <c r="F1243" s="1" t="s">
        <v>257</v>
      </c>
      <c r="G1243" s="1" t="s">
        <v>2090</v>
      </c>
      <c r="H1243" s="1" t="s">
        <v>3525</v>
      </c>
      <c r="I1243" s="1">
        <f>+Territorio[[#This Row],[id]]</f>
        <v>1233</v>
      </c>
    </row>
    <row r="1244" spans="2:9" hidden="1" x14ac:dyDescent="0.25">
      <c r="B1244">
        <v>1234</v>
      </c>
      <c r="C1244" s="1" t="s">
        <v>3526</v>
      </c>
      <c r="D1244" s="1" t="s">
        <v>3527</v>
      </c>
      <c r="E1244" s="1" t="s">
        <v>2320</v>
      </c>
      <c r="F1244" s="1" t="s">
        <v>257</v>
      </c>
      <c r="G1244" s="1" t="s">
        <v>2090</v>
      </c>
      <c r="H1244" s="1" t="s">
        <v>3528</v>
      </c>
      <c r="I1244" s="1">
        <f>+Territorio[[#This Row],[id]]</f>
        <v>1234</v>
      </c>
    </row>
    <row r="1245" spans="2:9" hidden="1" x14ac:dyDescent="0.25">
      <c r="B1245">
        <v>1235</v>
      </c>
      <c r="C1245" s="1" t="s">
        <v>3529</v>
      </c>
      <c r="D1245" s="1" t="s">
        <v>3530</v>
      </c>
      <c r="E1245" s="1" t="s">
        <v>2320</v>
      </c>
      <c r="F1245" s="1" t="s">
        <v>257</v>
      </c>
      <c r="G1245" s="1" t="s">
        <v>2090</v>
      </c>
      <c r="H1245" s="1" t="s">
        <v>3531</v>
      </c>
      <c r="I1245" s="1">
        <f>+Territorio[[#This Row],[id]]</f>
        <v>1235</v>
      </c>
    </row>
    <row r="1246" spans="2:9" hidden="1" x14ac:dyDescent="0.25">
      <c r="B1246">
        <v>1236</v>
      </c>
      <c r="C1246" s="1" t="s">
        <v>3532</v>
      </c>
      <c r="D1246" s="1" t="s">
        <v>3533</v>
      </c>
      <c r="E1246" s="1" t="s">
        <v>2320</v>
      </c>
      <c r="F1246" s="1" t="s">
        <v>257</v>
      </c>
      <c r="G1246" s="1" t="s">
        <v>2090</v>
      </c>
      <c r="H1246" s="1" t="s">
        <v>3534</v>
      </c>
      <c r="I1246" s="1">
        <f>+Territorio[[#This Row],[id]]</f>
        <v>1236</v>
      </c>
    </row>
    <row r="1247" spans="2:9" hidden="1" x14ac:dyDescent="0.25">
      <c r="B1247">
        <v>1237</v>
      </c>
      <c r="C1247" s="1" t="s">
        <v>3535</v>
      </c>
      <c r="D1247" s="1" t="s">
        <v>3536</v>
      </c>
      <c r="E1247" s="1" t="s">
        <v>2320</v>
      </c>
      <c r="F1247" s="1" t="s">
        <v>257</v>
      </c>
      <c r="G1247" s="1" t="s">
        <v>2090</v>
      </c>
      <c r="H1247" s="1" t="s">
        <v>3537</v>
      </c>
      <c r="I1247" s="1">
        <f>+Territorio[[#This Row],[id]]</f>
        <v>1237</v>
      </c>
    </row>
    <row r="1248" spans="2:9" hidden="1" x14ac:dyDescent="0.25">
      <c r="B1248">
        <v>1238</v>
      </c>
      <c r="C1248" s="1" t="s">
        <v>3538</v>
      </c>
      <c r="D1248" s="1" t="s">
        <v>3539</v>
      </c>
      <c r="E1248" s="1" t="s">
        <v>2320</v>
      </c>
      <c r="F1248" s="1" t="s">
        <v>257</v>
      </c>
      <c r="G1248" s="1" t="s">
        <v>2090</v>
      </c>
      <c r="H1248" s="1" t="s">
        <v>3540</v>
      </c>
      <c r="I1248" s="1">
        <f>+Territorio[[#This Row],[id]]</f>
        <v>1238</v>
      </c>
    </row>
    <row r="1249" spans="2:9" hidden="1" x14ac:dyDescent="0.25">
      <c r="B1249">
        <v>1239</v>
      </c>
      <c r="C1249" s="1" t="s">
        <v>3541</v>
      </c>
      <c r="D1249" s="1" t="s">
        <v>3542</v>
      </c>
      <c r="E1249" s="1" t="s">
        <v>2320</v>
      </c>
      <c r="F1249" s="1" t="s">
        <v>257</v>
      </c>
      <c r="G1249" s="1" t="s">
        <v>2090</v>
      </c>
      <c r="H1249" s="1" t="s">
        <v>3543</v>
      </c>
      <c r="I1249" s="1">
        <f>+Territorio[[#This Row],[id]]</f>
        <v>1239</v>
      </c>
    </row>
    <row r="1250" spans="2:9" hidden="1" x14ac:dyDescent="0.25">
      <c r="B1250">
        <v>1240</v>
      </c>
      <c r="C1250" s="1" t="s">
        <v>3544</v>
      </c>
      <c r="D1250" s="1" t="s">
        <v>3545</v>
      </c>
      <c r="E1250" s="1" t="s">
        <v>2320</v>
      </c>
      <c r="F1250" s="1" t="s">
        <v>257</v>
      </c>
      <c r="G1250" s="1" t="s">
        <v>2090</v>
      </c>
      <c r="H1250" s="1" t="s">
        <v>3546</v>
      </c>
      <c r="I1250" s="1">
        <f>+Territorio[[#This Row],[id]]</f>
        <v>1240</v>
      </c>
    </row>
    <row r="1251" spans="2:9" hidden="1" x14ac:dyDescent="0.25">
      <c r="B1251">
        <v>1241</v>
      </c>
      <c r="C1251" s="1" t="s">
        <v>3547</v>
      </c>
      <c r="D1251" s="1" t="s">
        <v>3548</v>
      </c>
      <c r="E1251" s="1" t="s">
        <v>2320</v>
      </c>
      <c r="F1251" s="1" t="s">
        <v>257</v>
      </c>
      <c r="G1251" s="1" t="s">
        <v>2090</v>
      </c>
      <c r="H1251" s="1" t="s">
        <v>3549</v>
      </c>
      <c r="I1251" s="1">
        <f>+Territorio[[#This Row],[id]]</f>
        <v>1241</v>
      </c>
    </row>
    <row r="1252" spans="2:9" hidden="1" x14ac:dyDescent="0.25">
      <c r="B1252">
        <v>1242</v>
      </c>
      <c r="C1252" s="1" t="s">
        <v>3550</v>
      </c>
      <c r="D1252" s="1" t="s">
        <v>3551</v>
      </c>
      <c r="E1252" s="1" t="s">
        <v>2320</v>
      </c>
      <c r="F1252" s="1" t="s">
        <v>257</v>
      </c>
      <c r="G1252" s="1" t="s">
        <v>2090</v>
      </c>
      <c r="H1252" s="1" t="s">
        <v>3552</v>
      </c>
      <c r="I1252" s="1">
        <f>+Territorio[[#This Row],[id]]</f>
        <v>1242</v>
      </c>
    </row>
    <row r="1253" spans="2:9" hidden="1" x14ac:dyDescent="0.25">
      <c r="B1253">
        <v>1243</v>
      </c>
      <c r="C1253" s="1" t="s">
        <v>3553</v>
      </c>
      <c r="D1253" s="1" t="s">
        <v>3554</v>
      </c>
      <c r="E1253" s="1" t="s">
        <v>2320</v>
      </c>
      <c r="F1253" s="1" t="s">
        <v>257</v>
      </c>
      <c r="G1253" s="1" t="s">
        <v>2090</v>
      </c>
      <c r="H1253" s="1" t="s">
        <v>3555</v>
      </c>
      <c r="I1253" s="1">
        <f>+Territorio[[#This Row],[id]]</f>
        <v>1243</v>
      </c>
    </row>
    <row r="1254" spans="2:9" hidden="1" x14ac:dyDescent="0.25">
      <c r="B1254">
        <v>1244</v>
      </c>
      <c r="C1254" s="1" t="s">
        <v>3556</v>
      </c>
      <c r="D1254" s="1" t="s">
        <v>3557</v>
      </c>
      <c r="E1254" s="1" t="s">
        <v>2320</v>
      </c>
      <c r="F1254" s="1" t="s">
        <v>257</v>
      </c>
      <c r="G1254" s="1" t="s">
        <v>2090</v>
      </c>
      <c r="H1254" s="1" t="s">
        <v>3558</v>
      </c>
      <c r="I1254" s="1">
        <f>+Territorio[[#This Row],[id]]</f>
        <v>1244</v>
      </c>
    </row>
    <row r="1255" spans="2:9" hidden="1" x14ac:dyDescent="0.25">
      <c r="B1255">
        <v>1245</v>
      </c>
      <c r="C1255" s="1" t="s">
        <v>749</v>
      </c>
      <c r="D1255" s="1" t="s">
        <v>3559</v>
      </c>
      <c r="E1255" s="1" t="s">
        <v>2320</v>
      </c>
      <c r="F1255" s="1" t="s">
        <v>257</v>
      </c>
      <c r="G1255" s="1" t="s">
        <v>2090</v>
      </c>
      <c r="H1255" s="1" t="s">
        <v>3560</v>
      </c>
      <c r="I1255" s="1">
        <f>+Territorio[[#This Row],[id]]</f>
        <v>1245</v>
      </c>
    </row>
    <row r="1256" spans="2:9" hidden="1" x14ac:dyDescent="0.25">
      <c r="B1256">
        <v>1246</v>
      </c>
      <c r="C1256" s="1" t="s">
        <v>3561</v>
      </c>
      <c r="D1256" s="1" t="s">
        <v>3562</v>
      </c>
      <c r="E1256" s="1" t="s">
        <v>2320</v>
      </c>
      <c r="F1256" s="1" t="s">
        <v>257</v>
      </c>
      <c r="G1256" s="1" t="s">
        <v>2090</v>
      </c>
      <c r="H1256" s="1" t="s">
        <v>3563</v>
      </c>
      <c r="I1256" s="1">
        <f>+Territorio[[#This Row],[id]]</f>
        <v>1246</v>
      </c>
    </row>
    <row r="1257" spans="2:9" hidden="1" x14ac:dyDescent="0.25">
      <c r="B1257">
        <v>1247</v>
      </c>
      <c r="C1257" s="1" t="s">
        <v>3564</v>
      </c>
      <c r="D1257" s="1" t="s">
        <v>3565</v>
      </c>
      <c r="E1257" s="1" t="s">
        <v>2320</v>
      </c>
      <c r="F1257" s="1" t="s">
        <v>257</v>
      </c>
      <c r="G1257" s="1" t="s">
        <v>2090</v>
      </c>
      <c r="H1257" s="1" t="s">
        <v>3566</v>
      </c>
      <c r="I1257" s="1">
        <f>+Territorio[[#This Row],[id]]</f>
        <v>1247</v>
      </c>
    </row>
    <row r="1258" spans="2:9" hidden="1" x14ac:dyDescent="0.25">
      <c r="B1258">
        <v>1248</v>
      </c>
      <c r="C1258" s="1" t="s">
        <v>3567</v>
      </c>
      <c r="D1258" s="1" t="s">
        <v>3568</v>
      </c>
      <c r="E1258" s="1" t="s">
        <v>2320</v>
      </c>
      <c r="F1258" s="1" t="s">
        <v>257</v>
      </c>
      <c r="G1258" s="1" t="s">
        <v>2090</v>
      </c>
      <c r="H1258" s="1" t="s">
        <v>3569</v>
      </c>
      <c r="I1258" s="1">
        <f>+Territorio[[#This Row],[id]]</f>
        <v>1248</v>
      </c>
    </row>
    <row r="1259" spans="2:9" hidden="1" x14ac:dyDescent="0.25">
      <c r="B1259">
        <v>1249</v>
      </c>
      <c r="C1259" s="1" t="s">
        <v>3570</v>
      </c>
      <c r="D1259" s="1" t="s">
        <v>3571</v>
      </c>
      <c r="E1259" s="1" t="s">
        <v>2320</v>
      </c>
      <c r="F1259" s="1" t="s">
        <v>257</v>
      </c>
      <c r="G1259" s="1" t="s">
        <v>2090</v>
      </c>
      <c r="H1259" s="1" t="s">
        <v>3572</v>
      </c>
      <c r="I1259" s="1">
        <f>+Territorio[[#This Row],[id]]</f>
        <v>1249</v>
      </c>
    </row>
    <row r="1260" spans="2:9" hidden="1" x14ac:dyDescent="0.25">
      <c r="B1260">
        <v>1250</v>
      </c>
      <c r="C1260" s="1" t="s">
        <v>3573</v>
      </c>
      <c r="D1260" s="1" t="s">
        <v>3574</v>
      </c>
      <c r="E1260" s="1" t="s">
        <v>2320</v>
      </c>
      <c r="F1260" s="1" t="s">
        <v>257</v>
      </c>
      <c r="G1260" s="1" t="s">
        <v>2090</v>
      </c>
      <c r="H1260" s="1" t="s">
        <v>3575</v>
      </c>
      <c r="I1260" s="1">
        <f>+Territorio[[#This Row],[id]]</f>
        <v>1250</v>
      </c>
    </row>
    <row r="1261" spans="2:9" hidden="1" x14ac:dyDescent="0.25">
      <c r="B1261">
        <v>1251</v>
      </c>
      <c r="C1261" s="1" t="s">
        <v>1009</v>
      </c>
      <c r="D1261" s="1" t="s">
        <v>3576</v>
      </c>
      <c r="E1261" s="1" t="s">
        <v>2320</v>
      </c>
      <c r="F1261" s="1" t="s">
        <v>257</v>
      </c>
      <c r="G1261" s="1" t="s">
        <v>2090</v>
      </c>
      <c r="H1261" s="1" t="s">
        <v>3577</v>
      </c>
      <c r="I1261" s="1">
        <f>+Territorio[[#This Row],[id]]</f>
        <v>1251</v>
      </c>
    </row>
    <row r="1262" spans="2:9" hidden="1" x14ac:dyDescent="0.25">
      <c r="B1262">
        <v>1252</v>
      </c>
      <c r="C1262" s="1" t="s">
        <v>3578</v>
      </c>
      <c r="D1262" s="1" t="s">
        <v>3579</v>
      </c>
      <c r="E1262" s="1" t="s">
        <v>2320</v>
      </c>
      <c r="F1262" s="1" t="s">
        <v>257</v>
      </c>
      <c r="G1262" s="1" t="s">
        <v>2090</v>
      </c>
      <c r="H1262" s="1" t="s">
        <v>3580</v>
      </c>
      <c r="I1262" s="1">
        <f>+Territorio[[#This Row],[id]]</f>
        <v>1252</v>
      </c>
    </row>
    <row r="1263" spans="2:9" hidden="1" x14ac:dyDescent="0.25">
      <c r="B1263">
        <v>1253</v>
      </c>
      <c r="C1263" s="1" t="s">
        <v>1023</v>
      </c>
      <c r="D1263" s="1" t="s">
        <v>3581</v>
      </c>
      <c r="E1263" s="1" t="s">
        <v>2320</v>
      </c>
      <c r="F1263" s="1" t="s">
        <v>257</v>
      </c>
      <c r="G1263" s="1" t="s">
        <v>2090</v>
      </c>
      <c r="H1263" s="1" t="s">
        <v>3582</v>
      </c>
      <c r="I1263" s="1">
        <f>+Territorio[[#This Row],[id]]</f>
        <v>1253</v>
      </c>
    </row>
    <row r="1264" spans="2:9" hidden="1" x14ac:dyDescent="0.25">
      <c r="B1264">
        <v>1254</v>
      </c>
      <c r="C1264" s="1" t="s">
        <v>3583</v>
      </c>
      <c r="D1264" s="1" t="s">
        <v>3584</v>
      </c>
      <c r="E1264" s="1" t="s">
        <v>2320</v>
      </c>
      <c r="F1264" s="1" t="s">
        <v>257</v>
      </c>
      <c r="G1264" s="1" t="s">
        <v>2090</v>
      </c>
      <c r="H1264" s="1" t="s">
        <v>3585</v>
      </c>
      <c r="I1264" s="1">
        <f>+Territorio[[#This Row],[id]]</f>
        <v>1254</v>
      </c>
    </row>
    <row r="1265" spans="2:9" hidden="1" x14ac:dyDescent="0.25">
      <c r="B1265">
        <v>1255</v>
      </c>
      <c r="C1265" s="1" t="s">
        <v>2656</v>
      </c>
      <c r="D1265" s="1" t="s">
        <v>3586</v>
      </c>
      <c r="E1265" s="1" t="s">
        <v>2320</v>
      </c>
      <c r="F1265" s="1" t="s">
        <v>257</v>
      </c>
      <c r="G1265" s="1" t="s">
        <v>2090</v>
      </c>
      <c r="H1265" s="1" t="s">
        <v>3587</v>
      </c>
      <c r="I1265" s="1">
        <f>+Territorio[[#This Row],[id]]</f>
        <v>1255</v>
      </c>
    </row>
    <row r="1266" spans="2:9" hidden="1" x14ac:dyDescent="0.25">
      <c r="B1266">
        <v>1256</v>
      </c>
      <c r="C1266" s="1" t="s">
        <v>696</v>
      </c>
      <c r="D1266" s="1" t="s">
        <v>3588</v>
      </c>
      <c r="E1266" s="1" t="s">
        <v>2320</v>
      </c>
      <c r="F1266" s="1" t="s">
        <v>257</v>
      </c>
      <c r="G1266" s="1" t="s">
        <v>2090</v>
      </c>
      <c r="H1266" s="1" t="s">
        <v>3589</v>
      </c>
      <c r="I1266" s="1">
        <f>+Territorio[[#This Row],[id]]</f>
        <v>1256</v>
      </c>
    </row>
    <row r="1267" spans="2:9" hidden="1" x14ac:dyDescent="0.25">
      <c r="B1267">
        <v>1257</v>
      </c>
      <c r="C1267" s="1" t="s">
        <v>3590</v>
      </c>
      <c r="D1267" s="1" t="s">
        <v>3591</v>
      </c>
      <c r="E1267" s="1" t="s">
        <v>2320</v>
      </c>
      <c r="F1267" s="1" t="s">
        <v>257</v>
      </c>
      <c r="G1267" s="1" t="s">
        <v>2090</v>
      </c>
      <c r="H1267" s="1" t="s">
        <v>3592</v>
      </c>
      <c r="I1267" s="1">
        <f>+Territorio[[#This Row],[id]]</f>
        <v>1257</v>
      </c>
    </row>
    <row r="1268" spans="2:9" hidden="1" x14ac:dyDescent="0.25">
      <c r="B1268">
        <v>1258</v>
      </c>
      <c r="C1268" s="1" t="s">
        <v>3593</v>
      </c>
      <c r="D1268" s="1" t="s">
        <v>3594</v>
      </c>
      <c r="E1268" s="1" t="s">
        <v>2320</v>
      </c>
      <c r="F1268" s="1" t="s">
        <v>257</v>
      </c>
      <c r="G1268" s="1" t="s">
        <v>2090</v>
      </c>
      <c r="H1268" s="1" t="s">
        <v>3595</v>
      </c>
      <c r="I1268" s="1">
        <f>+Territorio[[#This Row],[id]]</f>
        <v>1258</v>
      </c>
    </row>
    <row r="1269" spans="2:9" hidden="1" x14ac:dyDescent="0.25">
      <c r="B1269">
        <v>1259</v>
      </c>
      <c r="C1269" s="1" t="s">
        <v>3596</v>
      </c>
      <c r="D1269" s="1" t="s">
        <v>3597</v>
      </c>
      <c r="E1269" s="1" t="s">
        <v>2320</v>
      </c>
      <c r="F1269" s="1" t="s">
        <v>257</v>
      </c>
      <c r="G1269" s="1" t="s">
        <v>2090</v>
      </c>
      <c r="H1269" s="1" t="s">
        <v>3598</v>
      </c>
      <c r="I1269" s="1">
        <f>+Territorio[[#This Row],[id]]</f>
        <v>1259</v>
      </c>
    </row>
    <row r="1270" spans="2:9" hidden="1" x14ac:dyDescent="0.25">
      <c r="B1270">
        <v>1260</v>
      </c>
      <c r="C1270" s="1" t="s">
        <v>3599</v>
      </c>
      <c r="D1270" s="1" t="s">
        <v>3600</v>
      </c>
      <c r="E1270" s="1" t="s">
        <v>2320</v>
      </c>
      <c r="F1270" s="1" t="s">
        <v>257</v>
      </c>
      <c r="G1270" s="1" t="s">
        <v>2090</v>
      </c>
      <c r="H1270" s="1" t="s">
        <v>3601</v>
      </c>
      <c r="I1270" s="1">
        <f>+Territorio[[#This Row],[id]]</f>
        <v>1260</v>
      </c>
    </row>
    <row r="1271" spans="2:9" hidden="1" x14ac:dyDescent="0.25">
      <c r="B1271">
        <v>1261</v>
      </c>
      <c r="C1271" s="1" t="s">
        <v>3602</v>
      </c>
      <c r="D1271" s="1" t="s">
        <v>3603</v>
      </c>
      <c r="E1271" s="1" t="s">
        <v>2320</v>
      </c>
      <c r="F1271" s="1" t="s">
        <v>257</v>
      </c>
      <c r="G1271" s="1" t="s">
        <v>2090</v>
      </c>
      <c r="H1271" s="1" t="s">
        <v>3604</v>
      </c>
      <c r="I1271" s="1">
        <f>+Territorio[[#This Row],[id]]</f>
        <v>1261</v>
      </c>
    </row>
    <row r="1272" spans="2:9" hidden="1" x14ac:dyDescent="0.25">
      <c r="B1272">
        <v>1262</v>
      </c>
      <c r="C1272" s="1" t="s">
        <v>3605</v>
      </c>
      <c r="D1272" s="1" t="s">
        <v>3606</v>
      </c>
      <c r="E1272" s="1" t="s">
        <v>2320</v>
      </c>
      <c r="F1272" s="1" t="s">
        <v>257</v>
      </c>
      <c r="G1272" s="1" t="s">
        <v>2090</v>
      </c>
      <c r="H1272" s="1" t="s">
        <v>3607</v>
      </c>
      <c r="I1272" s="1">
        <f>+Territorio[[#This Row],[id]]</f>
        <v>1262</v>
      </c>
    </row>
    <row r="1273" spans="2:9" hidden="1" x14ac:dyDescent="0.25">
      <c r="B1273">
        <v>1263</v>
      </c>
      <c r="C1273" s="1" t="s">
        <v>3608</v>
      </c>
      <c r="D1273" s="1" t="s">
        <v>3609</v>
      </c>
      <c r="E1273" s="1" t="s">
        <v>2320</v>
      </c>
      <c r="F1273" s="1" t="s">
        <v>257</v>
      </c>
      <c r="G1273" s="1" t="s">
        <v>2090</v>
      </c>
      <c r="H1273" s="1" t="s">
        <v>3610</v>
      </c>
      <c r="I1273" s="1">
        <f>+Territorio[[#This Row],[id]]</f>
        <v>1263</v>
      </c>
    </row>
    <row r="1274" spans="2:9" hidden="1" x14ac:dyDescent="0.25">
      <c r="B1274">
        <v>1264</v>
      </c>
      <c r="C1274" s="1" t="s">
        <v>2450</v>
      </c>
      <c r="D1274" s="1" t="s">
        <v>3611</v>
      </c>
      <c r="E1274" s="1" t="s">
        <v>2320</v>
      </c>
      <c r="F1274" s="1" t="s">
        <v>257</v>
      </c>
      <c r="G1274" s="1" t="s">
        <v>2090</v>
      </c>
      <c r="H1274" s="1" t="s">
        <v>3612</v>
      </c>
      <c r="I1274" s="1">
        <f>+Territorio[[#This Row],[id]]</f>
        <v>1264</v>
      </c>
    </row>
    <row r="1275" spans="2:9" hidden="1" x14ac:dyDescent="0.25">
      <c r="B1275">
        <v>1265</v>
      </c>
      <c r="C1275" s="1" t="s">
        <v>3613</v>
      </c>
      <c r="D1275" s="1" t="s">
        <v>3614</v>
      </c>
      <c r="E1275" s="1" t="s">
        <v>2320</v>
      </c>
      <c r="F1275" s="1" t="s">
        <v>257</v>
      </c>
      <c r="G1275" s="1" t="s">
        <v>2090</v>
      </c>
      <c r="H1275" s="1" t="s">
        <v>3615</v>
      </c>
      <c r="I1275" s="1">
        <f>+Territorio[[#This Row],[id]]</f>
        <v>1265</v>
      </c>
    </row>
    <row r="1276" spans="2:9" hidden="1" x14ac:dyDescent="0.25">
      <c r="B1276">
        <v>1266</v>
      </c>
      <c r="C1276" s="1" t="s">
        <v>3616</v>
      </c>
      <c r="D1276" s="1" t="s">
        <v>3617</v>
      </c>
      <c r="E1276" s="1" t="s">
        <v>2320</v>
      </c>
      <c r="F1276" s="1" t="s">
        <v>257</v>
      </c>
      <c r="G1276" s="1" t="s">
        <v>2090</v>
      </c>
      <c r="H1276" s="1" t="s">
        <v>3618</v>
      </c>
      <c r="I1276" s="1">
        <f>+Territorio[[#This Row],[id]]</f>
        <v>1266</v>
      </c>
    </row>
    <row r="1277" spans="2:9" hidden="1" x14ac:dyDescent="0.25">
      <c r="B1277">
        <v>1267</v>
      </c>
      <c r="C1277" s="1" t="s">
        <v>713</v>
      </c>
      <c r="D1277" s="1" t="s">
        <v>1082</v>
      </c>
      <c r="E1277" s="1" t="s">
        <v>2320</v>
      </c>
      <c r="F1277" s="1" t="s">
        <v>257</v>
      </c>
      <c r="G1277" s="1" t="s">
        <v>2090</v>
      </c>
      <c r="H1277" s="1" t="s">
        <v>3619</v>
      </c>
      <c r="I1277" s="1">
        <f>+Territorio[[#This Row],[id]]</f>
        <v>1267</v>
      </c>
    </row>
    <row r="1278" spans="2:9" hidden="1" x14ac:dyDescent="0.25">
      <c r="B1278">
        <v>1268</v>
      </c>
      <c r="C1278" s="1" t="s">
        <v>3620</v>
      </c>
      <c r="D1278" s="1" t="s">
        <v>1085</v>
      </c>
      <c r="E1278" s="1" t="s">
        <v>2320</v>
      </c>
      <c r="F1278" s="1" t="s">
        <v>257</v>
      </c>
      <c r="G1278" s="1" t="s">
        <v>2090</v>
      </c>
      <c r="H1278" s="1" t="s">
        <v>3621</v>
      </c>
      <c r="I1278" s="1">
        <f>+Territorio[[#This Row],[id]]</f>
        <v>1268</v>
      </c>
    </row>
    <row r="1279" spans="2:9" hidden="1" x14ac:dyDescent="0.25">
      <c r="B1279">
        <v>1269</v>
      </c>
      <c r="C1279" s="1" t="s">
        <v>3622</v>
      </c>
      <c r="D1279" s="1" t="s">
        <v>1088</v>
      </c>
      <c r="E1279" s="1" t="s">
        <v>2320</v>
      </c>
      <c r="F1279" s="1" t="s">
        <v>257</v>
      </c>
      <c r="G1279" s="1" t="s">
        <v>2090</v>
      </c>
      <c r="H1279" s="1" t="s">
        <v>3623</v>
      </c>
      <c r="I1279" s="1">
        <f>+Territorio[[#This Row],[id]]</f>
        <v>1269</v>
      </c>
    </row>
    <row r="1280" spans="2:9" hidden="1" x14ac:dyDescent="0.25">
      <c r="B1280">
        <v>1270</v>
      </c>
      <c r="C1280" s="1" t="s">
        <v>3624</v>
      </c>
      <c r="D1280" s="1" t="s">
        <v>1091</v>
      </c>
      <c r="E1280" s="1" t="s">
        <v>2320</v>
      </c>
      <c r="F1280" s="1" t="s">
        <v>257</v>
      </c>
      <c r="G1280" s="1" t="s">
        <v>2090</v>
      </c>
      <c r="H1280" s="1" t="s">
        <v>3625</v>
      </c>
      <c r="I1280" s="1">
        <f>+Territorio[[#This Row],[id]]</f>
        <v>1270</v>
      </c>
    </row>
    <row r="1281" spans="2:9" hidden="1" x14ac:dyDescent="0.25">
      <c r="B1281">
        <v>1271</v>
      </c>
      <c r="C1281" s="1" t="s">
        <v>3626</v>
      </c>
      <c r="D1281" s="1" t="s">
        <v>3627</v>
      </c>
      <c r="E1281" s="1" t="s">
        <v>2320</v>
      </c>
      <c r="F1281" s="1" t="s">
        <v>257</v>
      </c>
      <c r="G1281" s="1" t="s">
        <v>2090</v>
      </c>
      <c r="H1281" s="1" t="s">
        <v>3628</v>
      </c>
      <c r="I1281" s="1">
        <f>+Territorio[[#This Row],[id]]</f>
        <v>1271</v>
      </c>
    </row>
    <row r="1282" spans="2:9" hidden="1" x14ac:dyDescent="0.25">
      <c r="B1282">
        <v>1272</v>
      </c>
      <c r="C1282" s="1" t="s">
        <v>3629</v>
      </c>
      <c r="D1282" s="1" t="s">
        <v>3630</v>
      </c>
      <c r="E1282" s="1" t="s">
        <v>2320</v>
      </c>
      <c r="F1282" s="1" t="s">
        <v>257</v>
      </c>
      <c r="G1282" s="1" t="s">
        <v>2090</v>
      </c>
      <c r="H1282" s="1" t="s">
        <v>3631</v>
      </c>
      <c r="I1282" s="1">
        <f>+Territorio[[#This Row],[id]]</f>
        <v>1272</v>
      </c>
    </row>
    <row r="1283" spans="2:9" hidden="1" x14ac:dyDescent="0.25">
      <c r="B1283">
        <v>1273</v>
      </c>
      <c r="C1283" s="1" t="s">
        <v>3632</v>
      </c>
      <c r="D1283" s="1" t="s">
        <v>3633</v>
      </c>
      <c r="E1283" s="1" t="s">
        <v>2320</v>
      </c>
      <c r="F1283" s="1" t="s">
        <v>257</v>
      </c>
      <c r="G1283" s="1" t="s">
        <v>2090</v>
      </c>
      <c r="H1283" s="1" t="s">
        <v>3634</v>
      </c>
      <c r="I1283" s="1">
        <f>+Territorio[[#This Row],[id]]</f>
        <v>1273</v>
      </c>
    </row>
    <row r="1284" spans="2:9" hidden="1" x14ac:dyDescent="0.25">
      <c r="B1284">
        <v>1274</v>
      </c>
      <c r="C1284" s="1" t="s">
        <v>716</v>
      </c>
      <c r="D1284" s="1" t="s">
        <v>1094</v>
      </c>
      <c r="E1284" s="1" t="s">
        <v>2320</v>
      </c>
      <c r="F1284" s="1" t="s">
        <v>257</v>
      </c>
      <c r="G1284" s="1" t="s">
        <v>2090</v>
      </c>
      <c r="H1284" s="1" t="s">
        <v>3635</v>
      </c>
      <c r="I1284" s="1">
        <f>+Territorio[[#This Row],[id]]</f>
        <v>1274</v>
      </c>
    </row>
    <row r="1285" spans="2:9" hidden="1" x14ac:dyDescent="0.25">
      <c r="B1285">
        <v>1275</v>
      </c>
      <c r="C1285" s="1" t="s">
        <v>699</v>
      </c>
      <c r="D1285" s="1" t="s">
        <v>1097</v>
      </c>
      <c r="E1285" s="1" t="s">
        <v>2320</v>
      </c>
      <c r="F1285" s="1" t="s">
        <v>257</v>
      </c>
      <c r="G1285" s="1" t="s">
        <v>2090</v>
      </c>
      <c r="H1285" s="1" t="s">
        <v>3636</v>
      </c>
      <c r="I1285" s="1">
        <f>+Territorio[[#This Row],[id]]</f>
        <v>1275</v>
      </c>
    </row>
    <row r="1286" spans="2:9" hidden="1" x14ac:dyDescent="0.25">
      <c r="B1286">
        <v>1276</v>
      </c>
      <c r="C1286" s="1" t="s">
        <v>3637</v>
      </c>
      <c r="D1286" s="1" t="s">
        <v>1100</v>
      </c>
      <c r="E1286" s="1" t="s">
        <v>2320</v>
      </c>
      <c r="F1286" s="1" t="s">
        <v>257</v>
      </c>
      <c r="G1286" s="1" t="s">
        <v>2090</v>
      </c>
      <c r="H1286" s="1" t="s">
        <v>3638</v>
      </c>
      <c r="I1286" s="1">
        <f>+Territorio[[#This Row],[id]]</f>
        <v>1276</v>
      </c>
    </row>
    <row r="1287" spans="2:9" hidden="1" x14ac:dyDescent="0.25">
      <c r="B1287">
        <v>1277</v>
      </c>
      <c r="C1287" s="1" t="s">
        <v>3639</v>
      </c>
      <c r="D1287" s="1" t="s">
        <v>3640</v>
      </c>
      <c r="E1287" s="1" t="s">
        <v>2320</v>
      </c>
      <c r="F1287" s="1" t="s">
        <v>257</v>
      </c>
      <c r="G1287" s="1" t="s">
        <v>2090</v>
      </c>
      <c r="H1287" s="1" t="s">
        <v>3641</v>
      </c>
      <c r="I1287" s="1">
        <f>+Territorio[[#This Row],[id]]</f>
        <v>1277</v>
      </c>
    </row>
    <row r="1288" spans="2:9" hidden="1" x14ac:dyDescent="0.25">
      <c r="B1288">
        <v>1278</v>
      </c>
      <c r="C1288" s="1" t="s">
        <v>3642</v>
      </c>
      <c r="D1288" s="1" t="s">
        <v>3643</v>
      </c>
      <c r="E1288" s="1" t="s">
        <v>2320</v>
      </c>
      <c r="F1288" s="1" t="s">
        <v>257</v>
      </c>
      <c r="G1288" s="1" t="s">
        <v>2090</v>
      </c>
      <c r="H1288" s="1" t="s">
        <v>3644</v>
      </c>
      <c r="I1288" s="1">
        <f>+Territorio[[#This Row],[id]]</f>
        <v>1278</v>
      </c>
    </row>
    <row r="1289" spans="2:9" hidden="1" x14ac:dyDescent="0.25">
      <c r="B1289">
        <v>1279</v>
      </c>
      <c r="C1289" s="1" t="s">
        <v>3645</v>
      </c>
      <c r="D1289" s="1" t="s">
        <v>3646</v>
      </c>
      <c r="E1289" s="1" t="s">
        <v>2320</v>
      </c>
      <c r="F1289" s="1" t="s">
        <v>257</v>
      </c>
      <c r="G1289" s="1" t="s">
        <v>2090</v>
      </c>
      <c r="H1289" s="1" t="s">
        <v>3647</v>
      </c>
      <c r="I1289" s="1">
        <f>+Territorio[[#This Row],[id]]</f>
        <v>1279</v>
      </c>
    </row>
    <row r="1290" spans="2:9" hidden="1" x14ac:dyDescent="0.25">
      <c r="B1290">
        <v>1280</v>
      </c>
      <c r="C1290" s="1" t="s">
        <v>3648</v>
      </c>
      <c r="D1290" s="1" t="s">
        <v>3649</v>
      </c>
      <c r="E1290" s="1" t="s">
        <v>2320</v>
      </c>
      <c r="F1290" s="1" t="s">
        <v>257</v>
      </c>
      <c r="G1290" s="1" t="s">
        <v>2090</v>
      </c>
      <c r="H1290" s="1" t="s">
        <v>3650</v>
      </c>
      <c r="I1290" s="1">
        <f>+Territorio[[#This Row],[id]]</f>
        <v>1280</v>
      </c>
    </row>
    <row r="1291" spans="2:9" hidden="1" x14ac:dyDescent="0.25">
      <c r="B1291">
        <v>1281</v>
      </c>
      <c r="C1291" s="1" t="s">
        <v>3651</v>
      </c>
      <c r="D1291" s="1" t="s">
        <v>3652</v>
      </c>
      <c r="E1291" s="1" t="s">
        <v>2320</v>
      </c>
      <c r="F1291" s="1" t="s">
        <v>257</v>
      </c>
      <c r="G1291" s="1" t="s">
        <v>2090</v>
      </c>
      <c r="H1291" s="1" t="s">
        <v>3653</v>
      </c>
      <c r="I1291" s="1">
        <f>+Territorio[[#This Row],[id]]</f>
        <v>1281</v>
      </c>
    </row>
    <row r="1292" spans="2:9" hidden="1" x14ac:dyDescent="0.25">
      <c r="B1292">
        <v>1282</v>
      </c>
      <c r="C1292" s="1" t="s">
        <v>3654</v>
      </c>
      <c r="D1292" s="1" t="s">
        <v>3655</v>
      </c>
      <c r="E1292" s="1" t="s">
        <v>2320</v>
      </c>
      <c r="F1292" s="1" t="s">
        <v>257</v>
      </c>
      <c r="G1292" s="1" t="s">
        <v>2090</v>
      </c>
      <c r="H1292" s="1" t="s">
        <v>3656</v>
      </c>
      <c r="I1292" s="1">
        <f>+Territorio[[#This Row],[id]]</f>
        <v>1282</v>
      </c>
    </row>
    <row r="1293" spans="2:9" hidden="1" x14ac:dyDescent="0.25">
      <c r="B1293">
        <v>1283</v>
      </c>
      <c r="C1293" s="1" t="s">
        <v>3657</v>
      </c>
      <c r="D1293" s="1" t="s">
        <v>3658</v>
      </c>
      <c r="E1293" s="1" t="s">
        <v>2320</v>
      </c>
      <c r="F1293" s="1" t="s">
        <v>257</v>
      </c>
      <c r="G1293" s="1" t="s">
        <v>2090</v>
      </c>
      <c r="H1293" s="1" t="s">
        <v>3659</v>
      </c>
      <c r="I1293" s="1">
        <f>+Territorio[[#This Row],[id]]</f>
        <v>1283</v>
      </c>
    </row>
    <row r="1294" spans="2:9" hidden="1" x14ac:dyDescent="0.25">
      <c r="B1294">
        <v>1284</v>
      </c>
      <c r="C1294" s="1" t="s">
        <v>3660</v>
      </c>
      <c r="D1294" s="1" t="s">
        <v>3661</v>
      </c>
      <c r="E1294" s="1" t="s">
        <v>2320</v>
      </c>
      <c r="F1294" s="1" t="s">
        <v>257</v>
      </c>
      <c r="G1294" s="1" t="s">
        <v>2090</v>
      </c>
      <c r="H1294" s="1" t="s">
        <v>3662</v>
      </c>
      <c r="I1294" s="1">
        <f>+Territorio[[#This Row],[id]]</f>
        <v>1284</v>
      </c>
    </row>
    <row r="1295" spans="2:9" hidden="1" x14ac:dyDescent="0.25">
      <c r="B1295">
        <v>1285</v>
      </c>
      <c r="C1295" s="1" t="s">
        <v>3663</v>
      </c>
      <c r="D1295" s="1" t="s">
        <v>3664</v>
      </c>
      <c r="E1295" s="1" t="s">
        <v>2320</v>
      </c>
      <c r="F1295" s="1" t="s">
        <v>257</v>
      </c>
      <c r="G1295" s="1" t="s">
        <v>2090</v>
      </c>
      <c r="H1295" s="1" t="s">
        <v>3665</v>
      </c>
      <c r="I1295" s="1">
        <f>+Territorio[[#This Row],[id]]</f>
        <v>1285</v>
      </c>
    </row>
    <row r="1296" spans="2:9" hidden="1" x14ac:dyDescent="0.25">
      <c r="B1296">
        <v>1286</v>
      </c>
      <c r="C1296" s="1" t="s">
        <v>3666</v>
      </c>
      <c r="D1296" s="1" t="s">
        <v>3667</v>
      </c>
      <c r="E1296" s="1" t="s">
        <v>2320</v>
      </c>
      <c r="F1296" s="1" t="s">
        <v>257</v>
      </c>
      <c r="G1296" s="1" t="s">
        <v>2090</v>
      </c>
      <c r="H1296" s="1" t="s">
        <v>3668</v>
      </c>
      <c r="I1296" s="1">
        <f>+Territorio[[#This Row],[id]]</f>
        <v>1286</v>
      </c>
    </row>
    <row r="1297" spans="2:9" hidden="1" x14ac:dyDescent="0.25">
      <c r="B1297">
        <v>1287</v>
      </c>
      <c r="C1297" s="1" t="s">
        <v>3669</v>
      </c>
      <c r="D1297" s="1" t="s">
        <v>3670</v>
      </c>
      <c r="E1297" s="1" t="s">
        <v>2320</v>
      </c>
      <c r="F1297" s="1" t="s">
        <v>257</v>
      </c>
      <c r="G1297" s="1" t="s">
        <v>2090</v>
      </c>
      <c r="H1297" s="1" t="s">
        <v>3671</v>
      </c>
      <c r="I1297" s="1">
        <f>+Territorio[[#This Row],[id]]</f>
        <v>1287</v>
      </c>
    </row>
    <row r="1298" spans="2:9" hidden="1" x14ac:dyDescent="0.25">
      <c r="B1298">
        <v>1288</v>
      </c>
      <c r="C1298" s="1" t="s">
        <v>3672</v>
      </c>
      <c r="D1298" s="1" t="s">
        <v>3673</v>
      </c>
      <c r="E1298" s="1" t="s">
        <v>2320</v>
      </c>
      <c r="F1298" s="1" t="s">
        <v>257</v>
      </c>
      <c r="G1298" s="1" t="s">
        <v>2090</v>
      </c>
      <c r="H1298" s="1" t="s">
        <v>3674</v>
      </c>
      <c r="I1298" s="1">
        <f>+Territorio[[#This Row],[id]]</f>
        <v>1288</v>
      </c>
    </row>
    <row r="1299" spans="2:9" hidden="1" x14ac:dyDescent="0.25">
      <c r="B1299">
        <v>1289</v>
      </c>
      <c r="C1299" s="1" t="s">
        <v>3675</v>
      </c>
      <c r="D1299" s="1" t="s">
        <v>3676</v>
      </c>
      <c r="E1299" s="1" t="s">
        <v>2320</v>
      </c>
      <c r="F1299" s="1" t="s">
        <v>257</v>
      </c>
      <c r="G1299" s="1" t="s">
        <v>2090</v>
      </c>
      <c r="H1299" s="1" t="s">
        <v>3677</v>
      </c>
      <c r="I1299" s="1">
        <f>+Territorio[[#This Row],[id]]</f>
        <v>1289</v>
      </c>
    </row>
    <row r="1300" spans="2:9" hidden="1" x14ac:dyDescent="0.25">
      <c r="B1300">
        <v>1290</v>
      </c>
      <c r="C1300" s="1" t="s">
        <v>3678</v>
      </c>
      <c r="D1300" s="1" t="s">
        <v>3679</v>
      </c>
      <c r="E1300" s="1" t="s">
        <v>2320</v>
      </c>
      <c r="F1300" s="1" t="s">
        <v>257</v>
      </c>
      <c r="G1300" s="1" t="s">
        <v>2090</v>
      </c>
      <c r="H1300" s="1" t="s">
        <v>3680</v>
      </c>
      <c r="I1300" s="1">
        <f>+Territorio[[#This Row],[id]]</f>
        <v>1290</v>
      </c>
    </row>
    <row r="1301" spans="2:9" hidden="1" x14ac:dyDescent="0.25">
      <c r="B1301">
        <v>1291</v>
      </c>
      <c r="C1301" s="1" t="s">
        <v>3681</v>
      </c>
      <c r="D1301" s="1" t="s">
        <v>2773</v>
      </c>
      <c r="E1301" s="1" t="s">
        <v>2320</v>
      </c>
      <c r="F1301" s="1" t="s">
        <v>275</v>
      </c>
      <c r="G1301" s="1" t="s">
        <v>2090</v>
      </c>
      <c r="H1301" s="1" t="s">
        <v>3682</v>
      </c>
      <c r="I1301" s="1">
        <f>+Territorio[[#This Row],[id]]</f>
        <v>1291</v>
      </c>
    </row>
    <row r="1302" spans="2:9" hidden="1" x14ac:dyDescent="0.25">
      <c r="B1302">
        <v>1292</v>
      </c>
      <c r="C1302" s="1" t="s">
        <v>3683</v>
      </c>
      <c r="D1302" s="1" t="s">
        <v>2776</v>
      </c>
      <c r="E1302" s="1" t="s">
        <v>2320</v>
      </c>
      <c r="F1302" s="1" t="s">
        <v>275</v>
      </c>
      <c r="G1302" s="1" t="s">
        <v>2090</v>
      </c>
      <c r="H1302" s="1" t="s">
        <v>3684</v>
      </c>
      <c r="I1302" s="1">
        <f>+Territorio[[#This Row],[id]]</f>
        <v>1292</v>
      </c>
    </row>
    <row r="1303" spans="2:9" hidden="1" x14ac:dyDescent="0.25">
      <c r="B1303">
        <v>1293</v>
      </c>
      <c r="C1303" s="1" t="s">
        <v>3685</v>
      </c>
      <c r="D1303" s="1" t="s">
        <v>2779</v>
      </c>
      <c r="E1303" s="1" t="s">
        <v>2320</v>
      </c>
      <c r="F1303" s="1" t="s">
        <v>275</v>
      </c>
      <c r="G1303" s="1" t="s">
        <v>2090</v>
      </c>
      <c r="H1303" s="1" t="s">
        <v>3686</v>
      </c>
      <c r="I1303" s="1">
        <f>+Territorio[[#This Row],[id]]</f>
        <v>1293</v>
      </c>
    </row>
    <row r="1304" spans="2:9" hidden="1" x14ac:dyDescent="0.25">
      <c r="B1304">
        <v>1294</v>
      </c>
      <c r="C1304" s="1" t="s">
        <v>716</v>
      </c>
      <c r="D1304" s="1" t="s">
        <v>2782</v>
      </c>
      <c r="E1304" s="1" t="s">
        <v>2320</v>
      </c>
      <c r="F1304" s="1" t="s">
        <v>275</v>
      </c>
      <c r="G1304" s="1" t="s">
        <v>2090</v>
      </c>
      <c r="H1304" s="1" t="s">
        <v>3687</v>
      </c>
      <c r="I1304" s="1">
        <f>+Territorio[[#This Row],[id]]</f>
        <v>1294</v>
      </c>
    </row>
    <row r="1305" spans="2:9" hidden="1" x14ac:dyDescent="0.25">
      <c r="B1305">
        <v>1295</v>
      </c>
      <c r="C1305" s="1" t="s">
        <v>3688</v>
      </c>
      <c r="D1305" s="1" t="s">
        <v>2785</v>
      </c>
      <c r="E1305" s="1" t="s">
        <v>2320</v>
      </c>
      <c r="F1305" s="1" t="s">
        <v>275</v>
      </c>
      <c r="G1305" s="1" t="s">
        <v>2090</v>
      </c>
      <c r="H1305" s="1" t="s">
        <v>3689</v>
      </c>
      <c r="I1305" s="1">
        <f>+Territorio[[#This Row],[id]]</f>
        <v>1295</v>
      </c>
    </row>
    <row r="1306" spans="2:9" hidden="1" x14ac:dyDescent="0.25">
      <c r="B1306">
        <v>1296</v>
      </c>
      <c r="C1306" s="1" t="s">
        <v>3518</v>
      </c>
      <c r="D1306" s="1" t="s">
        <v>2788</v>
      </c>
      <c r="E1306" s="1" t="s">
        <v>2320</v>
      </c>
      <c r="F1306" s="1" t="s">
        <v>275</v>
      </c>
      <c r="G1306" s="1" t="s">
        <v>2090</v>
      </c>
      <c r="H1306" s="1" t="s">
        <v>3690</v>
      </c>
      <c r="I1306" s="1">
        <f>+Territorio[[#This Row],[id]]</f>
        <v>1296</v>
      </c>
    </row>
    <row r="1307" spans="2:9" hidden="1" x14ac:dyDescent="0.25">
      <c r="B1307">
        <v>1297</v>
      </c>
      <c r="C1307" s="1" t="s">
        <v>3691</v>
      </c>
      <c r="D1307" s="1" t="s">
        <v>2791</v>
      </c>
      <c r="E1307" s="1" t="s">
        <v>2320</v>
      </c>
      <c r="F1307" s="1" t="s">
        <v>275</v>
      </c>
      <c r="G1307" s="1" t="s">
        <v>2090</v>
      </c>
      <c r="H1307" s="1" t="s">
        <v>3692</v>
      </c>
      <c r="I1307" s="1">
        <f>+Territorio[[#This Row],[id]]</f>
        <v>1297</v>
      </c>
    </row>
    <row r="1308" spans="2:9" hidden="1" x14ac:dyDescent="0.25">
      <c r="B1308">
        <v>1298</v>
      </c>
      <c r="C1308" s="1" t="s">
        <v>3693</v>
      </c>
      <c r="D1308" s="1" t="s">
        <v>2794</v>
      </c>
      <c r="E1308" s="1" t="s">
        <v>2320</v>
      </c>
      <c r="F1308" s="1" t="s">
        <v>275</v>
      </c>
      <c r="G1308" s="1" t="s">
        <v>2090</v>
      </c>
      <c r="H1308" s="1" t="s">
        <v>3694</v>
      </c>
      <c r="I1308" s="1">
        <f>+Territorio[[#This Row],[id]]</f>
        <v>1298</v>
      </c>
    </row>
    <row r="1309" spans="2:9" hidden="1" x14ac:dyDescent="0.25">
      <c r="B1309">
        <v>1299</v>
      </c>
      <c r="C1309" s="1" t="s">
        <v>3695</v>
      </c>
      <c r="D1309" s="1" t="s">
        <v>2824</v>
      </c>
      <c r="E1309" s="1" t="s">
        <v>2320</v>
      </c>
      <c r="F1309" s="1" t="s">
        <v>275</v>
      </c>
      <c r="G1309" s="1" t="s">
        <v>2090</v>
      </c>
      <c r="H1309" s="1" t="s">
        <v>3696</v>
      </c>
      <c r="I1309" s="1">
        <f>+Territorio[[#This Row],[id]]</f>
        <v>1299</v>
      </c>
    </row>
    <row r="1310" spans="2:9" hidden="1" x14ac:dyDescent="0.25">
      <c r="B1310">
        <v>1300</v>
      </c>
      <c r="C1310" s="1" t="s">
        <v>3697</v>
      </c>
      <c r="D1310" s="1" t="s">
        <v>2826</v>
      </c>
      <c r="E1310" s="1" t="s">
        <v>2320</v>
      </c>
      <c r="F1310" s="1" t="s">
        <v>275</v>
      </c>
      <c r="G1310" s="1" t="s">
        <v>2090</v>
      </c>
      <c r="H1310" s="1" t="s">
        <v>3698</v>
      </c>
      <c r="I1310" s="1">
        <f>+Territorio[[#This Row],[id]]</f>
        <v>1300</v>
      </c>
    </row>
    <row r="1311" spans="2:9" hidden="1" x14ac:dyDescent="0.25">
      <c r="B1311">
        <v>1301</v>
      </c>
      <c r="C1311" s="1" t="s">
        <v>3699</v>
      </c>
      <c r="D1311" s="1" t="s">
        <v>2829</v>
      </c>
      <c r="E1311" s="1" t="s">
        <v>2320</v>
      </c>
      <c r="F1311" s="1" t="s">
        <v>275</v>
      </c>
      <c r="G1311" s="1" t="s">
        <v>2090</v>
      </c>
      <c r="H1311" s="1" t="s">
        <v>3700</v>
      </c>
      <c r="I1311" s="1">
        <f>+Territorio[[#This Row],[id]]</f>
        <v>1301</v>
      </c>
    </row>
    <row r="1312" spans="2:9" hidden="1" x14ac:dyDescent="0.25">
      <c r="B1312">
        <v>1302</v>
      </c>
      <c r="C1312" s="1" t="s">
        <v>817</v>
      </c>
      <c r="D1312" s="1" t="s">
        <v>2832</v>
      </c>
      <c r="E1312" s="1" t="s">
        <v>2320</v>
      </c>
      <c r="F1312" s="1" t="s">
        <v>275</v>
      </c>
      <c r="G1312" s="1" t="s">
        <v>2090</v>
      </c>
      <c r="H1312" s="1" t="s">
        <v>3701</v>
      </c>
      <c r="I1312" s="1">
        <f>+Territorio[[#This Row],[id]]</f>
        <v>1302</v>
      </c>
    </row>
    <row r="1313" spans="2:9" hidden="1" x14ac:dyDescent="0.25">
      <c r="B1313">
        <v>1303</v>
      </c>
      <c r="C1313" s="1" t="s">
        <v>3702</v>
      </c>
      <c r="D1313" s="1" t="s">
        <v>2835</v>
      </c>
      <c r="E1313" s="1" t="s">
        <v>2320</v>
      </c>
      <c r="F1313" s="1" t="s">
        <v>275</v>
      </c>
      <c r="G1313" s="1" t="s">
        <v>2090</v>
      </c>
      <c r="H1313" s="1" t="s">
        <v>3703</v>
      </c>
      <c r="I1313" s="1">
        <f>+Territorio[[#This Row],[id]]</f>
        <v>1303</v>
      </c>
    </row>
    <row r="1314" spans="2:9" hidden="1" x14ac:dyDescent="0.25">
      <c r="B1314">
        <v>1304</v>
      </c>
      <c r="C1314" s="1" t="s">
        <v>3704</v>
      </c>
      <c r="D1314" s="1" t="s">
        <v>2838</v>
      </c>
      <c r="E1314" s="1" t="s">
        <v>2320</v>
      </c>
      <c r="F1314" s="1" t="s">
        <v>275</v>
      </c>
      <c r="G1314" s="1" t="s">
        <v>2090</v>
      </c>
      <c r="H1314" s="1" t="s">
        <v>3705</v>
      </c>
      <c r="I1314" s="1">
        <f>+Territorio[[#This Row],[id]]</f>
        <v>1304</v>
      </c>
    </row>
    <row r="1315" spans="2:9" hidden="1" x14ac:dyDescent="0.25">
      <c r="B1315">
        <v>1305</v>
      </c>
      <c r="C1315" s="1" t="s">
        <v>3706</v>
      </c>
      <c r="D1315" s="1" t="s">
        <v>2841</v>
      </c>
      <c r="E1315" s="1" t="s">
        <v>2320</v>
      </c>
      <c r="F1315" s="1" t="s">
        <v>275</v>
      </c>
      <c r="G1315" s="1" t="s">
        <v>2090</v>
      </c>
      <c r="H1315" s="1" t="s">
        <v>3707</v>
      </c>
      <c r="I1315" s="1">
        <f>+Territorio[[#This Row],[id]]</f>
        <v>1305</v>
      </c>
    </row>
    <row r="1316" spans="2:9" hidden="1" x14ac:dyDescent="0.25">
      <c r="B1316">
        <v>1306</v>
      </c>
      <c r="C1316" s="1" t="s">
        <v>3708</v>
      </c>
      <c r="D1316" s="1" t="s">
        <v>2844</v>
      </c>
      <c r="E1316" s="1" t="s">
        <v>2320</v>
      </c>
      <c r="F1316" s="1" t="s">
        <v>275</v>
      </c>
      <c r="G1316" s="1" t="s">
        <v>2090</v>
      </c>
      <c r="H1316" s="1" t="s">
        <v>3709</v>
      </c>
      <c r="I1316" s="1">
        <f>+Territorio[[#This Row],[id]]</f>
        <v>1306</v>
      </c>
    </row>
    <row r="1317" spans="2:9" hidden="1" x14ac:dyDescent="0.25">
      <c r="B1317">
        <v>1307</v>
      </c>
      <c r="C1317" s="1" t="s">
        <v>3710</v>
      </c>
      <c r="D1317" s="1" t="s">
        <v>3711</v>
      </c>
      <c r="E1317" s="1" t="s">
        <v>2320</v>
      </c>
      <c r="F1317" s="1" t="s">
        <v>275</v>
      </c>
      <c r="G1317" s="1" t="s">
        <v>2090</v>
      </c>
      <c r="H1317" s="1" t="s">
        <v>3712</v>
      </c>
      <c r="I1317" s="1">
        <f>+Territorio[[#This Row],[id]]</f>
        <v>1307</v>
      </c>
    </row>
    <row r="1318" spans="2:9" hidden="1" x14ac:dyDescent="0.25">
      <c r="B1318">
        <v>1308</v>
      </c>
      <c r="C1318" s="1" t="s">
        <v>3713</v>
      </c>
      <c r="D1318" s="1" t="s">
        <v>3714</v>
      </c>
      <c r="E1318" s="1" t="s">
        <v>2320</v>
      </c>
      <c r="F1318" s="1" t="s">
        <v>275</v>
      </c>
      <c r="G1318" s="1" t="s">
        <v>2090</v>
      </c>
      <c r="H1318" s="1" t="s">
        <v>3715</v>
      </c>
      <c r="I1318" s="1">
        <f>+Territorio[[#This Row],[id]]</f>
        <v>1308</v>
      </c>
    </row>
    <row r="1319" spans="2:9" hidden="1" x14ac:dyDescent="0.25">
      <c r="B1319">
        <v>1309</v>
      </c>
      <c r="C1319" s="1" t="s">
        <v>639</v>
      </c>
      <c r="D1319" s="1" t="s">
        <v>2847</v>
      </c>
      <c r="E1319" s="1" t="s">
        <v>2320</v>
      </c>
      <c r="F1319" s="1" t="s">
        <v>275</v>
      </c>
      <c r="G1319" s="1" t="s">
        <v>2090</v>
      </c>
      <c r="H1319" s="1" t="s">
        <v>3716</v>
      </c>
      <c r="I1319" s="1">
        <f>+Territorio[[#This Row],[id]]</f>
        <v>1309</v>
      </c>
    </row>
    <row r="1320" spans="2:9" hidden="1" x14ac:dyDescent="0.25">
      <c r="B1320">
        <v>1310</v>
      </c>
      <c r="C1320" s="1" t="s">
        <v>3717</v>
      </c>
      <c r="D1320" s="1" t="s">
        <v>2850</v>
      </c>
      <c r="E1320" s="1" t="s">
        <v>2320</v>
      </c>
      <c r="F1320" s="1" t="s">
        <v>275</v>
      </c>
      <c r="G1320" s="1" t="s">
        <v>2090</v>
      </c>
      <c r="H1320" s="1" t="s">
        <v>3718</v>
      </c>
      <c r="I1320" s="1">
        <f>+Territorio[[#This Row],[id]]</f>
        <v>1310</v>
      </c>
    </row>
    <row r="1321" spans="2:9" hidden="1" x14ac:dyDescent="0.25">
      <c r="B1321">
        <v>1311</v>
      </c>
      <c r="C1321" s="1" t="s">
        <v>2532</v>
      </c>
      <c r="D1321" s="1" t="s">
        <v>2853</v>
      </c>
      <c r="E1321" s="1" t="s">
        <v>2320</v>
      </c>
      <c r="F1321" s="1" t="s">
        <v>275</v>
      </c>
      <c r="G1321" s="1" t="s">
        <v>2090</v>
      </c>
      <c r="H1321" s="1" t="s">
        <v>3719</v>
      </c>
      <c r="I1321" s="1">
        <f>+Territorio[[#This Row],[id]]</f>
        <v>1311</v>
      </c>
    </row>
    <row r="1322" spans="2:9" hidden="1" x14ac:dyDescent="0.25">
      <c r="B1322">
        <v>1312</v>
      </c>
      <c r="C1322" s="1" t="s">
        <v>3720</v>
      </c>
      <c r="D1322" s="1" t="s">
        <v>2856</v>
      </c>
      <c r="E1322" s="1" t="s">
        <v>2320</v>
      </c>
      <c r="F1322" s="1" t="s">
        <v>275</v>
      </c>
      <c r="G1322" s="1" t="s">
        <v>2090</v>
      </c>
      <c r="H1322" s="1" t="s">
        <v>3721</v>
      </c>
      <c r="I1322" s="1">
        <f>+Territorio[[#This Row],[id]]</f>
        <v>1312</v>
      </c>
    </row>
    <row r="1323" spans="2:9" hidden="1" x14ac:dyDescent="0.25">
      <c r="B1323">
        <v>1313</v>
      </c>
      <c r="C1323" s="1" t="s">
        <v>3722</v>
      </c>
      <c r="D1323" s="1" t="s">
        <v>2859</v>
      </c>
      <c r="E1323" s="1" t="s">
        <v>2320</v>
      </c>
      <c r="F1323" s="1" t="s">
        <v>275</v>
      </c>
      <c r="G1323" s="1" t="s">
        <v>2090</v>
      </c>
      <c r="H1323" s="1" t="s">
        <v>3723</v>
      </c>
      <c r="I1323" s="1">
        <f>+Territorio[[#This Row],[id]]</f>
        <v>1313</v>
      </c>
    </row>
    <row r="1324" spans="2:9" hidden="1" x14ac:dyDescent="0.25">
      <c r="B1324">
        <v>1314</v>
      </c>
      <c r="C1324" s="1" t="s">
        <v>1018</v>
      </c>
      <c r="D1324" s="1" t="s">
        <v>2862</v>
      </c>
      <c r="E1324" s="1" t="s">
        <v>2320</v>
      </c>
      <c r="F1324" s="1" t="s">
        <v>275</v>
      </c>
      <c r="G1324" s="1" t="s">
        <v>2090</v>
      </c>
      <c r="H1324" s="1" t="s">
        <v>3724</v>
      </c>
      <c r="I1324" s="1">
        <f>+Territorio[[#This Row],[id]]</f>
        <v>1314</v>
      </c>
    </row>
    <row r="1325" spans="2:9" hidden="1" x14ac:dyDescent="0.25">
      <c r="B1325">
        <v>1315</v>
      </c>
      <c r="C1325" s="1" t="s">
        <v>3725</v>
      </c>
      <c r="D1325" s="1" t="s">
        <v>2865</v>
      </c>
      <c r="E1325" s="1" t="s">
        <v>2320</v>
      </c>
      <c r="F1325" s="1" t="s">
        <v>275</v>
      </c>
      <c r="G1325" s="1" t="s">
        <v>2090</v>
      </c>
      <c r="H1325" s="1" t="s">
        <v>3726</v>
      </c>
      <c r="I1325" s="1">
        <f>+Territorio[[#This Row],[id]]</f>
        <v>1315</v>
      </c>
    </row>
    <row r="1326" spans="2:9" hidden="1" x14ac:dyDescent="0.25">
      <c r="B1326">
        <v>1316</v>
      </c>
      <c r="C1326" s="1" t="s">
        <v>3727</v>
      </c>
      <c r="D1326" s="1" t="s">
        <v>2868</v>
      </c>
      <c r="E1326" s="1" t="s">
        <v>2320</v>
      </c>
      <c r="F1326" s="1" t="s">
        <v>275</v>
      </c>
      <c r="G1326" s="1" t="s">
        <v>2090</v>
      </c>
      <c r="H1326" s="1" t="s">
        <v>3728</v>
      </c>
      <c r="I1326" s="1">
        <f>+Territorio[[#This Row],[id]]</f>
        <v>1316</v>
      </c>
    </row>
    <row r="1327" spans="2:9" hidden="1" x14ac:dyDescent="0.25">
      <c r="B1327">
        <v>1317</v>
      </c>
      <c r="C1327" s="1" t="s">
        <v>3729</v>
      </c>
      <c r="D1327" s="1" t="s">
        <v>2871</v>
      </c>
      <c r="E1327" s="1" t="s">
        <v>2320</v>
      </c>
      <c r="F1327" s="1" t="s">
        <v>275</v>
      </c>
      <c r="G1327" s="1" t="s">
        <v>2090</v>
      </c>
      <c r="H1327" s="1" t="s">
        <v>3730</v>
      </c>
      <c r="I1327" s="1">
        <f>+Territorio[[#This Row],[id]]</f>
        <v>1317</v>
      </c>
    </row>
    <row r="1328" spans="2:9" hidden="1" x14ac:dyDescent="0.25">
      <c r="B1328">
        <v>1318</v>
      </c>
      <c r="C1328" s="1" t="s">
        <v>3731</v>
      </c>
      <c r="D1328" s="1" t="s">
        <v>2874</v>
      </c>
      <c r="E1328" s="1" t="s">
        <v>2320</v>
      </c>
      <c r="F1328" s="1" t="s">
        <v>275</v>
      </c>
      <c r="G1328" s="1" t="s">
        <v>2090</v>
      </c>
      <c r="H1328" s="1" t="s">
        <v>3732</v>
      </c>
      <c r="I1328" s="1">
        <f>+Territorio[[#This Row],[id]]</f>
        <v>1318</v>
      </c>
    </row>
    <row r="1329" spans="2:9" hidden="1" x14ac:dyDescent="0.25">
      <c r="B1329">
        <v>1319</v>
      </c>
      <c r="C1329" s="1" t="s">
        <v>3733</v>
      </c>
      <c r="D1329" s="1" t="s">
        <v>2877</v>
      </c>
      <c r="E1329" s="1" t="s">
        <v>2320</v>
      </c>
      <c r="F1329" s="1" t="s">
        <v>275</v>
      </c>
      <c r="G1329" s="1" t="s">
        <v>2090</v>
      </c>
      <c r="H1329" s="1" t="s">
        <v>3734</v>
      </c>
      <c r="I1329" s="1">
        <f>+Territorio[[#This Row],[id]]</f>
        <v>1319</v>
      </c>
    </row>
    <row r="1330" spans="2:9" hidden="1" x14ac:dyDescent="0.25">
      <c r="B1330">
        <v>1320</v>
      </c>
      <c r="C1330" s="1" t="s">
        <v>3735</v>
      </c>
      <c r="D1330" s="1" t="s">
        <v>2880</v>
      </c>
      <c r="E1330" s="1" t="s">
        <v>2320</v>
      </c>
      <c r="F1330" s="1" t="s">
        <v>275</v>
      </c>
      <c r="G1330" s="1" t="s">
        <v>2090</v>
      </c>
      <c r="H1330" s="1" t="s">
        <v>3736</v>
      </c>
      <c r="I1330" s="1">
        <f>+Territorio[[#This Row],[id]]</f>
        <v>1320</v>
      </c>
    </row>
    <row r="1331" spans="2:9" hidden="1" x14ac:dyDescent="0.25">
      <c r="B1331">
        <v>1321</v>
      </c>
      <c r="C1331" s="1" t="s">
        <v>3449</v>
      </c>
      <c r="D1331" s="1" t="s">
        <v>2883</v>
      </c>
      <c r="E1331" s="1" t="s">
        <v>2320</v>
      </c>
      <c r="F1331" s="1" t="s">
        <v>275</v>
      </c>
      <c r="G1331" s="1" t="s">
        <v>2090</v>
      </c>
      <c r="H1331" s="1" t="s">
        <v>3737</v>
      </c>
      <c r="I1331" s="1">
        <f>+Territorio[[#This Row],[id]]</f>
        <v>1321</v>
      </c>
    </row>
    <row r="1332" spans="2:9" hidden="1" x14ac:dyDescent="0.25">
      <c r="B1332">
        <v>1322</v>
      </c>
      <c r="C1332" s="1" t="s">
        <v>3738</v>
      </c>
      <c r="D1332" s="1" t="s">
        <v>2886</v>
      </c>
      <c r="E1332" s="1" t="s">
        <v>2320</v>
      </c>
      <c r="F1332" s="1" t="s">
        <v>275</v>
      </c>
      <c r="G1332" s="1" t="s">
        <v>2090</v>
      </c>
      <c r="H1332" s="1" t="s">
        <v>3739</v>
      </c>
      <c r="I1332" s="1">
        <f>+Territorio[[#This Row],[id]]</f>
        <v>1322</v>
      </c>
    </row>
    <row r="1333" spans="2:9" hidden="1" x14ac:dyDescent="0.25">
      <c r="B1333">
        <v>1323</v>
      </c>
      <c r="C1333" s="1" t="s">
        <v>3740</v>
      </c>
      <c r="D1333" s="1" t="s">
        <v>2889</v>
      </c>
      <c r="E1333" s="1" t="s">
        <v>2320</v>
      </c>
      <c r="F1333" s="1" t="s">
        <v>275</v>
      </c>
      <c r="G1333" s="1" t="s">
        <v>2090</v>
      </c>
      <c r="H1333" s="1" t="s">
        <v>3741</v>
      </c>
      <c r="I1333" s="1">
        <f>+Territorio[[#This Row],[id]]</f>
        <v>1323</v>
      </c>
    </row>
    <row r="1334" spans="2:9" hidden="1" x14ac:dyDescent="0.25">
      <c r="B1334">
        <v>1324</v>
      </c>
      <c r="C1334" s="1" t="s">
        <v>3526</v>
      </c>
      <c r="D1334" s="1" t="s">
        <v>2892</v>
      </c>
      <c r="E1334" s="1" t="s">
        <v>2320</v>
      </c>
      <c r="F1334" s="1" t="s">
        <v>275</v>
      </c>
      <c r="G1334" s="1" t="s">
        <v>2090</v>
      </c>
      <c r="H1334" s="1" t="s">
        <v>3742</v>
      </c>
      <c r="I1334" s="1">
        <f>+Territorio[[#This Row],[id]]</f>
        <v>1324</v>
      </c>
    </row>
    <row r="1335" spans="2:9" hidden="1" x14ac:dyDescent="0.25">
      <c r="B1335">
        <v>1325</v>
      </c>
      <c r="C1335" s="1" t="s">
        <v>3227</v>
      </c>
      <c r="D1335" s="1" t="s">
        <v>3743</v>
      </c>
      <c r="E1335" s="1" t="s">
        <v>2320</v>
      </c>
      <c r="F1335" s="1" t="s">
        <v>275</v>
      </c>
      <c r="G1335" s="1" t="s">
        <v>2090</v>
      </c>
      <c r="H1335" s="1" t="s">
        <v>3744</v>
      </c>
      <c r="I1335" s="1">
        <f>+Territorio[[#This Row],[id]]</f>
        <v>1325</v>
      </c>
    </row>
    <row r="1336" spans="2:9" hidden="1" x14ac:dyDescent="0.25">
      <c r="B1336">
        <v>1326</v>
      </c>
      <c r="C1336" s="1" t="s">
        <v>3745</v>
      </c>
      <c r="D1336" s="1" t="s">
        <v>3746</v>
      </c>
      <c r="E1336" s="1" t="s">
        <v>2320</v>
      </c>
      <c r="F1336" s="1" t="s">
        <v>275</v>
      </c>
      <c r="G1336" s="1" t="s">
        <v>2090</v>
      </c>
      <c r="H1336" s="1" t="s">
        <v>3747</v>
      </c>
      <c r="I1336" s="1">
        <f>+Territorio[[#This Row],[id]]</f>
        <v>1326</v>
      </c>
    </row>
    <row r="1337" spans="2:9" hidden="1" x14ac:dyDescent="0.25">
      <c r="B1337">
        <v>1327</v>
      </c>
      <c r="C1337" s="1" t="s">
        <v>3748</v>
      </c>
      <c r="D1337" s="1" t="s">
        <v>3749</v>
      </c>
      <c r="E1337" s="1" t="s">
        <v>2320</v>
      </c>
      <c r="F1337" s="1" t="s">
        <v>275</v>
      </c>
      <c r="G1337" s="1" t="s">
        <v>2090</v>
      </c>
      <c r="H1337" s="1" t="s">
        <v>3750</v>
      </c>
      <c r="I1337" s="1">
        <f>+Territorio[[#This Row],[id]]</f>
        <v>1327</v>
      </c>
    </row>
    <row r="1338" spans="2:9" hidden="1" x14ac:dyDescent="0.25">
      <c r="B1338">
        <v>1328</v>
      </c>
      <c r="C1338" s="1" t="s">
        <v>3751</v>
      </c>
      <c r="D1338" s="1" t="s">
        <v>3752</v>
      </c>
      <c r="E1338" s="1" t="s">
        <v>2320</v>
      </c>
      <c r="F1338" s="1" t="s">
        <v>275</v>
      </c>
      <c r="G1338" s="1" t="s">
        <v>2090</v>
      </c>
      <c r="H1338" s="1" t="s">
        <v>3753</v>
      </c>
      <c r="I1338" s="1">
        <f>+Territorio[[#This Row],[id]]</f>
        <v>1328</v>
      </c>
    </row>
    <row r="1339" spans="2:9" hidden="1" x14ac:dyDescent="0.25">
      <c r="B1339">
        <v>1329</v>
      </c>
      <c r="C1339" s="1" t="s">
        <v>3754</v>
      </c>
      <c r="D1339" s="1" t="s">
        <v>3755</v>
      </c>
      <c r="E1339" s="1" t="s">
        <v>2320</v>
      </c>
      <c r="F1339" s="1" t="s">
        <v>275</v>
      </c>
      <c r="G1339" s="1" t="s">
        <v>2090</v>
      </c>
      <c r="H1339" s="1" t="s">
        <v>3756</v>
      </c>
      <c r="I1339" s="1">
        <f>+Territorio[[#This Row],[id]]</f>
        <v>1329</v>
      </c>
    </row>
    <row r="1340" spans="2:9" hidden="1" x14ac:dyDescent="0.25">
      <c r="B1340">
        <v>1330</v>
      </c>
      <c r="C1340" s="1" t="s">
        <v>3757</v>
      </c>
      <c r="D1340" s="1" t="s">
        <v>2894</v>
      </c>
      <c r="E1340" s="1" t="s">
        <v>2320</v>
      </c>
      <c r="F1340" s="1" t="s">
        <v>275</v>
      </c>
      <c r="G1340" s="1" t="s">
        <v>2090</v>
      </c>
      <c r="H1340" s="1" t="s">
        <v>3758</v>
      </c>
      <c r="I1340" s="1">
        <f>+Territorio[[#This Row],[id]]</f>
        <v>1330</v>
      </c>
    </row>
    <row r="1341" spans="2:9" hidden="1" x14ac:dyDescent="0.25">
      <c r="B1341">
        <v>1331</v>
      </c>
      <c r="C1341" s="1" t="s">
        <v>1009</v>
      </c>
      <c r="D1341" s="1" t="s">
        <v>2897</v>
      </c>
      <c r="E1341" s="1" t="s">
        <v>2320</v>
      </c>
      <c r="F1341" s="1" t="s">
        <v>275</v>
      </c>
      <c r="G1341" s="1" t="s">
        <v>2090</v>
      </c>
      <c r="H1341" s="1" t="s">
        <v>3759</v>
      </c>
      <c r="I1341" s="1">
        <f>+Territorio[[#This Row],[id]]</f>
        <v>1331</v>
      </c>
    </row>
    <row r="1342" spans="2:9" hidden="1" x14ac:dyDescent="0.25">
      <c r="B1342">
        <v>1332</v>
      </c>
      <c r="C1342" s="1" t="s">
        <v>1479</v>
      </c>
      <c r="D1342" s="1" t="s">
        <v>2900</v>
      </c>
      <c r="E1342" s="1" t="s">
        <v>2320</v>
      </c>
      <c r="F1342" s="1" t="s">
        <v>275</v>
      </c>
      <c r="G1342" s="1" t="s">
        <v>2090</v>
      </c>
      <c r="H1342" s="1" t="s">
        <v>3760</v>
      </c>
      <c r="I1342" s="1">
        <f>+Territorio[[#This Row],[id]]</f>
        <v>1332</v>
      </c>
    </row>
    <row r="1343" spans="2:9" hidden="1" x14ac:dyDescent="0.25">
      <c r="B1343">
        <v>1333</v>
      </c>
      <c r="C1343" s="1" t="s">
        <v>3761</v>
      </c>
      <c r="D1343" s="1" t="s">
        <v>2902</v>
      </c>
      <c r="E1343" s="1" t="s">
        <v>2320</v>
      </c>
      <c r="F1343" s="1" t="s">
        <v>275</v>
      </c>
      <c r="G1343" s="1" t="s">
        <v>2090</v>
      </c>
      <c r="H1343" s="1" t="s">
        <v>3762</v>
      </c>
      <c r="I1343" s="1">
        <f>+Territorio[[#This Row],[id]]</f>
        <v>1333</v>
      </c>
    </row>
    <row r="1344" spans="2:9" hidden="1" x14ac:dyDescent="0.25">
      <c r="B1344">
        <v>1334</v>
      </c>
      <c r="C1344" s="1" t="s">
        <v>3763</v>
      </c>
      <c r="D1344" s="1" t="s">
        <v>2905</v>
      </c>
      <c r="E1344" s="1" t="s">
        <v>2320</v>
      </c>
      <c r="F1344" s="1" t="s">
        <v>275</v>
      </c>
      <c r="G1344" s="1" t="s">
        <v>2090</v>
      </c>
      <c r="H1344" s="1" t="s">
        <v>3764</v>
      </c>
      <c r="I1344" s="1">
        <f>+Territorio[[#This Row],[id]]</f>
        <v>1334</v>
      </c>
    </row>
    <row r="1345" spans="2:9" hidden="1" x14ac:dyDescent="0.25">
      <c r="B1345">
        <v>1335</v>
      </c>
      <c r="C1345" s="1" t="s">
        <v>3765</v>
      </c>
      <c r="D1345" s="1" t="s">
        <v>2908</v>
      </c>
      <c r="E1345" s="1" t="s">
        <v>2320</v>
      </c>
      <c r="F1345" s="1" t="s">
        <v>275</v>
      </c>
      <c r="G1345" s="1" t="s">
        <v>2090</v>
      </c>
      <c r="H1345" s="1" t="s">
        <v>3766</v>
      </c>
      <c r="I1345" s="1">
        <f>+Territorio[[#This Row],[id]]</f>
        <v>1335</v>
      </c>
    </row>
    <row r="1346" spans="2:9" hidden="1" x14ac:dyDescent="0.25">
      <c r="B1346">
        <v>1336</v>
      </c>
      <c r="C1346" s="1" t="s">
        <v>3523</v>
      </c>
      <c r="D1346" s="1" t="s">
        <v>2911</v>
      </c>
      <c r="E1346" s="1" t="s">
        <v>2320</v>
      </c>
      <c r="F1346" s="1" t="s">
        <v>275</v>
      </c>
      <c r="G1346" s="1" t="s">
        <v>2090</v>
      </c>
      <c r="H1346" s="1" t="s">
        <v>3767</v>
      </c>
      <c r="I1346" s="1">
        <f>+Territorio[[#This Row],[id]]</f>
        <v>1336</v>
      </c>
    </row>
    <row r="1347" spans="2:9" hidden="1" x14ac:dyDescent="0.25">
      <c r="B1347">
        <v>1337</v>
      </c>
      <c r="C1347" s="1" t="s">
        <v>3768</v>
      </c>
      <c r="D1347" s="1" t="s">
        <v>2914</v>
      </c>
      <c r="E1347" s="1" t="s">
        <v>2320</v>
      </c>
      <c r="F1347" s="1" t="s">
        <v>275</v>
      </c>
      <c r="G1347" s="1" t="s">
        <v>2090</v>
      </c>
      <c r="H1347" s="1" t="s">
        <v>3769</v>
      </c>
      <c r="I1347" s="1">
        <f>+Territorio[[#This Row],[id]]</f>
        <v>1337</v>
      </c>
    </row>
    <row r="1348" spans="2:9" hidden="1" x14ac:dyDescent="0.25">
      <c r="B1348">
        <v>1338</v>
      </c>
      <c r="C1348" s="1" t="s">
        <v>651</v>
      </c>
      <c r="D1348" s="1" t="s">
        <v>2917</v>
      </c>
      <c r="E1348" s="1" t="s">
        <v>2320</v>
      </c>
      <c r="F1348" s="1" t="s">
        <v>275</v>
      </c>
      <c r="G1348" s="1" t="s">
        <v>2090</v>
      </c>
      <c r="H1348" s="1" t="s">
        <v>3770</v>
      </c>
      <c r="I1348" s="1">
        <f>+Territorio[[#This Row],[id]]</f>
        <v>1338</v>
      </c>
    </row>
    <row r="1349" spans="2:9" hidden="1" x14ac:dyDescent="0.25">
      <c r="B1349">
        <v>1339</v>
      </c>
      <c r="C1349" s="1" t="s">
        <v>1488</v>
      </c>
      <c r="D1349" s="1" t="s">
        <v>2920</v>
      </c>
      <c r="E1349" s="1" t="s">
        <v>2320</v>
      </c>
      <c r="F1349" s="1" t="s">
        <v>275</v>
      </c>
      <c r="G1349" s="1" t="s">
        <v>2090</v>
      </c>
      <c r="H1349" s="1" t="s">
        <v>3771</v>
      </c>
      <c r="I1349" s="1">
        <f>+Territorio[[#This Row],[id]]</f>
        <v>1339</v>
      </c>
    </row>
    <row r="1350" spans="2:9" hidden="1" x14ac:dyDescent="0.25">
      <c r="B1350">
        <v>1340</v>
      </c>
      <c r="C1350" s="1" t="s">
        <v>3772</v>
      </c>
      <c r="D1350" s="1" t="s">
        <v>2923</v>
      </c>
      <c r="E1350" s="1" t="s">
        <v>2320</v>
      </c>
      <c r="F1350" s="1" t="s">
        <v>275</v>
      </c>
      <c r="G1350" s="1" t="s">
        <v>2090</v>
      </c>
      <c r="H1350" s="1" t="s">
        <v>3773</v>
      </c>
      <c r="I1350" s="1">
        <f>+Territorio[[#This Row],[id]]</f>
        <v>1340</v>
      </c>
    </row>
    <row r="1351" spans="2:9" hidden="1" x14ac:dyDescent="0.25">
      <c r="B1351">
        <v>1341</v>
      </c>
      <c r="C1351" s="1" t="s">
        <v>1023</v>
      </c>
      <c r="D1351" s="1" t="s">
        <v>2926</v>
      </c>
      <c r="E1351" s="1" t="s">
        <v>2320</v>
      </c>
      <c r="F1351" s="1" t="s">
        <v>275</v>
      </c>
      <c r="G1351" s="1" t="s">
        <v>2090</v>
      </c>
      <c r="H1351" s="1" t="s">
        <v>3774</v>
      </c>
      <c r="I1351" s="1">
        <f>+Territorio[[#This Row],[id]]</f>
        <v>1341</v>
      </c>
    </row>
    <row r="1352" spans="2:9" hidden="1" x14ac:dyDescent="0.25">
      <c r="B1352">
        <v>1342</v>
      </c>
      <c r="C1352" s="1" t="s">
        <v>3775</v>
      </c>
      <c r="D1352" s="1" t="s">
        <v>2929</v>
      </c>
      <c r="E1352" s="1" t="s">
        <v>2320</v>
      </c>
      <c r="F1352" s="1" t="s">
        <v>275</v>
      </c>
      <c r="G1352" s="1" t="s">
        <v>2090</v>
      </c>
      <c r="H1352" s="1" t="s">
        <v>3776</v>
      </c>
      <c r="I1352" s="1">
        <f>+Territorio[[#This Row],[id]]</f>
        <v>1342</v>
      </c>
    </row>
    <row r="1353" spans="2:9" hidden="1" x14ac:dyDescent="0.25">
      <c r="B1353">
        <v>1343</v>
      </c>
      <c r="C1353" s="1" t="s">
        <v>3777</v>
      </c>
      <c r="D1353" s="1" t="s">
        <v>2932</v>
      </c>
      <c r="E1353" s="1" t="s">
        <v>2320</v>
      </c>
      <c r="F1353" s="1" t="s">
        <v>275</v>
      </c>
      <c r="G1353" s="1" t="s">
        <v>2090</v>
      </c>
      <c r="H1353" s="1" t="s">
        <v>3778</v>
      </c>
      <c r="I1353" s="1">
        <f>+Territorio[[#This Row],[id]]</f>
        <v>1343</v>
      </c>
    </row>
    <row r="1354" spans="2:9" hidden="1" x14ac:dyDescent="0.25">
      <c r="B1354">
        <v>1344</v>
      </c>
      <c r="C1354" s="1" t="s">
        <v>1244</v>
      </c>
      <c r="D1354" s="1" t="s">
        <v>2934</v>
      </c>
      <c r="E1354" s="1" t="s">
        <v>2320</v>
      </c>
      <c r="F1354" s="1" t="s">
        <v>275</v>
      </c>
      <c r="G1354" s="1" t="s">
        <v>2090</v>
      </c>
      <c r="H1354" s="1" t="s">
        <v>3779</v>
      </c>
      <c r="I1354" s="1">
        <f>+Territorio[[#This Row],[id]]</f>
        <v>1344</v>
      </c>
    </row>
    <row r="1355" spans="2:9" hidden="1" x14ac:dyDescent="0.25">
      <c r="B1355">
        <v>1345</v>
      </c>
      <c r="C1355" s="1" t="s">
        <v>3449</v>
      </c>
      <c r="D1355" s="1" t="s">
        <v>2937</v>
      </c>
      <c r="E1355" s="1" t="s">
        <v>2320</v>
      </c>
      <c r="F1355" s="1" t="s">
        <v>275</v>
      </c>
      <c r="G1355" s="1" t="s">
        <v>2090</v>
      </c>
      <c r="H1355" s="1" t="s">
        <v>3780</v>
      </c>
      <c r="I1355" s="1">
        <f>+Territorio[[#This Row],[id]]</f>
        <v>1345</v>
      </c>
    </row>
    <row r="1356" spans="2:9" hidden="1" x14ac:dyDescent="0.25">
      <c r="B1356">
        <v>1346</v>
      </c>
      <c r="C1356" s="1" t="s">
        <v>2087</v>
      </c>
      <c r="D1356" s="1" t="s">
        <v>3781</v>
      </c>
      <c r="E1356" s="1" t="s">
        <v>2320</v>
      </c>
      <c r="F1356" s="1" t="s">
        <v>275</v>
      </c>
      <c r="G1356" s="1" t="s">
        <v>2090</v>
      </c>
      <c r="H1356" s="1" t="s">
        <v>3782</v>
      </c>
      <c r="I1356" s="1">
        <f>+Territorio[[#This Row],[id]]</f>
        <v>1346</v>
      </c>
    </row>
    <row r="1357" spans="2:9" hidden="1" x14ac:dyDescent="0.25">
      <c r="B1357">
        <v>1347</v>
      </c>
      <c r="C1357" s="1" t="s">
        <v>3783</v>
      </c>
      <c r="D1357" s="1" t="s">
        <v>3784</v>
      </c>
      <c r="E1357" s="1" t="s">
        <v>2320</v>
      </c>
      <c r="F1357" s="1" t="s">
        <v>275</v>
      </c>
      <c r="G1357" s="1" t="s">
        <v>2090</v>
      </c>
      <c r="H1357" s="1" t="s">
        <v>3785</v>
      </c>
      <c r="I1357" s="1">
        <f>+Territorio[[#This Row],[id]]</f>
        <v>1347</v>
      </c>
    </row>
    <row r="1358" spans="2:9" hidden="1" x14ac:dyDescent="0.25">
      <c r="B1358">
        <v>1348</v>
      </c>
      <c r="C1358" s="1" t="s">
        <v>3786</v>
      </c>
      <c r="D1358" s="1" t="s">
        <v>3787</v>
      </c>
      <c r="E1358" s="1" t="s">
        <v>2320</v>
      </c>
      <c r="F1358" s="1" t="s">
        <v>275</v>
      </c>
      <c r="G1358" s="1" t="s">
        <v>2090</v>
      </c>
      <c r="H1358" s="1" t="s">
        <v>3788</v>
      </c>
      <c r="I1358" s="1">
        <f>+Territorio[[#This Row],[id]]</f>
        <v>1348</v>
      </c>
    </row>
    <row r="1359" spans="2:9" hidden="1" x14ac:dyDescent="0.25">
      <c r="B1359">
        <v>1349</v>
      </c>
      <c r="C1359" s="1" t="s">
        <v>1960</v>
      </c>
      <c r="D1359" s="1" t="s">
        <v>3789</v>
      </c>
      <c r="E1359" s="1" t="s">
        <v>2320</v>
      </c>
      <c r="F1359" s="1" t="s">
        <v>275</v>
      </c>
      <c r="G1359" s="1" t="s">
        <v>2090</v>
      </c>
      <c r="H1359" s="1" t="s">
        <v>3790</v>
      </c>
      <c r="I1359" s="1">
        <f>+Territorio[[#This Row],[id]]</f>
        <v>1349</v>
      </c>
    </row>
    <row r="1360" spans="2:9" hidden="1" x14ac:dyDescent="0.25">
      <c r="B1360">
        <v>1350</v>
      </c>
      <c r="C1360" s="1" t="s">
        <v>2427</v>
      </c>
      <c r="D1360" s="1" t="s">
        <v>3791</v>
      </c>
      <c r="E1360" s="1" t="s">
        <v>2320</v>
      </c>
      <c r="F1360" s="1" t="s">
        <v>275</v>
      </c>
      <c r="G1360" s="1" t="s">
        <v>2090</v>
      </c>
      <c r="H1360" s="1" t="s">
        <v>3792</v>
      </c>
      <c r="I1360" s="1">
        <f>+Territorio[[#This Row],[id]]</f>
        <v>1350</v>
      </c>
    </row>
    <row r="1361" spans="2:9" hidden="1" x14ac:dyDescent="0.25">
      <c r="B1361">
        <v>1351</v>
      </c>
      <c r="C1361" s="1" t="s">
        <v>3793</v>
      </c>
      <c r="D1361" s="1" t="s">
        <v>3794</v>
      </c>
      <c r="E1361" s="1" t="s">
        <v>2320</v>
      </c>
      <c r="F1361" s="1" t="s">
        <v>275</v>
      </c>
      <c r="G1361" s="1" t="s">
        <v>2090</v>
      </c>
      <c r="H1361" s="1" t="s">
        <v>3795</v>
      </c>
      <c r="I1361" s="1">
        <f>+Territorio[[#This Row],[id]]</f>
        <v>1351</v>
      </c>
    </row>
    <row r="1362" spans="2:9" hidden="1" x14ac:dyDescent="0.25">
      <c r="B1362">
        <v>1352</v>
      </c>
      <c r="C1362" s="1" t="s">
        <v>3796</v>
      </c>
      <c r="D1362" s="1" t="s">
        <v>3797</v>
      </c>
      <c r="E1362" s="1" t="s">
        <v>2320</v>
      </c>
      <c r="F1362" s="1" t="s">
        <v>275</v>
      </c>
      <c r="G1362" s="1" t="s">
        <v>2090</v>
      </c>
      <c r="H1362" s="1" t="s">
        <v>3798</v>
      </c>
      <c r="I1362" s="1">
        <f>+Territorio[[#This Row],[id]]</f>
        <v>1352</v>
      </c>
    </row>
    <row r="1363" spans="2:9" hidden="1" x14ac:dyDescent="0.25">
      <c r="B1363">
        <v>1353</v>
      </c>
      <c r="C1363" s="1" t="s">
        <v>3799</v>
      </c>
      <c r="D1363" s="1" t="s">
        <v>2939</v>
      </c>
      <c r="E1363" s="1" t="s">
        <v>2320</v>
      </c>
      <c r="F1363" s="1" t="s">
        <v>275</v>
      </c>
      <c r="G1363" s="1" t="s">
        <v>2090</v>
      </c>
      <c r="H1363" s="1" t="s">
        <v>3800</v>
      </c>
      <c r="I1363" s="1">
        <f>+Territorio[[#This Row],[id]]</f>
        <v>1353</v>
      </c>
    </row>
    <row r="1364" spans="2:9" hidden="1" x14ac:dyDescent="0.25">
      <c r="B1364">
        <v>1354</v>
      </c>
      <c r="C1364" s="1" t="s">
        <v>3801</v>
      </c>
      <c r="D1364" s="1" t="s">
        <v>2942</v>
      </c>
      <c r="E1364" s="1" t="s">
        <v>2320</v>
      </c>
      <c r="F1364" s="1" t="s">
        <v>275</v>
      </c>
      <c r="G1364" s="1" t="s">
        <v>2090</v>
      </c>
      <c r="H1364" s="1" t="s">
        <v>3802</v>
      </c>
      <c r="I1364" s="1">
        <f>+Territorio[[#This Row],[id]]</f>
        <v>1354</v>
      </c>
    </row>
    <row r="1365" spans="2:9" hidden="1" x14ac:dyDescent="0.25">
      <c r="B1365">
        <v>1355</v>
      </c>
      <c r="C1365" s="1" t="s">
        <v>3803</v>
      </c>
      <c r="D1365" s="1" t="s">
        <v>2945</v>
      </c>
      <c r="E1365" s="1" t="s">
        <v>2320</v>
      </c>
      <c r="F1365" s="1" t="s">
        <v>275</v>
      </c>
      <c r="G1365" s="1" t="s">
        <v>2090</v>
      </c>
      <c r="H1365" s="1" t="s">
        <v>3804</v>
      </c>
      <c r="I1365" s="1">
        <f>+Territorio[[#This Row],[id]]</f>
        <v>1355</v>
      </c>
    </row>
    <row r="1366" spans="2:9" hidden="1" x14ac:dyDescent="0.25">
      <c r="B1366">
        <v>1356</v>
      </c>
      <c r="C1366" s="1" t="s">
        <v>3805</v>
      </c>
      <c r="D1366" s="1" t="s">
        <v>2948</v>
      </c>
      <c r="E1366" s="1" t="s">
        <v>2320</v>
      </c>
      <c r="F1366" s="1" t="s">
        <v>275</v>
      </c>
      <c r="G1366" s="1" t="s">
        <v>2090</v>
      </c>
      <c r="H1366" s="1" t="s">
        <v>3806</v>
      </c>
      <c r="I1366" s="1">
        <f>+Territorio[[#This Row],[id]]</f>
        <v>1356</v>
      </c>
    </row>
    <row r="1367" spans="2:9" hidden="1" x14ac:dyDescent="0.25">
      <c r="B1367">
        <v>1357</v>
      </c>
      <c r="C1367" s="1" t="s">
        <v>3807</v>
      </c>
      <c r="D1367" s="1" t="s">
        <v>2951</v>
      </c>
      <c r="E1367" s="1" t="s">
        <v>2320</v>
      </c>
      <c r="F1367" s="1" t="s">
        <v>275</v>
      </c>
      <c r="G1367" s="1" t="s">
        <v>2090</v>
      </c>
      <c r="H1367" s="1" t="s">
        <v>3808</v>
      </c>
      <c r="I1367" s="1">
        <f>+Territorio[[#This Row],[id]]</f>
        <v>1357</v>
      </c>
    </row>
    <row r="1368" spans="2:9" hidden="1" x14ac:dyDescent="0.25">
      <c r="B1368">
        <v>1358</v>
      </c>
      <c r="C1368" s="1" t="s">
        <v>3809</v>
      </c>
      <c r="D1368" s="1" t="s">
        <v>2954</v>
      </c>
      <c r="E1368" s="1" t="s">
        <v>2320</v>
      </c>
      <c r="F1368" s="1" t="s">
        <v>275</v>
      </c>
      <c r="G1368" s="1" t="s">
        <v>2090</v>
      </c>
      <c r="H1368" s="1" t="s">
        <v>3810</v>
      </c>
      <c r="I1368" s="1">
        <f>+Territorio[[#This Row],[id]]</f>
        <v>1358</v>
      </c>
    </row>
    <row r="1369" spans="2:9" hidden="1" x14ac:dyDescent="0.25">
      <c r="B1369">
        <v>1359</v>
      </c>
      <c r="C1369" s="1" t="s">
        <v>3811</v>
      </c>
      <c r="D1369" s="1" t="s">
        <v>2957</v>
      </c>
      <c r="E1369" s="1" t="s">
        <v>2320</v>
      </c>
      <c r="F1369" s="1" t="s">
        <v>275</v>
      </c>
      <c r="G1369" s="1" t="s">
        <v>2090</v>
      </c>
      <c r="H1369" s="1" t="s">
        <v>3812</v>
      </c>
      <c r="I1369" s="1">
        <f>+Territorio[[#This Row],[id]]</f>
        <v>1359</v>
      </c>
    </row>
    <row r="1370" spans="2:9" hidden="1" x14ac:dyDescent="0.25">
      <c r="B1370">
        <v>1360</v>
      </c>
      <c r="C1370" s="1" t="s">
        <v>3813</v>
      </c>
      <c r="D1370" s="1" t="s">
        <v>2960</v>
      </c>
      <c r="E1370" s="1" t="s">
        <v>2320</v>
      </c>
      <c r="F1370" s="1" t="s">
        <v>275</v>
      </c>
      <c r="G1370" s="1" t="s">
        <v>2090</v>
      </c>
      <c r="H1370" s="1" t="s">
        <v>3814</v>
      </c>
      <c r="I1370" s="1">
        <f>+Territorio[[#This Row],[id]]</f>
        <v>1360</v>
      </c>
    </row>
    <row r="1371" spans="2:9" hidden="1" x14ac:dyDescent="0.25">
      <c r="B1371">
        <v>1361</v>
      </c>
      <c r="C1371" s="1" t="s">
        <v>3815</v>
      </c>
      <c r="D1371" s="1" t="s">
        <v>2962</v>
      </c>
      <c r="E1371" s="1" t="s">
        <v>2320</v>
      </c>
      <c r="F1371" s="1" t="s">
        <v>275</v>
      </c>
      <c r="G1371" s="1" t="s">
        <v>2090</v>
      </c>
      <c r="H1371" s="1" t="s">
        <v>3816</v>
      </c>
      <c r="I1371" s="1">
        <f>+Territorio[[#This Row],[id]]</f>
        <v>1361</v>
      </c>
    </row>
    <row r="1372" spans="2:9" hidden="1" x14ac:dyDescent="0.25">
      <c r="B1372">
        <v>1362</v>
      </c>
      <c r="C1372" s="1" t="s">
        <v>3817</v>
      </c>
      <c r="D1372" s="1" t="s">
        <v>2965</v>
      </c>
      <c r="E1372" s="1" t="s">
        <v>2320</v>
      </c>
      <c r="F1372" s="1" t="s">
        <v>275</v>
      </c>
      <c r="G1372" s="1" t="s">
        <v>2090</v>
      </c>
      <c r="H1372" s="1" t="s">
        <v>3818</v>
      </c>
      <c r="I1372" s="1">
        <f>+Territorio[[#This Row],[id]]</f>
        <v>1362</v>
      </c>
    </row>
    <row r="1373" spans="2:9" hidden="1" x14ac:dyDescent="0.25">
      <c r="B1373">
        <v>1363</v>
      </c>
      <c r="C1373" s="1" t="s">
        <v>3819</v>
      </c>
      <c r="D1373" s="1" t="s">
        <v>2968</v>
      </c>
      <c r="E1373" s="1" t="s">
        <v>2320</v>
      </c>
      <c r="F1373" s="1" t="s">
        <v>275</v>
      </c>
      <c r="G1373" s="1" t="s">
        <v>2090</v>
      </c>
      <c r="H1373" s="1" t="s">
        <v>3820</v>
      </c>
      <c r="I1373" s="1">
        <f>+Territorio[[#This Row],[id]]</f>
        <v>1363</v>
      </c>
    </row>
    <row r="1374" spans="2:9" hidden="1" x14ac:dyDescent="0.25">
      <c r="B1374">
        <v>1364</v>
      </c>
      <c r="C1374" s="1" t="s">
        <v>3821</v>
      </c>
      <c r="D1374" s="1" t="s">
        <v>2971</v>
      </c>
      <c r="E1374" s="1" t="s">
        <v>2320</v>
      </c>
      <c r="F1374" s="1" t="s">
        <v>275</v>
      </c>
      <c r="G1374" s="1" t="s">
        <v>2090</v>
      </c>
      <c r="H1374" s="1" t="s">
        <v>3822</v>
      </c>
      <c r="I1374" s="1">
        <f>+Territorio[[#This Row],[id]]</f>
        <v>1364</v>
      </c>
    </row>
    <row r="1375" spans="2:9" hidden="1" x14ac:dyDescent="0.25">
      <c r="B1375">
        <v>1365</v>
      </c>
      <c r="C1375" s="1" t="s">
        <v>648</v>
      </c>
      <c r="D1375" s="1" t="s">
        <v>2979</v>
      </c>
      <c r="E1375" s="1" t="s">
        <v>2320</v>
      </c>
      <c r="F1375" s="1" t="s">
        <v>275</v>
      </c>
      <c r="G1375" s="1" t="s">
        <v>2090</v>
      </c>
      <c r="H1375" s="1" t="s">
        <v>3823</v>
      </c>
      <c r="I1375" s="1">
        <f>+Territorio[[#This Row],[id]]</f>
        <v>1365</v>
      </c>
    </row>
    <row r="1376" spans="2:9" hidden="1" x14ac:dyDescent="0.25">
      <c r="B1376">
        <v>1366</v>
      </c>
      <c r="C1376" s="1" t="s">
        <v>3824</v>
      </c>
      <c r="D1376" s="1" t="s">
        <v>2982</v>
      </c>
      <c r="E1376" s="1" t="s">
        <v>2320</v>
      </c>
      <c r="F1376" s="1" t="s">
        <v>275</v>
      </c>
      <c r="G1376" s="1" t="s">
        <v>2090</v>
      </c>
      <c r="H1376" s="1" t="s">
        <v>3825</v>
      </c>
      <c r="I1376" s="1">
        <f>+Territorio[[#This Row],[id]]</f>
        <v>1366</v>
      </c>
    </row>
    <row r="1377" spans="2:9" hidden="1" x14ac:dyDescent="0.25">
      <c r="B1377">
        <v>1367</v>
      </c>
      <c r="C1377" s="1" t="s">
        <v>3826</v>
      </c>
      <c r="D1377" s="1" t="s">
        <v>2984</v>
      </c>
      <c r="E1377" s="1" t="s">
        <v>2320</v>
      </c>
      <c r="F1377" s="1" t="s">
        <v>275</v>
      </c>
      <c r="G1377" s="1" t="s">
        <v>2090</v>
      </c>
      <c r="H1377" s="1" t="s">
        <v>3827</v>
      </c>
      <c r="I1377" s="1">
        <f>+Territorio[[#This Row],[id]]</f>
        <v>1367</v>
      </c>
    </row>
    <row r="1378" spans="2:9" hidden="1" x14ac:dyDescent="0.25">
      <c r="B1378">
        <v>1368</v>
      </c>
      <c r="C1378" s="1" t="s">
        <v>3828</v>
      </c>
      <c r="D1378" s="1" t="s">
        <v>2987</v>
      </c>
      <c r="E1378" s="1" t="s">
        <v>2320</v>
      </c>
      <c r="F1378" s="1" t="s">
        <v>275</v>
      </c>
      <c r="G1378" s="1" t="s">
        <v>2090</v>
      </c>
      <c r="H1378" s="1" t="s">
        <v>3829</v>
      </c>
      <c r="I1378" s="1">
        <f>+Territorio[[#This Row],[id]]</f>
        <v>1368</v>
      </c>
    </row>
    <row r="1379" spans="2:9" hidden="1" x14ac:dyDescent="0.25">
      <c r="B1379">
        <v>1369</v>
      </c>
      <c r="C1379" s="1" t="s">
        <v>3830</v>
      </c>
      <c r="D1379" s="1" t="s">
        <v>2990</v>
      </c>
      <c r="E1379" s="1" t="s">
        <v>2320</v>
      </c>
      <c r="F1379" s="1" t="s">
        <v>275</v>
      </c>
      <c r="G1379" s="1" t="s">
        <v>2090</v>
      </c>
      <c r="H1379" s="1" t="s">
        <v>3831</v>
      </c>
      <c r="I1379" s="1">
        <f>+Territorio[[#This Row],[id]]</f>
        <v>1369</v>
      </c>
    </row>
    <row r="1380" spans="2:9" hidden="1" x14ac:dyDescent="0.25">
      <c r="B1380">
        <v>1370</v>
      </c>
      <c r="C1380" s="1" t="s">
        <v>3832</v>
      </c>
      <c r="D1380" s="1" t="s">
        <v>2993</v>
      </c>
      <c r="E1380" s="1" t="s">
        <v>2320</v>
      </c>
      <c r="F1380" s="1" t="s">
        <v>275</v>
      </c>
      <c r="G1380" s="1" t="s">
        <v>2090</v>
      </c>
      <c r="H1380" s="1" t="s">
        <v>3833</v>
      </c>
      <c r="I1380" s="1">
        <f>+Territorio[[#This Row],[id]]</f>
        <v>1370</v>
      </c>
    </row>
    <row r="1381" spans="2:9" hidden="1" x14ac:dyDescent="0.25">
      <c r="B1381">
        <v>1371</v>
      </c>
      <c r="C1381" s="1" t="s">
        <v>3834</v>
      </c>
      <c r="D1381" s="1" t="s">
        <v>2996</v>
      </c>
      <c r="E1381" s="1" t="s">
        <v>2320</v>
      </c>
      <c r="F1381" s="1" t="s">
        <v>275</v>
      </c>
      <c r="G1381" s="1" t="s">
        <v>2090</v>
      </c>
      <c r="H1381" s="1" t="s">
        <v>3835</v>
      </c>
      <c r="I1381" s="1">
        <f>+Territorio[[#This Row],[id]]</f>
        <v>1371</v>
      </c>
    </row>
    <row r="1382" spans="2:9" hidden="1" x14ac:dyDescent="0.25">
      <c r="B1382">
        <v>1372</v>
      </c>
      <c r="C1382" s="1" t="s">
        <v>3836</v>
      </c>
      <c r="D1382" s="1" t="s">
        <v>2999</v>
      </c>
      <c r="E1382" s="1" t="s">
        <v>2320</v>
      </c>
      <c r="F1382" s="1" t="s">
        <v>275</v>
      </c>
      <c r="G1382" s="1" t="s">
        <v>2090</v>
      </c>
      <c r="H1382" s="1" t="s">
        <v>3837</v>
      </c>
      <c r="I1382" s="1">
        <f>+Territorio[[#This Row],[id]]</f>
        <v>1372</v>
      </c>
    </row>
    <row r="1383" spans="2:9" hidden="1" x14ac:dyDescent="0.25">
      <c r="B1383">
        <v>1373</v>
      </c>
      <c r="C1383" s="1" t="s">
        <v>3838</v>
      </c>
      <c r="D1383" s="1" t="s">
        <v>3002</v>
      </c>
      <c r="E1383" s="1" t="s">
        <v>2320</v>
      </c>
      <c r="F1383" s="1" t="s">
        <v>275</v>
      </c>
      <c r="G1383" s="1" t="s">
        <v>2090</v>
      </c>
      <c r="H1383" s="1" t="s">
        <v>3839</v>
      </c>
      <c r="I1383" s="1">
        <f>+Territorio[[#This Row],[id]]</f>
        <v>1373</v>
      </c>
    </row>
    <row r="1384" spans="2:9" hidden="1" x14ac:dyDescent="0.25">
      <c r="B1384">
        <v>1374</v>
      </c>
      <c r="C1384" s="1" t="s">
        <v>3840</v>
      </c>
      <c r="D1384" s="1" t="s">
        <v>3005</v>
      </c>
      <c r="E1384" s="1" t="s">
        <v>2320</v>
      </c>
      <c r="F1384" s="1" t="s">
        <v>275</v>
      </c>
      <c r="G1384" s="1" t="s">
        <v>2090</v>
      </c>
      <c r="H1384" s="1" t="s">
        <v>3841</v>
      </c>
      <c r="I1384" s="1">
        <f>+Territorio[[#This Row],[id]]</f>
        <v>1374</v>
      </c>
    </row>
    <row r="1385" spans="2:9" hidden="1" x14ac:dyDescent="0.25">
      <c r="B1385">
        <v>1375</v>
      </c>
      <c r="C1385" s="1" t="s">
        <v>3842</v>
      </c>
      <c r="D1385" s="1" t="s">
        <v>3008</v>
      </c>
      <c r="E1385" s="1" t="s">
        <v>2320</v>
      </c>
      <c r="F1385" s="1" t="s">
        <v>275</v>
      </c>
      <c r="G1385" s="1" t="s">
        <v>2090</v>
      </c>
      <c r="H1385" s="1" t="s">
        <v>3843</v>
      </c>
      <c r="I1385" s="1">
        <f>+Territorio[[#This Row],[id]]</f>
        <v>1375</v>
      </c>
    </row>
    <row r="1386" spans="2:9" hidden="1" x14ac:dyDescent="0.25">
      <c r="B1386">
        <v>1376</v>
      </c>
      <c r="C1386" s="1" t="s">
        <v>3844</v>
      </c>
      <c r="D1386" s="1" t="s">
        <v>3011</v>
      </c>
      <c r="E1386" s="1" t="s">
        <v>2320</v>
      </c>
      <c r="F1386" s="1" t="s">
        <v>275</v>
      </c>
      <c r="G1386" s="1" t="s">
        <v>2090</v>
      </c>
      <c r="H1386" s="1" t="s">
        <v>3845</v>
      </c>
      <c r="I1386" s="1">
        <f>+Territorio[[#This Row],[id]]</f>
        <v>1376</v>
      </c>
    </row>
    <row r="1387" spans="2:9" hidden="1" x14ac:dyDescent="0.25">
      <c r="B1387">
        <v>1377</v>
      </c>
      <c r="C1387" s="1" t="s">
        <v>2227</v>
      </c>
      <c r="D1387" s="1" t="s">
        <v>3014</v>
      </c>
      <c r="E1387" s="1" t="s">
        <v>2320</v>
      </c>
      <c r="F1387" s="1" t="s">
        <v>275</v>
      </c>
      <c r="G1387" s="1" t="s">
        <v>2090</v>
      </c>
      <c r="H1387" s="1" t="s">
        <v>3846</v>
      </c>
      <c r="I1387" s="1">
        <f>+Territorio[[#This Row],[id]]</f>
        <v>1377</v>
      </c>
    </row>
    <row r="1388" spans="2:9" hidden="1" x14ac:dyDescent="0.25">
      <c r="B1388">
        <v>1378</v>
      </c>
      <c r="C1388" s="1" t="s">
        <v>2087</v>
      </c>
      <c r="D1388" s="1" t="s">
        <v>3017</v>
      </c>
      <c r="E1388" s="1" t="s">
        <v>2320</v>
      </c>
      <c r="F1388" s="1" t="s">
        <v>275</v>
      </c>
      <c r="G1388" s="1" t="s">
        <v>2090</v>
      </c>
      <c r="H1388" s="1" t="s">
        <v>3847</v>
      </c>
      <c r="I1388" s="1">
        <f>+Territorio[[#This Row],[id]]</f>
        <v>1378</v>
      </c>
    </row>
    <row r="1389" spans="2:9" hidden="1" x14ac:dyDescent="0.25">
      <c r="B1389">
        <v>1379</v>
      </c>
      <c r="C1389" s="1" t="s">
        <v>3848</v>
      </c>
      <c r="D1389" s="1" t="s">
        <v>3849</v>
      </c>
      <c r="E1389" s="1" t="s">
        <v>2320</v>
      </c>
      <c r="F1389" s="1" t="s">
        <v>275</v>
      </c>
      <c r="G1389" s="1" t="s">
        <v>2090</v>
      </c>
      <c r="H1389" s="1" t="s">
        <v>3850</v>
      </c>
      <c r="I1389" s="1">
        <f>+Territorio[[#This Row],[id]]</f>
        <v>1379</v>
      </c>
    </row>
    <row r="1390" spans="2:9" hidden="1" x14ac:dyDescent="0.25">
      <c r="B1390">
        <v>1380</v>
      </c>
      <c r="C1390" s="1" t="s">
        <v>3851</v>
      </c>
      <c r="D1390" s="1" t="s">
        <v>3852</v>
      </c>
      <c r="E1390" s="1" t="s">
        <v>2320</v>
      </c>
      <c r="F1390" s="1" t="s">
        <v>275</v>
      </c>
      <c r="G1390" s="1" t="s">
        <v>2090</v>
      </c>
      <c r="H1390" s="1" t="s">
        <v>3853</v>
      </c>
      <c r="I1390" s="1">
        <f>+Territorio[[#This Row],[id]]</f>
        <v>1380</v>
      </c>
    </row>
    <row r="1391" spans="2:9" hidden="1" x14ac:dyDescent="0.25">
      <c r="B1391">
        <v>1381</v>
      </c>
      <c r="C1391" s="1" t="s">
        <v>3854</v>
      </c>
      <c r="D1391" s="1" t="s">
        <v>3022</v>
      </c>
      <c r="E1391" s="1" t="s">
        <v>2320</v>
      </c>
      <c r="F1391" s="1" t="s">
        <v>275</v>
      </c>
      <c r="G1391" s="1" t="s">
        <v>2090</v>
      </c>
      <c r="H1391" s="1" t="s">
        <v>3855</v>
      </c>
      <c r="I1391" s="1">
        <f>+Territorio[[#This Row],[id]]</f>
        <v>1381</v>
      </c>
    </row>
    <row r="1392" spans="2:9" hidden="1" x14ac:dyDescent="0.25">
      <c r="B1392">
        <v>1382</v>
      </c>
      <c r="C1392" s="1" t="s">
        <v>3856</v>
      </c>
      <c r="D1392" s="1" t="s">
        <v>3025</v>
      </c>
      <c r="E1392" s="1" t="s">
        <v>2320</v>
      </c>
      <c r="F1392" s="1" t="s">
        <v>275</v>
      </c>
      <c r="G1392" s="1" t="s">
        <v>2090</v>
      </c>
      <c r="H1392" s="1" t="s">
        <v>3857</v>
      </c>
      <c r="I1392" s="1">
        <f>+Territorio[[#This Row],[id]]</f>
        <v>1382</v>
      </c>
    </row>
    <row r="1393" spans="2:9" hidden="1" x14ac:dyDescent="0.25">
      <c r="B1393">
        <v>1383</v>
      </c>
      <c r="C1393" s="1" t="s">
        <v>3858</v>
      </c>
      <c r="D1393" s="1" t="s">
        <v>3028</v>
      </c>
      <c r="E1393" s="1" t="s">
        <v>2320</v>
      </c>
      <c r="F1393" s="1" t="s">
        <v>275</v>
      </c>
      <c r="G1393" s="1" t="s">
        <v>2090</v>
      </c>
      <c r="H1393" s="1" t="s">
        <v>3859</v>
      </c>
      <c r="I1393" s="1">
        <f>+Territorio[[#This Row],[id]]</f>
        <v>1383</v>
      </c>
    </row>
    <row r="1394" spans="2:9" hidden="1" x14ac:dyDescent="0.25">
      <c r="B1394">
        <v>1384</v>
      </c>
      <c r="C1394" s="1" t="s">
        <v>651</v>
      </c>
      <c r="D1394" s="1" t="s">
        <v>3031</v>
      </c>
      <c r="E1394" s="1" t="s">
        <v>2320</v>
      </c>
      <c r="F1394" s="1" t="s">
        <v>275</v>
      </c>
      <c r="G1394" s="1" t="s">
        <v>2090</v>
      </c>
      <c r="H1394" s="1" t="s">
        <v>3860</v>
      </c>
      <c r="I1394" s="1">
        <f>+Territorio[[#This Row],[id]]</f>
        <v>1384</v>
      </c>
    </row>
    <row r="1395" spans="2:9" hidden="1" x14ac:dyDescent="0.25">
      <c r="B1395">
        <v>1385</v>
      </c>
      <c r="C1395" s="1" t="s">
        <v>3861</v>
      </c>
      <c r="D1395" s="1" t="s">
        <v>3034</v>
      </c>
      <c r="E1395" s="1" t="s">
        <v>2320</v>
      </c>
      <c r="F1395" s="1" t="s">
        <v>275</v>
      </c>
      <c r="G1395" s="1" t="s">
        <v>2090</v>
      </c>
      <c r="H1395" s="1" t="s">
        <v>3862</v>
      </c>
      <c r="I1395" s="1">
        <f>+Territorio[[#This Row],[id]]</f>
        <v>1385</v>
      </c>
    </row>
    <row r="1396" spans="2:9" hidden="1" x14ac:dyDescent="0.25">
      <c r="B1396">
        <v>1386</v>
      </c>
      <c r="C1396" s="1" t="s">
        <v>3863</v>
      </c>
      <c r="D1396" s="1" t="s">
        <v>3037</v>
      </c>
      <c r="E1396" s="1" t="s">
        <v>2320</v>
      </c>
      <c r="F1396" s="1" t="s">
        <v>275</v>
      </c>
      <c r="G1396" s="1" t="s">
        <v>2090</v>
      </c>
      <c r="H1396" s="1" t="s">
        <v>3864</v>
      </c>
      <c r="I1396" s="1">
        <f>+Territorio[[#This Row],[id]]</f>
        <v>1386</v>
      </c>
    </row>
    <row r="1397" spans="2:9" hidden="1" x14ac:dyDescent="0.25">
      <c r="B1397">
        <v>1387</v>
      </c>
      <c r="C1397" s="1" t="s">
        <v>3865</v>
      </c>
      <c r="D1397" s="1" t="s">
        <v>3040</v>
      </c>
      <c r="E1397" s="1" t="s">
        <v>2320</v>
      </c>
      <c r="F1397" s="1" t="s">
        <v>275</v>
      </c>
      <c r="G1397" s="1" t="s">
        <v>2090</v>
      </c>
      <c r="H1397" s="1" t="s">
        <v>3866</v>
      </c>
      <c r="I1397" s="1">
        <f>+Territorio[[#This Row],[id]]</f>
        <v>1387</v>
      </c>
    </row>
    <row r="1398" spans="2:9" hidden="1" x14ac:dyDescent="0.25">
      <c r="B1398">
        <v>1388</v>
      </c>
      <c r="C1398" s="1" t="s">
        <v>3867</v>
      </c>
      <c r="D1398" s="1" t="s">
        <v>3042</v>
      </c>
      <c r="E1398" s="1" t="s">
        <v>2320</v>
      </c>
      <c r="F1398" s="1" t="s">
        <v>275</v>
      </c>
      <c r="G1398" s="1" t="s">
        <v>2090</v>
      </c>
      <c r="H1398" s="1" t="s">
        <v>3868</v>
      </c>
      <c r="I1398" s="1">
        <f>+Territorio[[#This Row],[id]]</f>
        <v>1388</v>
      </c>
    </row>
    <row r="1399" spans="2:9" hidden="1" x14ac:dyDescent="0.25">
      <c r="B1399">
        <v>1389</v>
      </c>
      <c r="C1399" s="1" t="s">
        <v>3869</v>
      </c>
      <c r="D1399" s="1" t="s">
        <v>3045</v>
      </c>
      <c r="E1399" s="1" t="s">
        <v>2320</v>
      </c>
      <c r="F1399" s="1" t="s">
        <v>275</v>
      </c>
      <c r="G1399" s="1" t="s">
        <v>2090</v>
      </c>
      <c r="H1399" s="1" t="s">
        <v>3870</v>
      </c>
      <c r="I1399" s="1">
        <f>+Territorio[[#This Row],[id]]</f>
        <v>1389</v>
      </c>
    </row>
    <row r="1400" spans="2:9" hidden="1" x14ac:dyDescent="0.25">
      <c r="B1400">
        <v>1390</v>
      </c>
      <c r="C1400" s="1" t="s">
        <v>3807</v>
      </c>
      <c r="D1400" s="1" t="s">
        <v>3048</v>
      </c>
      <c r="E1400" s="1" t="s">
        <v>2320</v>
      </c>
      <c r="F1400" s="1" t="s">
        <v>275</v>
      </c>
      <c r="G1400" s="1" t="s">
        <v>2090</v>
      </c>
      <c r="H1400" s="1" t="s">
        <v>3871</v>
      </c>
      <c r="I1400" s="1">
        <f>+Territorio[[#This Row],[id]]</f>
        <v>1390</v>
      </c>
    </row>
    <row r="1401" spans="2:9" hidden="1" x14ac:dyDescent="0.25">
      <c r="B1401">
        <v>1391</v>
      </c>
      <c r="C1401" s="1" t="s">
        <v>3844</v>
      </c>
      <c r="D1401" s="1" t="s">
        <v>3051</v>
      </c>
      <c r="E1401" s="1" t="s">
        <v>2320</v>
      </c>
      <c r="F1401" s="1" t="s">
        <v>275</v>
      </c>
      <c r="G1401" s="1" t="s">
        <v>2090</v>
      </c>
      <c r="H1401" s="1" t="s">
        <v>3872</v>
      </c>
      <c r="I1401" s="1">
        <f>+Territorio[[#This Row],[id]]</f>
        <v>1391</v>
      </c>
    </row>
    <row r="1402" spans="2:9" hidden="1" x14ac:dyDescent="0.25">
      <c r="B1402">
        <v>1392</v>
      </c>
      <c r="C1402" s="1" t="s">
        <v>3873</v>
      </c>
      <c r="D1402" s="1" t="s">
        <v>3054</v>
      </c>
      <c r="E1402" s="1" t="s">
        <v>2320</v>
      </c>
      <c r="F1402" s="1" t="s">
        <v>275</v>
      </c>
      <c r="G1402" s="1" t="s">
        <v>2090</v>
      </c>
      <c r="H1402" s="1" t="s">
        <v>3874</v>
      </c>
      <c r="I1402" s="1">
        <f>+Territorio[[#This Row],[id]]</f>
        <v>1392</v>
      </c>
    </row>
    <row r="1403" spans="2:9" hidden="1" x14ac:dyDescent="0.25">
      <c r="B1403">
        <v>1393</v>
      </c>
      <c r="C1403" s="1" t="s">
        <v>3875</v>
      </c>
      <c r="D1403" s="1" t="s">
        <v>3057</v>
      </c>
      <c r="E1403" s="1" t="s">
        <v>2320</v>
      </c>
      <c r="F1403" s="1" t="s">
        <v>275</v>
      </c>
      <c r="G1403" s="1" t="s">
        <v>2090</v>
      </c>
      <c r="H1403" s="1" t="s">
        <v>3876</v>
      </c>
      <c r="I1403" s="1">
        <f>+Territorio[[#This Row],[id]]</f>
        <v>1393</v>
      </c>
    </row>
    <row r="1404" spans="2:9" hidden="1" x14ac:dyDescent="0.25">
      <c r="B1404">
        <v>1394</v>
      </c>
      <c r="C1404" s="1" t="s">
        <v>3877</v>
      </c>
      <c r="D1404" s="1" t="s">
        <v>3060</v>
      </c>
      <c r="E1404" s="1" t="s">
        <v>2320</v>
      </c>
      <c r="F1404" s="1" t="s">
        <v>275</v>
      </c>
      <c r="G1404" s="1" t="s">
        <v>2090</v>
      </c>
      <c r="H1404" s="1" t="s">
        <v>3878</v>
      </c>
      <c r="I1404" s="1">
        <f>+Territorio[[#This Row],[id]]</f>
        <v>1394</v>
      </c>
    </row>
    <row r="1405" spans="2:9" hidden="1" x14ac:dyDescent="0.25">
      <c r="B1405">
        <v>1395</v>
      </c>
      <c r="C1405" s="1" t="s">
        <v>3879</v>
      </c>
      <c r="D1405" s="1" t="s">
        <v>3063</v>
      </c>
      <c r="E1405" s="1" t="s">
        <v>2320</v>
      </c>
      <c r="F1405" s="1" t="s">
        <v>275</v>
      </c>
      <c r="G1405" s="1" t="s">
        <v>2090</v>
      </c>
      <c r="H1405" s="1" t="s">
        <v>3880</v>
      </c>
      <c r="I1405" s="1">
        <f>+Territorio[[#This Row],[id]]</f>
        <v>1395</v>
      </c>
    </row>
    <row r="1406" spans="2:9" hidden="1" x14ac:dyDescent="0.25">
      <c r="B1406">
        <v>1396</v>
      </c>
      <c r="C1406" s="1" t="s">
        <v>3881</v>
      </c>
      <c r="D1406" s="1" t="s">
        <v>3066</v>
      </c>
      <c r="E1406" s="1" t="s">
        <v>2320</v>
      </c>
      <c r="F1406" s="1" t="s">
        <v>275</v>
      </c>
      <c r="G1406" s="1" t="s">
        <v>2090</v>
      </c>
      <c r="H1406" s="1" t="s">
        <v>3882</v>
      </c>
      <c r="I1406" s="1">
        <f>+Territorio[[#This Row],[id]]</f>
        <v>1396</v>
      </c>
    </row>
    <row r="1407" spans="2:9" hidden="1" x14ac:dyDescent="0.25">
      <c r="B1407">
        <v>1397</v>
      </c>
      <c r="C1407" s="1" t="s">
        <v>3883</v>
      </c>
      <c r="D1407" s="1" t="s">
        <v>3069</v>
      </c>
      <c r="E1407" s="1" t="s">
        <v>2320</v>
      </c>
      <c r="F1407" s="1" t="s">
        <v>275</v>
      </c>
      <c r="G1407" s="1" t="s">
        <v>2090</v>
      </c>
      <c r="H1407" s="1" t="s">
        <v>3884</v>
      </c>
      <c r="I1407" s="1">
        <f>+Territorio[[#This Row],[id]]</f>
        <v>1397</v>
      </c>
    </row>
    <row r="1408" spans="2:9" hidden="1" x14ac:dyDescent="0.25">
      <c r="B1408">
        <v>1398</v>
      </c>
      <c r="C1408" s="1" t="s">
        <v>3885</v>
      </c>
      <c r="D1408" s="1" t="s">
        <v>3072</v>
      </c>
      <c r="E1408" s="1" t="s">
        <v>2320</v>
      </c>
      <c r="F1408" s="1" t="s">
        <v>275</v>
      </c>
      <c r="G1408" s="1" t="s">
        <v>2090</v>
      </c>
      <c r="H1408" s="1" t="s">
        <v>3886</v>
      </c>
      <c r="I1408" s="1">
        <f>+Territorio[[#This Row],[id]]</f>
        <v>1398</v>
      </c>
    </row>
    <row r="1409" spans="2:9" hidden="1" x14ac:dyDescent="0.25">
      <c r="B1409">
        <v>1399</v>
      </c>
      <c r="C1409" s="1" t="s">
        <v>3887</v>
      </c>
      <c r="D1409" s="1" t="s">
        <v>3075</v>
      </c>
      <c r="E1409" s="1" t="s">
        <v>2320</v>
      </c>
      <c r="F1409" s="1" t="s">
        <v>275</v>
      </c>
      <c r="G1409" s="1" t="s">
        <v>2090</v>
      </c>
      <c r="H1409" s="1" t="s">
        <v>3888</v>
      </c>
      <c r="I1409" s="1">
        <f>+Territorio[[#This Row],[id]]</f>
        <v>1399</v>
      </c>
    </row>
    <row r="1410" spans="2:9" hidden="1" x14ac:dyDescent="0.25">
      <c r="B1410">
        <v>1400</v>
      </c>
      <c r="C1410" s="1" t="s">
        <v>3889</v>
      </c>
      <c r="D1410" s="1" t="s">
        <v>3077</v>
      </c>
      <c r="E1410" s="1" t="s">
        <v>2320</v>
      </c>
      <c r="F1410" s="1" t="s">
        <v>275</v>
      </c>
      <c r="G1410" s="1" t="s">
        <v>2090</v>
      </c>
      <c r="H1410" s="1" t="s">
        <v>3890</v>
      </c>
      <c r="I1410" s="1">
        <f>+Territorio[[#This Row],[id]]</f>
        <v>1400</v>
      </c>
    </row>
    <row r="1411" spans="2:9" hidden="1" x14ac:dyDescent="0.25">
      <c r="B1411">
        <v>1401</v>
      </c>
      <c r="C1411" s="1" t="s">
        <v>3891</v>
      </c>
      <c r="D1411" s="1" t="s">
        <v>3080</v>
      </c>
      <c r="E1411" s="1" t="s">
        <v>2320</v>
      </c>
      <c r="F1411" s="1" t="s">
        <v>275</v>
      </c>
      <c r="G1411" s="1" t="s">
        <v>2090</v>
      </c>
      <c r="H1411" s="1" t="s">
        <v>3892</v>
      </c>
      <c r="I1411" s="1">
        <f>+Territorio[[#This Row],[id]]</f>
        <v>1401</v>
      </c>
    </row>
    <row r="1412" spans="2:9" hidden="1" x14ac:dyDescent="0.25">
      <c r="B1412">
        <v>1402</v>
      </c>
      <c r="C1412" s="1" t="s">
        <v>3893</v>
      </c>
      <c r="D1412" s="1" t="s">
        <v>3083</v>
      </c>
      <c r="E1412" s="1" t="s">
        <v>2320</v>
      </c>
      <c r="F1412" s="1" t="s">
        <v>275</v>
      </c>
      <c r="G1412" s="1" t="s">
        <v>2090</v>
      </c>
      <c r="H1412" s="1" t="s">
        <v>3894</v>
      </c>
      <c r="I1412" s="1">
        <f>+Territorio[[#This Row],[id]]</f>
        <v>1402</v>
      </c>
    </row>
    <row r="1413" spans="2:9" hidden="1" x14ac:dyDescent="0.25">
      <c r="B1413">
        <v>1403</v>
      </c>
      <c r="C1413" s="1" t="s">
        <v>3895</v>
      </c>
      <c r="D1413" s="1" t="s">
        <v>3086</v>
      </c>
      <c r="E1413" s="1" t="s">
        <v>2320</v>
      </c>
      <c r="F1413" s="1" t="s">
        <v>275</v>
      </c>
      <c r="G1413" s="1" t="s">
        <v>2090</v>
      </c>
      <c r="H1413" s="1" t="s">
        <v>3896</v>
      </c>
      <c r="I1413" s="1">
        <f>+Territorio[[#This Row],[id]]</f>
        <v>1403</v>
      </c>
    </row>
    <row r="1414" spans="2:9" hidden="1" x14ac:dyDescent="0.25">
      <c r="B1414">
        <v>1404</v>
      </c>
      <c r="C1414" s="1" t="s">
        <v>3683</v>
      </c>
      <c r="D1414" s="1" t="s">
        <v>3089</v>
      </c>
      <c r="E1414" s="1" t="s">
        <v>2320</v>
      </c>
      <c r="F1414" s="1" t="s">
        <v>275</v>
      </c>
      <c r="G1414" s="1" t="s">
        <v>2090</v>
      </c>
      <c r="H1414" s="1" t="s">
        <v>3897</v>
      </c>
      <c r="I1414" s="1">
        <f>+Territorio[[#This Row],[id]]</f>
        <v>1404</v>
      </c>
    </row>
    <row r="1415" spans="2:9" hidden="1" x14ac:dyDescent="0.25">
      <c r="B1415">
        <v>1405</v>
      </c>
      <c r="C1415" s="1" t="s">
        <v>3898</v>
      </c>
      <c r="D1415" s="1" t="s">
        <v>3092</v>
      </c>
      <c r="E1415" s="1" t="s">
        <v>2320</v>
      </c>
      <c r="F1415" s="1" t="s">
        <v>275</v>
      </c>
      <c r="G1415" s="1" t="s">
        <v>2090</v>
      </c>
      <c r="H1415" s="1" t="s">
        <v>3899</v>
      </c>
      <c r="I1415" s="1">
        <f>+Territorio[[#This Row],[id]]</f>
        <v>1405</v>
      </c>
    </row>
    <row r="1416" spans="2:9" hidden="1" x14ac:dyDescent="0.25">
      <c r="B1416">
        <v>1406</v>
      </c>
      <c r="C1416" s="1" t="s">
        <v>1018</v>
      </c>
      <c r="D1416" s="1" t="s">
        <v>3095</v>
      </c>
      <c r="E1416" s="1" t="s">
        <v>2320</v>
      </c>
      <c r="F1416" s="1" t="s">
        <v>275</v>
      </c>
      <c r="G1416" s="1" t="s">
        <v>2090</v>
      </c>
      <c r="H1416" s="1" t="s">
        <v>3900</v>
      </c>
      <c r="I1416" s="1">
        <f>+Territorio[[#This Row],[id]]</f>
        <v>1406</v>
      </c>
    </row>
    <row r="1417" spans="2:9" hidden="1" x14ac:dyDescent="0.25">
      <c r="B1417">
        <v>1407</v>
      </c>
      <c r="C1417" s="1" t="s">
        <v>3901</v>
      </c>
      <c r="D1417" s="1" t="s">
        <v>3098</v>
      </c>
      <c r="E1417" s="1" t="s">
        <v>2320</v>
      </c>
      <c r="F1417" s="1" t="s">
        <v>275</v>
      </c>
      <c r="G1417" s="1" t="s">
        <v>2090</v>
      </c>
      <c r="H1417" s="1" t="s">
        <v>3902</v>
      </c>
      <c r="I1417" s="1">
        <f>+Territorio[[#This Row],[id]]</f>
        <v>1407</v>
      </c>
    </row>
    <row r="1418" spans="2:9" hidden="1" x14ac:dyDescent="0.25">
      <c r="B1418">
        <v>1408</v>
      </c>
      <c r="C1418" s="1" t="s">
        <v>3903</v>
      </c>
      <c r="D1418" s="1" t="s">
        <v>3904</v>
      </c>
      <c r="E1418" s="1" t="s">
        <v>2320</v>
      </c>
      <c r="F1418" s="1" t="s">
        <v>275</v>
      </c>
      <c r="G1418" s="1" t="s">
        <v>2090</v>
      </c>
      <c r="H1418" s="1" t="s">
        <v>3905</v>
      </c>
      <c r="I1418" s="1">
        <f>+Territorio[[#This Row],[id]]</f>
        <v>1408</v>
      </c>
    </row>
    <row r="1419" spans="2:9" hidden="1" x14ac:dyDescent="0.25">
      <c r="B1419">
        <v>1409</v>
      </c>
      <c r="C1419" s="1" t="s">
        <v>3906</v>
      </c>
      <c r="D1419" s="1" t="s">
        <v>3907</v>
      </c>
      <c r="E1419" s="1" t="s">
        <v>2320</v>
      </c>
      <c r="F1419" s="1" t="s">
        <v>275</v>
      </c>
      <c r="G1419" s="1" t="s">
        <v>2090</v>
      </c>
      <c r="H1419" s="1" t="s">
        <v>3908</v>
      </c>
      <c r="I1419" s="1">
        <f>+Territorio[[#This Row],[id]]</f>
        <v>1409</v>
      </c>
    </row>
    <row r="1420" spans="2:9" hidden="1" x14ac:dyDescent="0.25">
      <c r="B1420">
        <v>1410</v>
      </c>
      <c r="C1420" s="1" t="s">
        <v>3909</v>
      </c>
      <c r="D1420" s="1" t="s">
        <v>3910</v>
      </c>
      <c r="E1420" s="1" t="s">
        <v>2320</v>
      </c>
      <c r="F1420" s="1" t="s">
        <v>275</v>
      </c>
      <c r="G1420" s="1" t="s">
        <v>2090</v>
      </c>
      <c r="H1420" s="1" t="s">
        <v>3911</v>
      </c>
      <c r="I1420" s="1">
        <f>+Territorio[[#This Row],[id]]</f>
        <v>1410</v>
      </c>
    </row>
    <row r="1421" spans="2:9" hidden="1" x14ac:dyDescent="0.25">
      <c r="B1421">
        <v>1411</v>
      </c>
      <c r="C1421" s="1" t="s">
        <v>3912</v>
      </c>
      <c r="D1421" s="1" t="s">
        <v>3913</v>
      </c>
      <c r="E1421" s="1" t="s">
        <v>2320</v>
      </c>
      <c r="F1421" s="1" t="s">
        <v>275</v>
      </c>
      <c r="G1421" s="1" t="s">
        <v>2090</v>
      </c>
      <c r="H1421" s="1" t="s">
        <v>3914</v>
      </c>
      <c r="I1421" s="1">
        <f>+Territorio[[#This Row],[id]]</f>
        <v>1411</v>
      </c>
    </row>
    <row r="1422" spans="2:9" hidden="1" x14ac:dyDescent="0.25">
      <c r="B1422">
        <v>1412</v>
      </c>
      <c r="C1422" s="1" t="s">
        <v>3915</v>
      </c>
      <c r="D1422" s="1" t="s">
        <v>3916</v>
      </c>
      <c r="E1422" s="1" t="s">
        <v>2320</v>
      </c>
      <c r="F1422" s="1" t="s">
        <v>275</v>
      </c>
      <c r="G1422" s="1" t="s">
        <v>2090</v>
      </c>
      <c r="H1422" s="1" t="s">
        <v>3917</v>
      </c>
      <c r="I1422" s="1">
        <f>+Territorio[[#This Row],[id]]</f>
        <v>1412</v>
      </c>
    </row>
    <row r="1423" spans="2:9" hidden="1" x14ac:dyDescent="0.25">
      <c r="B1423">
        <v>1413</v>
      </c>
      <c r="C1423" s="1" t="s">
        <v>3918</v>
      </c>
      <c r="D1423" s="1" t="s">
        <v>3919</v>
      </c>
      <c r="E1423" s="1" t="s">
        <v>2320</v>
      </c>
      <c r="F1423" s="1" t="s">
        <v>275</v>
      </c>
      <c r="G1423" s="1" t="s">
        <v>2090</v>
      </c>
      <c r="H1423" s="1" t="s">
        <v>3920</v>
      </c>
      <c r="I1423" s="1">
        <f>+Territorio[[#This Row],[id]]</f>
        <v>1413</v>
      </c>
    </row>
    <row r="1424" spans="2:9" hidden="1" x14ac:dyDescent="0.25">
      <c r="B1424">
        <v>1414</v>
      </c>
      <c r="C1424" s="1" t="s">
        <v>3921</v>
      </c>
      <c r="D1424" s="1" t="s">
        <v>3922</v>
      </c>
      <c r="E1424" s="1" t="s">
        <v>2320</v>
      </c>
      <c r="F1424" s="1" t="s">
        <v>275</v>
      </c>
      <c r="G1424" s="1" t="s">
        <v>2090</v>
      </c>
      <c r="H1424" s="1" t="s">
        <v>3923</v>
      </c>
      <c r="I1424" s="1">
        <f>+Territorio[[#This Row],[id]]</f>
        <v>1414</v>
      </c>
    </row>
    <row r="1425" spans="2:9" hidden="1" x14ac:dyDescent="0.25">
      <c r="B1425">
        <v>1415</v>
      </c>
      <c r="C1425" s="1" t="s">
        <v>3924</v>
      </c>
      <c r="D1425" s="1" t="s">
        <v>3925</v>
      </c>
      <c r="E1425" s="1" t="s">
        <v>2320</v>
      </c>
      <c r="F1425" s="1" t="s">
        <v>275</v>
      </c>
      <c r="G1425" s="1" t="s">
        <v>2090</v>
      </c>
      <c r="H1425" s="1" t="s">
        <v>3926</v>
      </c>
      <c r="I1425" s="1">
        <f>+Territorio[[#This Row],[id]]</f>
        <v>1415</v>
      </c>
    </row>
    <row r="1426" spans="2:9" hidden="1" x14ac:dyDescent="0.25">
      <c r="B1426">
        <v>1416</v>
      </c>
      <c r="C1426" s="1" t="s">
        <v>3927</v>
      </c>
      <c r="D1426" s="1" t="s">
        <v>3928</v>
      </c>
      <c r="E1426" s="1" t="s">
        <v>2320</v>
      </c>
      <c r="F1426" s="1" t="s">
        <v>275</v>
      </c>
      <c r="G1426" s="1" t="s">
        <v>2090</v>
      </c>
      <c r="H1426" s="1" t="s">
        <v>3929</v>
      </c>
      <c r="I1426" s="1">
        <f>+Territorio[[#This Row],[id]]</f>
        <v>1416</v>
      </c>
    </row>
    <row r="1427" spans="2:9" hidden="1" x14ac:dyDescent="0.25">
      <c r="B1427">
        <v>1417</v>
      </c>
      <c r="C1427" s="1" t="s">
        <v>3930</v>
      </c>
      <c r="D1427" s="1" t="s">
        <v>3931</v>
      </c>
      <c r="E1427" s="1" t="s">
        <v>2320</v>
      </c>
      <c r="F1427" s="1" t="s">
        <v>275</v>
      </c>
      <c r="G1427" s="1" t="s">
        <v>2090</v>
      </c>
      <c r="H1427" s="1" t="s">
        <v>3932</v>
      </c>
      <c r="I1427" s="1">
        <f>+Territorio[[#This Row],[id]]</f>
        <v>1417</v>
      </c>
    </row>
    <row r="1428" spans="2:9" hidden="1" x14ac:dyDescent="0.25">
      <c r="B1428">
        <v>1418</v>
      </c>
      <c r="C1428" s="1" t="s">
        <v>2045</v>
      </c>
      <c r="D1428" s="1" t="s">
        <v>3933</v>
      </c>
      <c r="E1428" s="1" t="s">
        <v>2320</v>
      </c>
      <c r="F1428" s="1" t="s">
        <v>275</v>
      </c>
      <c r="G1428" s="1" t="s">
        <v>2090</v>
      </c>
      <c r="H1428" s="1" t="s">
        <v>3934</v>
      </c>
      <c r="I1428" s="1">
        <f>+Territorio[[#This Row],[id]]</f>
        <v>1418</v>
      </c>
    </row>
    <row r="1429" spans="2:9" hidden="1" x14ac:dyDescent="0.25">
      <c r="B1429">
        <v>1419</v>
      </c>
      <c r="C1429" s="1" t="s">
        <v>3935</v>
      </c>
      <c r="D1429" s="1" t="s">
        <v>3936</v>
      </c>
      <c r="E1429" s="1" t="s">
        <v>2320</v>
      </c>
      <c r="F1429" s="1" t="s">
        <v>275</v>
      </c>
      <c r="G1429" s="1" t="s">
        <v>2090</v>
      </c>
      <c r="H1429" s="1" t="s">
        <v>3937</v>
      </c>
      <c r="I1429" s="1">
        <f>+Territorio[[#This Row],[id]]</f>
        <v>1419</v>
      </c>
    </row>
    <row r="1430" spans="2:9" hidden="1" x14ac:dyDescent="0.25">
      <c r="B1430">
        <v>1420</v>
      </c>
      <c r="C1430" s="1" t="s">
        <v>3938</v>
      </c>
      <c r="D1430" s="1" t="s">
        <v>3939</v>
      </c>
      <c r="E1430" s="1" t="s">
        <v>2320</v>
      </c>
      <c r="F1430" s="1" t="s">
        <v>275</v>
      </c>
      <c r="G1430" s="1" t="s">
        <v>2090</v>
      </c>
      <c r="H1430" s="1" t="s">
        <v>3940</v>
      </c>
      <c r="I1430" s="1">
        <f>+Territorio[[#This Row],[id]]</f>
        <v>1420</v>
      </c>
    </row>
    <row r="1431" spans="2:9" hidden="1" x14ac:dyDescent="0.25">
      <c r="B1431">
        <v>1421</v>
      </c>
      <c r="C1431" s="1" t="s">
        <v>1038</v>
      </c>
      <c r="D1431" s="1" t="s">
        <v>3941</v>
      </c>
      <c r="E1431" s="1" t="s">
        <v>2320</v>
      </c>
      <c r="F1431" s="1" t="s">
        <v>275</v>
      </c>
      <c r="G1431" s="1" t="s">
        <v>2090</v>
      </c>
      <c r="H1431" s="1" t="s">
        <v>3942</v>
      </c>
      <c r="I1431" s="1">
        <f>+Territorio[[#This Row],[id]]</f>
        <v>1421</v>
      </c>
    </row>
    <row r="1432" spans="2:9" hidden="1" x14ac:dyDescent="0.25">
      <c r="B1432">
        <v>1422</v>
      </c>
      <c r="C1432" s="1" t="s">
        <v>508</v>
      </c>
      <c r="D1432" s="1" t="s">
        <v>3943</v>
      </c>
      <c r="E1432" s="1" t="s">
        <v>2320</v>
      </c>
      <c r="F1432" s="1" t="s">
        <v>275</v>
      </c>
      <c r="G1432" s="1" t="s">
        <v>2090</v>
      </c>
      <c r="H1432" s="1" t="s">
        <v>3944</v>
      </c>
      <c r="I1432" s="1">
        <f>+Territorio[[#This Row],[id]]</f>
        <v>1422</v>
      </c>
    </row>
    <row r="1433" spans="2:9" hidden="1" x14ac:dyDescent="0.25">
      <c r="B1433">
        <v>1423</v>
      </c>
      <c r="C1433" s="1" t="s">
        <v>3945</v>
      </c>
      <c r="D1433" s="1" t="s">
        <v>3946</v>
      </c>
      <c r="E1433" s="1" t="s">
        <v>2320</v>
      </c>
      <c r="F1433" s="1" t="s">
        <v>275</v>
      </c>
      <c r="G1433" s="1" t="s">
        <v>2090</v>
      </c>
      <c r="H1433" s="1" t="s">
        <v>3947</v>
      </c>
      <c r="I1433" s="1">
        <f>+Territorio[[#This Row],[id]]</f>
        <v>1423</v>
      </c>
    </row>
    <row r="1434" spans="2:9" hidden="1" x14ac:dyDescent="0.25">
      <c r="B1434">
        <v>1424</v>
      </c>
      <c r="C1434" s="1" t="s">
        <v>3948</v>
      </c>
      <c r="D1434" s="1" t="s">
        <v>3949</v>
      </c>
      <c r="E1434" s="1" t="s">
        <v>2320</v>
      </c>
      <c r="F1434" s="1" t="s">
        <v>275</v>
      </c>
      <c r="G1434" s="1" t="s">
        <v>2090</v>
      </c>
      <c r="H1434" s="1" t="s">
        <v>3950</v>
      </c>
      <c r="I1434" s="1">
        <f>+Territorio[[#This Row],[id]]</f>
        <v>1424</v>
      </c>
    </row>
    <row r="1435" spans="2:9" hidden="1" x14ac:dyDescent="0.25">
      <c r="B1435">
        <v>1425</v>
      </c>
      <c r="C1435" s="1" t="s">
        <v>3951</v>
      </c>
      <c r="D1435" s="1" t="s">
        <v>3952</v>
      </c>
      <c r="E1435" s="1" t="s">
        <v>2320</v>
      </c>
      <c r="F1435" s="1" t="s">
        <v>275</v>
      </c>
      <c r="G1435" s="1" t="s">
        <v>2090</v>
      </c>
      <c r="H1435" s="1" t="s">
        <v>3953</v>
      </c>
      <c r="I1435" s="1">
        <f>+Territorio[[#This Row],[id]]</f>
        <v>1425</v>
      </c>
    </row>
    <row r="1436" spans="2:9" hidden="1" x14ac:dyDescent="0.25">
      <c r="B1436">
        <v>1426</v>
      </c>
      <c r="C1436" s="1" t="s">
        <v>3954</v>
      </c>
      <c r="D1436" s="1" t="s">
        <v>3955</v>
      </c>
      <c r="E1436" s="1" t="s">
        <v>2320</v>
      </c>
      <c r="F1436" s="1" t="s">
        <v>275</v>
      </c>
      <c r="G1436" s="1" t="s">
        <v>2090</v>
      </c>
      <c r="H1436" s="1" t="s">
        <v>3956</v>
      </c>
      <c r="I1436" s="1">
        <f>+Territorio[[#This Row],[id]]</f>
        <v>1426</v>
      </c>
    </row>
    <row r="1437" spans="2:9" hidden="1" x14ac:dyDescent="0.25">
      <c r="B1437">
        <v>1427</v>
      </c>
      <c r="C1437" s="1" t="s">
        <v>3957</v>
      </c>
      <c r="D1437" s="1" t="s">
        <v>3958</v>
      </c>
      <c r="E1437" s="1" t="s">
        <v>2320</v>
      </c>
      <c r="F1437" s="1" t="s">
        <v>275</v>
      </c>
      <c r="G1437" s="1" t="s">
        <v>2090</v>
      </c>
      <c r="H1437" s="1" t="s">
        <v>3959</v>
      </c>
      <c r="I1437" s="1">
        <f>+Territorio[[#This Row],[id]]</f>
        <v>1427</v>
      </c>
    </row>
    <row r="1438" spans="2:9" hidden="1" x14ac:dyDescent="0.25">
      <c r="B1438">
        <v>1428</v>
      </c>
      <c r="C1438" s="1" t="s">
        <v>3960</v>
      </c>
      <c r="D1438" s="1" t="s">
        <v>3100</v>
      </c>
      <c r="E1438" s="1" t="s">
        <v>2320</v>
      </c>
      <c r="F1438" s="1" t="s">
        <v>275</v>
      </c>
      <c r="G1438" s="1" t="s">
        <v>2090</v>
      </c>
      <c r="H1438" s="1" t="s">
        <v>3961</v>
      </c>
      <c r="I1438" s="1">
        <f>+Territorio[[#This Row],[id]]</f>
        <v>1428</v>
      </c>
    </row>
    <row r="1439" spans="2:9" hidden="1" x14ac:dyDescent="0.25">
      <c r="B1439">
        <v>1429</v>
      </c>
      <c r="C1439" s="1" t="s">
        <v>3962</v>
      </c>
      <c r="D1439" s="1" t="s">
        <v>3103</v>
      </c>
      <c r="E1439" s="1" t="s">
        <v>2320</v>
      </c>
      <c r="F1439" s="1" t="s">
        <v>275</v>
      </c>
      <c r="G1439" s="1" t="s">
        <v>2090</v>
      </c>
      <c r="H1439" s="1" t="s">
        <v>3963</v>
      </c>
      <c r="I1439" s="1">
        <f>+Territorio[[#This Row],[id]]</f>
        <v>1429</v>
      </c>
    </row>
    <row r="1440" spans="2:9" hidden="1" x14ac:dyDescent="0.25">
      <c r="B1440">
        <v>1430</v>
      </c>
      <c r="C1440" s="1" t="s">
        <v>3964</v>
      </c>
      <c r="D1440" s="1" t="s">
        <v>3106</v>
      </c>
      <c r="E1440" s="1" t="s">
        <v>2320</v>
      </c>
      <c r="F1440" s="1" t="s">
        <v>275</v>
      </c>
      <c r="G1440" s="1" t="s">
        <v>2090</v>
      </c>
      <c r="H1440" s="1" t="s">
        <v>3965</v>
      </c>
      <c r="I1440" s="1">
        <f>+Territorio[[#This Row],[id]]</f>
        <v>1430</v>
      </c>
    </row>
    <row r="1441" spans="2:9" hidden="1" x14ac:dyDescent="0.25">
      <c r="B1441">
        <v>1431</v>
      </c>
      <c r="C1441" s="1" t="s">
        <v>3966</v>
      </c>
      <c r="D1441" s="1" t="s">
        <v>3109</v>
      </c>
      <c r="E1441" s="1" t="s">
        <v>2320</v>
      </c>
      <c r="F1441" s="1" t="s">
        <v>275</v>
      </c>
      <c r="G1441" s="1" t="s">
        <v>2090</v>
      </c>
      <c r="H1441" s="1" t="s">
        <v>3967</v>
      </c>
      <c r="I1441" s="1">
        <f>+Territorio[[#This Row],[id]]</f>
        <v>1431</v>
      </c>
    </row>
    <row r="1442" spans="2:9" hidden="1" x14ac:dyDescent="0.25">
      <c r="B1442">
        <v>1432</v>
      </c>
      <c r="C1442" s="1" t="s">
        <v>3968</v>
      </c>
      <c r="D1442" s="1" t="s">
        <v>3112</v>
      </c>
      <c r="E1442" s="1" t="s">
        <v>2320</v>
      </c>
      <c r="F1442" s="1" t="s">
        <v>275</v>
      </c>
      <c r="G1442" s="1" t="s">
        <v>2090</v>
      </c>
      <c r="H1442" s="1" t="s">
        <v>3969</v>
      </c>
      <c r="I1442" s="1">
        <f>+Territorio[[#This Row],[id]]</f>
        <v>1432</v>
      </c>
    </row>
    <row r="1443" spans="2:9" hidden="1" x14ac:dyDescent="0.25">
      <c r="B1443">
        <v>1433</v>
      </c>
      <c r="C1443" s="1" t="s">
        <v>3970</v>
      </c>
      <c r="D1443" s="1" t="s">
        <v>3115</v>
      </c>
      <c r="E1443" s="1" t="s">
        <v>2320</v>
      </c>
      <c r="F1443" s="1" t="s">
        <v>275</v>
      </c>
      <c r="G1443" s="1" t="s">
        <v>2090</v>
      </c>
      <c r="H1443" s="1" t="s">
        <v>3971</v>
      </c>
      <c r="I1443" s="1">
        <f>+Territorio[[#This Row],[id]]</f>
        <v>1433</v>
      </c>
    </row>
    <row r="1444" spans="2:9" hidden="1" x14ac:dyDescent="0.25">
      <c r="B1444">
        <v>1434</v>
      </c>
      <c r="C1444" s="1" t="s">
        <v>3163</v>
      </c>
      <c r="D1444" s="1" t="s">
        <v>2563</v>
      </c>
      <c r="E1444" s="1" t="s">
        <v>2320</v>
      </c>
      <c r="F1444" s="1" t="s">
        <v>275</v>
      </c>
      <c r="G1444" s="1" t="s">
        <v>2090</v>
      </c>
      <c r="H1444" s="1" t="s">
        <v>3972</v>
      </c>
      <c r="I1444" s="1">
        <f>+Territorio[[#This Row],[id]]</f>
        <v>1434</v>
      </c>
    </row>
    <row r="1445" spans="2:9" hidden="1" x14ac:dyDescent="0.25">
      <c r="B1445">
        <v>1435</v>
      </c>
      <c r="C1445" s="1" t="s">
        <v>3973</v>
      </c>
      <c r="D1445" s="1" t="s">
        <v>2566</v>
      </c>
      <c r="E1445" s="1" t="s">
        <v>2320</v>
      </c>
      <c r="F1445" s="1" t="s">
        <v>275</v>
      </c>
      <c r="G1445" s="1" t="s">
        <v>2090</v>
      </c>
      <c r="H1445" s="1" t="s">
        <v>3974</v>
      </c>
      <c r="I1445" s="1">
        <f>+Territorio[[#This Row],[id]]</f>
        <v>1435</v>
      </c>
    </row>
    <row r="1446" spans="2:9" hidden="1" x14ac:dyDescent="0.25">
      <c r="B1446">
        <v>1436</v>
      </c>
      <c r="C1446" s="1" t="s">
        <v>3975</v>
      </c>
      <c r="D1446" s="1" t="s">
        <v>3174</v>
      </c>
      <c r="E1446" s="1" t="s">
        <v>2320</v>
      </c>
      <c r="F1446" s="1" t="s">
        <v>275</v>
      </c>
      <c r="G1446" s="1" t="s">
        <v>2090</v>
      </c>
      <c r="H1446" s="1" t="s">
        <v>3976</v>
      </c>
      <c r="I1446" s="1">
        <f>+Territorio[[#This Row],[id]]</f>
        <v>1436</v>
      </c>
    </row>
    <row r="1447" spans="2:9" hidden="1" x14ac:dyDescent="0.25">
      <c r="B1447">
        <v>1437</v>
      </c>
      <c r="C1447" s="1" t="s">
        <v>1479</v>
      </c>
      <c r="D1447" s="1" t="s">
        <v>3177</v>
      </c>
      <c r="E1447" s="1" t="s">
        <v>2320</v>
      </c>
      <c r="F1447" s="1" t="s">
        <v>275</v>
      </c>
      <c r="G1447" s="1" t="s">
        <v>2090</v>
      </c>
      <c r="H1447" s="1" t="s">
        <v>3977</v>
      </c>
      <c r="I1447" s="1">
        <f>+Territorio[[#This Row],[id]]</f>
        <v>1437</v>
      </c>
    </row>
    <row r="1448" spans="2:9" hidden="1" x14ac:dyDescent="0.25">
      <c r="B1448">
        <v>1438</v>
      </c>
      <c r="C1448" s="1" t="s">
        <v>3523</v>
      </c>
      <c r="D1448" s="1" t="s">
        <v>3180</v>
      </c>
      <c r="E1448" s="1" t="s">
        <v>2320</v>
      </c>
      <c r="F1448" s="1" t="s">
        <v>275</v>
      </c>
      <c r="G1448" s="1" t="s">
        <v>2090</v>
      </c>
      <c r="H1448" s="1" t="s">
        <v>3978</v>
      </c>
      <c r="I1448" s="1">
        <f>+Territorio[[#This Row],[id]]</f>
        <v>1438</v>
      </c>
    </row>
    <row r="1449" spans="2:9" hidden="1" x14ac:dyDescent="0.25">
      <c r="B1449">
        <v>1439</v>
      </c>
      <c r="C1449" s="1" t="s">
        <v>660</v>
      </c>
      <c r="D1449" s="1" t="s">
        <v>3183</v>
      </c>
      <c r="E1449" s="1" t="s">
        <v>2320</v>
      </c>
      <c r="F1449" s="1" t="s">
        <v>275</v>
      </c>
      <c r="G1449" s="1" t="s">
        <v>2090</v>
      </c>
      <c r="H1449" s="1" t="s">
        <v>3979</v>
      </c>
      <c r="I1449" s="1">
        <f>+Territorio[[#This Row],[id]]</f>
        <v>1439</v>
      </c>
    </row>
    <row r="1450" spans="2:9" hidden="1" x14ac:dyDescent="0.25">
      <c r="B1450">
        <v>1440</v>
      </c>
      <c r="C1450" s="1" t="s">
        <v>3980</v>
      </c>
      <c r="D1450" s="1" t="s">
        <v>3185</v>
      </c>
      <c r="E1450" s="1" t="s">
        <v>2320</v>
      </c>
      <c r="F1450" s="1" t="s">
        <v>275</v>
      </c>
      <c r="G1450" s="1" t="s">
        <v>2090</v>
      </c>
      <c r="H1450" s="1" t="s">
        <v>3981</v>
      </c>
      <c r="I1450" s="1">
        <f>+Territorio[[#This Row],[id]]</f>
        <v>1440</v>
      </c>
    </row>
    <row r="1451" spans="2:9" hidden="1" x14ac:dyDescent="0.25">
      <c r="B1451">
        <v>1441</v>
      </c>
      <c r="C1451" s="1" t="s">
        <v>3982</v>
      </c>
      <c r="D1451" s="1" t="s">
        <v>3188</v>
      </c>
      <c r="E1451" s="1" t="s">
        <v>2320</v>
      </c>
      <c r="F1451" s="1" t="s">
        <v>275</v>
      </c>
      <c r="G1451" s="1" t="s">
        <v>2090</v>
      </c>
      <c r="H1451" s="1" t="s">
        <v>3983</v>
      </c>
      <c r="I1451" s="1">
        <f>+Territorio[[#This Row],[id]]</f>
        <v>1441</v>
      </c>
    </row>
    <row r="1452" spans="2:9" hidden="1" x14ac:dyDescent="0.25">
      <c r="B1452">
        <v>1442</v>
      </c>
      <c r="C1452" s="1" t="s">
        <v>3984</v>
      </c>
      <c r="D1452" s="1" t="s">
        <v>3191</v>
      </c>
      <c r="E1452" s="1" t="s">
        <v>2320</v>
      </c>
      <c r="F1452" s="1" t="s">
        <v>275</v>
      </c>
      <c r="G1452" s="1" t="s">
        <v>2090</v>
      </c>
      <c r="H1452" s="1" t="s">
        <v>3985</v>
      </c>
      <c r="I1452" s="1">
        <f>+Territorio[[#This Row],[id]]</f>
        <v>1442</v>
      </c>
    </row>
    <row r="1453" spans="2:9" hidden="1" x14ac:dyDescent="0.25">
      <c r="B1453">
        <v>1443</v>
      </c>
      <c r="C1453" s="1" t="s">
        <v>1244</v>
      </c>
      <c r="D1453" s="1" t="s">
        <v>2568</v>
      </c>
      <c r="E1453" s="1" t="s">
        <v>2320</v>
      </c>
      <c r="F1453" s="1" t="s">
        <v>275</v>
      </c>
      <c r="G1453" s="1" t="s">
        <v>2090</v>
      </c>
      <c r="H1453" s="1" t="s">
        <v>3986</v>
      </c>
      <c r="I1453" s="1">
        <f>+Territorio[[#This Row],[id]]</f>
        <v>1443</v>
      </c>
    </row>
    <row r="1454" spans="2:9" hidden="1" x14ac:dyDescent="0.25">
      <c r="B1454">
        <v>1444</v>
      </c>
      <c r="C1454" s="1" t="s">
        <v>2227</v>
      </c>
      <c r="D1454" s="1" t="s">
        <v>2571</v>
      </c>
      <c r="E1454" s="1" t="s">
        <v>2320</v>
      </c>
      <c r="F1454" s="1" t="s">
        <v>275</v>
      </c>
      <c r="G1454" s="1" t="s">
        <v>2090</v>
      </c>
      <c r="H1454" s="1" t="s">
        <v>3987</v>
      </c>
      <c r="I1454" s="1">
        <f>+Territorio[[#This Row],[id]]</f>
        <v>1444</v>
      </c>
    </row>
    <row r="1455" spans="2:9" hidden="1" x14ac:dyDescent="0.25">
      <c r="B1455">
        <v>1445</v>
      </c>
      <c r="C1455" s="1" t="s">
        <v>883</v>
      </c>
      <c r="D1455" s="1" t="s">
        <v>3198</v>
      </c>
      <c r="E1455" s="1" t="s">
        <v>2320</v>
      </c>
      <c r="F1455" s="1" t="s">
        <v>275</v>
      </c>
      <c r="G1455" s="1" t="s">
        <v>2090</v>
      </c>
      <c r="H1455" s="1" t="s">
        <v>3988</v>
      </c>
      <c r="I1455" s="1">
        <f>+Territorio[[#This Row],[id]]</f>
        <v>1445</v>
      </c>
    </row>
    <row r="1456" spans="2:9" hidden="1" x14ac:dyDescent="0.25">
      <c r="B1456">
        <v>1446</v>
      </c>
      <c r="C1456" s="1" t="s">
        <v>3989</v>
      </c>
      <c r="D1456" s="1" t="s">
        <v>3201</v>
      </c>
      <c r="E1456" s="1" t="s">
        <v>2320</v>
      </c>
      <c r="F1456" s="1" t="s">
        <v>275</v>
      </c>
      <c r="G1456" s="1" t="s">
        <v>2090</v>
      </c>
      <c r="H1456" s="1" t="s">
        <v>3990</v>
      </c>
      <c r="I1456" s="1">
        <f>+Territorio[[#This Row],[id]]</f>
        <v>1446</v>
      </c>
    </row>
    <row r="1457" spans="2:9" hidden="1" x14ac:dyDescent="0.25">
      <c r="B1457">
        <v>1447</v>
      </c>
      <c r="C1457" s="1" t="s">
        <v>3938</v>
      </c>
      <c r="D1457" s="1" t="s">
        <v>3204</v>
      </c>
      <c r="E1457" s="1" t="s">
        <v>2320</v>
      </c>
      <c r="F1457" s="1" t="s">
        <v>275</v>
      </c>
      <c r="G1457" s="1" t="s">
        <v>2090</v>
      </c>
      <c r="H1457" s="1" t="s">
        <v>3991</v>
      </c>
      <c r="I1457" s="1">
        <f>+Territorio[[#This Row],[id]]</f>
        <v>1447</v>
      </c>
    </row>
    <row r="1458" spans="2:9" hidden="1" x14ac:dyDescent="0.25">
      <c r="B1458">
        <v>1448</v>
      </c>
      <c r="C1458" s="1" t="s">
        <v>508</v>
      </c>
      <c r="D1458" s="1" t="s">
        <v>3206</v>
      </c>
      <c r="E1458" s="1" t="s">
        <v>2320</v>
      </c>
      <c r="F1458" s="1" t="s">
        <v>275</v>
      </c>
      <c r="G1458" s="1" t="s">
        <v>2090</v>
      </c>
      <c r="H1458" s="1" t="s">
        <v>3992</v>
      </c>
      <c r="I1458" s="1">
        <f>+Territorio[[#This Row],[id]]</f>
        <v>1448</v>
      </c>
    </row>
    <row r="1459" spans="2:9" hidden="1" x14ac:dyDescent="0.25">
      <c r="B1459">
        <v>1449</v>
      </c>
      <c r="C1459" s="1" t="s">
        <v>3993</v>
      </c>
      <c r="D1459" s="1" t="s">
        <v>3209</v>
      </c>
      <c r="E1459" s="1" t="s">
        <v>2320</v>
      </c>
      <c r="F1459" s="1" t="s">
        <v>275</v>
      </c>
      <c r="G1459" s="1" t="s">
        <v>2090</v>
      </c>
      <c r="H1459" s="1" t="s">
        <v>3994</v>
      </c>
      <c r="I1459" s="1">
        <f>+Territorio[[#This Row],[id]]</f>
        <v>1449</v>
      </c>
    </row>
    <row r="1460" spans="2:9" hidden="1" x14ac:dyDescent="0.25">
      <c r="B1460">
        <v>1450</v>
      </c>
      <c r="C1460" s="1" t="s">
        <v>3995</v>
      </c>
      <c r="D1460" s="1" t="s">
        <v>3212</v>
      </c>
      <c r="E1460" s="1" t="s">
        <v>2320</v>
      </c>
      <c r="F1460" s="1" t="s">
        <v>275</v>
      </c>
      <c r="G1460" s="1" t="s">
        <v>2090</v>
      </c>
      <c r="H1460" s="1" t="s">
        <v>3996</v>
      </c>
      <c r="I1460" s="1">
        <f>+Territorio[[#This Row],[id]]</f>
        <v>1450</v>
      </c>
    </row>
    <row r="1461" spans="2:9" hidden="1" x14ac:dyDescent="0.25">
      <c r="B1461">
        <v>1451</v>
      </c>
      <c r="C1461" s="1" t="s">
        <v>3997</v>
      </c>
      <c r="D1461" s="1" t="s">
        <v>1060</v>
      </c>
      <c r="E1461" s="1" t="s">
        <v>2320</v>
      </c>
      <c r="F1461" s="1" t="s">
        <v>275</v>
      </c>
      <c r="G1461" s="1" t="s">
        <v>2090</v>
      </c>
      <c r="H1461" s="1" t="s">
        <v>3998</v>
      </c>
      <c r="I1461" s="1">
        <f>+Territorio[[#This Row],[id]]</f>
        <v>1451</v>
      </c>
    </row>
    <row r="1462" spans="2:9" hidden="1" x14ac:dyDescent="0.25">
      <c r="B1462">
        <v>1452</v>
      </c>
      <c r="C1462" s="1" t="s">
        <v>3999</v>
      </c>
      <c r="D1462" s="1" t="s">
        <v>2576</v>
      </c>
      <c r="E1462" s="1" t="s">
        <v>2320</v>
      </c>
      <c r="F1462" s="1" t="s">
        <v>275</v>
      </c>
      <c r="G1462" s="1" t="s">
        <v>2090</v>
      </c>
      <c r="H1462" s="1" t="s">
        <v>4000</v>
      </c>
      <c r="I1462" s="1">
        <f>+Territorio[[#This Row],[id]]</f>
        <v>1452</v>
      </c>
    </row>
    <row r="1463" spans="2:9" hidden="1" x14ac:dyDescent="0.25">
      <c r="B1463">
        <v>1453</v>
      </c>
      <c r="C1463" s="1" t="s">
        <v>4001</v>
      </c>
      <c r="D1463" s="1" t="s">
        <v>3230</v>
      </c>
      <c r="E1463" s="1" t="s">
        <v>2320</v>
      </c>
      <c r="F1463" s="1" t="s">
        <v>275</v>
      </c>
      <c r="G1463" s="1" t="s">
        <v>2090</v>
      </c>
      <c r="H1463" s="1" t="s">
        <v>4002</v>
      </c>
      <c r="I1463" s="1">
        <f>+Territorio[[#This Row],[id]]</f>
        <v>1453</v>
      </c>
    </row>
    <row r="1464" spans="2:9" hidden="1" x14ac:dyDescent="0.25">
      <c r="B1464">
        <v>1454</v>
      </c>
      <c r="C1464" s="1" t="s">
        <v>4003</v>
      </c>
      <c r="D1464" s="1" t="s">
        <v>2579</v>
      </c>
      <c r="E1464" s="1" t="s">
        <v>2320</v>
      </c>
      <c r="F1464" s="1" t="s">
        <v>275</v>
      </c>
      <c r="G1464" s="1" t="s">
        <v>2090</v>
      </c>
      <c r="H1464" s="1" t="s">
        <v>4004</v>
      </c>
      <c r="I1464" s="1">
        <f>+Territorio[[#This Row],[id]]</f>
        <v>1454</v>
      </c>
    </row>
    <row r="1465" spans="2:9" hidden="1" x14ac:dyDescent="0.25">
      <c r="B1465">
        <v>1455</v>
      </c>
      <c r="C1465" s="1" t="s">
        <v>666</v>
      </c>
      <c r="D1465" s="1" t="s">
        <v>2616</v>
      </c>
      <c r="E1465" s="1" t="s">
        <v>2320</v>
      </c>
      <c r="F1465" s="1" t="s">
        <v>275</v>
      </c>
      <c r="G1465" s="1" t="s">
        <v>2090</v>
      </c>
      <c r="H1465" s="1" t="s">
        <v>4005</v>
      </c>
      <c r="I1465" s="1">
        <f>+Territorio[[#This Row],[id]]</f>
        <v>1455</v>
      </c>
    </row>
    <row r="1466" spans="2:9" hidden="1" x14ac:dyDescent="0.25">
      <c r="B1466">
        <v>1456</v>
      </c>
      <c r="C1466" s="1" t="s">
        <v>4006</v>
      </c>
      <c r="D1466" s="1" t="s">
        <v>2619</v>
      </c>
      <c r="E1466" s="1" t="s">
        <v>2320</v>
      </c>
      <c r="F1466" s="1" t="s">
        <v>275</v>
      </c>
      <c r="G1466" s="1" t="s">
        <v>2090</v>
      </c>
      <c r="H1466" s="1" t="s">
        <v>4007</v>
      </c>
      <c r="I1466" s="1">
        <f>+Territorio[[#This Row],[id]]</f>
        <v>1456</v>
      </c>
    </row>
    <row r="1467" spans="2:9" hidden="1" x14ac:dyDescent="0.25">
      <c r="B1467">
        <v>1457</v>
      </c>
      <c r="C1467" s="1" t="s">
        <v>4008</v>
      </c>
      <c r="D1467" s="1" t="s">
        <v>2622</v>
      </c>
      <c r="E1467" s="1" t="s">
        <v>2320</v>
      </c>
      <c r="F1467" s="1" t="s">
        <v>275</v>
      </c>
      <c r="G1467" s="1" t="s">
        <v>2090</v>
      </c>
      <c r="H1467" s="1" t="s">
        <v>4009</v>
      </c>
      <c r="I1467" s="1">
        <f>+Territorio[[#This Row],[id]]</f>
        <v>1457</v>
      </c>
    </row>
    <row r="1468" spans="2:9" hidden="1" x14ac:dyDescent="0.25">
      <c r="B1468">
        <v>1458</v>
      </c>
      <c r="C1468" s="1" t="s">
        <v>4010</v>
      </c>
      <c r="D1468" s="1" t="s">
        <v>2625</v>
      </c>
      <c r="E1468" s="1" t="s">
        <v>2320</v>
      </c>
      <c r="F1468" s="1" t="s">
        <v>275</v>
      </c>
      <c r="G1468" s="1" t="s">
        <v>2090</v>
      </c>
      <c r="H1468" s="1" t="s">
        <v>4011</v>
      </c>
      <c r="I1468" s="1">
        <f>+Territorio[[#This Row],[id]]</f>
        <v>1458</v>
      </c>
    </row>
    <row r="1469" spans="2:9" hidden="1" x14ac:dyDescent="0.25">
      <c r="B1469">
        <v>1459</v>
      </c>
      <c r="C1469" s="1" t="s">
        <v>4012</v>
      </c>
      <c r="D1469" s="1" t="s">
        <v>2628</v>
      </c>
      <c r="E1469" s="1" t="s">
        <v>2320</v>
      </c>
      <c r="F1469" s="1" t="s">
        <v>275</v>
      </c>
      <c r="G1469" s="1" t="s">
        <v>2090</v>
      </c>
      <c r="H1469" s="1" t="s">
        <v>4013</v>
      </c>
      <c r="I1469" s="1">
        <f>+Territorio[[#This Row],[id]]</f>
        <v>1459</v>
      </c>
    </row>
    <row r="1470" spans="2:9" hidden="1" x14ac:dyDescent="0.25">
      <c r="B1470">
        <v>1460</v>
      </c>
      <c r="C1470" s="1" t="s">
        <v>4014</v>
      </c>
      <c r="D1470" s="1" t="s">
        <v>2631</v>
      </c>
      <c r="E1470" s="1" t="s">
        <v>2320</v>
      </c>
      <c r="F1470" s="1" t="s">
        <v>275</v>
      </c>
      <c r="G1470" s="1" t="s">
        <v>2090</v>
      </c>
      <c r="H1470" s="1" t="s">
        <v>4015</v>
      </c>
      <c r="I1470" s="1">
        <f>+Territorio[[#This Row],[id]]</f>
        <v>1460</v>
      </c>
    </row>
    <row r="1471" spans="2:9" hidden="1" x14ac:dyDescent="0.25">
      <c r="B1471">
        <v>1461</v>
      </c>
      <c r="C1471" s="1" t="s">
        <v>4016</v>
      </c>
      <c r="D1471" s="1" t="s">
        <v>2634</v>
      </c>
      <c r="E1471" s="1" t="s">
        <v>2320</v>
      </c>
      <c r="F1471" s="1" t="s">
        <v>275</v>
      </c>
      <c r="G1471" s="1" t="s">
        <v>2090</v>
      </c>
      <c r="H1471" s="1" t="s">
        <v>4017</v>
      </c>
      <c r="I1471" s="1">
        <f>+Territorio[[#This Row],[id]]</f>
        <v>1461</v>
      </c>
    </row>
    <row r="1472" spans="2:9" hidden="1" x14ac:dyDescent="0.25">
      <c r="B1472">
        <v>1462</v>
      </c>
      <c r="C1472" s="1" t="s">
        <v>4018</v>
      </c>
      <c r="D1472" s="1" t="s">
        <v>2637</v>
      </c>
      <c r="E1472" s="1" t="s">
        <v>2320</v>
      </c>
      <c r="F1472" s="1" t="s">
        <v>275</v>
      </c>
      <c r="G1472" s="1" t="s">
        <v>2090</v>
      </c>
      <c r="H1472" s="1" t="s">
        <v>4019</v>
      </c>
      <c r="I1472" s="1">
        <f>+Territorio[[#This Row],[id]]</f>
        <v>1462</v>
      </c>
    </row>
    <row r="1473" spans="2:9" hidden="1" x14ac:dyDescent="0.25">
      <c r="B1473">
        <v>1463</v>
      </c>
      <c r="C1473" s="1" t="s">
        <v>4020</v>
      </c>
      <c r="D1473" s="1" t="s">
        <v>2640</v>
      </c>
      <c r="E1473" s="1" t="s">
        <v>2320</v>
      </c>
      <c r="F1473" s="1" t="s">
        <v>275</v>
      </c>
      <c r="G1473" s="1" t="s">
        <v>2090</v>
      </c>
      <c r="H1473" s="1" t="s">
        <v>4021</v>
      </c>
      <c r="I1473" s="1">
        <f>+Territorio[[#This Row],[id]]</f>
        <v>1463</v>
      </c>
    </row>
    <row r="1474" spans="2:9" hidden="1" x14ac:dyDescent="0.25">
      <c r="B1474">
        <v>1464</v>
      </c>
      <c r="C1474" s="1" t="s">
        <v>4022</v>
      </c>
      <c r="D1474" s="1" t="s">
        <v>2643</v>
      </c>
      <c r="E1474" s="1" t="s">
        <v>2320</v>
      </c>
      <c r="F1474" s="1" t="s">
        <v>275</v>
      </c>
      <c r="G1474" s="1" t="s">
        <v>2090</v>
      </c>
      <c r="H1474" s="1" t="s">
        <v>4023</v>
      </c>
      <c r="I1474" s="1">
        <f>+Territorio[[#This Row],[id]]</f>
        <v>1464</v>
      </c>
    </row>
    <row r="1475" spans="2:9" hidden="1" x14ac:dyDescent="0.25">
      <c r="B1475">
        <v>1465</v>
      </c>
      <c r="C1475" s="1" t="s">
        <v>4024</v>
      </c>
      <c r="D1475" s="1" t="s">
        <v>2646</v>
      </c>
      <c r="E1475" s="1" t="s">
        <v>2320</v>
      </c>
      <c r="F1475" s="1" t="s">
        <v>275</v>
      </c>
      <c r="G1475" s="1" t="s">
        <v>2090</v>
      </c>
      <c r="H1475" s="1" t="s">
        <v>4025</v>
      </c>
      <c r="I1475" s="1">
        <f>+Territorio[[#This Row],[id]]</f>
        <v>1465</v>
      </c>
    </row>
    <row r="1476" spans="2:9" hidden="1" x14ac:dyDescent="0.25">
      <c r="B1476">
        <v>1466</v>
      </c>
      <c r="C1476" s="1" t="s">
        <v>2087</v>
      </c>
      <c r="D1476" s="1" t="s">
        <v>2649</v>
      </c>
      <c r="E1476" s="1" t="s">
        <v>2320</v>
      </c>
      <c r="F1476" s="1" t="s">
        <v>275</v>
      </c>
      <c r="G1476" s="1" t="s">
        <v>2090</v>
      </c>
      <c r="H1476" s="1" t="s">
        <v>4026</v>
      </c>
      <c r="I1476" s="1">
        <f>+Territorio[[#This Row],[id]]</f>
        <v>1466</v>
      </c>
    </row>
    <row r="1477" spans="2:9" hidden="1" x14ac:dyDescent="0.25">
      <c r="B1477">
        <v>1467</v>
      </c>
      <c r="C1477" s="1" t="s">
        <v>883</v>
      </c>
      <c r="D1477" s="1" t="s">
        <v>2651</v>
      </c>
      <c r="E1477" s="1" t="s">
        <v>2320</v>
      </c>
      <c r="F1477" s="1" t="s">
        <v>275</v>
      </c>
      <c r="G1477" s="1" t="s">
        <v>2090</v>
      </c>
      <c r="H1477" s="1" t="s">
        <v>4027</v>
      </c>
      <c r="I1477" s="1">
        <f>+Territorio[[#This Row],[id]]</f>
        <v>1467</v>
      </c>
    </row>
    <row r="1478" spans="2:9" hidden="1" x14ac:dyDescent="0.25">
      <c r="B1478">
        <v>1468</v>
      </c>
      <c r="C1478" s="1" t="s">
        <v>4028</v>
      </c>
      <c r="D1478" s="1" t="s">
        <v>2654</v>
      </c>
      <c r="E1478" s="1" t="s">
        <v>2320</v>
      </c>
      <c r="F1478" s="1" t="s">
        <v>275</v>
      </c>
      <c r="G1478" s="1" t="s">
        <v>2090</v>
      </c>
      <c r="H1478" s="1" t="s">
        <v>4029</v>
      </c>
      <c r="I1478" s="1">
        <f>+Territorio[[#This Row],[id]]</f>
        <v>1468</v>
      </c>
    </row>
    <row r="1479" spans="2:9" hidden="1" x14ac:dyDescent="0.25">
      <c r="B1479">
        <v>1469</v>
      </c>
      <c r="C1479" s="1" t="s">
        <v>1038</v>
      </c>
      <c r="D1479" s="1" t="s">
        <v>2657</v>
      </c>
      <c r="E1479" s="1" t="s">
        <v>2320</v>
      </c>
      <c r="F1479" s="1" t="s">
        <v>275</v>
      </c>
      <c r="G1479" s="1" t="s">
        <v>2090</v>
      </c>
      <c r="H1479" s="1" t="s">
        <v>4030</v>
      </c>
      <c r="I1479" s="1">
        <f>+Territorio[[#This Row],[id]]</f>
        <v>1469</v>
      </c>
    </row>
    <row r="1480" spans="2:9" hidden="1" x14ac:dyDescent="0.25">
      <c r="B1480">
        <v>1470</v>
      </c>
      <c r="C1480" s="1" t="s">
        <v>2604</v>
      </c>
      <c r="D1480" s="1" t="s">
        <v>3273</v>
      </c>
      <c r="E1480" s="1" t="s">
        <v>2320</v>
      </c>
      <c r="F1480" s="1" t="s">
        <v>275</v>
      </c>
      <c r="G1480" s="1" t="s">
        <v>2090</v>
      </c>
      <c r="H1480" s="1" t="s">
        <v>4031</v>
      </c>
      <c r="I1480" s="1">
        <f>+Territorio[[#This Row],[id]]</f>
        <v>1470</v>
      </c>
    </row>
    <row r="1481" spans="2:9" hidden="1" x14ac:dyDescent="0.25">
      <c r="B1481">
        <v>1471</v>
      </c>
      <c r="C1481" s="1" t="s">
        <v>1277</v>
      </c>
      <c r="D1481" s="1" t="s">
        <v>2659</v>
      </c>
      <c r="E1481" s="1" t="s">
        <v>2320</v>
      </c>
      <c r="F1481" s="1" t="s">
        <v>275</v>
      </c>
      <c r="G1481" s="1" t="s">
        <v>2090</v>
      </c>
      <c r="H1481" s="1" t="s">
        <v>4032</v>
      </c>
      <c r="I1481" s="1">
        <f>+Territorio[[#This Row],[id]]</f>
        <v>1471</v>
      </c>
    </row>
    <row r="1482" spans="2:9" hidden="1" x14ac:dyDescent="0.25">
      <c r="B1482">
        <v>1472</v>
      </c>
      <c r="C1482" s="1" t="s">
        <v>4033</v>
      </c>
      <c r="D1482" s="1" t="s">
        <v>2662</v>
      </c>
      <c r="E1482" s="1" t="s">
        <v>2320</v>
      </c>
      <c r="F1482" s="1" t="s">
        <v>275</v>
      </c>
      <c r="G1482" s="1" t="s">
        <v>2090</v>
      </c>
      <c r="H1482" s="1" t="s">
        <v>4034</v>
      </c>
      <c r="I1482" s="1">
        <f>+Territorio[[#This Row],[id]]</f>
        <v>1472</v>
      </c>
    </row>
    <row r="1483" spans="2:9" hidden="1" x14ac:dyDescent="0.25">
      <c r="B1483">
        <v>1473</v>
      </c>
      <c r="C1483" s="1" t="s">
        <v>4035</v>
      </c>
      <c r="D1483" s="1" t="s">
        <v>2665</v>
      </c>
      <c r="E1483" s="1" t="s">
        <v>2320</v>
      </c>
      <c r="F1483" s="1" t="s">
        <v>275</v>
      </c>
      <c r="G1483" s="1" t="s">
        <v>2090</v>
      </c>
      <c r="H1483" s="1" t="s">
        <v>4036</v>
      </c>
      <c r="I1483" s="1">
        <f>+Territorio[[#This Row],[id]]</f>
        <v>1473</v>
      </c>
    </row>
    <row r="1484" spans="2:9" hidden="1" x14ac:dyDescent="0.25">
      <c r="B1484">
        <v>1474</v>
      </c>
      <c r="C1484" s="1" t="s">
        <v>4037</v>
      </c>
      <c r="D1484" s="1" t="s">
        <v>2671</v>
      </c>
      <c r="E1484" s="1" t="s">
        <v>2320</v>
      </c>
      <c r="F1484" s="1" t="s">
        <v>275</v>
      </c>
      <c r="G1484" s="1" t="s">
        <v>2090</v>
      </c>
      <c r="H1484" s="1" t="s">
        <v>4038</v>
      </c>
      <c r="I1484" s="1">
        <f>+Territorio[[#This Row],[id]]</f>
        <v>1474</v>
      </c>
    </row>
    <row r="1485" spans="2:9" hidden="1" x14ac:dyDescent="0.25">
      <c r="B1485">
        <v>1475</v>
      </c>
      <c r="C1485" s="1" t="s">
        <v>4039</v>
      </c>
      <c r="D1485" s="1" t="s">
        <v>2674</v>
      </c>
      <c r="E1485" s="1" t="s">
        <v>2320</v>
      </c>
      <c r="F1485" s="1" t="s">
        <v>275</v>
      </c>
      <c r="G1485" s="1" t="s">
        <v>2090</v>
      </c>
      <c r="H1485" s="1" t="s">
        <v>4040</v>
      </c>
      <c r="I1485" s="1">
        <f>+Territorio[[#This Row],[id]]</f>
        <v>1475</v>
      </c>
    </row>
    <row r="1486" spans="2:9" hidden="1" x14ac:dyDescent="0.25">
      <c r="B1486">
        <v>1476</v>
      </c>
      <c r="C1486" s="1" t="s">
        <v>4041</v>
      </c>
      <c r="D1486" s="1" t="s">
        <v>3315</v>
      </c>
      <c r="E1486" s="1" t="s">
        <v>2320</v>
      </c>
      <c r="F1486" s="1" t="s">
        <v>275</v>
      </c>
      <c r="G1486" s="1" t="s">
        <v>2090</v>
      </c>
      <c r="H1486" s="1" t="s">
        <v>4042</v>
      </c>
      <c r="I1486" s="1">
        <f>+Territorio[[#This Row],[id]]</f>
        <v>1476</v>
      </c>
    </row>
    <row r="1487" spans="2:9" hidden="1" x14ac:dyDescent="0.25">
      <c r="B1487">
        <v>1477</v>
      </c>
      <c r="C1487" s="1" t="s">
        <v>4043</v>
      </c>
      <c r="D1487" s="1" t="s">
        <v>2677</v>
      </c>
      <c r="E1487" s="1" t="s">
        <v>2320</v>
      </c>
      <c r="F1487" s="1" t="s">
        <v>275</v>
      </c>
      <c r="G1487" s="1" t="s">
        <v>2090</v>
      </c>
      <c r="H1487" s="1" t="s">
        <v>4044</v>
      </c>
      <c r="I1487" s="1">
        <f>+Territorio[[#This Row],[id]]</f>
        <v>1477</v>
      </c>
    </row>
    <row r="1488" spans="2:9" hidden="1" x14ac:dyDescent="0.25">
      <c r="B1488">
        <v>1478</v>
      </c>
      <c r="C1488" s="1" t="s">
        <v>4045</v>
      </c>
      <c r="D1488" s="1" t="s">
        <v>2680</v>
      </c>
      <c r="E1488" s="1" t="s">
        <v>2320</v>
      </c>
      <c r="F1488" s="1" t="s">
        <v>275</v>
      </c>
      <c r="G1488" s="1" t="s">
        <v>2090</v>
      </c>
      <c r="H1488" s="1" t="s">
        <v>4046</v>
      </c>
      <c r="I1488" s="1">
        <f>+Territorio[[#This Row],[id]]</f>
        <v>1478</v>
      </c>
    </row>
    <row r="1489" spans="2:9" hidden="1" x14ac:dyDescent="0.25">
      <c r="B1489">
        <v>1479</v>
      </c>
      <c r="C1489" s="1" t="s">
        <v>4047</v>
      </c>
      <c r="D1489" s="1" t="s">
        <v>2683</v>
      </c>
      <c r="E1489" s="1" t="s">
        <v>2320</v>
      </c>
      <c r="F1489" s="1" t="s">
        <v>275</v>
      </c>
      <c r="G1489" s="1" t="s">
        <v>2090</v>
      </c>
      <c r="H1489" s="1" t="s">
        <v>4048</v>
      </c>
      <c r="I1489" s="1">
        <f>+Territorio[[#This Row],[id]]</f>
        <v>1479</v>
      </c>
    </row>
    <row r="1490" spans="2:9" hidden="1" x14ac:dyDescent="0.25">
      <c r="B1490">
        <v>1480</v>
      </c>
      <c r="C1490" s="1" t="s">
        <v>4049</v>
      </c>
      <c r="D1490" s="1" t="s">
        <v>3324</v>
      </c>
      <c r="E1490" s="1" t="s">
        <v>2320</v>
      </c>
      <c r="F1490" s="1" t="s">
        <v>275</v>
      </c>
      <c r="G1490" s="1" t="s">
        <v>2090</v>
      </c>
      <c r="H1490" s="1" t="s">
        <v>4050</v>
      </c>
      <c r="I1490" s="1">
        <f>+Territorio[[#This Row],[id]]</f>
        <v>1480</v>
      </c>
    </row>
    <row r="1491" spans="2:9" hidden="1" x14ac:dyDescent="0.25">
      <c r="B1491">
        <v>1481</v>
      </c>
      <c r="C1491" s="1" t="s">
        <v>4051</v>
      </c>
      <c r="D1491" s="1" t="s">
        <v>2686</v>
      </c>
      <c r="E1491" s="1" t="s">
        <v>2320</v>
      </c>
      <c r="F1491" s="1" t="s">
        <v>275</v>
      </c>
      <c r="G1491" s="1" t="s">
        <v>2090</v>
      </c>
      <c r="H1491" s="1" t="s">
        <v>4052</v>
      </c>
      <c r="I1491" s="1">
        <f>+Territorio[[#This Row],[id]]</f>
        <v>1481</v>
      </c>
    </row>
    <row r="1492" spans="2:9" hidden="1" x14ac:dyDescent="0.25">
      <c r="B1492">
        <v>1482</v>
      </c>
      <c r="C1492" s="1" t="s">
        <v>4053</v>
      </c>
      <c r="D1492" s="1" t="s">
        <v>2689</v>
      </c>
      <c r="E1492" s="1" t="s">
        <v>2320</v>
      </c>
      <c r="F1492" s="1" t="s">
        <v>275</v>
      </c>
      <c r="G1492" s="1" t="s">
        <v>2090</v>
      </c>
      <c r="H1492" s="1" t="s">
        <v>4054</v>
      </c>
      <c r="I1492" s="1">
        <f>+Territorio[[#This Row],[id]]</f>
        <v>1482</v>
      </c>
    </row>
    <row r="1493" spans="2:9" hidden="1" x14ac:dyDescent="0.25">
      <c r="B1493">
        <v>1483</v>
      </c>
      <c r="C1493" s="1" t="s">
        <v>2419</v>
      </c>
      <c r="D1493" s="1" t="s">
        <v>2692</v>
      </c>
      <c r="E1493" s="1" t="s">
        <v>2320</v>
      </c>
      <c r="F1493" s="1" t="s">
        <v>275</v>
      </c>
      <c r="G1493" s="1" t="s">
        <v>2090</v>
      </c>
      <c r="H1493" s="1" t="s">
        <v>4055</v>
      </c>
      <c r="I1493" s="1">
        <f>+Territorio[[#This Row],[id]]</f>
        <v>1483</v>
      </c>
    </row>
    <row r="1494" spans="2:9" hidden="1" x14ac:dyDescent="0.25">
      <c r="B1494">
        <v>1484</v>
      </c>
      <c r="C1494" s="1" t="s">
        <v>1023</v>
      </c>
      <c r="D1494" s="1" t="s">
        <v>2695</v>
      </c>
      <c r="E1494" s="1" t="s">
        <v>2320</v>
      </c>
      <c r="F1494" s="1" t="s">
        <v>275</v>
      </c>
      <c r="G1494" s="1" t="s">
        <v>2090</v>
      </c>
      <c r="H1494" s="1" t="s">
        <v>4056</v>
      </c>
      <c r="I1494" s="1">
        <f>+Territorio[[#This Row],[id]]</f>
        <v>1484</v>
      </c>
    </row>
    <row r="1495" spans="2:9" hidden="1" x14ac:dyDescent="0.25">
      <c r="B1495">
        <v>1485</v>
      </c>
      <c r="C1495" s="1" t="s">
        <v>4057</v>
      </c>
      <c r="D1495" s="1" t="s">
        <v>2698</v>
      </c>
      <c r="E1495" s="1" t="s">
        <v>2320</v>
      </c>
      <c r="F1495" s="1" t="s">
        <v>275</v>
      </c>
      <c r="G1495" s="1" t="s">
        <v>2090</v>
      </c>
      <c r="H1495" s="1" t="s">
        <v>4058</v>
      </c>
      <c r="I1495" s="1">
        <f>+Territorio[[#This Row],[id]]</f>
        <v>1485</v>
      </c>
    </row>
    <row r="1496" spans="2:9" hidden="1" x14ac:dyDescent="0.25">
      <c r="B1496">
        <v>1486</v>
      </c>
      <c r="C1496" s="1" t="s">
        <v>4059</v>
      </c>
      <c r="D1496" s="1" t="s">
        <v>3334</v>
      </c>
      <c r="E1496" s="1" t="s">
        <v>2320</v>
      </c>
      <c r="F1496" s="1" t="s">
        <v>275</v>
      </c>
      <c r="G1496" s="1" t="s">
        <v>2090</v>
      </c>
      <c r="H1496" s="1" t="s">
        <v>4060</v>
      </c>
      <c r="I1496" s="1">
        <f>+Territorio[[#This Row],[id]]</f>
        <v>1486</v>
      </c>
    </row>
    <row r="1497" spans="2:9" hidden="1" x14ac:dyDescent="0.25">
      <c r="B1497">
        <v>1487</v>
      </c>
      <c r="C1497" s="1" t="s">
        <v>4061</v>
      </c>
      <c r="D1497" s="1" t="s">
        <v>2701</v>
      </c>
      <c r="E1497" s="1" t="s">
        <v>2320</v>
      </c>
      <c r="F1497" s="1" t="s">
        <v>275</v>
      </c>
      <c r="G1497" s="1" t="s">
        <v>2090</v>
      </c>
      <c r="H1497" s="1" t="s">
        <v>4062</v>
      </c>
      <c r="I1497" s="1">
        <f>+Territorio[[#This Row],[id]]</f>
        <v>1487</v>
      </c>
    </row>
    <row r="1498" spans="2:9" hidden="1" x14ac:dyDescent="0.25">
      <c r="B1498">
        <v>1488</v>
      </c>
      <c r="C1498" s="1" t="s">
        <v>4063</v>
      </c>
      <c r="D1498" s="1" t="s">
        <v>2704</v>
      </c>
      <c r="E1498" s="1" t="s">
        <v>2320</v>
      </c>
      <c r="F1498" s="1" t="s">
        <v>275</v>
      </c>
      <c r="G1498" s="1" t="s">
        <v>2090</v>
      </c>
      <c r="H1498" s="1" t="s">
        <v>4064</v>
      </c>
      <c r="I1498" s="1">
        <f>+Territorio[[#This Row],[id]]</f>
        <v>1488</v>
      </c>
    </row>
    <row r="1499" spans="2:9" hidden="1" x14ac:dyDescent="0.25">
      <c r="B1499">
        <v>1489</v>
      </c>
      <c r="C1499" s="1" t="s">
        <v>3513</v>
      </c>
      <c r="D1499" s="1" t="s">
        <v>2707</v>
      </c>
      <c r="E1499" s="1" t="s">
        <v>2320</v>
      </c>
      <c r="F1499" s="1" t="s">
        <v>275</v>
      </c>
      <c r="G1499" s="1" t="s">
        <v>2090</v>
      </c>
      <c r="H1499" s="1" t="s">
        <v>4065</v>
      </c>
      <c r="I1499" s="1">
        <f>+Territorio[[#This Row],[id]]</f>
        <v>1489</v>
      </c>
    </row>
    <row r="1500" spans="2:9" hidden="1" x14ac:dyDescent="0.25">
      <c r="B1500">
        <v>1490</v>
      </c>
      <c r="C1500" s="1" t="s">
        <v>3518</v>
      </c>
      <c r="D1500" s="1" t="s">
        <v>2709</v>
      </c>
      <c r="E1500" s="1" t="s">
        <v>2320</v>
      </c>
      <c r="F1500" s="1" t="s">
        <v>275</v>
      </c>
      <c r="G1500" s="1" t="s">
        <v>2090</v>
      </c>
      <c r="H1500" s="1" t="s">
        <v>4066</v>
      </c>
      <c r="I1500" s="1">
        <f>+Territorio[[#This Row],[id]]</f>
        <v>1490</v>
      </c>
    </row>
    <row r="1501" spans="2:9" hidden="1" x14ac:dyDescent="0.25">
      <c r="B1501">
        <v>1491</v>
      </c>
      <c r="C1501" s="1" t="s">
        <v>4067</v>
      </c>
      <c r="D1501" s="1" t="s">
        <v>2711</v>
      </c>
      <c r="E1501" s="1" t="s">
        <v>2320</v>
      </c>
      <c r="F1501" s="1" t="s">
        <v>275</v>
      </c>
      <c r="G1501" s="1" t="s">
        <v>2090</v>
      </c>
      <c r="H1501" s="1" t="s">
        <v>4068</v>
      </c>
      <c r="I1501" s="1">
        <f>+Territorio[[#This Row],[id]]</f>
        <v>1491</v>
      </c>
    </row>
    <row r="1502" spans="2:9" hidden="1" x14ac:dyDescent="0.25">
      <c r="B1502">
        <v>1492</v>
      </c>
      <c r="C1502" s="1" t="s">
        <v>4069</v>
      </c>
      <c r="D1502" s="1" t="s">
        <v>2714</v>
      </c>
      <c r="E1502" s="1" t="s">
        <v>2320</v>
      </c>
      <c r="F1502" s="1" t="s">
        <v>275</v>
      </c>
      <c r="G1502" s="1" t="s">
        <v>2090</v>
      </c>
      <c r="H1502" s="1" t="s">
        <v>4070</v>
      </c>
      <c r="I1502" s="1">
        <f>+Territorio[[#This Row],[id]]</f>
        <v>1492</v>
      </c>
    </row>
    <row r="1503" spans="2:9" hidden="1" x14ac:dyDescent="0.25">
      <c r="B1503">
        <v>1493</v>
      </c>
      <c r="C1503" s="1" t="s">
        <v>1416</v>
      </c>
      <c r="D1503" s="1" t="s">
        <v>2716</v>
      </c>
      <c r="E1503" s="1" t="s">
        <v>2320</v>
      </c>
      <c r="F1503" s="1" t="s">
        <v>275</v>
      </c>
      <c r="G1503" s="1" t="s">
        <v>2090</v>
      </c>
      <c r="H1503" s="1" t="s">
        <v>4071</v>
      </c>
      <c r="I1503" s="1">
        <f>+Territorio[[#This Row],[id]]</f>
        <v>1493</v>
      </c>
    </row>
    <row r="1504" spans="2:9" hidden="1" x14ac:dyDescent="0.25">
      <c r="B1504">
        <v>1494</v>
      </c>
      <c r="C1504" s="1" t="s">
        <v>3227</v>
      </c>
      <c r="D1504" s="1" t="s">
        <v>2719</v>
      </c>
      <c r="E1504" s="1" t="s">
        <v>2320</v>
      </c>
      <c r="F1504" s="1" t="s">
        <v>275</v>
      </c>
      <c r="G1504" s="1" t="s">
        <v>2090</v>
      </c>
      <c r="H1504" s="1" t="s">
        <v>4072</v>
      </c>
      <c r="I1504" s="1">
        <f>+Territorio[[#This Row],[id]]</f>
        <v>1494</v>
      </c>
    </row>
    <row r="1505" spans="2:9" hidden="1" x14ac:dyDescent="0.25">
      <c r="B1505">
        <v>1495</v>
      </c>
      <c r="C1505" s="1" t="s">
        <v>1387</v>
      </c>
      <c r="D1505" s="1" t="s">
        <v>2722</v>
      </c>
      <c r="E1505" s="1" t="s">
        <v>2320</v>
      </c>
      <c r="F1505" s="1" t="s">
        <v>275</v>
      </c>
      <c r="G1505" s="1" t="s">
        <v>2090</v>
      </c>
      <c r="H1505" s="1" t="s">
        <v>4073</v>
      </c>
      <c r="I1505" s="1">
        <f>+Territorio[[#This Row],[id]]</f>
        <v>1495</v>
      </c>
    </row>
    <row r="1506" spans="2:9" hidden="1" x14ac:dyDescent="0.25">
      <c r="B1506">
        <v>1496</v>
      </c>
      <c r="C1506" s="1" t="s">
        <v>4074</v>
      </c>
      <c r="D1506" s="1" t="s">
        <v>2725</v>
      </c>
      <c r="E1506" s="1" t="s">
        <v>2320</v>
      </c>
      <c r="F1506" s="1" t="s">
        <v>275</v>
      </c>
      <c r="G1506" s="1" t="s">
        <v>2090</v>
      </c>
      <c r="H1506" s="1" t="s">
        <v>4075</v>
      </c>
      <c r="I1506" s="1">
        <f>+Territorio[[#This Row],[id]]</f>
        <v>1496</v>
      </c>
    </row>
    <row r="1507" spans="2:9" hidden="1" x14ac:dyDescent="0.25">
      <c r="B1507">
        <v>1497</v>
      </c>
      <c r="C1507" s="1" t="s">
        <v>4076</v>
      </c>
      <c r="D1507" s="1" t="s">
        <v>2728</v>
      </c>
      <c r="E1507" s="1" t="s">
        <v>2320</v>
      </c>
      <c r="F1507" s="1" t="s">
        <v>275</v>
      </c>
      <c r="G1507" s="1" t="s">
        <v>2090</v>
      </c>
      <c r="H1507" s="1" t="s">
        <v>4077</v>
      </c>
      <c r="I1507" s="1">
        <f>+Territorio[[#This Row],[id]]</f>
        <v>1497</v>
      </c>
    </row>
    <row r="1508" spans="2:9" hidden="1" x14ac:dyDescent="0.25">
      <c r="B1508">
        <v>1498</v>
      </c>
      <c r="C1508" s="1" t="s">
        <v>4078</v>
      </c>
      <c r="D1508" s="1" t="s">
        <v>2731</v>
      </c>
      <c r="E1508" s="1" t="s">
        <v>2320</v>
      </c>
      <c r="F1508" s="1" t="s">
        <v>275</v>
      </c>
      <c r="G1508" s="1" t="s">
        <v>2090</v>
      </c>
      <c r="H1508" s="1" t="s">
        <v>4079</v>
      </c>
      <c r="I1508" s="1">
        <f>+Territorio[[#This Row],[id]]</f>
        <v>1498</v>
      </c>
    </row>
    <row r="1509" spans="2:9" hidden="1" x14ac:dyDescent="0.25">
      <c r="B1509">
        <v>1499</v>
      </c>
      <c r="C1509" s="1" t="s">
        <v>4080</v>
      </c>
      <c r="D1509" s="1" t="s">
        <v>2734</v>
      </c>
      <c r="E1509" s="1" t="s">
        <v>2320</v>
      </c>
      <c r="F1509" s="1" t="s">
        <v>275</v>
      </c>
      <c r="G1509" s="1" t="s">
        <v>2090</v>
      </c>
      <c r="H1509" s="1" t="s">
        <v>4081</v>
      </c>
      <c r="I1509" s="1">
        <f>+Territorio[[#This Row],[id]]</f>
        <v>1499</v>
      </c>
    </row>
    <row r="1510" spans="2:9" hidden="1" x14ac:dyDescent="0.25">
      <c r="B1510">
        <v>1500</v>
      </c>
      <c r="C1510" s="1" t="s">
        <v>4082</v>
      </c>
      <c r="D1510" s="1" t="s">
        <v>3363</v>
      </c>
      <c r="E1510" s="1" t="s">
        <v>2320</v>
      </c>
      <c r="F1510" s="1" t="s">
        <v>275</v>
      </c>
      <c r="G1510" s="1" t="s">
        <v>2090</v>
      </c>
      <c r="H1510" s="1" t="s">
        <v>4083</v>
      </c>
      <c r="I1510" s="1">
        <f>+Territorio[[#This Row],[id]]</f>
        <v>1500</v>
      </c>
    </row>
    <row r="1511" spans="2:9" hidden="1" x14ac:dyDescent="0.25">
      <c r="B1511">
        <v>1501</v>
      </c>
      <c r="C1511" s="1" t="s">
        <v>4084</v>
      </c>
      <c r="D1511" s="1" t="s">
        <v>3366</v>
      </c>
      <c r="E1511" s="1" t="s">
        <v>2320</v>
      </c>
      <c r="F1511" s="1" t="s">
        <v>275</v>
      </c>
      <c r="G1511" s="1" t="s">
        <v>2090</v>
      </c>
      <c r="H1511" s="1" t="s">
        <v>4085</v>
      </c>
      <c r="I1511" s="1">
        <f>+Territorio[[#This Row],[id]]</f>
        <v>1501</v>
      </c>
    </row>
    <row r="1512" spans="2:9" hidden="1" x14ac:dyDescent="0.25">
      <c r="B1512">
        <v>1502</v>
      </c>
      <c r="C1512" s="1" t="s">
        <v>672</v>
      </c>
      <c r="D1512" s="1" t="s">
        <v>1068</v>
      </c>
      <c r="E1512" s="1" t="s">
        <v>2320</v>
      </c>
      <c r="F1512" s="1" t="s">
        <v>275</v>
      </c>
      <c r="G1512" s="1" t="s">
        <v>2090</v>
      </c>
      <c r="H1512" s="1" t="s">
        <v>4086</v>
      </c>
      <c r="I1512" s="1">
        <f>+Territorio[[#This Row],[id]]</f>
        <v>1502</v>
      </c>
    </row>
    <row r="1513" spans="2:9" hidden="1" x14ac:dyDescent="0.25">
      <c r="B1513">
        <v>1503</v>
      </c>
      <c r="C1513" s="1" t="s">
        <v>4087</v>
      </c>
      <c r="D1513" s="1" t="s">
        <v>1071</v>
      </c>
      <c r="E1513" s="1" t="s">
        <v>2320</v>
      </c>
      <c r="F1513" s="1" t="s">
        <v>275</v>
      </c>
      <c r="G1513" s="1" t="s">
        <v>2090</v>
      </c>
      <c r="H1513" s="1" t="s">
        <v>4088</v>
      </c>
      <c r="I1513" s="1">
        <f>+Territorio[[#This Row],[id]]</f>
        <v>1503</v>
      </c>
    </row>
    <row r="1514" spans="2:9" hidden="1" x14ac:dyDescent="0.25">
      <c r="B1514">
        <v>1504</v>
      </c>
      <c r="C1514" s="1" t="s">
        <v>1479</v>
      </c>
      <c r="D1514" s="1" t="s">
        <v>1074</v>
      </c>
      <c r="E1514" s="1" t="s">
        <v>2320</v>
      </c>
      <c r="F1514" s="1" t="s">
        <v>275</v>
      </c>
      <c r="G1514" s="1" t="s">
        <v>2090</v>
      </c>
      <c r="H1514" s="1" t="s">
        <v>4089</v>
      </c>
      <c r="I1514" s="1">
        <f>+Territorio[[#This Row],[id]]</f>
        <v>1504</v>
      </c>
    </row>
    <row r="1515" spans="2:9" hidden="1" x14ac:dyDescent="0.25">
      <c r="B1515">
        <v>1505</v>
      </c>
      <c r="C1515" s="1" t="s">
        <v>4090</v>
      </c>
      <c r="D1515" s="1" t="s">
        <v>1077</v>
      </c>
      <c r="E1515" s="1" t="s">
        <v>2320</v>
      </c>
      <c r="F1515" s="1" t="s">
        <v>275</v>
      </c>
      <c r="G1515" s="1" t="s">
        <v>2090</v>
      </c>
      <c r="H1515" s="1" t="s">
        <v>4091</v>
      </c>
      <c r="I1515" s="1">
        <f>+Territorio[[#This Row],[id]]</f>
        <v>1505</v>
      </c>
    </row>
    <row r="1516" spans="2:9" hidden="1" x14ac:dyDescent="0.25">
      <c r="B1516">
        <v>1506</v>
      </c>
      <c r="C1516" s="1" t="s">
        <v>4092</v>
      </c>
      <c r="D1516" s="1" t="s">
        <v>1080</v>
      </c>
      <c r="E1516" s="1" t="s">
        <v>2320</v>
      </c>
      <c r="F1516" s="1" t="s">
        <v>275</v>
      </c>
      <c r="G1516" s="1" t="s">
        <v>2090</v>
      </c>
      <c r="H1516" s="1" t="s">
        <v>4093</v>
      </c>
      <c r="I1516" s="1">
        <f>+Territorio[[#This Row],[id]]</f>
        <v>1506</v>
      </c>
    </row>
    <row r="1517" spans="2:9" hidden="1" x14ac:dyDescent="0.25">
      <c r="B1517">
        <v>1507</v>
      </c>
      <c r="C1517" s="1" t="s">
        <v>4094</v>
      </c>
      <c r="D1517" s="1" t="s">
        <v>2745</v>
      </c>
      <c r="E1517" s="1" t="s">
        <v>2320</v>
      </c>
      <c r="F1517" s="1" t="s">
        <v>275</v>
      </c>
      <c r="G1517" s="1" t="s">
        <v>2090</v>
      </c>
      <c r="H1517" s="1" t="s">
        <v>4095</v>
      </c>
      <c r="I1517" s="1">
        <f>+Territorio[[#This Row],[id]]</f>
        <v>1507</v>
      </c>
    </row>
    <row r="1518" spans="2:9" hidden="1" x14ac:dyDescent="0.25">
      <c r="B1518">
        <v>1508</v>
      </c>
      <c r="C1518" s="1" t="s">
        <v>4096</v>
      </c>
      <c r="D1518" s="1" t="s">
        <v>2748</v>
      </c>
      <c r="E1518" s="1" t="s">
        <v>2320</v>
      </c>
      <c r="F1518" s="1" t="s">
        <v>275</v>
      </c>
      <c r="G1518" s="1" t="s">
        <v>2090</v>
      </c>
      <c r="H1518" s="1" t="s">
        <v>4097</v>
      </c>
      <c r="I1518" s="1">
        <f>+Territorio[[#This Row],[id]]</f>
        <v>1508</v>
      </c>
    </row>
    <row r="1519" spans="2:9" hidden="1" x14ac:dyDescent="0.25">
      <c r="B1519">
        <v>1509</v>
      </c>
      <c r="C1519" s="1" t="s">
        <v>4098</v>
      </c>
      <c r="D1519" s="1" t="s">
        <v>2750</v>
      </c>
      <c r="E1519" s="1" t="s">
        <v>2320</v>
      </c>
      <c r="F1519" s="1" t="s">
        <v>275</v>
      </c>
      <c r="G1519" s="1" t="s">
        <v>2090</v>
      </c>
      <c r="H1519" s="1" t="s">
        <v>4099</v>
      </c>
      <c r="I1519" s="1">
        <f>+Territorio[[#This Row],[id]]</f>
        <v>1509</v>
      </c>
    </row>
    <row r="1520" spans="2:9" hidden="1" x14ac:dyDescent="0.25">
      <c r="B1520">
        <v>1510</v>
      </c>
      <c r="C1520" s="1" t="s">
        <v>4100</v>
      </c>
      <c r="D1520" s="1" t="s">
        <v>3400</v>
      </c>
      <c r="E1520" s="1" t="s">
        <v>2320</v>
      </c>
      <c r="F1520" s="1" t="s">
        <v>275</v>
      </c>
      <c r="G1520" s="1" t="s">
        <v>2090</v>
      </c>
      <c r="H1520" s="1" t="s">
        <v>4101</v>
      </c>
      <c r="I1520" s="1">
        <f>+Territorio[[#This Row],[id]]</f>
        <v>1510</v>
      </c>
    </row>
    <row r="1521" spans="2:9" hidden="1" x14ac:dyDescent="0.25">
      <c r="B1521">
        <v>1511</v>
      </c>
      <c r="C1521" s="1" t="s">
        <v>1360</v>
      </c>
      <c r="D1521" s="1" t="s">
        <v>2753</v>
      </c>
      <c r="E1521" s="1" t="s">
        <v>2320</v>
      </c>
      <c r="F1521" s="1" t="s">
        <v>275</v>
      </c>
      <c r="G1521" s="1" t="s">
        <v>2090</v>
      </c>
      <c r="H1521" s="1" t="s">
        <v>4102</v>
      </c>
      <c r="I1521" s="1">
        <f>+Territorio[[#This Row],[id]]</f>
        <v>1511</v>
      </c>
    </row>
    <row r="1522" spans="2:9" hidden="1" x14ac:dyDescent="0.25">
      <c r="B1522">
        <v>1512</v>
      </c>
      <c r="C1522" s="1" t="s">
        <v>4103</v>
      </c>
      <c r="D1522" s="1" t="s">
        <v>2756</v>
      </c>
      <c r="E1522" s="1" t="s">
        <v>2320</v>
      </c>
      <c r="F1522" s="1" t="s">
        <v>275</v>
      </c>
      <c r="G1522" s="1" t="s">
        <v>2090</v>
      </c>
      <c r="H1522" s="1" t="s">
        <v>4104</v>
      </c>
      <c r="I1522" s="1">
        <f>+Territorio[[#This Row],[id]]</f>
        <v>1512</v>
      </c>
    </row>
    <row r="1523" spans="2:9" hidden="1" x14ac:dyDescent="0.25">
      <c r="B1523">
        <v>1513</v>
      </c>
      <c r="C1523" s="1" t="s">
        <v>2656</v>
      </c>
      <c r="D1523" s="1" t="s">
        <v>2759</v>
      </c>
      <c r="E1523" s="1" t="s">
        <v>2320</v>
      </c>
      <c r="F1523" s="1" t="s">
        <v>275</v>
      </c>
      <c r="G1523" s="1" t="s">
        <v>2090</v>
      </c>
      <c r="H1523" s="1" t="s">
        <v>4105</v>
      </c>
      <c r="I1523" s="1">
        <f>+Territorio[[#This Row],[id]]</f>
        <v>1513</v>
      </c>
    </row>
    <row r="1524" spans="2:9" hidden="1" x14ac:dyDescent="0.25">
      <c r="B1524">
        <v>1514</v>
      </c>
      <c r="C1524" s="1" t="s">
        <v>734</v>
      </c>
      <c r="D1524" s="1" t="s">
        <v>2762</v>
      </c>
      <c r="E1524" s="1" t="s">
        <v>2320</v>
      </c>
      <c r="F1524" s="1" t="s">
        <v>275</v>
      </c>
      <c r="G1524" s="1" t="s">
        <v>2090</v>
      </c>
      <c r="H1524" s="1" t="s">
        <v>4106</v>
      </c>
      <c r="I1524" s="1">
        <f>+Territorio[[#This Row],[id]]</f>
        <v>1514</v>
      </c>
    </row>
    <row r="1525" spans="2:9" hidden="1" x14ac:dyDescent="0.25">
      <c r="B1525">
        <v>1515</v>
      </c>
      <c r="C1525" s="1" t="s">
        <v>3704</v>
      </c>
      <c r="D1525" s="1" t="s">
        <v>3411</v>
      </c>
      <c r="E1525" s="1" t="s">
        <v>2320</v>
      </c>
      <c r="F1525" s="1" t="s">
        <v>275</v>
      </c>
      <c r="G1525" s="1" t="s">
        <v>2090</v>
      </c>
      <c r="H1525" s="1" t="s">
        <v>4107</v>
      </c>
      <c r="I1525" s="1">
        <f>+Territorio[[#This Row],[id]]</f>
        <v>1515</v>
      </c>
    </row>
    <row r="1526" spans="2:9" hidden="1" x14ac:dyDescent="0.25">
      <c r="B1526">
        <v>1516</v>
      </c>
      <c r="C1526" s="1" t="s">
        <v>4108</v>
      </c>
      <c r="D1526" s="1" t="s">
        <v>2765</v>
      </c>
      <c r="E1526" s="1" t="s">
        <v>2320</v>
      </c>
      <c r="F1526" s="1" t="s">
        <v>275</v>
      </c>
      <c r="G1526" s="1" t="s">
        <v>2090</v>
      </c>
      <c r="H1526" s="1" t="s">
        <v>4109</v>
      </c>
      <c r="I1526" s="1">
        <f>+Territorio[[#This Row],[id]]</f>
        <v>1516</v>
      </c>
    </row>
    <row r="1527" spans="2:9" hidden="1" x14ac:dyDescent="0.25">
      <c r="B1527">
        <v>1517</v>
      </c>
      <c r="C1527" s="1" t="s">
        <v>4110</v>
      </c>
      <c r="D1527" s="1" t="s">
        <v>2768</v>
      </c>
      <c r="E1527" s="1" t="s">
        <v>2320</v>
      </c>
      <c r="F1527" s="1" t="s">
        <v>275</v>
      </c>
      <c r="G1527" s="1" t="s">
        <v>2090</v>
      </c>
      <c r="H1527" s="1" t="s">
        <v>4111</v>
      </c>
      <c r="I1527" s="1">
        <f>+Territorio[[#This Row],[id]]</f>
        <v>1517</v>
      </c>
    </row>
    <row r="1528" spans="2:9" hidden="1" x14ac:dyDescent="0.25">
      <c r="B1528">
        <v>1518</v>
      </c>
      <c r="C1528" s="1" t="s">
        <v>4112</v>
      </c>
      <c r="D1528" s="1" t="s">
        <v>3432</v>
      </c>
      <c r="E1528" s="1" t="s">
        <v>2320</v>
      </c>
      <c r="F1528" s="1" t="s">
        <v>275</v>
      </c>
      <c r="G1528" s="1" t="s">
        <v>2090</v>
      </c>
      <c r="H1528" s="1" t="s">
        <v>4113</v>
      </c>
      <c r="I1528" s="1">
        <f>+Territorio[[#This Row],[id]]</f>
        <v>1518</v>
      </c>
    </row>
    <row r="1529" spans="2:9" hidden="1" x14ac:dyDescent="0.25">
      <c r="B1529">
        <v>1519</v>
      </c>
      <c r="C1529" s="1" t="s">
        <v>4114</v>
      </c>
      <c r="D1529" s="1" t="s">
        <v>3435</v>
      </c>
      <c r="E1529" s="1" t="s">
        <v>2320</v>
      </c>
      <c r="F1529" s="1" t="s">
        <v>275</v>
      </c>
      <c r="G1529" s="1" t="s">
        <v>2090</v>
      </c>
      <c r="H1529" s="1" t="s">
        <v>4115</v>
      </c>
      <c r="I1529" s="1">
        <f>+Territorio[[#This Row],[id]]</f>
        <v>1519</v>
      </c>
    </row>
    <row r="1530" spans="2:9" hidden="1" x14ac:dyDescent="0.25">
      <c r="B1530">
        <v>1520</v>
      </c>
      <c r="C1530" s="1" t="s">
        <v>4116</v>
      </c>
      <c r="D1530" s="1" t="s">
        <v>3438</v>
      </c>
      <c r="E1530" s="1" t="s">
        <v>2320</v>
      </c>
      <c r="F1530" s="1" t="s">
        <v>275</v>
      </c>
      <c r="G1530" s="1" t="s">
        <v>2090</v>
      </c>
      <c r="H1530" s="1" t="s">
        <v>4117</v>
      </c>
      <c r="I1530" s="1">
        <f>+Territorio[[#This Row],[id]]</f>
        <v>1520</v>
      </c>
    </row>
    <row r="1531" spans="2:9" hidden="1" x14ac:dyDescent="0.25">
      <c r="B1531">
        <v>1521</v>
      </c>
      <c r="C1531" s="1" t="s">
        <v>4118</v>
      </c>
      <c r="D1531" s="1" t="s">
        <v>3441</v>
      </c>
      <c r="E1531" s="1" t="s">
        <v>2320</v>
      </c>
      <c r="F1531" s="1" t="s">
        <v>275</v>
      </c>
      <c r="G1531" s="1" t="s">
        <v>2090</v>
      </c>
      <c r="H1531" s="1" t="s">
        <v>4119</v>
      </c>
      <c r="I1531" s="1">
        <f>+Territorio[[#This Row],[id]]</f>
        <v>1521</v>
      </c>
    </row>
    <row r="1532" spans="2:9" hidden="1" x14ac:dyDescent="0.25">
      <c r="B1532">
        <v>1522</v>
      </c>
      <c r="C1532" s="1" t="s">
        <v>4120</v>
      </c>
      <c r="D1532" s="1" t="s">
        <v>3444</v>
      </c>
      <c r="E1532" s="1" t="s">
        <v>2320</v>
      </c>
      <c r="F1532" s="1" t="s">
        <v>275</v>
      </c>
      <c r="G1532" s="1" t="s">
        <v>2090</v>
      </c>
      <c r="H1532" s="1" t="s">
        <v>4121</v>
      </c>
      <c r="I1532" s="1">
        <f>+Territorio[[#This Row],[id]]</f>
        <v>1522</v>
      </c>
    </row>
    <row r="1533" spans="2:9" hidden="1" x14ac:dyDescent="0.25">
      <c r="B1533">
        <v>1523</v>
      </c>
      <c r="C1533" s="1" t="s">
        <v>2532</v>
      </c>
      <c r="D1533" s="1" t="s">
        <v>3447</v>
      </c>
      <c r="E1533" s="1" t="s">
        <v>2320</v>
      </c>
      <c r="F1533" s="1" t="s">
        <v>275</v>
      </c>
      <c r="G1533" s="1" t="s">
        <v>2090</v>
      </c>
      <c r="H1533" s="1" t="s">
        <v>4122</v>
      </c>
      <c r="I1533" s="1">
        <f>+Territorio[[#This Row],[id]]</f>
        <v>1523</v>
      </c>
    </row>
    <row r="1534" spans="2:9" hidden="1" x14ac:dyDescent="0.25">
      <c r="B1534">
        <v>1524</v>
      </c>
      <c r="C1534" s="1" t="s">
        <v>4123</v>
      </c>
      <c r="D1534" s="1" t="s">
        <v>3450</v>
      </c>
      <c r="E1534" s="1" t="s">
        <v>2320</v>
      </c>
      <c r="F1534" s="1" t="s">
        <v>275</v>
      </c>
      <c r="G1534" s="1" t="s">
        <v>2090</v>
      </c>
      <c r="H1534" s="1" t="s">
        <v>4124</v>
      </c>
      <c r="I1534" s="1">
        <f>+Territorio[[#This Row],[id]]</f>
        <v>1524</v>
      </c>
    </row>
    <row r="1535" spans="2:9" hidden="1" x14ac:dyDescent="0.25">
      <c r="B1535">
        <v>1525</v>
      </c>
      <c r="C1535" s="1" t="s">
        <v>4125</v>
      </c>
      <c r="D1535" s="1" t="s">
        <v>3453</v>
      </c>
      <c r="E1535" s="1" t="s">
        <v>2320</v>
      </c>
      <c r="F1535" s="1" t="s">
        <v>275</v>
      </c>
      <c r="G1535" s="1" t="s">
        <v>2090</v>
      </c>
      <c r="H1535" s="1" t="s">
        <v>4126</v>
      </c>
      <c r="I1535" s="1">
        <f>+Territorio[[#This Row],[id]]</f>
        <v>1525</v>
      </c>
    </row>
    <row r="1536" spans="2:9" hidden="1" x14ac:dyDescent="0.25">
      <c r="B1536">
        <v>1526</v>
      </c>
      <c r="C1536" s="1" t="s">
        <v>4127</v>
      </c>
      <c r="D1536" s="1" t="s">
        <v>4128</v>
      </c>
      <c r="E1536" s="1" t="s">
        <v>2320</v>
      </c>
      <c r="F1536" s="1" t="s">
        <v>275</v>
      </c>
      <c r="G1536" s="1" t="s">
        <v>2090</v>
      </c>
      <c r="H1536" s="1" t="s">
        <v>4129</v>
      </c>
      <c r="I1536" s="1">
        <f>+Territorio[[#This Row],[id]]</f>
        <v>1526</v>
      </c>
    </row>
    <row r="1537" spans="2:9" hidden="1" x14ac:dyDescent="0.25">
      <c r="B1537">
        <v>1527</v>
      </c>
      <c r="C1537" s="1" t="s">
        <v>4130</v>
      </c>
      <c r="D1537" s="1" t="s">
        <v>4131</v>
      </c>
      <c r="E1537" s="1" t="s">
        <v>2320</v>
      </c>
      <c r="F1537" s="1" t="s">
        <v>275</v>
      </c>
      <c r="G1537" s="1" t="s">
        <v>2090</v>
      </c>
      <c r="H1537" s="1" t="s">
        <v>4132</v>
      </c>
      <c r="I1537" s="1">
        <f>+Territorio[[#This Row],[id]]</f>
        <v>1527</v>
      </c>
    </row>
    <row r="1538" spans="2:9" hidden="1" x14ac:dyDescent="0.25">
      <c r="B1538">
        <v>1528</v>
      </c>
      <c r="C1538" s="1" t="s">
        <v>4133</v>
      </c>
      <c r="D1538" s="1" t="s">
        <v>4134</v>
      </c>
      <c r="E1538" s="1" t="s">
        <v>2320</v>
      </c>
      <c r="F1538" s="1" t="s">
        <v>275</v>
      </c>
      <c r="G1538" s="1" t="s">
        <v>2090</v>
      </c>
      <c r="H1538" s="1" t="s">
        <v>4135</v>
      </c>
      <c r="I1538" s="1">
        <f>+Territorio[[#This Row],[id]]</f>
        <v>1528</v>
      </c>
    </row>
    <row r="1539" spans="2:9" hidden="1" x14ac:dyDescent="0.25">
      <c r="B1539">
        <v>1529</v>
      </c>
      <c r="C1539" s="1" t="s">
        <v>4136</v>
      </c>
      <c r="D1539" s="1" t="s">
        <v>4137</v>
      </c>
      <c r="E1539" s="1" t="s">
        <v>2320</v>
      </c>
      <c r="F1539" s="1" t="s">
        <v>275</v>
      </c>
      <c r="G1539" s="1" t="s">
        <v>2090</v>
      </c>
      <c r="H1539" s="1" t="s">
        <v>4138</v>
      </c>
      <c r="I1539" s="1">
        <f>+Territorio[[#This Row],[id]]</f>
        <v>1529</v>
      </c>
    </row>
    <row r="1540" spans="2:9" hidden="1" x14ac:dyDescent="0.25">
      <c r="B1540">
        <v>1530</v>
      </c>
      <c r="C1540" s="1" t="s">
        <v>1023</v>
      </c>
      <c r="D1540" s="1" t="s">
        <v>4139</v>
      </c>
      <c r="E1540" s="1" t="s">
        <v>2320</v>
      </c>
      <c r="F1540" s="1" t="s">
        <v>275</v>
      </c>
      <c r="G1540" s="1" t="s">
        <v>2090</v>
      </c>
      <c r="H1540" s="1" t="s">
        <v>4140</v>
      </c>
      <c r="I1540" s="1">
        <f>+Territorio[[#This Row],[id]]</f>
        <v>1530</v>
      </c>
    </row>
    <row r="1541" spans="2:9" hidden="1" x14ac:dyDescent="0.25">
      <c r="B1541">
        <v>1531</v>
      </c>
      <c r="C1541" s="1" t="s">
        <v>4141</v>
      </c>
      <c r="D1541" s="1" t="s">
        <v>4142</v>
      </c>
      <c r="E1541" s="1" t="s">
        <v>2320</v>
      </c>
      <c r="F1541" s="1" t="s">
        <v>275</v>
      </c>
      <c r="G1541" s="1" t="s">
        <v>2090</v>
      </c>
      <c r="H1541" s="1" t="s">
        <v>4143</v>
      </c>
      <c r="I1541" s="1">
        <f>+Territorio[[#This Row],[id]]</f>
        <v>1531</v>
      </c>
    </row>
    <row r="1542" spans="2:9" hidden="1" x14ac:dyDescent="0.25">
      <c r="B1542">
        <v>1532</v>
      </c>
      <c r="C1542" s="1" t="s">
        <v>4144</v>
      </c>
      <c r="D1542" s="1" t="s">
        <v>4145</v>
      </c>
      <c r="E1542" s="1" t="s">
        <v>2320</v>
      </c>
      <c r="F1542" s="1" t="s">
        <v>275</v>
      </c>
      <c r="G1542" s="1" t="s">
        <v>2090</v>
      </c>
      <c r="H1542" s="1" t="s">
        <v>4146</v>
      </c>
      <c r="I1542" s="1">
        <f>+Territorio[[#This Row],[id]]</f>
        <v>1532</v>
      </c>
    </row>
    <row r="1543" spans="2:9" hidden="1" x14ac:dyDescent="0.25">
      <c r="B1543">
        <v>1533</v>
      </c>
      <c r="C1543" s="1" t="s">
        <v>3431</v>
      </c>
      <c r="D1543" s="1" t="s">
        <v>4147</v>
      </c>
      <c r="E1543" s="1" t="s">
        <v>2320</v>
      </c>
      <c r="F1543" s="1" t="s">
        <v>275</v>
      </c>
      <c r="G1543" s="1" t="s">
        <v>2090</v>
      </c>
      <c r="H1543" s="1" t="s">
        <v>4148</v>
      </c>
      <c r="I1543" s="1">
        <f>+Territorio[[#This Row],[id]]</f>
        <v>1533</v>
      </c>
    </row>
    <row r="1544" spans="2:9" hidden="1" x14ac:dyDescent="0.25">
      <c r="B1544">
        <v>1534</v>
      </c>
      <c r="C1544" s="1" t="s">
        <v>1211</v>
      </c>
      <c r="D1544" s="1" t="s">
        <v>4149</v>
      </c>
      <c r="E1544" s="1" t="s">
        <v>2320</v>
      </c>
      <c r="F1544" s="1" t="s">
        <v>275</v>
      </c>
      <c r="G1544" s="1" t="s">
        <v>2090</v>
      </c>
      <c r="H1544" s="1" t="s">
        <v>4150</v>
      </c>
      <c r="I1544" s="1">
        <f>+Territorio[[#This Row],[id]]</f>
        <v>1534</v>
      </c>
    </row>
    <row r="1545" spans="2:9" hidden="1" x14ac:dyDescent="0.25">
      <c r="B1545">
        <v>1535</v>
      </c>
      <c r="C1545" s="1" t="s">
        <v>4151</v>
      </c>
      <c r="D1545" s="1" t="s">
        <v>4152</v>
      </c>
      <c r="E1545" s="1" t="s">
        <v>2320</v>
      </c>
      <c r="F1545" s="1" t="s">
        <v>275</v>
      </c>
      <c r="G1545" s="1" t="s">
        <v>2090</v>
      </c>
      <c r="H1545" s="1" t="s">
        <v>4153</v>
      </c>
      <c r="I1545" s="1">
        <f>+Territorio[[#This Row],[id]]</f>
        <v>1535</v>
      </c>
    </row>
    <row r="1546" spans="2:9" hidden="1" x14ac:dyDescent="0.25">
      <c r="B1546">
        <v>1536</v>
      </c>
      <c r="C1546" s="1" t="s">
        <v>4154</v>
      </c>
      <c r="D1546" s="1" t="s">
        <v>4155</v>
      </c>
      <c r="E1546" s="1" t="s">
        <v>2320</v>
      </c>
      <c r="F1546" s="1" t="s">
        <v>275</v>
      </c>
      <c r="G1546" s="1" t="s">
        <v>2090</v>
      </c>
      <c r="H1546" s="1" t="s">
        <v>4156</v>
      </c>
      <c r="I1546" s="1">
        <f>+Territorio[[#This Row],[id]]</f>
        <v>1536</v>
      </c>
    </row>
    <row r="1547" spans="2:9" hidden="1" x14ac:dyDescent="0.25">
      <c r="B1547">
        <v>1537</v>
      </c>
      <c r="C1547" s="1" t="s">
        <v>4157</v>
      </c>
      <c r="D1547" s="1" t="s">
        <v>4158</v>
      </c>
      <c r="E1547" s="1" t="s">
        <v>2320</v>
      </c>
      <c r="F1547" s="1" t="s">
        <v>275</v>
      </c>
      <c r="G1547" s="1" t="s">
        <v>2090</v>
      </c>
      <c r="H1547" s="1" t="s">
        <v>4159</v>
      </c>
      <c r="I1547" s="1">
        <f>+Territorio[[#This Row],[id]]</f>
        <v>1537</v>
      </c>
    </row>
    <row r="1548" spans="2:9" hidden="1" x14ac:dyDescent="0.25">
      <c r="B1548">
        <v>1538</v>
      </c>
      <c r="C1548" s="1" t="s">
        <v>4160</v>
      </c>
      <c r="D1548" s="1" t="s">
        <v>4161</v>
      </c>
      <c r="E1548" s="1" t="s">
        <v>2320</v>
      </c>
      <c r="F1548" s="1" t="s">
        <v>275</v>
      </c>
      <c r="G1548" s="1" t="s">
        <v>2090</v>
      </c>
      <c r="H1548" s="1" t="s">
        <v>4162</v>
      </c>
      <c r="I1548" s="1">
        <f>+Territorio[[#This Row],[id]]</f>
        <v>1538</v>
      </c>
    </row>
    <row r="1549" spans="2:9" hidden="1" x14ac:dyDescent="0.25">
      <c r="B1549">
        <v>1539</v>
      </c>
      <c r="C1549" s="1" t="s">
        <v>4163</v>
      </c>
      <c r="D1549" s="1" t="s">
        <v>4164</v>
      </c>
      <c r="E1549" s="1" t="s">
        <v>2320</v>
      </c>
      <c r="F1549" s="1" t="s">
        <v>275</v>
      </c>
      <c r="G1549" s="1" t="s">
        <v>2090</v>
      </c>
      <c r="H1549" s="1" t="s">
        <v>4165</v>
      </c>
      <c r="I1549" s="1">
        <f>+Territorio[[#This Row],[id]]</f>
        <v>1539</v>
      </c>
    </row>
    <row r="1550" spans="2:9" hidden="1" x14ac:dyDescent="0.25">
      <c r="B1550">
        <v>1540</v>
      </c>
      <c r="C1550" s="1" t="s">
        <v>4166</v>
      </c>
      <c r="D1550" s="1" t="s">
        <v>4167</v>
      </c>
      <c r="E1550" s="1" t="s">
        <v>2320</v>
      </c>
      <c r="F1550" s="1" t="s">
        <v>275</v>
      </c>
      <c r="G1550" s="1" t="s">
        <v>2090</v>
      </c>
      <c r="H1550" s="1" t="s">
        <v>4168</v>
      </c>
      <c r="I1550" s="1">
        <f>+Territorio[[#This Row],[id]]</f>
        <v>1540</v>
      </c>
    </row>
    <row r="1551" spans="2:9" hidden="1" x14ac:dyDescent="0.25">
      <c r="B1551">
        <v>1541</v>
      </c>
      <c r="C1551" s="1" t="s">
        <v>678</v>
      </c>
      <c r="D1551" s="1" t="s">
        <v>3456</v>
      </c>
      <c r="E1551" s="1" t="s">
        <v>2320</v>
      </c>
      <c r="F1551" s="1" t="s">
        <v>275</v>
      </c>
      <c r="G1551" s="1" t="s">
        <v>2090</v>
      </c>
      <c r="H1551" s="1" t="s">
        <v>4169</v>
      </c>
      <c r="I1551" s="1">
        <f>+Territorio[[#This Row],[id]]</f>
        <v>1541</v>
      </c>
    </row>
    <row r="1552" spans="2:9" hidden="1" x14ac:dyDescent="0.25">
      <c r="B1552">
        <v>1542</v>
      </c>
      <c r="C1552" s="1" t="s">
        <v>4170</v>
      </c>
      <c r="D1552" s="1" t="s">
        <v>3459</v>
      </c>
      <c r="E1552" s="1" t="s">
        <v>2320</v>
      </c>
      <c r="F1552" s="1" t="s">
        <v>275</v>
      </c>
      <c r="G1552" s="1" t="s">
        <v>2090</v>
      </c>
      <c r="H1552" s="1" t="s">
        <v>4171</v>
      </c>
      <c r="I1552" s="1">
        <f>+Territorio[[#This Row],[id]]</f>
        <v>1542</v>
      </c>
    </row>
    <row r="1553" spans="2:9" hidden="1" x14ac:dyDescent="0.25">
      <c r="B1553">
        <v>1543</v>
      </c>
      <c r="C1553" s="1" t="s">
        <v>4172</v>
      </c>
      <c r="D1553" s="1" t="s">
        <v>3462</v>
      </c>
      <c r="E1553" s="1" t="s">
        <v>2320</v>
      </c>
      <c r="F1553" s="1" t="s">
        <v>275</v>
      </c>
      <c r="G1553" s="1" t="s">
        <v>2090</v>
      </c>
      <c r="H1553" s="1" t="s">
        <v>4173</v>
      </c>
      <c r="I1553" s="1">
        <f>+Territorio[[#This Row],[id]]</f>
        <v>1543</v>
      </c>
    </row>
    <row r="1554" spans="2:9" hidden="1" x14ac:dyDescent="0.25">
      <c r="B1554">
        <v>1544</v>
      </c>
      <c r="C1554" s="1" t="s">
        <v>4174</v>
      </c>
      <c r="D1554" s="1" t="s">
        <v>3465</v>
      </c>
      <c r="E1554" s="1" t="s">
        <v>2320</v>
      </c>
      <c r="F1554" s="1" t="s">
        <v>275</v>
      </c>
      <c r="G1554" s="1" t="s">
        <v>2090</v>
      </c>
      <c r="H1554" s="1" t="s">
        <v>4175</v>
      </c>
      <c r="I1554" s="1">
        <f>+Territorio[[#This Row],[id]]</f>
        <v>1544</v>
      </c>
    </row>
    <row r="1555" spans="2:9" hidden="1" x14ac:dyDescent="0.25">
      <c r="B1555">
        <v>1545</v>
      </c>
      <c r="C1555" s="1" t="s">
        <v>4176</v>
      </c>
      <c r="D1555" s="1" t="s">
        <v>3468</v>
      </c>
      <c r="E1555" s="1" t="s">
        <v>2320</v>
      </c>
      <c r="F1555" s="1" t="s">
        <v>275</v>
      </c>
      <c r="G1555" s="1" t="s">
        <v>2090</v>
      </c>
      <c r="H1555" s="1" t="s">
        <v>4177</v>
      </c>
      <c r="I1555" s="1">
        <f>+Territorio[[#This Row],[id]]</f>
        <v>1545</v>
      </c>
    </row>
    <row r="1556" spans="2:9" hidden="1" x14ac:dyDescent="0.25">
      <c r="B1556">
        <v>1546</v>
      </c>
      <c r="C1556" s="1" t="s">
        <v>4178</v>
      </c>
      <c r="D1556" s="1" t="s">
        <v>3471</v>
      </c>
      <c r="E1556" s="1" t="s">
        <v>2320</v>
      </c>
      <c r="F1556" s="1" t="s">
        <v>275</v>
      </c>
      <c r="G1556" s="1" t="s">
        <v>2090</v>
      </c>
      <c r="H1556" s="1" t="s">
        <v>4179</v>
      </c>
      <c r="I1556" s="1">
        <f>+Territorio[[#This Row],[id]]</f>
        <v>1546</v>
      </c>
    </row>
    <row r="1557" spans="2:9" hidden="1" x14ac:dyDescent="0.25">
      <c r="B1557">
        <v>1547</v>
      </c>
      <c r="C1557" s="1" t="s">
        <v>4180</v>
      </c>
      <c r="D1557" s="1" t="s">
        <v>3474</v>
      </c>
      <c r="E1557" s="1" t="s">
        <v>2320</v>
      </c>
      <c r="F1557" s="1" t="s">
        <v>275</v>
      </c>
      <c r="G1557" s="1" t="s">
        <v>2090</v>
      </c>
      <c r="H1557" s="1" t="s">
        <v>4181</v>
      </c>
      <c r="I1557" s="1">
        <f>+Territorio[[#This Row],[id]]</f>
        <v>1547</v>
      </c>
    </row>
    <row r="1558" spans="2:9" hidden="1" x14ac:dyDescent="0.25">
      <c r="B1558">
        <v>1548</v>
      </c>
      <c r="C1558" s="1" t="s">
        <v>4182</v>
      </c>
      <c r="D1558" s="1" t="s">
        <v>3477</v>
      </c>
      <c r="E1558" s="1" t="s">
        <v>2320</v>
      </c>
      <c r="F1558" s="1" t="s">
        <v>275</v>
      </c>
      <c r="G1558" s="1" t="s">
        <v>2090</v>
      </c>
      <c r="H1558" s="1" t="s">
        <v>4183</v>
      </c>
      <c r="I1558" s="1">
        <f>+Territorio[[#This Row],[id]]</f>
        <v>1548</v>
      </c>
    </row>
    <row r="1559" spans="2:9" hidden="1" x14ac:dyDescent="0.25">
      <c r="B1559">
        <v>1549</v>
      </c>
      <c r="C1559" s="1" t="s">
        <v>4184</v>
      </c>
      <c r="D1559" s="1" t="s">
        <v>3480</v>
      </c>
      <c r="E1559" s="1" t="s">
        <v>2320</v>
      </c>
      <c r="F1559" s="1" t="s">
        <v>275</v>
      </c>
      <c r="G1559" s="1" t="s">
        <v>2090</v>
      </c>
      <c r="H1559" s="1" t="s">
        <v>4185</v>
      </c>
      <c r="I1559" s="1">
        <f>+Territorio[[#This Row],[id]]</f>
        <v>1549</v>
      </c>
    </row>
    <row r="1560" spans="2:9" hidden="1" x14ac:dyDescent="0.25">
      <c r="B1560">
        <v>1550</v>
      </c>
      <c r="C1560" s="1" t="s">
        <v>4186</v>
      </c>
      <c r="D1560" s="1" t="s">
        <v>3483</v>
      </c>
      <c r="E1560" s="1" t="s">
        <v>2320</v>
      </c>
      <c r="F1560" s="1" t="s">
        <v>275</v>
      </c>
      <c r="G1560" s="1" t="s">
        <v>2090</v>
      </c>
      <c r="H1560" s="1" t="s">
        <v>4187</v>
      </c>
      <c r="I1560" s="1">
        <f>+Territorio[[#This Row],[id]]</f>
        <v>1550</v>
      </c>
    </row>
    <row r="1561" spans="2:9" hidden="1" x14ac:dyDescent="0.25">
      <c r="B1561">
        <v>1551</v>
      </c>
      <c r="C1561" s="1" t="s">
        <v>4188</v>
      </c>
      <c r="D1561" s="1" t="s">
        <v>3486</v>
      </c>
      <c r="E1561" s="1" t="s">
        <v>2320</v>
      </c>
      <c r="F1561" s="1" t="s">
        <v>275</v>
      </c>
      <c r="G1561" s="1" t="s">
        <v>2090</v>
      </c>
      <c r="H1561" s="1" t="s">
        <v>4189</v>
      </c>
      <c r="I1561" s="1">
        <f>+Territorio[[#This Row],[id]]</f>
        <v>1551</v>
      </c>
    </row>
    <row r="1562" spans="2:9" hidden="1" x14ac:dyDescent="0.25">
      <c r="B1562">
        <v>1552</v>
      </c>
      <c r="C1562" s="1" t="s">
        <v>4190</v>
      </c>
      <c r="D1562" s="1" t="s">
        <v>3489</v>
      </c>
      <c r="E1562" s="1" t="s">
        <v>2320</v>
      </c>
      <c r="F1562" s="1" t="s">
        <v>275</v>
      </c>
      <c r="G1562" s="1" t="s">
        <v>2090</v>
      </c>
      <c r="H1562" s="1" t="s">
        <v>4191</v>
      </c>
      <c r="I1562" s="1">
        <f>+Territorio[[#This Row],[id]]</f>
        <v>1552</v>
      </c>
    </row>
    <row r="1563" spans="2:9" hidden="1" x14ac:dyDescent="0.25">
      <c r="B1563">
        <v>1553</v>
      </c>
      <c r="C1563" s="1" t="s">
        <v>4192</v>
      </c>
      <c r="D1563" s="1" t="s">
        <v>3492</v>
      </c>
      <c r="E1563" s="1" t="s">
        <v>2320</v>
      </c>
      <c r="F1563" s="1" t="s">
        <v>275</v>
      </c>
      <c r="G1563" s="1" t="s">
        <v>2090</v>
      </c>
      <c r="H1563" s="1" t="s">
        <v>4193</v>
      </c>
      <c r="I1563" s="1">
        <f>+Territorio[[#This Row],[id]]</f>
        <v>1553</v>
      </c>
    </row>
    <row r="1564" spans="2:9" hidden="1" x14ac:dyDescent="0.25">
      <c r="B1564">
        <v>1554</v>
      </c>
      <c r="C1564" s="1" t="s">
        <v>4194</v>
      </c>
      <c r="D1564" s="1" t="s">
        <v>3495</v>
      </c>
      <c r="E1564" s="1" t="s">
        <v>2320</v>
      </c>
      <c r="F1564" s="1" t="s">
        <v>275</v>
      </c>
      <c r="G1564" s="1" t="s">
        <v>2090</v>
      </c>
      <c r="H1564" s="1" t="s">
        <v>4195</v>
      </c>
      <c r="I1564" s="1">
        <f>+Territorio[[#This Row],[id]]</f>
        <v>1554</v>
      </c>
    </row>
    <row r="1565" spans="2:9" hidden="1" x14ac:dyDescent="0.25">
      <c r="B1565">
        <v>1555</v>
      </c>
      <c r="C1565" s="1" t="s">
        <v>4196</v>
      </c>
      <c r="D1565" s="1" t="s">
        <v>3498</v>
      </c>
      <c r="E1565" s="1" t="s">
        <v>2320</v>
      </c>
      <c r="F1565" s="1" t="s">
        <v>275</v>
      </c>
      <c r="G1565" s="1" t="s">
        <v>2090</v>
      </c>
      <c r="H1565" s="1" t="s">
        <v>4197</v>
      </c>
      <c r="I1565" s="1">
        <f>+Territorio[[#This Row],[id]]</f>
        <v>1555</v>
      </c>
    </row>
    <row r="1566" spans="2:9" hidden="1" x14ac:dyDescent="0.25">
      <c r="B1566">
        <v>1556</v>
      </c>
      <c r="C1566" s="1" t="s">
        <v>4198</v>
      </c>
      <c r="D1566" s="1" t="s">
        <v>3501</v>
      </c>
      <c r="E1566" s="1" t="s">
        <v>2320</v>
      </c>
      <c r="F1566" s="1" t="s">
        <v>275</v>
      </c>
      <c r="G1566" s="1" t="s">
        <v>2090</v>
      </c>
      <c r="H1566" s="1" t="s">
        <v>4199</v>
      </c>
      <c r="I1566" s="1">
        <f>+Territorio[[#This Row],[id]]</f>
        <v>1556</v>
      </c>
    </row>
    <row r="1567" spans="2:9" hidden="1" x14ac:dyDescent="0.25">
      <c r="B1567">
        <v>1557</v>
      </c>
      <c r="C1567" s="1" t="s">
        <v>4200</v>
      </c>
      <c r="D1567" s="1" t="s">
        <v>3504</v>
      </c>
      <c r="E1567" s="1" t="s">
        <v>2320</v>
      </c>
      <c r="F1567" s="1" t="s">
        <v>275</v>
      </c>
      <c r="G1567" s="1" t="s">
        <v>2090</v>
      </c>
      <c r="H1567" s="1" t="s">
        <v>4201</v>
      </c>
      <c r="I1567" s="1">
        <f>+Territorio[[#This Row],[id]]</f>
        <v>1557</v>
      </c>
    </row>
    <row r="1568" spans="2:9" hidden="1" x14ac:dyDescent="0.25">
      <c r="B1568">
        <v>1558</v>
      </c>
      <c r="C1568" s="1" t="s">
        <v>4202</v>
      </c>
      <c r="D1568" s="1" t="s">
        <v>4203</v>
      </c>
      <c r="E1568" s="1" t="s">
        <v>2320</v>
      </c>
      <c r="F1568" s="1" t="s">
        <v>275</v>
      </c>
      <c r="G1568" s="1" t="s">
        <v>2090</v>
      </c>
      <c r="H1568" s="1" t="s">
        <v>4204</v>
      </c>
      <c r="I1568" s="1">
        <f>+Territorio[[#This Row],[id]]</f>
        <v>1558</v>
      </c>
    </row>
    <row r="1569" spans="2:9" hidden="1" x14ac:dyDescent="0.25">
      <c r="B1569">
        <v>1559</v>
      </c>
      <c r="C1569" s="1" t="s">
        <v>4205</v>
      </c>
      <c r="D1569" s="1" t="s">
        <v>4206</v>
      </c>
      <c r="E1569" s="1" t="s">
        <v>2320</v>
      </c>
      <c r="F1569" s="1" t="s">
        <v>275</v>
      </c>
      <c r="G1569" s="1" t="s">
        <v>2090</v>
      </c>
      <c r="H1569" s="1" t="s">
        <v>4207</v>
      </c>
      <c r="I1569" s="1">
        <f>+Territorio[[#This Row],[id]]</f>
        <v>1559</v>
      </c>
    </row>
    <row r="1570" spans="2:9" hidden="1" x14ac:dyDescent="0.25">
      <c r="B1570">
        <v>1560</v>
      </c>
      <c r="C1570" s="1" t="s">
        <v>3526</v>
      </c>
      <c r="D1570" s="1" t="s">
        <v>4208</v>
      </c>
      <c r="E1570" s="1" t="s">
        <v>2320</v>
      </c>
      <c r="F1570" s="1" t="s">
        <v>275</v>
      </c>
      <c r="G1570" s="1" t="s">
        <v>2090</v>
      </c>
      <c r="H1570" s="1" t="s">
        <v>4209</v>
      </c>
      <c r="I1570" s="1">
        <f>+Territorio[[#This Row],[id]]</f>
        <v>1560</v>
      </c>
    </row>
    <row r="1571" spans="2:9" hidden="1" x14ac:dyDescent="0.25">
      <c r="B1571">
        <v>1561</v>
      </c>
      <c r="C1571" s="1" t="s">
        <v>734</v>
      </c>
      <c r="D1571" s="1" t="s">
        <v>4210</v>
      </c>
      <c r="E1571" s="1" t="s">
        <v>2320</v>
      </c>
      <c r="F1571" s="1" t="s">
        <v>275</v>
      </c>
      <c r="G1571" s="1" t="s">
        <v>2090</v>
      </c>
      <c r="H1571" s="1" t="s">
        <v>4211</v>
      </c>
      <c r="I1571" s="1">
        <f>+Territorio[[#This Row],[id]]</f>
        <v>1561</v>
      </c>
    </row>
    <row r="1572" spans="2:9" hidden="1" x14ac:dyDescent="0.25">
      <c r="B1572">
        <v>1562</v>
      </c>
      <c r="C1572" s="1" t="s">
        <v>2084</v>
      </c>
      <c r="D1572" s="1" t="s">
        <v>4212</v>
      </c>
      <c r="E1572" s="1" t="s">
        <v>2320</v>
      </c>
      <c r="F1572" s="1" t="s">
        <v>275</v>
      </c>
      <c r="G1572" s="1" t="s">
        <v>2090</v>
      </c>
      <c r="H1572" s="1" t="s">
        <v>4213</v>
      </c>
      <c r="I1572" s="1">
        <f>+Territorio[[#This Row],[id]]</f>
        <v>1562</v>
      </c>
    </row>
    <row r="1573" spans="2:9" hidden="1" x14ac:dyDescent="0.25">
      <c r="B1573">
        <v>1563</v>
      </c>
      <c r="C1573" s="1" t="s">
        <v>4214</v>
      </c>
      <c r="D1573" s="1" t="s">
        <v>4215</v>
      </c>
      <c r="E1573" s="1" t="s">
        <v>2320</v>
      </c>
      <c r="F1573" s="1" t="s">
        <v>275</v>
      </c>
      <c r="G1573" s="1" t="s">
        <v>2090</v>
      </c>
      <c r="H1573" s="1" t="s">
        <v>4216</v>
      </c>
      <c r="I1573" s="1">
        <f>+Territorio[[#This Row],[id]]</f>
        <v>1563</v>
      </c>
    </row>
    <row r="1574" spans="2:9" hidden="1" x14ac:dyDescent="0.25">
      <c r="B1574">
        <v>1564</v>
      </c>
      <c r="C1574" s="1" t="s">
        <v>4217</v>
      </c>
      <c r="D1574" s="1" t="s">
        <v>4218</v>
      </c>
      <c r="E1574" s="1" t="s">
        <v>2320</v>
      </c>
      <c r="F1574" s="1" t="s">
        <v>275</v>
      </c>
      <c r="G1574" s="1" t="s">
        <v>2090</v>
      </c>
      <c r="H1574" s="1" t="s">
        <v>4219</v>
      </c>
      <c r="I1574" s="1">
        <f>+Territorio[[#This Row],[id]]</f>
        <v>1564</v>
      </c>
    </row>
    <row r="1575" spans="2:9" hidden="1" x14ac:dyDescent="0.25">
      <c r="B1575">
        <v>1565</v>
      </c>
      <c r="C1575" s="1" t="s">
        <v>2427</v>
      </c>
      <c r="D1575" s="1" t="s">
        <v>4220</v>
      </c>
      <c r="E1575" s="1" t="s">
        <v>2320</v>
      </c>
      <c r="F1575" s="1" t="s">
        <v>275</v>
      </c>
      <c r="G1575" s="1" t="s">
        <v>2090</v>
      </c>
      <c r="H1575" s="1" t="s">
        <v>4221</v>
      </c>
      <c r="I1575" s="1">
        <f>+Territorio[[#This Row],[id]]</f>
        <v>1565</v>
      </c>
    </row>
    <row r="1576" spans="2:9" hidden="1" x14ac:dyDescent="0.25">
      <c r="B1576">
        <v>1566</v>
      </c>
      <c r="C1576" s="1" t="s">
        <v>4222</v>
      </c>
      <c r="D1576" s="1" t="s">
        <v>4223</v>
      </c>
      <c r="E1576" s="1" t="s">
        <v>2320</v>
      </c>
      <c r="F1576" s="1" t="s">
        <v>275</v>
      </c>
      <c r="G1576" s="1" t="s">
        <v>2090</v>
      </c>
      <c r="H1576" s="1" t="s">
        <v>4224</v>
      </c>
      <c r="I1576" s="1">
        <f>+Territorio[[#This Row],[id]]</f>
        <v>1566</v>
      </c>
    </row>
    <row r="1577" spans="2:9" hidden="1" x14ac:dyDescent="0.25">
      <c r="B1577">
        <v>1567</v>
      </c>
      <c r="C1577" s="1" t="s">
        <v>4225</v>
      </c>
      <c r="D1577" s="1" t="s">
        <v>4226</v>
      </c>
      <c r="E1577" s="1" t="s">
        <v>2320</v>
      </c>
      <c r="F1577" s="1" t="s">
        <v>275</v>
      </c>
      <c r="G1577" s="1" t="s">
        <v>2090</v>
      </c>
      <c r="H1577" s="1" t="s">
        <v>4227</v>
      </c>
      <c r="I1577" s="1">
        <f>+Territorio[[#This Row],[id]]</f>
        <v>1567</v>
      </c>
    </row>
    <row r="1578" spans="2:9" hidden="1" x14ac:dyDescent="0.25">
      <c r="B1578">
        <v>1568</v>
      </c>
      <c r="C1578" s="1" t="s">
        <v>4228</v>
      </c>
      <c r="D1578" s="1" t="s">
        <v>4229</v>
      </c>
      <c r="E1578" s="1" t="s">
        <v>2320</v>
      </c>
      <c r="F1578" s="1" t="s">
        <v>275</v>
      </c>
      <c r="G1578" s="1" t="s">
        <v>2090</v>
      </c>
      <c r="H1578" s="1" t="s">
        <v>4230</v>
      </c>
      <c r="I1578" s="1">
        <f>+Territorio[[#This Row],[id]]</f>
        <v>1568</v>
      </c>
    </row>
    <row r="1579" spans="2:9" hidden="1" x14ac:dyDescent="0.25">
      <c r="B1579">
        <v>1569</v>
      </c>
      <c r="C1579" s="1" t="s">
        <v>4231</v>
      </c>
      <c r="D1579" s="1" t="s">
        <v>3506</v>
      </c>
      <c r="E1579" s="1" t="s">
        <v>2320</v>
      </c>
      <c r="F1579" s="1" t="s">
        <v>275</v>
      </c>
      <c r="G1579" s="1" t="s">
        <v>2090</v>
      </c>
      <c r="H1579" s="1" t="s">
        <v>4232</v>
      </c>
      <c r="I1579" s="1">
        <f>+Territorio[[#This Row],[id]]</f>
        <v>1569</v>
      </c>
    </row>
    <row r="1580" spans="2:9" hidden="1" x14ac:dyDescent="0.25">
      <c r="B1580">
        <v>1570</v>
      </c>
      <c r="C1580" s="1" t="s">
        <v>4233</v>
      </c>
      <c r="D1580" s="1" t="s">
        <v>3508</v>
      </c>
      <c r="E1580" s="1" t="s">
        <v>2320</v>
      </c>
      <c r="F1580" s="1" t="s">
        <v>275</v>
      </c>
      <c r="G1580" s="1" t="s">
        <v>2090</v>
      </c>
      <c r="H1580" s="1" t="s">
        <v>4234</v>
      </c>
      <c r="I1580" s="1">
        <f>+Territorio[[#This Row],[id]]</f>
        <v>1570</v>
      </c>
    </row>
    <row r="1581" spans="2:9" hidden="1" x14ac:dyDescent="0.25">
      <c r="B1581">
        <v>1571</v>
      </c>
      <c r="C1581" s="1" t="s">
        <v>4235</v>
      </c>
      <c r="D1581" s="1" t="s">
        <v>3511</v>
      </c>
      <c r="E1581" s="1" t="s">
        <v>2320</v>
      </c>
      <c r="F1581" s="1" t="s">
        <v>275</v>
      </c>
      <c r="G1581" s="1" t="s">
        <v>2090</v>
      </c>
      <c r="H1581" s="1" t="s">
        <v>4236</v>
      </c>
      <c r="I1581" s="1">
        <f>+Territorio[[#This Row],[id]]</f>
        <v>1571</v>
      </c>
    </row>
    <row r="1582" spans="2:9" hidden="1" x14ac:dyDescent="0.25">
      <c r="B1582">
        <v>1572</v>
      </c>
      <c r="C1582" s="1" t="s">
        <v>4237</v>
      </c>
      <c r="D1582" s="1" t="s">
        <v>3514</v>
      </c>
      <c r="E1582" s="1" t="s">
        <v>2320</v>
      </c>
      <c r="F1582" s="1" t="s">
        <v>275</v>
      </c>
      <c r="G1582" s="1" t="s">
        <v>2090</v>
      </c>
      <c r="H1582" s="1" t="s">
        <v>4238</v>
      </c>
      <c r="I1582" s="1">
        <f>+Territorio[[#This Row],[id]]</f>
        <v>1572</v>
      </c>
    </row>
    <row r="1583" spans="2:9" hidden="1" x14ac:dyDescent="0.25">
      <c r="B1583">
        <v>1573</v>
      </c>
      <c r="C1583" s="1" t="s">
        <v>4239</v>
      </c>
      <c r="D1583" s="1" t="s">
        <v>3516</v>
      </c>
      <c r="E1583" s="1" t="s">
        <v>2320</v>
      </c>
      <c r="F1583" s="1" t="s">
        <v>275</v>
      </c>
      <c r="G1583" s="1" t="s">
        <v>2090</v>
      </c>
      <c r="H1583" s="1" t="s">
        <v>4240</v>
      </c>
      <c r="I1583" s="1">
        <f>+Territorio[[#This Row],[id]]</f>
        <v>1573</v>
      </c>
    </row>
    <row r="1584" spans="2:9" hidden="1" x14ac:dyDescent="0.25">
      <c r="B1584">
        <v>1574</v>
      </c>
      <c r="C1584" s="1" t="s">
        <v>4241</v>
      </c>
      <c r="D1584" s="1" t="s">
        <v>3519</v>
      </c>
      <c r="E1584" s="1" t="s">
        <v>2320</v>
      </c>
      <c r="F1584" s="1" t="s">
        <v>275</v>
      </c>
      <c r="G1584" s="1" t="s">
        <v>2090</v>
      </c>
      <c r="H1584" s="1" t="s">
        <v>4242</v>
      </c>
      <c r="I1584" s="1">
        <f>+Territorio[[#This Row],[id]]</f>
        <v>1574</v>
      </c>
    </row>
    <row r="1585" spans="2:9" hidden="1" x14ac:dyDescent="0.25">
      <c r="B1585">
        <v>1575</v>
      </c>
      <c r="C1585" s="1" t="s">
        <v>4243</v>
      </c>
      <c r="D1585" s="1" t="s">
        <v>3521</v>
      </c>
      <c r="E1585" s="1" t="s">
        <v>2320</v>
      </c>
      <c r="F1585" s="1" t="s">
        <v>275</v>
      </c>
      <c r="G1585" s="1" t="s">
        <v>2090</v>
      </c>
      <c r="H1585" s="1" t="s">
        <v>4244</v>
      </c>
      <c r="I1585" s="1">
        <f>+Territorio[[#This Row],[id]]</f>
        <v>1575</v>
      </c>
    </row>
    <row r="1586" spans="2:9" hidden="1" x14ac:dyDescent="0.25">
      <c r="B1586">
        <v>1576</v>
      </c>
      <c r="C1586" s="1" t="s">
        <v>4245</v>
      </c>
      <c r="D1586" s="1" t="s">
        <v>3524</v>
      </c>
      <c r="E1586" s="1" t="s">
        <v>2320</v>
      </c>
      <c r="F1586" s="1" t="s">
        <v>275</v>
      </c>
      <c r="G1586" s="1" t="s">
        <v>2090</v>
      </c>
      <c r="H1586" s="1" t="s">
        <v>4246</v>
      </c>
      <c r="I1586" s="1">
        <f>+Territorio[[#This Row],[id]]</f>
        <v>1576</v>
      </c>
    </row>
    <row r="1587" spans="2:9" hidden="1" x14ac:dyDescent="0.25">
      <c r="B1587">
        <v>1577</v>
      </c>
      <c r="C1587" s="1" t="s">
        <v>2336</v>
      </c>
      <c r="D1587" s="1" t="s">
        <v>3527</v>
      </c>
      <c r="E1587" s="1" t="s">
        <v>2320</v>
      </c>
      <c r="F1587" s="1" t="s">
        <v>275</v>
      </c>
      <c r="G1587" s="1" t="s">
        <v>2090</v>
      </c>
      <c r="H1587" s="1" t="s">
        <v>4247</v>
      </c>
      <c r="I1587" s="1">
        <f>+Territorio[[#This Row],[id]]</f>
        <v>1577</v>
      </c>
    </row>
    <row r="1588" spans="2:9" hidden="1" x14ac:dyDescent="0.25">
      <c r="B1588">
        <v>1578</v>
      </c>
      <c r="C1588" s="1" t="s">
        <v>684</v>
      </c>
      <c r="D1588" s="1" t="s">
        <v>3545</v>
      </c>
      <c r="E1588" s="1" t="s">
        <v>2320</v>
      </c>
      <c r="F1588" s="1" t="s">
        <v>275</v>
      </c>
      <c r="G1588" s="1" t="s">
        <v>2090</v>
      </c>
      <c r="H1588" s="1" t="s">
        <v>4248</v>
      </c>
      <c r="I1588" s="1">
        <f>+Territorio[[#This Row],[id]]</f>
        <v>1578</v>
      </c>
    </row>
    <row r="1589" spans="2:9" hidden="1" x14ac:dyDescent="0.25">
      <c r="B1589">
        <v>1579</v>
      </c>
      <c r="C1589" s="1" t="s">
        <v>4249</v>
      </c>
      <c r="D1589" s="1" t="s">
        <v>3548</v>
      </c>
      <c r="E1589" s="1" t="s">
        <v>2320</v>
      </c>
      <c r="F1589" s="1" t="s">
        <v>275</v>
      </c>
      <c r="G1589" s="1" t="s">
        <v>2090</v>
      </c>
      <c r="H1589" s="1" t="s">
        <v>4250</v>
      </c>
      <c r="I1589" s="1">
        <f>+Territorio[[#This Row],[id]]</f>
        <v>1579</v>
      </c>
    </row>
    <row r="1590" spans="2:9" hidden="1" x14ac:dyDescent="0.25">
      <c r="B1590">
        <v>1580</v>
      </c>
      <c r="C1590" s="1" t="s">
        <v>4251</v>
      </c>
      <c r="D1590" s="1" t="s">
        <v>3551</v>
      </c>
      <c r="E1590" s="1" t="s">
        <v>2320</v>
      </c>
      <c r="F1590" s="1" t="s">
        <v>275</v>
      </c>
      <c r="G1590" s="1" t="s">
        <v>2090</v>
      </c>
      <c r="H1590" s="1" t="s">
        <v>4252</v>
      </c>
      <c r="I1590" s="1">
        <f>+Territorio[[#This Row],[id]]</f>
        <v>1580</v>
      </c>
    </row>
    <row r="1591" spans="2:9" hidden="1" x14ac:dyDescent="0.25">
      <c r="B1591">
        <v>1581</v>
      </c>
      <c r="C1591" s="1" t="s">
        <v>699</v>
      </c>
      <c r="D1591" s="1" t="s">
        <v>3554</v>
      </c>
      <c r="E1591" s="1" t="s">
        <v>2320</v>
      </c>
      <c r="F1591" s="1" t="s">
        <v>275</v>
      </c>
      <c r="G1591" s="1" t="s">
        <v>2090</v>
      </c>
      <c r="H1591" s="1" t="s">
        <v>4253</v>
      </c>
      <c r="I1591" s="1">
        <f>+Territorio[[#This Row],[id]]</f>
        <v>1581</v>
      </c>
    </row>
    <row r="1592" spans="2:9" hidden="1" x14ac:dyDescent="0.25">
      <c r="B1592">
        <v>1582</v>
      </c>
      <c r="C1592" s="1" t="s">
        <v>4254</v>
      </c>
      <c r="D1592" s="1" t="s">
        <v>3557</v>
      </c>
      <c r="E1592" s="1" t="s">
        <v>2320</v>
      </c>
      <c r="F1592" s="1" t="s">
        <v>275</v>
      </c>
      <c r="G1592" s="1" t="s">
        <v>2090</v>
      </c>
      <c r="H1592" s="1" t="s">
        <v>4255</v>
      </c>
      <c r="I1592" s="1">
        <f>+Territorio[[#This Row],[id]]</f>
        <v>1582</v>
      </c>
    </row>
    <row r="1593" spans="2:9" hidden="1" x14ac:dyDescent="0.25">
      <c r="B1593">
        <v>1583</v>
      </c>
      <c r="C1593" s="1" t="s">
        <v>1026</v>
      </c>
      <c r="D1593" s="1" t="s">
        <v>4256</v>
      </c>
      <c r="E1593" s="1" t="s">
        <v>2320</v>
      </c>
      <c r="F1593" s="1" t="s">
        <v>275</v>
      </c>
      <c r="G1593" s="1" t="s">
        <v>2090</v>
      </c>
      <c r="H1593" s="1" t="s">
        <v>4257</v>
      </c>
      <c r="I1593" s="1">
        <f>+Territorio[[#This Row],[id]]</f>
        <v>1583</v>
      </c>
    </row>
    <row r="1594" spans="2:9" hidden="1" x14ac:dyDescent="0.25">
      <c r="B1594">
        <v>1584</v>
      </c>
      <c r="C1594" s="1" t="s">
        <v>4258</v>
      </c>
      <c r="D1594" s="1" t="s">
        <v>4259</v>
      </c>
      <c r="E1594" s="1" t="s">
        <v>2320</v>
      </c>
      <c r="F1594" s="1" t="s">
        <v>275</v>
      </c>
      <c r="G1594" s="1" t="s">
        <v>2090</v>
      </c>
      <c r="H1594" s="1" t="s">
        <v>4260</v>
      </c>
      <c r="I1594" s="1">
        <f>+Territorio[[#This Row],[id]]</f>
        <v>1584</v>
      </c>
    </row>
    <row r="1595" spans="2:9" hidden="1" x14ac:dyDescent="0.25">
      <c r="B1595">
        <v>1585</v>
      </c>
      <c r="C1595" s="1" t="s">
        <v>2427</v>
      </c>
      <c r="D1595" s="1" t="s">
        <v>4261</v>
      </c>
      <c r="E1595" s="1" t="s">
        <v>2320</v>
      </c>
      <c r="F1595" s="1" t="s">
        <v>275</v>
      </c>
      <c r="G1595" s="1" t="s">
        <v>2090</v>
      </c>
      <c r="H1595" s="1" t="s">
        <v>4262</v>
      </c>
      <c r="I1595" s="1">
        <f>+Territorio[[#This Row],[id]]</f>
        <v>1585</v>
      </c>
    </row>
    <row r="1596" spans="2:9" hidden="1" x14ac:dyDescent="0.25">
      <c r="B1596">
        <v>1586</v>
      </c>
      <c r="C1596" s="1" t="s">
        <v>4263</v>
      </c>
      <c r="D1596" s="1" t="s">
        <v>4264</v>
      </c>
      <c r="E1596" s="1" t="s">
        <v>2320</v>
      </c>
      <c r="F1596" s="1" t="s">
        <v>275</v>
      </c>
      <c r="G1596" s="1" t="s">
        <v>2090</v>
      </c>
      <c r="H1596" s="1" t="s">
        <v>4265</v>
      </c>
      <c r="I1596" s="1">
        <f>+Territorio[[#This Row],[id]]</f>
        <v>1586</v>
      </c>
    </row>
    <row r="1597" spans="2:9" hidden="1" x14ac:dyDescent="0.25">
      <c r="B1597">
        <v>1587</v>
      </c>
      <c r="C1597" s="1" t="s">
        <v>1670</v>
      </c>
      <c r="D1597" s="1" t="s">
        <v>4266</v>
      </c>
      <c r="E1597" s="1" t="s">
        <v>2320</v>
      </c>
      <c r="F1597" s="1" t="s">
        <v>275</v>
      </c>
      <c r="G1597" s="1" t="s">
        <v>2090</v>
      </c>
      <c r="H1597" s="1" t="s">
        <v>4267</v>
      </c>
      <c r="I1597" s="1">
        <f>+Territorio[[#This Row],[id]]</f>
        <v>1587</v>
      </c>
    </row>
    <row r="1598" spans="2:9" hidden="1" x14ac:dyDescent="0.25">
      <c r="B1598">
        <v>1588</v>
      </c>
      <c r="C1598" s="1" t="s">
        <v>4268</v>
      </c>
      <c r="D1598" s="1" t="s">
        <v>4269</v>
      </c>
      <c r="E1598" s="1" t="s">
        <v>2320</v>
      </c>
      <c r="F1598" s="1" t="s">
        <v>275</v>
      </c>
      <c r="G1598" s="1" t="s">
        <v>2090</v>
      </c>
      <c r="H1598" s="1" t="s">
        <v>4270</v>
      </c>
      <c r="I1598" s="1">
        <f>+Territorio[[#This Row],[id]]</f>
        <v>1588</v>
      </c>
    </row>
    <row r="1599" spans="2:9" hidden="1" x14ac:dyDescent="0.25">
      <c r="B1599">
        <v>1589</v>
      </c>
      <c r="C1599" s="1" t="s">
        <v>713</v>
      </c>
      <c r="D1599" s="1" t="s">
        <v>2252</v>
      </c>
      <c r="E1599" s="1" t="s">
        <v>2320</v>
      </c>
      <c r="F1599" s="1" t="s">
        <v>425</v>
      </c>
      <c r="G1599" s="1" t="s">
        <v>2090</v>
      </c>
      <c r="H1599" s="1" t="s">
        <v>4271</v>
      </c>
      <c r="I1599" s="1">
        <f>+Territorio[[#This Row],[id]]</f>
        <v>1589</v>
      </c>
    </row>
    <row r="1600" spans="2:9" hidden="1" x14ac:dyDescent="0.25">
      <c r="B1600">
        <v>1590</v>
      </c>
      <c r="C1600" s="1" t="s">
        <v>2834</v>
      </c>
      <c r="D1600" s="1" t="s">
        <v>2457</v>
      </c>
      <c r="E1600" s="1" t="s">
        <v>2320</v>
      </c>
      <c r="F1600" s="1" t="s">
        <v>425</v>
      </c>
      <c r="G1600" s="1" t="s">
        <v>2090</v>
      </c>
      <c r="H1600" s="1" t="s">
        <v>4272</v>
      </c>
      <c r="I1600" s="1">
        <f>+Territorio[[#This Row],[id]]</f>
        <v>1590</v>
      </c>
    </row>
    <row r="1601" spans="2:9" hidden="1" x14ac:dyDescent="0.25">
      <c r="B1601">
        <v>1591</v>
      </c>
      <c r="C1601" s="1" t="s">
        <v>1360</v>
      </c>
      <c r="D1601" s="1" t="s">
        <v>2469</v>
      </c>
      <c r="E1601" s="1" t="s">
        <v>2320</v>
      </c>
      <c r="F1601" s="1" t="s">
        <v>425</v>
      </c>
      <c r="G1601" s="1" t="s">
        <v>2090</v>
      </c>
      <c r="H1601" s="1" t="s">
        <v>4273</v>
      </c>
      <c r="I1601" s="1">
        <f>+Territorio[[#This Row],[id]]</f>
        <v>1591</v>
      </c>
    </row>
    <row r="1602" spans="2:9" hidden="1" x14ac:dyDescent="0.25">
      <c r="B1602">
        <v>1592</v>
      </c>
      <c r="C1602" s="1" t="s">
        <v>4274</v>
      </c>
      <c r="D1602" s="1" t="s">
        <v>4275</v>
      </c>
      <c r="E1602" s="1" t="s">
        <v>2320</v>
      </c>
      <c r="F1602" s="1" t="s">
        <v>425</v>
      </c>
      <c r="G1602" s="1" t="s">
        <v>2090</v>
      </c>
      <c r="H1602" s="1" t="s">
        <v>4276</v>
      </c>
      <c r="I1602" s="1">
        <f>+Territorio[[#This Row],[id]]</f>
        <v>1592</v>
      </c>
    </row>
    <row r="1603" spans="2:9" hidden="1" x14ac:dyDescent="0.25">
      <c r="B1603">
        <v>1593</v>
      </c>
      <c r="C1603" s="1" t="s">
        <v>4277</v>
      </c>
      <c r="D1603" s="1" t="s">
        <v>4278</v>
      </c>
      <c r="E1603" s="1" t="s">
        <v>2320</v>
      </c>
      <c r="F1603" s="1" t="s">
        <v>425</v>
      </c>
      <c r="G1603" s="1" t="s">
        <v>2090</v>
      </c>
      <c r="H1603" s="1" t="s">
        <v>4279</v>
      </c>
      <c r="I1603" s="1">
        <f>+Territorio[[#This Row],[id]]</f>
        <v>1593</v>
      </c>
    </row>
    <row r="1604" spans="2:9" hidden="1" x14ac:dyDescent="0.25">
      <c r="B1604">
        <v>1594</v>
      </c>
      <c r="C1604" s="1" t="s">
        <v>4190</v>
      </c>
      <c r="D1604" s="1" t="s">
        <v>4280</v>
      </c>
      <c r="E1604" s="1" t="s">
        <v>2320</v>
      </c>
      <c r="F1604" s="1" t="s">
        <v>425</v>
      </c>
      <c r="G1604" s="1" t="s">
        <v>2090</v>
      </c>
      <c r="H1604" s="1" t="s">
        <v>4281</v>
      </c>
      <c r="I1604" s="1">
        <f>+Territorio[[#This Row],[id]]</f>
        <v>1594</v>
      </c>
    </row>
    <row r="1605" spans="2:9" hidden="1" x14ac:dyDescent="0.25">
      <c r="B1605">
        <v>1595</v>
      </c>
      <c r="C1605" s="1" t="s">
        <v>1277</v>
      </c>
      <c r="D1605" s="1" t="s">
        <v>4282</v>
      </c>
      <c r="E1605" s="1" t="s">
        <v>2320</v>
      </c>
      <c r="F1605" s="1" t="s">
        <v>425</v>
      </c>
      <c r="G1605" s="1" t="s">
        <v>2090</v>
      </c>
      <c r="H1605" s="1" t="s">
        <v>4283</v>
      </c>
      <c r="I1605" s="1">
        <f>+Territorio[[#This Row],[id]]</f>
        <v>1595</v>
      </c>
    </row>
    <row r="1606" spans="2:9" hidden="1" x14ac:dyDescent="0.25">
      <c r="B1606">
        <v>1596</v>
      </c>
      <c r="C1606" s="1" t="s">
        <v>4284</v>
      </c>
      <c r="D1606" s="1" t="s">
        <v>4285</v>
      </c>
      <c r="E1606" s="1" t="s">
        <v>2320</v>
      </c>
      <c r="F1606" s="1" t="s">
        <v>425</v>
      </c>
      <c r="G1606" s="1" t="s">
        <v>2090</v>
      </c>
      <c r="H1606" s="1" t="s">
        <v>4286</v>
      </c>
      <c r="I1606" s="1">
        <f>+Territorio[[#This Row],[id]]</f>
        <v>1596</v>
      </c>
    </row>
    <row r="1607" spans="2:9" hidden="1" x14ac:dyDescent="0.25">
      <c r="B1607">
        <v>1597</v>
      </c>
      <c r="C1607" s="1" t="s">
        <v>4287</v>
      </c>
      <c r="D1607" s="1" t="s">
        <v>4288</v>
      </c>
      <c r="E1607" s="1" t="s">
        <v>2320</v>
      </c>
      <c r="F1607" s="1" t="s">
        <v>425</v>
      </c>
      <c r="G1607" s="1" t="s">
        <v>2090</v>
      </c>
      <c r="H1607" s="1" t="s">
        <v>4289</v>
      </c>
      <c r="I1607" s="1">
        <f>+Territorio[[#This Row],[id]]</f>
        <v>1597</v>
      </c>
    </row>
    <row r="1608" spans="2:9" hidden="1" x14ac:dyDescent="0.25">
      <c r="B1608">
        <v>1598</v>
      </c>
      <c r="C1608" s="1" t="s">
        <v>4290</v>
      </c>
      <c r="D1608" s="1" t="s">
        <v>4291</v>
      </c>
      <c r="E1608" s="1" t="s">
        <v>2320</v>
      </c>
      <c r="F1608" s="1" t="s">
        <v>425</v>
      </c>
      <c r="G1608" s="1" t="s">
        <v>2090</v>
      </c>
      <c r="H1608" s="1" t="s">
        <v>4292</v>
      </c>
      <c r="I1608" s="1">
        <f>+Territorio[[#This Row],[id]]</f>
        <v>1598</v>
      </c>
    </row>
    <row r="1609" spans="2:9" hidden="1" x14ac:dyDescent="0.25">
      <c r="B1609">
        <v>1599</v>
      </c>
      <c r="C1609" s="1" t="s">
        <v>4293</v>
      </c>
      <c r="D1609" s="1" t="s">
        <v>3180</v>
      </c>
      <c r="E1609" s="1" t="s">
        <v>2320</v>
      </c>
      <c r="F1609" s="1" t="s">
        <v>425</v>
      </c>
      <c r="G1609" s="1" t="s">
        <v>2090</v>
      </c>
      <c r="H1609" s="1" t="s">
        <v>4294</v>
      </c>
      <c r="I1609" s="1">
        <f>+Territorio[[#This Row],[id]]</f>
        <v>1599</v>
      </c>
    </row>
    <row r="1610" spans="2:9" hidden="1" x14ac:dyDescent="0.25">
      <c r="B1610">
        <v>1600</v>
      </c>
      <c r="C1610" s="1" t="s">
        <v>4295</v>
      </c>
      <c r="D1610" s="1" t="s">
        <v>2568</v>
      </c>
      <c r="E1610" s="1" t="s">
        <v>2320</v>
      </c>
      <c r="F1610" s="1" t="s">
        <v>425</v>
      </c>
      <c r="G1610" s="1" t="s">
        <v>2090</v>
      </c>
      <c r="H1610" s="1" t="s">
        <v>4296</v>
      </c>
      <c r="I1610" s="1">
        <f>+Territorio[[#This Row],[id]]</f>
        <v>1600</v>
      </c>
    </row>
    <row r="1611" spans="2:9" hidden="1" x14ac:dyDescent="0.25">
      <c r="B1611">
        <v>1601</v>
      </c>
      <c r="C1611" s="1" t="s">
        <v>4297</v>
      </c>
      <c r="D1611" s="1" t="s">
        <v>3198</v>
      </c>
      <c r="E1611" s="1" t="s">
        <v>2320</v>
      </c>
      <c r="F1611" s="1" t="s">
        <v>425</v>
      </c>
      <c r="G1611" s="1" t="s">
        <v>2090</v>
      </c>
      <c r="H1611" s="1" t="s">
        <v>4298</v>
      </c>
      <c r="I1611" s="1">
        <f>+Territorio[[#This Row],[id]]</f>
        <v>1601</v>
      </c>
    </row>
    <row r="1612" spans="2:9" hidden="1" x14ac:dyDescent="0.25">
      <c r="B1612">
        <v>1602</v>
      </c>
      <c r="C1612" s="1" t="s">
        <v>4299</v>
      </c>
      <c r="D1612" s="1" t="s">
        <v>3206</v>
      </c>
      <c r="E1612" s="1" t="s">
        <v>2320</v>
      </c>
      <c r="F1612" s="1" t="s">
        <v>425</v>
      </c>
      <c r="G1612" s="1" t="s">
        <v>2090</v>
      </c>
      <c r="H1612" s="1" t="s">
        <v>4300</v>
      </c>
      <c r="I1612" s="1">
        <f>+Territorio[[#This Row],[id]]</f>
        <v>1602</v>
      </c>
    </row>
    <row r="1613" spans="2:9" hidden="1" x14ac:dyDescent="0.25">
      <c r="B1613">
        <v>1603</v>
      </c>
      <c r="C1613" s="1" t="s">
        <v>4301</v>
      </c>
      <c r="D1613" s="1" t="s">
        <v>3221</v>
      </c>
      <c r="E1613" s="1" t="s">
        <v>2320</v>
      </c>
      <c r="F1613" s="1" t="s">
        <v>425</v>
      </c>
      <c r="G1613" s="1" t="s">
        <v>2090</v>
      </c>
      <c r="H1613" s="1" t="s">
        <v>4302</v>
      </c>
      <c r="I1613" s="1">
        <f>+Territorio[[#This Row],[id]]</f>
        <v>1603</v>
      </c>
    </row>
    <row r="1614" spans="2:9" hidden="1" x14ac:dyDescent="0.25">
      <c r="B1614">
        <v>1604</v>
      </c>
      <c r="C1614" s="1" t="s">
        <v>4303</v>
      </c>
      <c r="D1614" s="1" t="s">
        <v>4304</v>
      </c>
      <c r="E1614" s="1" t="s">
        <v>2320</v>
      </c>
      <c r="F1614" s="1" t="s">
        <v>425</v>
      </c>
      <c r="G1614" s="1" t="s">
        <v>2090</v>
      </c>
      <c r="H1614" s="1" t="s">
        <v>4305</v>
      </c>
      <c r="I1614" s="1">
        <f>+Territorio[[#This Row],[id]]</f>
        <v>1604</v>
      </c>
    </row>
    <row r="1615" spans="2:9" hidden="1" x14ac:dyDescent="0.25">
      <c r="B1615">
        <v>1605</v>
      </c>
      <c r="C1615" s="1" t="s">
        <v>939</v>
      </c>
      <c r="D1615" s="1" t="s">
        <v>4306</v>
      </c>
      <c r="E1615" s="1" t="s">
        <v>2320</v>
      </c>
      <c r="F1615" s="1" t="s">
        <v>425</v>
      </c>
      <c r="G1615" s="1" t="s">
        <v>2090</v>
      </c>
      <c r="H1615" s="1" t="s">
        <v>4307</v>
      </c>
      <c r="I1615" s="1">
        <f>+Territorio[[#This Row],[id]]</f>
        <v>1605</v>
      </c>
    </row>
    <row r="1616" spans="2:9" hidden="1" x14ac:dyDescent="0.25">
      <c r="B1616">
        <v>1606</v>
      </c>
      <c r="C1616" s="1" t="s">
        <v>4308</v>
      </c>
      <c r="D1616" s="1" t="s">
        <v>3600</v>
      </c>
      <c r="E1616" s="1" t="s">
        <v>2320</v>
      </c>
      <c r="F1616" s="1" t="s">
        <v>425</v>
      </c>
      <c r="G1616" s="1" t="s">
        <v>2090</v>
      </c>
      <c r="H1616" s="1" t="s">
        <v>4309</v>
      </c>
      <c r="I1616" s="1">
        <f>+Territorio[[#This Row],[id]]</f>
        <v>1606</v>
      </c>
    </row>
    <row r="1617" spans="2:9" hidden="1" x14ac:dyDescent="0.25">
      <c r="B1617">
        <v>1607</v>
      </c>
      <c r="C1617" s="1" t="s">
        <v>4310</v>
      </c>
      <c r="D1617" s="1" t="s">
        <v>3614</v>
      </c>
      <c r="E1617" s="1" t="s">
        <v>2320</v>
      </c>
      <c r="F1617" s="1" t="s">
        <v>425</v>
      </c>
      <c r="G1617" s="1" t="s">
        <v>2090</v>
      </c>
      <c r="H1617" s="1" t="s">
        <v>4311</v>
      </c>
      <c r="I1617" s="1">
        <f>+Territorio[[#This Row],[id]]</f>
        <v>1607</v>
      </c>
    </row>
    <row r="1618" spans="2:9" hidden="1" x14ac:dyDescent="0.25">
      <c r="B1618">
        <v>1608</v>
      </c>
      <c r="C1618" s="1" t="s">
        <v>4312</v>
      </c>
      <c r="D1618" s="1" t="s">
        <v>4313</v>
      </c>
      <c r="E1618" s="1" t="s">
        <v>2320</v>
      </c>
      <c r="F1618" s="1" t="s">
        <v>425</v>
      </c>
      <c r="G1618" s="1" t="s">
        <v>2090</v>
      </c>
      <c r="H1618" s="1" t="s">
        <v>4314</v>
      </c>
      <c r="I1618" s="1">
        <f>+Territorio[[#This Row],[id]]</f>
        <v>1608</v>
      </c>
    </row>
    <row r="1619" spans="2:9" hidden="1" x14ac:dyDescent="0.25">
      <c r="B1619">
        <v>1609</v>
      </c>
      <c r="C1619" s="1" t="s">
        <v>4315</v>
      </c>
      <c r="D1619" s="1" t="s">
        <v>4316</v>
      </c>
      <c r="E1619" s="1" t="s">
        <v>2320</v>
      </c>
      <c r="F1619" s="1" t="s">
        <v>425</v>
      </c>
      <c r="G1619" s="1" t="s">
        <v>2090</v>
      </c>
      <c r="H1619" s="1" t="s">
        <v>4317</v>
      </c>
      <c r="I1619" s="1">
        <f>+Territorio[[#This Row],[id]]</f>
        <v>1609</v>
      </c>
    </row>
    <row r="1620" spans="2:9" hidden="1" x14ac:dyDescent="0.25">
      <c r="B1620">
        <v>1610</v>
      </c>
      <c r="C1620" s="1" t="s">
        <v>4318</v>
      </c>
      <c r="D1620" s="1" t="s">
        <v>4319</v>
      </c>
      <c r="E1620" s="1" t="s">
        <v>2320</v>
      </c>
      <c r="F1620" s="1" t="s">
        <v>425</v>
      </c>
      <c r="G1620" s="1" t="s">
        <v>2090</v>
      </c>
      <c r="H1620" s="1" t="s">
        <v>4320</v>
      </c>
      <c r="I1620" s="1">
        <f>+Territorio[[#This Row],[id]]</f>
        <v>1610</v>
      </c>
    </row>
    <row r="1621" spans="2:9" hidden="1" x14ac:dyDescent="0.25">
      <c r="B1621">
        <v>1611</v>
      </c>
      <c r="C1621" s="1" t="s">
        <v>4321</v>
      </c>
      <c r="D1621" s="1" t="s">
        <v>4322</v>
      </c>
      <c r="E1621" s="1" t="s">
        <v>2320</v>
      </c>
      <c r="F1621" s="1" t="s">
        <v>425</v>
      </c>
      <c r="G1621" s="1" t="s">
        <v>2090</v>
      </c>
      <c r="H1621" s="1" t="s">
        <v>4323</v>
      </c>
      <c r="I1621" s="1">
        <f>+Territorio[[#This Row],[id]]</f>
        <v>1611</v>
      </c>
    </row>
    <row r="1622" spans="2:9" hidden="1" x14ac:dyDescent="0.25">
      <c r="B1622">
        <v>1612</v>
      </c>
      <c r="C1622" s="1" t="s">
        <v>3217</v>
      </c>
      <c r="D1622" s="1" t="s">
        <v>4324</v>
      </c>
      <c r="E1622" s="1" t="s">
        <v>2320</v>
      </c>
      <c r="F1622" s="1" t="s">
        <v>425</v>
      </c>
      <c r="G1622" s="1" t="s">
        <v>2090</v>
      </c>
      <c r="H1622" s="1" t="s">
        <v>4325</v>
      </c>
      <c r="I1622" s="1">
        <f>+Territorio[[#This Row],[id]]</f>
        <v>1612</v>
      </c>
    </row>
    <row r="1623" spans="2:9" hidden="1" x14ac:dyDescent="0.25">
      <c r="B1623">
        <v>1613</v>
      </c>
      <c r="C1623" s="1" t="s">
        <v>4326</v>
      </c>
      <c r="D1623" s="1" t="s">
        <v>4327</v>
      </c>
      <c r="E1623" s="1" t="s">
        <v>2320</v>
      </c>
      <c r="F1623" s="1" t="s">
        <v>425</v>
      </c>
      <c r="G1623" s="1" t="s">
        <v>2090</v>
      </c>
      <c r="H1623" s="1" t="s">
        <v>4328</v>
      </c>
      <c r="I1623" s="1">
        <f>+Territorio[[#This Row],[id]]</f>
        <v>1613</v>
      </c>
    </row>
    <row r="1624" spans="2:9" hidden="1" x14ac:dyDescent="0.25">
      <c r="B1624">
        <v>1614</v>
      </c>
      <c r="C1624" s="1" t="s">
        <v>934</v>
      </c>
      <c r="D1624" s="1" t="s">
        <v>4329</v>
      </c>
      <c r="E1624" s="1" t="s">
        <v>2320</v>
      </c>
      <c r="F1624" s="1" t="s">
        <v>425</v>
      </c>
      <c r="G1624" s="1" t="s">
        <v>2090</v>
      </c>
      <c r="H1624" s="1" t="s">
        <v>4330</v>
      </c>
      <c r="I1624" s="1">
        <f>+Territorio[[#This Row],[id]]</f>
        <v>1614</v>
      </c>
    </row>
    <row r="1625" spans="2:9" hidden="1" x14ac:dyDescent="0.25">
      <c r="B1625">
        <v>1615</v>
      </c>
      <c r="C1625" s="1" t="s">
        <v>4331</v>
      </c>
      <c r="D1625" s="1" t="s">
        <v>4332</v>
      </c>
      <c r="E1625" s="1" t="s">
        <v>2320</v>
      </c>
      <c r="F1625" s="1" t="s">
        <v>425</v>
      </c>
      <c r="G1625" s="1" t="s">
        <v>2090</v>
      </c>
      <c r="H1625" s="1" t="s">
        <v>4333</v>
      </c>
      <c r="I1625" s="1">
        <f>+Territorio[[#This Row],[id]]</f>
        <v>1615</v>
      </c>
    </row>
    <row r="1626" spans="2:9" hidden="1" x14ac:dyDescent="0.25">
      <c r="B1626">
        <v>1616</v>
      </c>
      <c r="C1626" s="1" t="s">
        <v>3727</v>
      </c>
      <c r="D1626" s="1" t="s">
        <v>4334</v>
      </c>
      <c r="E1626" s="1" t="s">
        <v>2320</v>
      </c>
      <c r="F1626" s="1" t="s">
        <v>425</v>
      </c>
      <c r="G1626" s="1" t="s">
        <v>2090</v>
      </c>
      <c r="H1626" s="1" t="s">
        <v>4335</v>
      </c>
      <c r="I1626" s="1">
        <f>+Territorio[[#This Row],[id]]</f>
        <v>1616</v>
      </c>
    </row>
    <row r="1627" spans="2:9" hidden="1" x14ac:dyDescent="0.25">
      <c r="B1627">
        <v>1617</v>
      </c>
      <c r="C1627" s="1" t="s">
        <v>2084</v>
      </c>
      <c r="D1627" s="1" t="s">
        <v>4336</v>
      </c>
      <c r="E1627" s="1" t="s">
        <v>2320</v>
      </c>
      <c r="F1627" s="1" t="s">
        <v>425</v>
      </c>
      <c r="G1627" s="1" t="s">
        <v>2090</v>
      </c>
      <c r="H1627" s="1" t="s">
        <v>4337</v>
      </c>
      <c r="I1627" s="1">
        <f>+Territorio[[#This Row],[id]]</f>
        <v>1617</v>
      </c>
    </row>
    <row r="1628" spans="2:9" hidden="1" x14ac:dyDescent="0.25">
      <c r="B1628">
        <v>1618</v>
      </c>
      <c r="C1628" s="1" t="s">
        <v>4338</v>
      </c>
      <c r="D1628" s="1" t="s">
        <v>4339</v>
      </c>
      <c r="E1628" s="1" t="s">
        <v>2320</v>
      </c>
      <c r="F1628" s="1" t="s">
        <v>425</v>
      </c>
      <c r="G1628" s="1" t="s">
        <v>2090</v>
      </c>
      <c r="H1628" s="1" t="s">
        <v>4340</v>
      </c>
      <c r="I1628" s="1">
        <f>+Territorio[[#This Row],[id]]</f>
        <v>1618</v>
      </c>
    </row>
    <row r="1629" spans="2:9" hidden="1" x14ac:dyDescent="0.25">
      <c r="B1629">
        <v>1619</v>
      </c>
      <c r="C1629" s="1" t="s">
        <v>4341</v>
      </c>
      <c r="D1629" s="1" t="s">
        <v>4342</v>
      </c>
      <c r="E1629" s="1" t="s">
        <v>2320</v>
      </c>
      <c r="F1629" s="1" t="s">
        <v>425</v>
      </c>
      <c r="G1629" s="1" t="s">
        <v>2090</v>
      </c>
      <c r="H1629" s="1" t="s">
        <v>4343</v>
      </c>
      <c r="I1629" s="1">
        <f>+Territorio[[#This Row],[id]]</f>
        <v>1619</v>
      </c>
    </row>
    <row r="1630" spans="2:9" hidden="1" x14ac:dyDescent="0.25">
      <c r="B1630">
        <v>1620</v>
      </c>
      <c r="C1630" s="1" t="s">
        <v>4344</v>
      </c>
      <c r="D1630" s="1" t="s">
        <v>4345</v>
      </c>
      <c r="E1630" s="1" t="s">
        <v>2320</v>
      </c>
      <c r="F1630" s="1" t="s">
        <v>425</v>
      </c>
      <c r="G1630" s="1" t="s">
        <v>2090</v>
      </c>
      <c r="H1630" s="1" t="s">
        <v>4346</v>
      </c>
      <c r="I1630" s="1">
        <f>+Territorio[[#This Row],[id]]</f>
        <v>1620</v>
      </c>
    </row>
    <row r="1631" spans="2:9" hidden="1" x14ac:dyDescent="0.25">
      <c r="B1631">
        <v>1621</v>
      </c>
      <c r="C1631" s="1" t="s">
        <v>3819</v>
      </c>
      <c r="D1631" s="1" t="s">
        <v>4347</v>
      </c>
      <c r="E1631" s="1" t="s">
        <v>2320</v>
      </c>
      <c r="F1631" s="1" t="s">
        <v>425</v>
      </c>
      <c r="G1631" s="1" t="s">
        <v>2090</v>
      </c>
      <c r="H1631" s="1" t="s">
        <v>4348</v>
      </c>
      <c r="I1631" s="1">
        <f>+Territorio[[#This Row],[id]]</f>
        <v>1621</v>
      </c>
    </row>
    <row r="1632" spans="2:9" hidden="1" x14ac:dyDescent="0.25">
      <c r="B1632">
        <v>1622</v>
      </c>
      <c r="C1632" s="1" t="s">
        <v>921</v>
      </c>
      <c r="D1632" s="1" t="s">
        <v>4349</v>
      </c>
      <c r="E1632" s="1" t="s">
        <v>2320</v>
      </c>
      <c r="F1632" s="1" t="s">
        <v>425</v>
      </c>
      <c r="G1632" s="1" t="s">
        <v>2090</v>
      </c>
      <c r="H1632" s="1" t="s">
        <v>4350</v>
      </c>
      <c r="I1632" s="1">
        <f>+Territorio[[#This Row],[id]]</f>
        <v>1622</v>
      </c>
    </row>
    <row r="1633" spans="2:9" hidden="1" x14ac:dyDescent="0.25">
      <c r="B1633">
        <v>1623</v>
      </c>
      <c r="C1633" s="1" t="s">
        <v>4351</v>
      </c>
      <c r="D1633" s="1" t="s">
        <v>4352</v>
      </c>
      <c r="E1633" s="1" t="s">
        <v>2320</v>
      </c>
      <c r="F1633" s="1" t="s">
        <v>425</v>
      </c>
      <c r="G1633" s="1" t="s">
        <v>2090</v>
      </c>
      <c r="H1633" s="1" t="s">
        <v>4353</v>
      </c>
      <c r="I1633" s="1">
        <f>+Territorio[[#This Row],[id]]</f>
        <v>1623</v>
      </c>
    </row>
    <row r="1634" spans="2:9" hidden="1" x14ac:dyDescent="0.25">
      <c r="B1634">
        <v>1624</v>
      </c>
      <c r="C1634" s="1" t="s">
        <v>4354</v>
      </c>
      <c r="D1634" s="1" t="s">
        <v>4355</v>
      </c>
      <c r="E1634" s="1" t="s">
        <v>2320</v>
      </c>
      <c r="F1634" s="1" t="s">
        <v>425</v>
      </c>
      <c r="G1634" s="1" t="s">
        <v>2090</v>
      </c>
      <c r="H1634" s="1" t="s">
        <v>4356</v>
      </c>
      <c r="I1634" s="1">
        <f>+Territorio[[#This Row],[id]]</f>
        <v>1624</v>
      </c>
    </row>
    <row r="1635" spans="2:9" hidden="1" x14ac:dyDescent="0.25">
      <c r="B1635">
        <v>1625</v>
      </c>
      <c r="C1635" s="1" t="s">
        <v>4357</v>
      </c>
      <c r="D1635" s="1" t="s">
        <v>4358</v>
      </c>
      <c r="E1635" s="1" t="s">
        <v>2320</v>
      </c>
      <c r="F1635" s="1" t="s">
        <v>425</v>
      </c>
      <c r="G1635" s="1" t="s">
        <v>2090</v>
      </c>
      <c r="H1635" s="1" t="s">
        <v>4359</v>
      </c>
      <c r="I1635" s="1">
        <f>+Territorio[[#This Row],[id]]</f>
        <v>1625</v>
      </c>
    </row>
    <row r="1636" spans="2:9" hidden="1" x14ac:dyDescent="0.25">
      <c r="B1636">
        <v>1626</v>
      </c>
      <c r="C1636" s="1" t="s">
        <v>4360</v>
      </c>
      <c r="D1636" s="1" t="s">
        <v>4361</v>
      </c>
      <c r="E1636" s="1" t="s">
        <v>2320</v>
      </c>
      <c r="F1636" s="1" t="s">
        <v>425</v>
      </c>
      <c r="G1636" s="1" t="s">
        <v>2090</v>
      </c>
      <c r="H1636" s="1" t="s">
        <v>4362</v>
      </c>
      <c r="I1636" s="1">
        <f>+Territorio[[#This Row],[id]]</f>
        <v>1626</v>
      </c>
    </row>
    <row r="1637" spans="2:9" hidden="1" x14ac:dyDescent="0.25">
      <c r="B1637">
        <v>1627</v>
      </c>
      <c r="C1637" s="1" t="s">
        <v>2744</v>
      </c>
      <c r="D1637" s="1" t="s">
        <v>4363</v>
      </c>
      <c r="E1637" s="1" t="s">
        <v>2320</v>
      </c>
      <c r="F1637" s="1" t="s">
        <v>425</v>
      </c>
      <c r="G1637" s="1" t="s">
        <v>2090</v>
      </c>
      <c r="H1637" s="1" t="s">
        <v>4364</v>
      </c>
      <c r="I1637" s="1">
        <f>+Territorio[[#This Row],[id]]</f>
        <v>1627</v>
      </c>
    </row>
    <row r="1638" spans="2:9" hidden="1" x14ac:dyDescent="0.25">
      <c r="B1638">
        <v>1628</v>
      </c>
      <c r="C1638" s="1" t="s">
        <v>4365</v>
      </c>
      <c r="D1638" s="1" t="s">
        <v>4366</v>
      </c>
      <c r="E1638" s="1" t="s">
        <v>2320</v>
      </c>
      <c r="F1638" s="1" t="s">
        <v>425</v>
      </c>
      <c r="G1638" s="1" t="s">
        <v>2090</v>
      </c>
      <c r="H1638" s="1" t="s">
        <v>4367</v>
      </c>
      <c r="I1638" s="1">
        <f>+Territorio[[#This Row],[id]]</f>
        <v>1628</v>
      </c>
    </row>
    <row r="1639" spans="2:9" hidden="1" x14ac:dyDescent="0.25">
      <c r="B1639">
        <v>1629</v>
      </c>
      <c r="C1639" s="1" t="s">
        <v>4368</v>
      </c>
      <c r="D1639" s="1" t="s">
        <v>4369</v>
      </c>
      <c r="E1639" s="1" t="s">
        <v>2320</v>
      </c>
      <c r="F1639" s="1" t="s">
        <v>425</v>
      </c>
      <c r="G1639" s="1" t="s">
        <v>2090</v>
      </c>
      <c r="H1639" s="1" t="s">
        <v>4370</v>
      </c>
      <c r="I1639" s="1">
        <f>+Territorio[[#This Row],[id]]</f>
        <v>1629</v>
      </c>
    </row>
    <row r="1640" spans="2:9" hidden="1" x14ac:dyDescent="0.25">
      <c r="B1640">
        <v>1630</v>
      </c>
      <c r="C1640" s="1" t="s">
        <v>4371</v>
      </c>
      <c r="D1640" s="1" t="s">
        <v>4372</v>
      </c>
      <c r="E1640" s="1" t="s">
        <v>2320</v>
      </c>
      <c r="F1640" s="1" t="s">
        <v>425</v>
      </c>
      <c r="G1640" s="1" t="s">
        <v>2090</v>
      </c>
      <c r="H1640" s="1" t="s">
        <v>4373</v>
      </c>
      <c r="I1640" s="1">
        <f>+Territorio[[#This Row],[id]]</f>
        <v>1630</v>
      </c>
    </row>
    <row r="1641" spans="2:9" hidden="1" x14ac:dyDescent="0.25">
      <c r="B1641">
        <v>1631</v>
      </c>
      <c r="C1641" s="1" t="s">
        <v>4374</v>
      </c>
      <c r="D1641" s="1" t="s">
        <v>4375</v>
      </c>
      <c r="E1641" s="1" t="s">
        <v>2320</v>
      </c>
      <c r="F1641" s="1" t="s">
        <v>425</v>
      </c>
      <c r="G1641" s="1" t="s">
        <v>2090</v>
      </c>
      <c r="H1641" s="1" t="s">
        <v>4376</v>
      </c>
      <c r="I1641" s="1">
        <f>+Territorio[[#This Row],[id]]</f>
        <v>1631</v>
      </c>
    </row>
    <row r="1642" spans="2:9" hidden="1" x14ac:dyDescent="0.25">
      <c r="B1642">
        <v>1632</v>
      </c>
      <c r="C1642" s="1" t="s">
        <v>4377</v>
      </c>
      <c r="D1642" s="1" t="s">
        <v>4378</v>
      </c>
      <c r="E1642" s="1" t="s">
        <v>2320</v>
      </c>
      <c r="F1642" s="1" t="s">
        <v>425</v>
      </c>
      <c r="G1642" s="1" t="s">
        <v>2090</v>
      </c>
      <c r="H1642" s="1" t="s">
        <v>4379</v>
      </c>
      <c r="I1642" s="1">
        <f>+Territorio[[#This Row],[id]]</f>
        <v>1632</v>
      </c>
    </row>
    <row r="1643" spans="2:9" hidden="1" x14ac:dyDescent="0.25">
      <c r="B1643">
        <v>1633</v>
      </c>
      <c r="C1643" s="1" t="s">
        <v>942</v>
      </c>
      <c r="D1643" s="1" t="s">
        <v>4380</v>
      </c>
      <c r="E1643" s="1" t="s">
        <v>2320</v>
      </c>
      <c r="F1643" s="1" t="s">
        <v>425</v>
      </c>
      <c r="G1643" s="1" t="s">
        <v>2090</v>
      </c>
      <c r="H1643" s="1" t="s">
        <v>4381</v>
      </c>
      <c r="I1643" s="1">
        <f>+Territorio[[#This Row],[id]]</f>
        <v>1633</v>
      </c>
    </row>
    <row r="1644" spans="2:9" hidden="1" x14ac:dyDescent="0.25">
      <c r="B1644">
        <v>1634</v>
      </c>
      <c r="C1644" s="1" t="s">
        <v>4382</v>
      </c>
      <c r="D1644" s="1" t="s">
        <v>4383</v>
      </c>
      <c r="E1644" s="1" t="s">
        <v>2320</v>
      </c>
      <c r="F1644" s="1" t="s">
        <v>425</v>
      </c>
      <c r="G1644" s="1" t="s">
        <v>2090</v>
      </c>
      <c r="H1644" s="1" t="s">
        <v>4384</v>
      </c>
      <c r="I1644" s="1">
        <f>+Territorio[[#This Row],[id]]</f>
        <v>1634</v>
      </c>
    </row>
    <row r="1645" spans="2:9" hidden="1" x14ac:dyDescent="0.25">
      <c r="B1645">
        <v>1635</v>
      </c>
      <c r="C1645" s="1" t="s">
        <v>4385</v>
      </c>
      <c r="D1645" s="1" t="s">
        <v>4386</v>
      </c>
      <c r="E1645" s="1" t="s">
        <v>2320</v>
      </c>
      <c r="F1645" s="1" t="s">
        <v>425</v>
      </c>
      <c r="G1645" s="1" t="s">
        <v>2090</v>
      </c>
      <c r="H1645" s="1" t="s">
        <v>4387</v>
      </c>
      <c r="I1645" s="1">
        <f>+Territorio[[#This Row],[id]]</f>
        <v>1635</v>
      </c>
    </row>
    <row r="1646" spans="2:9" hidden="1" x14ac:dyDescent="0.25">
      <c r="B1646">
        <v>1636</v>
      </c>
      <c r="C1646" s="1" t="s">
        <v>4388</v>
      </c>
      <c r="D1646" s="1" t="s">
        <v>4389</v>
      </c>
      <c r="E1646" s="1" t="s">
        <v>2320</v>
      </c>
      <c r="F1646" s="1" t="s">
        <v>425</v>
      </c>
      <c r="G1646" s="1" t="s">
        <v>2090</v>
      </c>
      <c r="H1646" s="1" t="s">
        <v>4390</v>
      </c>
      <c r="I1646" s="1">
        <f>+Territorio[[#This Row],[id]]</f>
        <v>1636</v>
      </c>
    </row>
    <row r="1647" spans="2:9" hidden="1" x14ac:dyDescent="0.25">
      <c r="B1647">
        <v>1637</v>
      </c>
      <c r="C1647" s="1" t="s">
        <v>3303</v>
      </c>
      <c r="D1647" s="1" t="s">
        <v>4391</v>
      </c>
      <c r="E1647" s="1" t="s">
        <v>2320</v>
      </c>
      <c r="F1647" s="1" t="s">
        <v>425</v>
      </c>
      <c r="G1647" s="1" t="s">
        <v>2090</v>
      </c>
      <c r="H1647" s="1" t="s">
        <v>4392</v>
      </c>
      <c r="I1647" s="1">
        <f>+Territorio[[#This Row],[id]]</f>
        <v>1637</v>
      </c>
    </row>
    <row r="1648" spans="2:9" hidden="1" x14ac:dyDescent="0.25">
      <c r="B1648">
        <v>1638</v>
      </c>
      <c r="C1648" s="1" t="s">
        <v>4393</v>
      </c>
      <c r="D1648" s="1" t="s">
        <v>4394</v>
      </c>
      <c r="E1648" s="1" t="s">
        <v>2320</v>
      </c>
      <c r="F1648" s="1" t="s">
        <v>425</v>
      </c>
      <c r="G1648" s="1" t="s">
        <v>2090</v>
      </c>
      <c r="H1648" s="1" t="s">
        <v>4395</v>
      </c>
      <c r="I1648" s="1">
        <f>+Territorio[[#This Row],[id]]</f>
        <v>1638</v>
      </c>
    </row>
    <row r="1649" spans="2:9" hidden="1" x14ac:dyDescent="0.25">
      <c r="B1649">
        <v>1639</v>
      </c>
      <c r="C1649" s="1" t="s">
        <v>2227</v>
      </c>
      <c r="D1649" s="1" t="s">
        <v>4396</v>
      </c>
      <c r="E1649" s="1" t="s">
        <v>2320</v>
      </c>
      <c r="F1649" s="1" t="s">
        <v>425</v>
      </c>
      <c r="G1649" s="1" t="s">
        <v>2090</v>
      </c>
      <c r="H1649" s="1" t="s">
        <v>4397</v>
      </c>
      <c r="I1649" s="1">
        <f>+Territorio[[#This Row],[id]]</f>
        <v>1639</v>
      </c>
    </row>
    <row r="1650" spans="2:9" hidden="1" x14ac:dyDescent="0.25">
      <c r="B1650">
        <v>1640</v>
      </c>
      <c r="C1650" s="1" t="s">
        <v>4398</v>
      </c>
      <c r="D1650" s="1" t="s">
        <v>4399</v>
      </c>
      <c r="E1650" s="1" t="s">
        <v>2320</v>
      </c>
      <c r="F1650" s="1" t="s">
        <v>425</v>
      </c>
      <c r="G1650" s="1" t="s">
        <v>2090</v>
      </c>
      <c r="H1650" s="1" t="s">
        <v>4400</v>
      </c>
      <c r="I1650" s="1">
        <f>+Territorio[[#This Row],[id]]</f>
        <v>1640</v>
      </c>
    </row>
    <row r="1651" spans="2:9" hidden="1" x14ac:dyDescent="0.25">
      <c r="B1651">
        <v>1641</v>
      </c>
      <c r="C1651" s="1" t="s">
        <v>954</v>
      </c>
      <c r="D1651" s="1" t="s">
        <v>4401</v>
      </c>
      <c r="E1651" s="1" t="s">
        <v>2320</v>
      </c>
      <c r="F1651" s="1" t="s">
        <v>425</v>
      </c>
      <c r="G1651" s="1" t="s">
        <v>2090</v>
      </c>
      <c r="H1651" s="1" t="s">
        <v>4402</v>
      </c>
      <c r="I1651" s="1">
        <f>+Territorio[[#This Row],[id]]</f>
        <v>1641</v>
      </c>
    </row>
    <row r="1652" spans="2:9" hidden="1" x14ac:dyDescent="0.25">
      <c r="B1652">
        <v>1642</v>
      </c>
      <c r="C1652" s="1" t="s">
        <v>1912</v>
      </c>
      <c r="D1652" s="1" t="s">
        <v>4403</v>
      </c>
      <c r="E1652" s="1" t="s">
        <v>2320</v>
      </c>
      <c r="F1652" s="1" t="s">
        <v>425</v>
      </c>
      <c r="G1652" s="1" t="s">
        <v>2090</v>
      </c>
      <c r="H1652" s="1" t="s">
        <v>4404</v>
      </c>
      <c r="I1652" s="1">
        <f>+Territorio[[#This Row],[id]]</f>
        <v>1642</v>
      </c>
    </row>
    <row r="1653" spans="2:9" hidden="1" x14ac:dyDescent="0.25">
      <c r="B1653">
        <v>1643</v>
      </c>
      <c r="C1653" s="1" t="s">
        <v>4405</v>
      </c>
      <c r="D1653" s="1" t="s">
        <v>4406</v>
      </c>
      <c r="E1653" s="1" t="s">
        <v>2320</v>
      </c>
      <c r="F1653" s="1" t="s">
        <v>425</v>
      </c>
      <c r="G1653" s="1" t="s">
        <v>2090</v>
      </c>
      <c r="H1653" s="1" t="s">
        <v>4407</v>
      </c>
      <c r="I1653" s="1">
        <f>+Territorio[[#This Row],[id]]</f>
        <v>1643</v>
      </c>
    </row>
    <row r="1654" spans="2:9" hidden="1" x14ac:dyDescent="0.25">
      <c r="B1654">
        <v>1644</v>
      </c>
      <c r="C1654" s="1" t="s">
        <v>4408</v>
      </c>
      <c r="D1654" s="1" t="s">
        <v>4409</v>
      </c>
      <c r="E1654" s="1" t="s">
        <v>2320</v>
      </c>
      <c r="F1654" s="1" t="s">
        <v>425</v>
      </c>
      <c r="G1654" s="1" t="s">
        <v>2090</v>
      </c>
      <c r="H1654" s="1" t="s">
        <v>4410</v>
      </c>
      <c r="I1654" s="1">
        <f>+Territorio[[#This Row],[id]]</f>
        <v>1644</v>
      </c>
    </row>
    <row r="1655" spans="2:9" hidden="1" x14ac:dyDescent="0.25">
      <c r="B1655">
        <v>1645</v>
      </c>
      <c r="C1655" s="1" t="s">
        <v>3605</v>
      </c>
      <c r="D1655" s="1" t="s">
        <v>4411</v>
      </c>
      <c r="E1655" s="1" t="s">
        <v>2320</v>
      </c>
      <c r="F1655" s="1" t="s">
        <v>425</v>
      </c>
      <c r="G1655" s="1" t="s">
        <v>2090</v>
      </c>
      <c r="H1655" s="1" t="s">
        <v>4412</v>
      </c>
      <c r="I1655" s="1">
        <f>+Territorio[[#This Row],[id]]</f>
        <v>1645</v>
      </c>
    </row>
    <row r="1656" spans="2:9" hidden="1" x14ac:dyDescent="0.25">
      <c r="B1656">
        <v>1646</v>
      </c>
      <c r="C1656" s="1" t="s">
        <v>4413</v>
      </c>
      <c r="D1656" s="1" t="s">
        <v>4414</v>
      </c>
      <c r="E1656" s="1" t="s">
        <v>2320</v>
      </c>
      <c r="F1656" s="1" t="s">
        <v>425</v>
      </c>
      <c r="G1656" s="1" t="s">
        <v>2090</v>
      </c>
      <c r="H1656" s="1" t="s">
        <v>4415</v>
      </c>
      <c r="I1656" s="1">
        <f>+Territorio[[#This Row],[id]]</f>
        <v>1646</v>
      </c>
    </row>
    <row r="1657" spans="2:9" hidden="1" x14ac:dyDescent="0.25">
      <c r="B1657">
        <v>1647</v>
      </c>
      <c r="C1657" s="1" t="s">
        <v>4416</v>
      </c>
      <c r="D1657" s="1" t="s">
        <v>4417</v>
      </c>
      <c r="E1657" s="1" t="s">
        <v>2320</v>
      </c>
      <c r="F1657" s="1" t="s">
        <v>425</v>
      </c>
      <c r="G1657" s="1" t="s">
        <v>2090</v>
      </c>
      <c r="H1657" s="1" t="s">
        <v>4418</v>
      </c>
      <c r="I1657" s="1">
        <f>+Territorio[[#This Row],[id]]</f>
        <v>1647</v>
      </c>
    </row>
    <row r="1658" spans="2:9" hidden="1" x14ac:dyDescent="0.25">
      <c r="B1658">
        <v>1648</v>
      </c>
      <c r="C1658" s="1" t="s">
        <v>4419</v>
      </c>
      <c r="D1658" s="1" t="s">
        <v>4420</v>
      </c>
      <c r="E1658" s="1" t="s">
        <v>2320</v>
      </c>
      <c r="F1658" s="1" t="s">
        <v>425</v>
      </c>
      <c r="G1658" s="1" t="s">
        <v>2090</v>
      </c>
      <c r="H1658" s="1" t="s">
        <v>4421</v>
      </c>
      <c r="I1658" s="1">
        <f>+Territorio[[#This Row],[id]]</f>
        <v>1648</v>
      </c>
    </row>
    <row r="1659" spans="2:9" hidden="1" x14ac:dyDescent="0.25">
      <c r="B1659">
        <v>1649</v>
      </c>
      <c r="C1659" s="1" t="s">
        <v>915</v>
      </c>
      <c r="D1659" s="1" t="s">
        <v>4422</v>
      </c>
      <c r="E1659" s="1" t="s">
        <v>2320</v>
      </c>
      <c r="F1659" s="1" t="s">
        <v>425</v>
      </c>
      <c r="G1659" s="1" t="s">
        <v>2090</v>
      </c>
      <c r="H1659" s="1" t="s">
        <v>4423</v>
      </c>
      <c r="I1659" s="1">
        <f>+Territorio[[#This Row],[id]]</f>
        <v>1649</v>
      </c>
    </row>
    <row r="1660" spans="2:9" hidden="1" x14ac:dyDescent="0.25">
      <c r="B1660">
        <v>1650</v>
      </c>
      <c r="C1660" s="1" t="s">
        <v>4424</v>
      </c>
      <c r="D1660" s="1" t="s">
        <v>4425</v>
      </c>
      <c r="E1660" s="1" t="s">
        <v>2320</v>
      </c>
      <c r="F1660" s="1" t="s">
        <v>425</v>
      </c>
      <c r="G1660" s="1" t="s">
        <v>2090</v>
      </c>
      <c r="H1660" s="1" t="s">
        <v>4426</v>
      </c>
      <c r="I1660" s="1">
        <f>+Territorio[[#This Row],[id]]</f>
        <v>1650</v>
      </c>
    </row>
    <row r="1661" spans="2:9" hidden="1" x14ac:dyDescent="0.25">
      <c r="B1661">
        <v>1651</v>
      </c>
      <c r="C1661" s="1" t="s">
        <v>4427</v>
      </c>
      <c r="D1661" s="1" t="s">
        <v>4428</v>
      </c>
      <c r="E1661" s="1" t="s">
        <v>2320</v>
      </c>
      <c r="F1661" s="1" t="s">
        <v>425</v>
      </c>
      <c r="G1661" s="1" t="s">
        <v>2090</v>
      </c>
      <c r="H1661" s="1" t="s">
        <v>4429</v>
      </c>
      <c r="I1661" s="1">
        <f>+Territorio[[#This Row],[id]]</f>
        <v>1651</v>
      </c>
    </row>
    <row r="1662" spans="2:9" hidden="1" x14ac:dyDescent="0.25">
      <c r="B1662">
        <v>1652</v>
      </c>
      <c r="C1662" s="1" t="s">
        <v>4430</v>
      </c>
      <c r="D1662" s="1" t="s">
        <v>4431</v>
      </c>
      <c r="E1662" s="1" t="s">
        <v>2320</v>
      </c>
      <c r="F1662" s="1" t="s">
        <v>425</v>
      </c>
      <c r="G1662" s="1" t="s">
        <v>2090</v>
      </c>
      <c r="H1662" s="1" t="s">
        <v>4432</v>
      </c>
      <c r="I1662" s="1">
        <f>+Territorio[[#This Row],[id]]</f>
        <v>1652</v>
      </c>
    </row>
    <row r="1663" spans="2:9" hidden="1" x14ac:dyDescent="0.25">
      <c r="B1663">
        <v>1653</v>
      </c>
      <c r="C1663" s="1" t="s">
        <v>4433</v>
      </c>
      <c r="D1663" s="1" t="s">
        <v>4434</v>
      </c>
      <c r="E1663" s="1" t="s">
        <v>2320</v>
      </c>
      <c r="F1663" s="1" t="s">
        <v>425</v>
      </c>
      <c r="G1663" s="1" t="s">
        <v>2090</v>
      </c>
      <c r="H1663" s="1" t="s">
        <v>4435</v>
      </c>
      <c r="I1663" s="1">
        <f>+Territorio[[#This Row],[id]]</f>
        <v>1653</v>
      </c>
    </row>
    <row r="1664" spans="2:9" hidden="1" x14ac:dyDescent="0.25">
      <c r="B1664">
        <v>1654</v>
      </c>
      <c r="C1664" s="1" t="s">
        <v>4436</v>
      </c>
      <c r="D1664" s="1" t="s">
        <v>4437</v>
      </c>
      <c r="E1664" s="1" t="s">
        <v>2320</v>
      </c>
      <c r="F1664" s="1" t="s">
        <v>425</v>
      </c>
      <c r="G1664" s="1" t="s">
        <v>2090</v>
      </c>
      <c r="H1664" s="1" t="s">
        <v>4438</v>
      </c>
      <c r="I1664" s="1">
        <f>+Territorio[[#This Row],[id]]</f>
        <v>1654</v>
      </c>
    </row>
    <row r="1665" spans="2:9" hidden="1" x14ac:dyDescent="0.25">
      <c r="B1665">
        <v>1655</v>
      </c>
      <c r="C1665" s="1" t="s">
        <v>4439</v>
      </c>
      <c r="D1665" s="1" t="s">
        <v>4440</v>
      </c>
      <c r="E1665" s="1" t="s">
        <v>2320</v>
      </c>
      <c r="F1665" s="1" t="s">
        <v>425</v>
      </c>
      <c r="G1665" s="1" t="s">
        <v>2090</v>
      </c>
      <c r="H1665" s="1" t="s">
        <v>4441</v>
      </c>
      <c r="I1665" s="1">
        <f>+Territorio[[#This Row],[id]]</f>
        <v>1655</v>
      </c>
    </row>
    <row r="1666" spans="2:9" hidden="1" x14ac:dyDescent="0.25">
      <c r="B1666">
        <v>1656</v>
      </c>
      <c r="C1666" s="1" t="s">
        <v>4442</v>
      </c>
      <c r="D1666" s="1" t="s">
        <v>4443</v>
      </c>
      <c r="E1666" s="1" t="s">
        <v>2320</v>
      </c>
      <c r="F1666" s="1" t="s">
        <v>425</v>
      </c>
      <c r="G1666" s="1" t="s">
        <v>2090</v>
      </c>
      <c r="H1666" s="1" t="s">
        <v>4444</v>
      </c>
      <c r="I1666" s="1">
        <f>+Territorio[[#This Row],[id]]</f>
        <v>1656</v>
      </c>
    </row>
    <row r="1667" spans="2:9" hidden="1" x14ac:dyDescent="0.25">
      <c r="B1667">
        <v>1657</v>
      </c>
      <c r="C1667" s="1" t="s">
        <v>4445</v>
      </c>
      <c r="D1667" s="1" t="s">
        <v>4446</v>
      </c>
      <c r="E1667" s="1" t="s">
        <v>2320</v>
      </c>
      <c r="F1667" s="1" t="s">
        <v>425</v>
      </c>
      <c r="G1667" s="1" t="s">
        <v>2090</v>
      </c>
      <c r="H1667" s="1" t="s">
        <v>4447</v>
      </c>
      <c r="I1667" s="1">
        <f>+Territorio[[#This Row],[id]]</f>
        <v>1657</v>
      </c>
    </row>
    <row r="1668" spans="2:9" hidden="1" x14ac:dyDescent="0.25">
      <c r="B1668">
        <v>1658</v>
      </c>
      <c r="C1668" s="1" t="s">
        <v>948</v>
      </c>
      <c r="D1668" s="1" t="s">
        <v>4448</v>
      </c>
      <c r="E1668" s="1" t="s">
        <v>2320</v>
      </c>
      <c r="F1668" s="1" t="s">
        <v>425</v>
      </c>
      <c r="G1668" s="1" t="s">
        <v>2090</v>
      </c>
      <c r="H1668" s="1" t="s">
        <v>4449</v>
      </c>
      <c r="I1668" s="1">
        <f>+Territorio[[#This Row],[id]]</f>
        <v>1658</v>
      </c>
    </row>
    <row r="1669" spans="2:9" hidden="1" x14ac:dyDescent="0.25">
      <c r="B1669">
        <v>1659</v>
      </c>
      <c r="C1669" s="1" t="s">
        <v>4450</v>
      </c>
      <c r="D1669" s="1" t="s">
        <v>4451</v>
      </c>
      <c r="E1669" s="1" t="s">
        <v>2320</v>
      </c>
      <c r="F1669" s="1" t="s">
        <v>425</v>
      </c>
      <c r="G1669" s="1" t="s">
        <v>2090</v>
      </c>
      <c r="H1669" s="1" t="s">
        <v>4452</v>
      </c>
      <c r="I1669" s="1">
        <f>+Territorio[[#This Row],[id]]</f>
        <v>1659</v>
      </c>
    </row>
    <row r="1670" spans="2:9" hidden="1" x14ac:dyDescent="0.25">
      <c r="B1670">
        <v>1660</v>
      </c>
      <c r="C1670" s="1" t="s">
        <v>4453</v>
      </c>
      <c r="D1670" s="1" t="s">
        <v>4454</v>
      </c>
      <c r="E1670" s="1" t="s">
        <v>2320</v>
      </c>
      <c r="F1670" s="1" t="s">
        <v>425</v>
      </c>
      <c r="G1670" s="1" t="s">
        <v>2090</v>
      </c>
      <c r="H1670" s="1" t="s">
        <v>4455</v>
      </c>
      <c r="I1670" s="1">
        <f>+Territorio[[#This Row],[id]]</f>
        <v>1660</v>
      </c>
    </row>
    <row r="1671" spans="2:9" hidden="1" x14ac:dyDescent="0.25">
      <c r="B1671">
        <v>1661</v>
      </c>
      <c r="C1671" s="1" t="s">
        <v>4456</v>
      </c>
      <c r="D1671" s="1" t="s">
        <v>4457</v>
      </c>
      <c r="E1671" s="1" t="s">
        <v>2320</v>
      </c>
      <c r="F1671" s="1" t="s">
        <v>425</v>
      </c>
      <c r="G1671" s="1" t="s">
        <v>2090</v>
      </c>
      <c r="H1671" s="1" t="s">
        <v>4458</v>
      </c>
      <c r="I1671" s="1">
        <f>+Territorio[[#This Row],[id]]</f>
        <v>1661</v>
      </c>
    </row>
    <row r="1672" spans="2:9" hidden="1" x14ac:dyDescent="0.25">
      <c r="B1672">
        <v>1662</v>
      </c>
      <c r="C1672" s="1" t="s">
        <v>4459</v>
      </c>
      <c r="D1672" s="1" t="s">
        <v>4460</v>
      </c>
      <c r="E1672" s="1" t="s">
        <v>2320</v>
      </c>
      <c r="F1672" s="1" t="s">
        <v>425</v>
      </c>
      <c r="G1672" s="1" t="s">
        <v>2090</v>
      </c>
      <c r="H1672" s="1" t="s">
        <v>4461</v>
      </c>
      <c r="I1672" s="1">
        <f>+Territorio[[#This Row],[id]]</f>
        <v>1662</v>
      </c>
    </row>
    <row r="1673" spans="2:9" hidden="1" x14ac:dyDescent="0.25">
      <c r="B1673">
        <v>1663</v>
      </c>
      <c r="C1673" s="1" t="s">
        <v>951</v>
      </c>
      <c r="D1673" s="1" t="s">
        <v>4462</v>
      </c>
      <c r="E1673" s="1" t="s">
        <v>2320</v>
      </c>
      <c r="F1673" s="1" t="s">
        <v>425</v>
      </c>
      <c r="G1673" s="1" t="s">
        <v>2090</v>
      </c>
      <c r="H1673" s="1" t="s">
        <v>4463</v>
      </c>
      <c r="I1673" s="1">
        <f>+Territorio[[#This Row],[id]]</f>
        <v>1663</v>
      </c>
    </row>
    <row r="1674" spans="2:9" hidden="1" x14ac:dyDescent="0.25">
      <c r="B1674">
        <v>1664</v>
      </c>
      <c r="C1674" s="1" t="s">
        <v>4464</v>
      </c>
      <c r="D1674" s="1" t="s">
        <v>4465</v>
      </c>
      <c r="E1674" s="1" t="s">
        <v>2320</v>
      </c>
      <c r="F1674" s="1" t="s">
        <v>425</v>
      </c>
      <c r="G1674" s="1" t="s">
        <v>2090</v>
      </c>
      <c r="H1674" s="1" t="s">
        <v>4466</v>
      </c>
      <c r="I1674" s="1">
        <f>+Territorio[[#This Row],[id]]</f>
        <v>1664</v>
      </c>
    </row>
    <row r="1675" spans="2:9" hidden="1" x14ac:dyDescent="0.25">
      <c r="B1675">
        <v>1665</v>
      </c>
      <c r="C1675" s="1" t="s">
        <v>4467</v>
      </c>
      <c r="D1675" s="1" t="s">
        <v>4468</v>
      </c>
      <c r="E1675" s="1" t="s">
        <v>2320</v>
      </c>
      <c r="F1675" s="1" t="s">
        <v>425</v>
      </c>
      <c r="G1675" s="1" t="s">
        <v>2090</v>
      </c>
      <c r="H1675" s="1" t="s">
        <v>4469</v>
      </c>
      <c r="I1675" s="1">
        <f>+Territorio[[#This Row],[id]]</f>
        <v>1665</v>
      </c>
    </row>
    <row r="1676" spans="2:9" hidden="1" x14ac:dyDescent="0.25">
      <c r="B1676">
        <v>1666</v>
      </c>
      <c r="C1676" s="1" t="s">
        <v>4470</v>
      </c>
      <c r="D1676" s="1" t="s">
        <v>4471</v>
      </c>
      <c r="E1676" s="1" t="s">
        <v>2320</v>
      </c>
      <c r="F1676" s="1" t="s">
        <v>425</v>
      </c>
      <c r="G1676" s="1" t="s">
        <v>2090</v>
      </c>
      <c r="H1676" s="1" t="s">
        <v>4472</v>
      </c>
      <c r="I1676" s="1">
        <f>+Territorio[[#This Row],[id]]</f>
        <v>1666</v>
      </c>
    </row>
    <row r="1677" spans="2:9" hidden="1" x14ac:dyDescent="0.25">
      <c r="B1677">
        <v>1667</v>
      </c>
      <c r="C1677" s="1" t="s">
        <v>3272</v>
      </c>
      <c r="D1677" s="1" t="s">
        <v>4473</v>
      </c>
      <c r="E1677" s="1" t="s">
        <v>2320</v>
      </c>
      <c r="F1677" s="1" t="s">
        <v>425</v>
      </c>
      <c r="G1677" s="1" t="s">
        <v>2090</v>
      </c>
      <c r="H1677" s="1" t="s">
        <v>4474</v>
      </c>
      <c r="I1677" s="1">
        <f>+Territorio[[#This Row],[id]]</f>
        <v>1667</v>
      </c>
    </row>
    <row r="1678" spans="2:9" hidden="1" x14ac:dyDescent="0.25">
      <c r="B1678">
        <v>1668</v>
      </c>
      <c r="C1678" s="1" t="s">
        <v>4475</v>
      </c>
      <c r="D1678" s="1" t="s">
        <v>4476</v>
      </c>
      <c r="E1678" s="1" t="s">
        <v>2320</v>
      </c>
      <c r="F1678" s="1" t="s">
        <v>425</v>
      </c>
      <c r="G1678" s="1" t="s">
        <v>2090</v>
      </c>
      <c r="H1678" s="1" t="s">
        <v>4477</v>
      </c>
      <c r="I1678" s="1">
        <f>+Territorio[[#This Row],[id]]</f>
        <v>1668</v>
      </c>
    </row>
    <row r="1679" spans="2:9" hidden="1" x14ac:dyDescent="0.25">
      <c r="B1679">
        <v>1669</v>
      </c>
      <c r="C1679" s="1" t="s">
        <v>4478</v>
      </c>
      <c r="D1679" s="1" t="s">
        <v>4479</v>
      </c>
      <c r="E1679" s="1" t="s">
        <v>2320</v>
      </c>
      <c r="F1679" s="1" t="s">
        <v>425</v>
      </c>
      <c r="G1679" s="1" t="s">
        <v>2090</v>
      </c>
      <c r="H1679" s="1" t="s">
        <v>4480</v>
      </c>
      <c r="I1679" s="1">
        <f>+Territorio[[#This Row],[id]]</f>
        <v>1669</v>
      </c>
    </row>
    <row r="1680" spans="2:9" hidden="1" x14ac:dyDescent="0.25">
      <c r="B1680">
        <v>1670</v>
      </c>
      <c r="C1680" s="1" t="s">
        <v>4481</v>
      </c>
      <c r="D1680" s="1" t="s">
        <v>4482</v>
      </c>
      <c r="E1680" s="1" t="s">
        <v>2320</v>
      </c>
      <c r="F1680" s="1" t="s">
        <v>425</v>
      </c>
      <c r="G1680" s="1" t="s">
        <v>2090</v>
      </c>
      <c r="H1680" s="1" t="s">
        <v>4483</v>
      </c>
      <c r="I1680" s="1">
        <f>+Territorio[[#This Row],[id]]</f>
        <v>1670</v>
      </c>
    </row>
    <row r="1681" spans="2:9" hidden="1" x14ac:dyDescent="0.25">
      <c r="B1681">
        <v>1671</v>
      </c>
      <c r="C1681" s="1" t="s">
        <v>4484</v>
      </c>
      <c r="D1681" s="1" t="s">
        <v>4485</v>
      </c>
      <c r="E1681" s="1" t="s">
        <v>2320</v>
      </c>
      <c r="F1681" s="1" t="s">
        <v>425</v>
      </c>
      <c r="G1681" s="1" t="s">
        <v>2090</v>
      </c>
      <c r="H1681" s="1" t="s">
        <v>4486</v>
      </c>
      <c r="I1681" s="1">
        <f>+Territorio[[#This Row],[id]]</f>
        <v>1671</v>
      </c>
    </row>
    <row r="1682" spans="2:9" hidden="1" x14ac:dyDescent="0.25">
      <c r="B1682">
        <v>1672</v>
      </c>
      <c r="C1682" s="1" t="s">
        <v>1018</v>
      </c>
      <c r="D1682" s="1" t="s">
        <v>4487</v>
      </c>
      <c r="E1682" s="1" t="s">
        <v>2320</v>
      </c>
      <c r="F1682" s="1" t="s">
        <v>425</v>
      </c>
      <c r="G1682" s="1" t="s">
        <v>2090</v>
      </c>
      <c r="H1682" s="1" t="s">
        <v>4488</v>
      </c>
      <c r="I1682" s="1">
        <f>+Territorio[[#This Row],[id]]</f>
        <v>1672</v>
      </c>
    </row>
    <row r="1683" spans="2:9" hidden="1" x14ac:dyDescent="0.25">
      <c r="B1683">
        <v>1673</v>
      </c>
      <c r="C1683" s="1" t="s">
        <v>4489</v>
      </c>
      <c r="D1683" s="1" t="s">
        <v>4490</v>
      </c>
      <c r="E1683" s="1" t="s">
        <v>2320</v>
      </c>
      <c r="F1683" s="1" t="s">
        <v>425</v>
      </c>
      <c r="G1683" s="1" t="s">
        <v>2090</v>
      </c>
      <c r="H1683" s="1" t="s">
        <v>4491</v>
      </c>
      <c r="I1683" s="1">
        <f>+Territorio[[#This Row],[id]]</f>
        <v>1673</v>
      </c>
    </row>
    <row r="1684" spans="2:9" hidden="1" x14ac:dyDescent="0.25">
      <c r="B1684">
        <v>1674</v>
      </c>
      <c r="C1684" s="1" t="s">
        <v>4492</v>
      </c>
      <c r="D1684" s="1" t="s">
        <v>4493</v>
      </c>
      <c r="E1684" s="1" t="s">
        <v>2320</v>
      </c>
      <c r="F1684" s="1" t="s">
        <v>425</v>
      </c>
      <c r="G1684" s="1" t="s">
        <v>2090</v>
      </c>
      <c r="H1684" s="1" t="s">
        <v>4494</v>
      </c>
      <c r="I1684" s="1">
        <f>+Territorio[[#This Row],[id]]</f>
        <v>1674</v>
      </c>
    </row>
    <row r="1685" spans="2:9" hidden="1" x14ac:dyDescent="0.25">
      <c r="B1685">
        <v>1675</v>
      </c>
      <c r="C1685" s="1" t="s">
        <v>4495</v>
      </c>
      <c r="D1685" s="1" t="s">
        <v>4496</v>
      </c>
      <c r="E1685" s="1" t="s">
        <v>2320</v>
      </c>
      <c r="F1685" s="1" t="s">
        <v>425</v>
      </c>
      <c r="G1685" s="1" t="s">
        <v>2090</v>
      </c>
      <c r="H1685" s="1" t="s">
        <v>4497</v>
      </c>
      <c r="I1685" s="1">
        <f>+Territorio[[#This Row],[id]]</f>
        <v>1675</v>
      </c>
    </row>
    <row r="1686" spans="2:9" hidden="1" x14ac:dyDescent="0.25">
      <c r="B1686">
        <v>1676</v>
      </c>
      <c r="C1686" s="1" t="s">
        <v>4498</v>
      </c>
      <c r="D1686" s="1" t="s">
        <v>4499</v>
      </c>
      <c r="E1686" s="1" t="s">
        <v>2320</v>
      </c>
      <c r="F1686" s="1" t="s">
        <v>425</v>
      </c>
      <c r="G1686" s="1" t="s">
        <v>2090</v>
      </c>
      <c r="H1686" s="1" t="s">
        <v>4500</v>
      </c>
      <c r="I1686" s="1">
        <f>+Territorio[[#This Row],[id]]</f>
        <v>1676</v>
      </c>
    </row>
    <row r="1687" spans="2:9" hidden="1" x14ac:dyDescent="0.25">
      <c r="B1687">
        <v>1677</v>
      </c>
      <c r="C1687" s="1" t="s">
        <v>4501</v>
      </c>
      <c r="D1687" s="1" t="s">
        <v>4502</v>
      </c>
      <c r="E1687" s="1" t="s">
        <v>2320</v>
      </c>
      <c r="F1687" s="1" t="s">
        <v>425</v>
      </c>
      <c r="G1687" s="1" t="s">
        <v>2090</v>
      </c>
      <c r="H1687" s="1" t="s">
        <v>4503</v>
      </c>
      <c r="I1687" s="1">
        <f>+Territorio[[#This Row],[id]]</f>
        <v>1677</v>
      </c>
    </row>
    <row r="1688" spans="2:9" hidden="1" x14ac:dyDescent="0.25">
      <c r="B1688">
        <v>1678</v>
      </c>
      <c r="C1688" s="1" t="s">
        <v>4504</v>
      </c>
      <c r="D1688" s="1" t="s">
        <v>4505</v>
      </c>
      <c r="E1688" s="1" t="s">
        <v>2320</v>
      </c>
      <c r="F1688" s="1" t="s">
        <v>425</v>
      </c>
      <c r="G1688" s="1" t="s">
        <v>2090</v>
      </c>
      <c r="H1688" s="1" t="s">
        <v>4506</v>
      </c>
      <c r="I1688" s="1">
        <f>+Territorio[[#This Row],[id]]</f>
        <v>1678</v>
      </c>
    </row>
    <row r="1689" spans="2:9" hidden="1" x14ac:dyDescent="0.25">
      <c r="B1689">
        <v>1679</v>
      </c>
      <c r="C1689" s="1" t="s">
        <v>4507</v>
      </c>
      <c r="D1689" s="1" t="s">
        <v>4508</v>
      </c>
      <c r="E1689" s="1" t="s">
        <v>2320</v>
      </c>
      <c r="F1689" s="1" t="s">
        <v>425</v>
      </c>
      <c r="G1689" s="1" t="s">
        <v>2090</v>
      </c>
      <c r="H1689" s="1" t="s">
        <v>4509</v>
      </c>
      <c r="I1689" s="1">
        <f>+Territorio[[#This Row],[id]]</f>
        <v>1679</v>
      </c>
    </row>
    <row r="1690" spans="2:9" hidden="1" x14ac:dyDescent="0.25">
      <c r="B1690">
        <v>1680</v>
      </c>
      <c r="C1690" s="1" t="s">
        <v>250</v>
      </c>
      <c r="D1690" s="1" t="s">
        <v>4510</v>
      </c>
      <c r="E1690" s="1" t="s">
        <v>2320</v>
      </c>
      <c r="F1690" s="1" t="s">
        <v>425</v>
      </c>
      <c r="G1690" s="1" t="s">
        <v>2090</v>
      </c>
      <c r="H1690" s="1" t="s">
        <v>4511</v>
      </c>
      <c r="I1690" s="1">
        <f>+Territorio[[#This Row],[id]]</f>
        <v>1680</v>
      </c>
    </row>
    <row r="1691" spans="2:9" hidden="1" x14ac:dyDescent="0.25">
      <c r="B1691">
        <v>1681</v>
      </c>
      <c r="C1691" s="1" t="s">
        <v>4512</v>
      </c>
      <c r="D1691" s="1" t="s">
        <v>4513</v>
      </c>
      <c r="E1691" s="1" t="s">
        <v>2320</v>
      </c>
      <c r="F1691" s="1" t="s">
        <v>425</v>
      </c>
      <c r="G1691" s="1" t="s">
        <v>2090</v>
      </c>
      <c r="H1691" s="1" t="s">
        <v>4514</v>
      </c>
      <c r="I1691" s="1">
        <f>+Territorio[[#This Row],[id]]</f>
        <v>1681</v>
      </c>
    </row>
    <row r="1692" spans="2:9" hidden="1" x14ac:dyDescent="0.25">
      <c r="B1692">
        <v>1682</v>
      </c>
      <c r="C1692" s="1" t="s">
        <v>734</v>
      </c>
      <c r="D1692" s="1" t="s">
        <v>4515</v>
      </c>
      <c r="E1692" s="1" t="s">
        <v>2320</v>
      </c>
      <c r="F1692" s="1" t="s">
        <v>425</v>
      </c>
      <c r="G1692" s="1" t="s">
        <v>2090</v>
      </c>
      <c r="H1692" s="1" t="s">
        <v>4516</v>
      </c>
      <c r="I1692" s="1">
        <f>+Territorio[[#This Row],[id]]</f>
        <v>1682</v>
      </c>
    </row>
    <row r="1693" spans="2:9" hidden="1" x14ac:dyDescent="0.25">
      <c r="B1693">
        <v>1683</v>
      </c>
      <c r="C1693" s="1" t="s">
        <v>4517</v>
      </c>
      <c r="D1693" s="1" t="s">
        <v>4518</v>
      </c>
      <c r="E1693" s="1" t="s">
        <v>2320</v>
      </c>
      <c r="F1693" s="1" t="s">
        <v>425</v>
      </c>
      <c r="G1693" s="1" t="s">
        <v>2090</v>
      </c>
      <c r="H1693" s="1" t="s">
        <v>4519</v>
      </c>
      <c r="I1693" s="1">
        <f>+Territorio[[#This Row],[id]]</f>
        <v>1683</v>
      </c>
    </row>
    <row r="1694" spans="2:9" hidden="1" x14ac:dyDescent="0.25">
      <c r="B1694">
        <v>1684</v>
      </c>
      <c r="C1694" s="1" t="s">
        <v>3523</v>
      </c>
      <c r="D1694" s="1" t="s">
        <v>4520</v>
      </c>
      <c r="E1694" s="1" t="s">
        <v>2320</v>
      </c>
      <c r="F1694" s="1" t="s">
        <v>425</v>
      </c>
      <c r="G1694" s="1" t="s">
        <v>2090</v>
      </c>
      <c r="H1694" s="1" t="s">
        <v>4521</v>
      </c>
      <c r="I1694" s="1">
        <f>+Territorio[[#This Row],[id]]</f>
        <v>1684</v>
      </c>
    </row>
    <row r="1695" spans="2:9" hidden="1" x14ac:dyDescent="0.25">
      <c r="B1695">
        <v>1685</v>
      </c>
      <c r="C1695" s="1" t="s">
        <v>4522</v>
      </c>
      <c r="D1695" s="1" t="s">
        <v>4523</v>
      </c>
      <c r="E1695" s="1" t="s">
        <v>2320</v>
      </c>
      <c r="F1695" s="1" t="s">
        <v>425</v>
      </c>
      <c r="G1695" s="1" t="s">
        <v>2090</v>
      </c>
      <c r="H1695" s="1" t="s">
        <v>4524</v>
      </c>
      <c r="I1695" s="1">
        <f>+Territorio[[#This Row],[id]]</f>
        <v>1685</v>
      </c>
    </row>
    <row r="1696" spans="2:9" hidden="1" x14ac:dyDescent="0.25">
      <c r="B1696">
        <v>1686</v>
      </c>
      <c r="C1696" s="1" t="s">
        <v>2532</v>
      </c>
      <c r="D1696" s="1" t="s">
        <v>4525</v>
      </c>
      <c r="E1696" s="1" t="s">
        <v>2320</v>
      </c>
      <c r="F1696" s="1" t="s">
        <v>425</v>
      </c>
      <c r="G1696" s="1" t="s">
        <v>2090</v>
      </c>
      <c r="H1696" s="1" t="s">
        <v>4526</v>
      </c>
      <c r="I1696" s="1">
        <f>+Territorio[[#This Row],[id]]</f>
        <v>1686</v>
      </c>
    </row>
    <row r="1697" spans="2:9" hidden="1" x14ac:dyDescent="0.25">
      <c r="B1697">
        <v>1687</v>
      </c>
      <c r="C1697" s="1" t="s">
        <v>4527</v>
      </c>
      <c r="D1697" s="1" t="s">
        <v>4528</v>
      </c>
      <c r="E1697" s="1" t="s">
        <v>2320</v>
      </c>
      <c r="F1697" s="1" t="s">
        <v>425</v>
      </c>
      <c r="G1697" s="1" t="s">
        <v>2090</v>
      </c>
      <c r="H1697" s="1" t="s">
        <v>4529</v>
      </c>
      <c r="I1697" s="1">
        <f>+Territorio[[#This Row],[id]]</f>
        <v>1687</v>
      </c>
    </row>
    <row r="1698" spans="2:9" hidden="1" x14ac:dyDescent="0.25">
      <c r="B1698">
        <v>1688</v>
      </c>
      <c r="C1698" s="1" t="s">
        <v>4530</v>
      </c>
      <c r="D1698" s="1" t="s">
        <v>4531</v>
      </c>
      <c r="E1698" s="1" t="s">
        <v>2320</v>
      </c>
      <c r="F1698" s="1" t="s">
        <v>425</v>
      </c>
      <c r="G1698" s="1" t="s">
        <v>2090</v>
      </c>
      <c r="H1698" s="1" t="s">
        <v>4532</v>
      </c>
      <c r="I1698" s="1">
        <f>+Territorio[[#This Row],[id]]</f>
        <v>1688</v>
      </c>
    </row>
    <row r="1699" spans="2:9" hidden="1" x14ac:dyDescent="0.25">
      <c r="B1699">
        <v>1689</v>
      </c>
      <c r="C1699" s="1" t="s">
        <v>4533</v>
      </c>
      <c r="D1699" s="1" t="s">
        <v>4534</v>
      </c>
      <c r="E1699" s="1" t="s">
        <v>2320</v>
      </c>
      <c r="F1699" s="1" t="s">
        <v>425</v>
      </c>
      <c r="G1699" s="1" t="s">
        <v>2090</v>
      </c>
      <c r="H1699" s="1" t="s">
        <v>4535</v>
      </c>
      <c r="I1699" s="1">
        <f>+Territorio[[#This Row],[id]]</f>
        <v>1689</v>
      </c>
    </row>
    <row r="1700" spans="2:9" hidden="1" x14ac:dyDescent="0.25">
      <c r="B1700">
        <v>1690</v>
      </c>
      <c r="C1700" s="1" t="s">
        <v>4039</v>
      </c>
      <c r="D1700" s="1" t="s">
        <v>4536</v>
      </c>
      <c r="E1700" s="1" t="s">
        <v>2320</v>
      </c>
      <c r="F1700" s="1" t="s">
        <v>425</v>
      </c>
      <c r="G1700" s="1" t="s">
        <v>2090</v>
      </c>
      <c r="H1700" s="1" t="s">
        <v>4537</v>
      </c>
      <c r="I1700" s="1">
        <f>+Territorio[[#This Row],[id]]</f>
        <v>1690</v>
      </c>
    </row>
    <row r="1701" spans="2:9" hidden="1" x14ac:dyDescent="0.25">
      <c r="B1701">
        <v>1691</v>
      </c>
      <c r="C1701" s="1" t="s">
        <v>4538</v>
      </c>
      <c r="D1701" s="1" t="s">
        <v>4539</v>
      </c>
      <c r="E1701" s="1" t="s">
        <v>2320</v>
      </c>
      <c r="F1701" s="1" t="s">
        <v>425</v>
      </c>
      <c r="G1701" s="1" t="s">
        <v>2090</v>
      </c>
      <c r="H1701" s="1" t="s">
        <v>4540</v>
      </c>
      <c r="I1701" s="1">
        <f>+Territorio[[#This Row],[id]]</f>
        <v>1691</v>
      </c>
    </row>
    <row r="1702" spans="2:9" hidden="1" x14ac:dyDescent="0.25">
      <c r="B1702">
        <v>1692</v>
      </c>
      <c r="C1702" s="1" t="s">
        <v>2276</v>
      </c>
      <c r="D1702" s="1" t="s">
        <v>4541</v>
      </c>
      <c r="E1702" s="1" t="s">
        <v>2320</v>
      </c>
      <c r="F1702" s="1" t="s">
        <v>425</v>
      </c>
      <c r="G1702" s="1" t="s">
        <v>2090</v>
      </c>
      <c r="H1702" s="1" t="s">
        <v>4542</v>
      </c>
      <c r="I1702" s="1">
        <f>+Territorio[[#This Row],[id]]</f>
        <v>1692</v>
      </c>
    </row>
    <row r="1703" spans="2:9" hidden="1" x14ac:dyDescent="0.25">
      <c r="B1703">
        <v>1693</v>
      </c>
      <c r="C1703" s="1" t="s">
        <v>4543</v>
      </c>
      <c r="D1703" s="1" t="s">
        <v>4544</v>
      </c>
      <c r="E1703" s="1" t="s">
        <v>2320</v>
      </c>
      <c r="F1703" s="1" t="s">
        <v>425</v>
      </c>
      <c r="G1703" s="1" t="s">
        <v>2090</v>
      </c>
      <c r="H1703" s="1" t="s">
        <v>4545</v>
      </c>
      <c r="I1703" s="1">
        <f>+Territorio[[#This Row],[id]]</f>
        <v>1693</v>
      </c>
    </row>
    <row r="1704" spans="2:9" hidden="1" x14ac:dyDescent="0.25">
      <c r="B1704">
        <v>1694</v>
      </c>
      <c r="C1704" s="1" t="s">
        <v>4546</v>
      </c>
      <c r="D1704" s="1" t="s">
        <v>4547</v>
      </c>
      <c r="E1704" s="1" t="s">
        <v>2320</v>
      </c>
      <c r="F1704" s="1" t="s">
        <v>425</v>
      </c>
      <c r="G1704" s="1" t="s">
        <v>2090</v>
      </c>
      <c r="H1704" s="1" t="s">
        <v>4548</v>
      </c>
      <c r="I1704" s="1">
        <f>+Territorio[[#This Row],[id]]</f>
        <v>1694</v>
      </c>
    </row>
    <row r="1705" spans="2:9" hidden="1" x14ac:dyDescent="0.25">
      <c r="B1705">
        <v>1695</v>
      </c>
      <c r="C1705" s="1" t="s">
        <v>4549</v>
      </c>
      <c r="D1705" s="1" t="s">
        <v>4550</v>
      </c>
      <c r="E1705" s="1" t="s">
        <v>2320</v>
      </c>
      <c r="F1705" s="1" t="s">
        <v>425</v>
      </c>
      <c r="G1705" s="1" t="s">
        <v>2090</v>
      </c>
      <c r="H1705" s="1" t="s">
        <v>4551</v>
      </c>
      <c r="I1705" s="1">
        <f>+Territorio[[#This Row],[id]]</f>
        <v>1695</v>
      </c>
    </row>
    <row r="1706" spans="2:9" hidden="1" x14ac:dyDescent="0.25">
      <c r="B1706">
        <v>1696</v>
      </c>
      <c r="C1706" s="1" t="s">
        <v>963</v>
      </c>
      <c r="D1706" s="1" t="s">
        <v>4552</v>
      </c>
      <c r="E1706" s="1" t="s">
        <v>2320</v>
      </c>
      <c r="F1706" s="1" t="s">
        <v>425</v>
      </c>
      <c r="G1706" s="1" t="s">
        <v>2090</v>
      </c>
      <c r="H1706" s="1" t="s">
        <v>4553</v>
      </c>
      <c r="I1706" s="1">
        <f>+Territorio[[#This Row],[id]]</f>
        <v>1696</v>
      </c>
    </row>
    <row r="1707" spans="2:9" hidden="1" x14ac:dyDescent="0.25">
      <c r="B1707">
        <v>1697</v>
      </c>
      <c r="C1707" s="1" t="s">
        <v>4554</v>
      </c>
      <c r="D1707" s="1" t="s">
        <v>4555</v>
      </c>
      <c r="E1707" s="1" t="s">
        <v>2320</v>
      </c>
      <c r="F1707" s="1" t="s">
        <v>425</v>
      </c>
      <c r="G1707" s="1" t="s">
        <v>2090</v>
      </c>
      <c r="H1707" s="1" t="s">
        <v>4556</v>
      </c>
      <c r="I1707" s="1">
        <f>+Territorio[[#This Row],[id]]</f>
        <v>1697</v>
      </c>
    </row>
    <row r="1708" spans="2:9" hidden="1" x14ac:dyDescent="0.25">
      <c r="B1708">
        <v>1698</v>
      </c>
      <c r="C1708" s="1" t="s">
        <v>4557</v>
      </c>
      <c r="D1708" s="1" t="s">
        <v>4558</v>
      </c>
      <c r="E1708" s="1" t="s">
        <v>2320</v>
      </c>
      <c r="F1708" s="1" t="s">
        <v>425</v>
      </c>
      <c r="G1708" s="1" t="s">
        <v>2090</v>
      </c>
      <c r="H1708" s="1" t="s">
        <v>4559</v>
      </c>
      <c r="I1708" s="1">
        <f>+Territorio[[#This Row],[id]]</f>
        <v>1698</v>
      </c>
    </row>
    <row r="1709" spans="2:9" hidden="1" x14ac:dyDescent="0.25">
      <c r="B1709">
        <v>1699</v>
      </c>
      <c r="C1709" s="1" t="s">
        <v>4560</v>
      </c>
      <c r="D1709" s="1" t="s">
        <v>4561</v>
      </c>
      <c r="E1709" s="1" t="s">
        <v>2320</v>
      </c>
      <c r="F1709" s="1" t="s">
        <v>425</v>
      </c>
      <c r="G1709" s="1" t="s">
        <v>2090</v>
      </c>
      <c r="H1709" s="1" t="s">
        <v>4562</v>
      </c>
      <c r="I1709" s="1">
        <f>+Territorio[[#This Row],[id]]</f>
        <v>1699</v>
      </c>
    </row>
    <row r="1710" spans="2:9" hidden="1" x14ac:dyDescent="0.25">
      <c r="B1710">
        <v>1700</v>
      </c>
      <c r="C1710" s="1" t="s">
        <v>3938</v>
      </c>
      <c r="D1710" s="1" t="s">
        <v>4563</v>
      </c>
      <c r="E1710" s="1" t="s">
        <v>2320</v>
      </c>
      <c r="F1710" s="1" t="s">
        <v>425</v>
      </c>
      <c r="G1710" s="1" t="s">
        <v>2090</v>
      </c>
      <c r="H1710" s="1" t="s">
        <v>4564</v>
      </c>
      <c r="I1710" s="1">
        <f>+Territorio[[#This Row],[id]]</f>
        <v>1700</v>
      </c>
    </row>
    <row r="1711" spans="2:9" hidden="1" x14ac:dyDescent="0.25">
      <c r="B1711">
        <v>1701</v>
      </c>
      <c r="C1711" s="1" t="s">
        <v>2072</v>
      </c>
      <c r="D1711" s="1" t="s">
        <v>4565</v>
      </c>
      <c r="E1711" s="1" t="s">
        <v>2320</v>
      </c>
      <c r="F1711" s="1" t="s">
        <v>425</v>
      </c>
      <c r="G1711" s="1" t="s">
        <v>2090</v>
      </c>
      <c r="H1711" s="1" t="s">
        <v>4566</v>
      </c>
      <c r="I1711" s="1">
        <f>+Territorio[[#This Row],[id]]</f>
        <v>1701</v>
      </c>
    </row>
    <row r="1712" spans="2:9" hidden="1" x14ac:dyDescent="0.25">
      <c r="B1712">
        <v>1702</v>
      </c>
      <c r="C1712" s="1" t="s">
        <v>4567</v>
      </c>
      <c r="D1712" s="1" t="s">
        <v>4568</v>
      </c>
      <c r="E1712" s="1" t="s">
        <v>2320</v>
      </c>
      <c r="F1712" s="1" t="s">
        <v>425</v>
      </c>
      <c r="G1712" s="1" t="s">
        <v>2090</v>
      </c>
      <c r="H1712" s="1" t="s">
        <v>4569</v>
      </c>
      <c r="I1712" s="1">
        <f>+Territorio[[#This Row],[id]]</f>
        <v>1702</v>
      </c>
    </row>
    <row r="1713" spans="2:9" hidden="1" x14ac:dyDescent="0.25">
      <c r="B1713">
        <v>1703</v>
      </c>
      <c r="C1713" s="1" t="s">
        <v>4570</v>
      </c>
      <c r="D1713" s="1" t="s">
        <v>4571</v>
      </c>
      <c r="E1713" s="1" t="s">
        <v>2320</v>
      </c>
      <c r="F1713" s="1" t="s">
        <v>425</v>
      </c>
      <c r="G1713" s="1" t="s">
        <v>2090</v>
      </c>
      <c r="H1713" s="1" t="s">
        <v>4572</v>
      </c>
      <c r="I1713" s="1">
        <f>+Territorio[[#This Row],[id]]</f>
        <v>1703</v>
      </c>
    </row>
    <row r="1714" spans="2:9" hidden="1" x14ac:dyDescent="0.25">
      <c r="B1714">
        <v>1704</v>
      </c>
      <c r="C1714" s="1" t="s">
        <v>4573</v>
      </c>
      <c r="D1714" s="1" t="s">
        <v>1590</v>
      </c>
      <c r="E1714" s="1" t="s">
        <v>2320</v>
      </c>
      <c r="F1714" s="1" t="s">
        <v>425</v>
      </c>
      <c r="G1714" s="1" t="s">
        <v>2090</v>
      </c>
      <c r="H1714" s="1" t="s">
        <v>4574</v>
      </c>
      <c r="I1714" s="1">
        <f>+Territorio[[#This Row],[id]]</f>
        <v>1704</v>
      </c>
    </row>
    <row r="1715" spans="2:9" hidden="1" x14ac:dyDescent="0.25">
      <c r="B1715">
        <v>1705</v>
      </c>
      <c r="C1715" s="1" t="s">
        <v>4575</v>
      </c>
      <c r="D1715" s="1" t="s">
        <v>1605</v>
      </c>
      <c r="E1715" s="1" t="s">
        <v>2320</v>
      </c>
      <c r="F1715" s="1" t="s">
        <v>425</v>
      </c>
      <c r="G1715" s="1" t="s">
        <v>2090</v>
      </c>
      <c r="H1715" s="1" t="s">
        <v>4576</v>
      </c>
      <c r="I1715" s="1">
        <f>+Territorio[[#This Row],[id]]</f>
        <v>1705</v>
      </c>
    </row>
    <row r="1716" spans="2:9" hidden="1" x14ac:dyDescent="0.25">
      <c r="B1716">
        <v>1706</v>
      </c>
      <c r="C1716" s="1" t="s">
        <v>4577</v>
      </c>
      <c r="D1716" s="1" t="s">
        <v>1620</v>
      </c>
      <c r="E1716" s="1" t="s">
        <v>2320</v>
      </c>
      <c r="F1716" s="1" t="s">
        <v>425</v>
      </c>
      <c r="G1716" s="1" t="s">
        <v>2090</v>
      </c>
      <c r="H1716" s="1" t="s">
        <v>4578</v>
      </c>
      <c r="I1716" s="1">
        <f>+Territorio[[#This Row],[id]]</f>
        <v>1706</v>
      </c>
    </row>
    <row r="1717" spans="2:9" hidden="1" x14ac:dyDescent="0.25">
      <c r="B1717">
        <v>1707</v>
      </c>
      <c r="C1717" s="1" t="s">
        <v>4579</v>
      </c>
      <c r="D1717" s="1" t="s">
        <v>1635</v>
      </c>
      <c r="E1717" s="1" t="s">
        <v>2320</v>
      </c>
      <c r="F1717" s="1" t="s">
        <v>425</v>
      </c>
      <c r="G1717" s="1" t="s">
        <v>2090</v>
      </c>
      <c r="H1717" s="1" t="s">
        <v>4580</v>
      </c>
      <c r="I1717" s="1">
        <f>+Territorio[[#This Row],[id]]</f>
        <v>1707</v>
      </c>
    </row>
    <row r="1718" spans="2:9" hidden="1" x14ac:dyDescent="0.25">
      <c r="B1718">
        <v>1708</v>
      </c>
      <c r="C1718" s="1" t="s">
        <v>4581</v>
      </c>
      <c r="D1718" s="1" t="s">
        <v>4582</v>
      </c>
      <c r="E1718" s="1" t="s">
        <v>2320</v>
      </c>
      <c r="F1718" s="1" t="s">
        <v>425</v>
      </c>
      <c r="G1718" s="1" t="s">
        <v>2090</v>
      </c>
      <c r="H1718" s="1" t="s">
        <v>4583</v>
      </c>
      <c r="I1718" s="1">
        <f>+Territorio[[#This Row],[id]]</f>
        <v>1708</v>
      </c>
    </row>
    <row r="1719" spans="2:9" hidden="1" x14ac:dyDescent="0.25">
      <c r="B1719">
        <v>1709</v>
      </c>
      <c r="C1719" s="1" t="s">
        <v>4584</v>
      </c>
      <c r="D1719" s="1" t="s">
        <v>4585</v>
      </c>
      <c r="E1719" s="1" t="s">
        <v>2320</v>
      </c>
      <c r="F1719" s="1" t="s">
        <v>425</v>
      </c>
      <c r="G1719" s="1" t="s">
        <v>2090</v>
      </c>
      <c r="H1719" s="1" t="s">
        <v>4586</v>
      </c>
      <c r="I1719" s="1">
        <f>+Territorio[[#This Row],[id]]</f>
        <v>1709</v>
      </c>
    </row>
    <row r="1720" spans="2:9" hidden="1" x14ac:dyDescent="0.25">
      <c r="B1720">
        <v>1710</v>
      </c>
      <c r="C1720" s="1" t="s">
        <v>4587</v>
      </c>
      <c r="D1720" s="1" t="s">
        <v>4588</v>
      </c>
      <c r="E1720" s="1" t="s">
        <v>2320</v>
      </c>
      <c r="F1720" s="1" t="s">
        <v>425</v>
      </c>
      <c r="G1720" s="1" t="s">
        <v>2090</v>
      </c>
      <c r="H1720" s="1" t="s">
        <v>4589</v>
      </c>
      <c r="I1720" s="1">
        <f>+Territorio[[#This Row],[id]]</f>
        <v>1710</v>
      </c>
    </row>
    <row r="1721" spans="2:9" hidden="1" x14ac:dyDescent="0.25">
      <c r="B1721">
        <v>1711</v>
      </c>
      <c r="C1721" s="1" t="s">
        <v>4590</v>
      </c>
      <c r="D1721" s="1" t="s">
        <v>4591</v>
      </c>
      <c r="E1721" s="1" t="s">
        <v>2320</v>
      </c>
      <c r="F1721" s="1" t="s">
        <v>425</v>
      </c>
      <c r="G1721" s="1" t="s">
        <v>2090</v>
      </c>
      <c r="H1721" s="1" t="s">
        <v>4592</v>
      </c>
      <c r="I1721" s="1">
        <f>+Territorio[[#This Row],[id]]</f>
        <v>1711</v>
      </c>
    </row>
    <row r="1722" spans="2:9" hidden="1" x14ac:dyDescent="0.25">
      <c r="B1722">
        <v>1712</v>
      </c>
      <c r="C1722" s="1" t="s">
        <v>4593</v>
      </c>
      <c r="D1722" s="1" t="s">
        <v>4594</v>
      </c>
      <c r="E1722" s="1" t="s">
        <v>2320</v>
      </c>
      <c r="F1722" s="1" t="s">
        <v>425</v>
      </c>
      <c r="G1722" s="1" t="s">
        <v>2090</v>
      </c>
      <c r="H1722" s="1" t="s">
        <v>4595</v>
      </c>
      <c r="I1722" s="1">
        <f>+Territorio[[#This Row],[id]]</f>
        <v>1712</v>
      </c>
    </row>
    <row r="1723" spans="2:9" hidden="1" x14ac:dyDescent="0.25">
      <c r="B1723">
        <v>1713</v>
      </c>
      <c r="C1723" s="1" t="s">
        <v>4596</v>
      </c>
      <c r="D1723" s="1" t="s">
        <v>4597</v>
      </c>
      <c r="E1723" s="1" t="s">
        <v>2320</v>
      </c>
      <c r="F1723" s="1" t="s">
        <v>425</v>
      </c>
      <c r="G1723" s="1" t="s">
        <v>2090</v>
      </c>
      <c r="H1723" s="1" t="s">
        <v>4598</v>
      </c>
      <c r="I1723" s="1">
        <f>+Territorio[[#This Row],[id]]</f>
        <v>1713</v>
      </c>
    </row>
    <row r="1724" spans="2:9" hidden="1" x14ac:dyDescent="0.25">
      <c r="B1724">
        <v>1714</v>
      </c>
      <c r="C1724" s="1" t="s">
        <v>4599</v>
      </c>
      <c r="D1724" s="1" t="s">
        <v>4600</v>
      </c>
      <c r="E1724" s="1" t="s">
        <v>2320</v>
      </c>
      <c r="F1724" s="1" t="s">
        <v>425</v>
      </c>
      <c r="G1724" s="1" t="s">
        <v>2090</v>
      </c>
      <c r="H1724" s="1" t="s">
        <v>4601</v>
      </c>
      <c r="I1724" s="1">
        <f>+Territorio[[#This Row],[id]]</f>
        <v>1714</v>
      </c>
    </row>
    <row r="1725" spans="2:9" hidden="1" x14ac:dyDescent="0.25">
      <c r="B1725">
        <v>1715</v>
      </c>
      <c r="C1725" s="1" t="s">
        <v>4602</v>
      </c>
      <c r="D1725" s="1" t="s">
        <v>4603</v>
      </c>
      <c r="E1725" s="1" t="s">
        <v>2320</v>
      </c>
      <c r="F1725" s="1" t="s">
        <v>425</v>
      </c>
      <c r="G1725" s="1" t="s">
        <v>2090</v>
      </c>
      <c r="H1725" s="1" t="s">
        <v>4604</v>
      </c>
      <c r="I1725" s="1">
        <f>+Territorio[[#This Row],[id]]</f>
        <v>1715</v>
      </c>
    </row>
    <row r="1726" spans="2:9" hidden="1" x14ac:dyDescent="0.25">
      <c r="B1726">
        <v>1716</v>
      </c>
      <c r="C1726" s="1" t="s">
        <v>4605</v>
      </c>
      <c r="D1726" s="1" t="s">
        <v>4606</v>
      </c>
      <c r="E1726" s="1" t="s">
        <v>2320</v>
      </c>
      <c r="F1726" s="1" t="s">
        <v>425</v>
      </c>
      <c r="G1726" s="1" t="s">
        <v>2090</v>
      </c>
      <c r="H1726" s="1" t="s">
        <v>4607</v>
      </c>
      <c r="I1726" s="1">
        <f>+Territorio[[#This Row],[id]]</f>
        <v>1716</v>
      </c>
    </row>
    <row r="1727" spans="2:9" hidden="1" x14ac:dyDescent="0.25">
      <c r="B1727">
        <v>1717</v>
      </c>
      <c r="C1727" s="1" t="s">
        <v>4608</v>
      </c>
      <c r="D1727" s="1" t="s">
        <v>4609</v>
      </c>
      <c r="E1727" s="1" t="s">
        <v>2320</v>
      </c>
      <c r="F1727" s="1" t="s">
        <v>425</v>
      </c>
      <c r="G1727" s="1" t="s">
        <v>2090</v>
      </c>
      <c r="H1727" s="1" t="s">
        <v>4610</v>
      </c>
      <c r="I1727" s="1">
        <f>+Territorio[[#This Row],[id]]</f>
        <v>1717</v>
      </c>
    </row>
    <row r="1728" spans="2:9" hidden="1" x14ac:dyDescent="0.25">
      <c r="B1728">
        <v>1718</v>
      </c>
      <c r="C1728" s="1" t="s">
        <v>4611</v>
      </c>
      <c r="D1728" s="1" t="s">
        <v>4612</v>
      </c>
      <c r="E1728" s="1" t="s">
        <v>2320</v>
      </c>
      <c r="F1728" s="1" t="s">
        <v>425</v>
      </c>
      <c r="G1728" s="1" t="s">
        <v>2090</v>
      </c>
      <c r="H1728" s="1" t="s">
        <v>4613</v>
      </c>
      <c r="I1728" s="1">
        <f>+Territorio[[#This Row],[id]]</f>
        <v>1718</v>
      </c>
    </row>
    <row r="1729" spans="2:9" hidden="1" x14ac:dyDescent="0.25">
      <c r="B1729">
        <v>1719</v>
      </c>
      <c r="C1729" s="1" t="s">
        <v>4614</v>
      </c>
      <c r="D1729" s="1" t="s">
        <v>4615</v>
      </c>
      <c r="E1729" s="1" t="s">
        <v>2320</v>
      </c>
      <c r="F1729" s="1" t="s">
        <v>425</v>
      </c>
      <c r="G1729" s="1" t="s">
        <v>2090</v>
      </c>
      <c r="H1729" s="1" t="s">
        <v>4616</v>
      </c>
      <c r="I1729" s="1">
        <f>+Territorio[[#This Row],[id]]</f>
        <v>1719</v>
      </c>
    </row>
    <row r="1730" spans="2:9" hidden="1" x14ac:dyDescent="0.25">
      <c r="B1730">
        <v>1720</v>
      </c>
      <c r="C1730" s="1" t="s">
        <v>4617</v>
      </c>
      <c r="D1730" s="1" t="s">
        <v>4618</v>
      </c>
      <c r="E1730" s="1" t="s">
        <v>2320</v>
      </c>
      <c r="F1730" s="1" t="s">
        <v>425</v>
      </c>
      <c r="G1730" s="1" t="s">
        <v>2090</v>
      </c>
      <c r="H1730" s="1" t="s">
        <v>4619</v>
      </c>
      <c r="I1730" s="1">
        <f>+Territorio[[#This Row],[id]]</f>
        <v>1720</v>
      </c>
    </row>
    <row r="1731" spans="2:9" hidden="1" x14ac:dyDescent="0.25">
      <c r="B1731">
        <v>1721</v>
      </c>
      <c r="C1731" s="1" t="s">
        <v>966</v>
      </c>
      <c r="D1731" s="1" t="s">
        <v>2773</v>
      </c>
      <c r="E1731" s="1" t="s">
        <v>1047</v>
      </c>
      <c r="F1731" s="1" t="s">
        <v>455</v>
      </c>
      <c r="G1731" s="1" t="s">
        <v>2090</v>
      </c>
      <c r="H1731" s="1" t="s">
        <v>4620</v>
      </c>
      <c r="I1731" s="1">
        <f>+Territorio[[#This Row],[id]]</f>
        <v>1721</v>
      </c>
    </row>
    <row r="1732" spans="2:9" hidden="1" x14ac:dyDescent="0.25">
      <c r="B1732">
        <v>1722</v>
      </c>
      <c r="C1732" s="1" t="s">
        <v>4621</v>
      </c>
      <c r="D1732" s="1" t="s">
        <v>2776</v>
      </c>
      <c r="E1732" s="1" t="s">
        <v>1047</v>
      </c>
      <c r="F1732" s="1" t="s">
        <v>455</v>
      </c>
      <c r="G1732" s="1" t="s">
        <v>2090</v>
      </c>
      <c r="H1732" s="1" t="s">
        <v>4622</v>
      </c>
      <c r="I1732" s="1">
        <f>+Territorio[[#This Row],[id]]</f>
        <v>1722</v>
      </c>
    </row>
    <row r="1733" spans="2:9" hidden="1" x14ac:dyDescent="0.25">
      <c r="B1733">
        <v>1723</v>
      </c>
      <c r="C1733" s="1" t="s">
        <v>4623</v>
      </c>
      <c r="D1733" s="1" t="s">
        <v>2776</v>
      </c>
      <c r="E1733" s="1" t="s">
        <v>1047</v>
      </c>
      <c r="F1733" s="1" t="s">
        <v>455</v>
      </c>
      <c r="G1733" s="1" t="s">
        <v>2090</v>
      </c>
      <c r="H1733" s="1" t="s">
        <v>4624</v>
      </c>
      <c r="I1733" s="1">
        <f>+Territorio[[#This Row],[id]]</f>
        <v>1723</v>
      </c>
    </row>
    <row r="1734" spans="2:9" hidden="1" x14ac:dyDescent="0.25">
      <c r="B1734">
        <v>1724</v>
      </c>
      <c r="C1734" s="1" t="s">
        <v>4625</v>
      </c>
      <c r="D1734" s="1" t="s">
        <v>2779</v>
      </c>
      <c r="E1734" s="1" t="s">
        <v>1047</v>
      </c>
      <c r="F1734" s="1" t="s">
        <v>455</v>
      </c>
      <c r="G1734" s="1" t="s">
        <v>2090</v>
      </c>
      <c r="H1734" s="1" t="s">
        <v>4626</v>
      </c>
      <c r="I1734" s="1">
        <f>+Territorio[[#This Row],[id]]</f>
        <v>1724</v>
      </c>
    </row>
    <row r="1735" spans="2:9" hidden="1" x14ac:dyDescent="0.25">
      <c r="B1735">
        <v>1725</v>
      </c>
      <c r="C1735" s="1" t="s">
        <v>4621</v>
      </c>
      <c r="D1735" s="1" t="s">
        <v>2782</v>
      </c>
      <c r="E1735" s="1" t="s">
        <v>1047</v>
      </c>
      <c r="F1735" s="1" t="s">
        <v>455</v>
      </c>
      <c r="G1735" s="1" t="s">
        <v>2090</v>
      </c>
      <c r="H1735" s="1" t="s">
        <v>4627</v>
      </c>
      <c r="I1735" s="1">
        <f>+Territorio[[#This Row],[id]]</f>
        <v>1725</v>
      </c>
    </row>
    <row r="1736" spans="2:9" hidden="1" x14ac:dyDescent="0.25">
      <c r="B1736">
        <v>1726</v>
      </c>
      <c r="C1736" s="1" t="s">
        <v>4628</v>
      </c>
      <c r="D1736" s="1" t="s">
        <v>2824</v>
      </c>
      <c r="E1736" s="1" t="s">
        <v>1047</v>
      </c>
      <c r="F1736" s="1" t="s">
        <v>455</v>
      </c>
      <c r="G1736" s="1" t="s">
        <v>2090</v>
      </c>
      <c r="H1736" s="1" t="s">
        <v>4629</v>
      </c>
      <c r="I1736" s="1">
        <f>+Territorio[[#This Row],[id]]</f>
        <v>1726</v>
      </c>
    </row>
    <row r="1737" spans="2:9" hidden="1" x14ac:dyDescent="0.25">
      <c r="B1737">
        <v>1727</v>
      </c>
      <c r="C1737" s="1" t="s">
        <v>4630</v>
      </c>
      <c r="D1737" s="1" t="s">
        <v>2826</v>
      </c>
      <c r="E1737" s="1" t="s">
        <v>1047</v>
      </c>
      <c r="F1737" s="1" t="s">
        <v>455</v>
      </c>
      <c r="G1737" s="1" t="s">
        <v>2090</v>
      </c>
      <c r="H1737" s="1" t="s">
        <v>4631</v>
      </c>
      <c r="I1737" s="1">
        <f>+Territorio[[#This Row],[id]]</f>
        <v>1727</v>
      </c>
    </row>
    <row r="1738" spans="2:9" hidden="1" x14ac:dyDescent="0.25">
      <c r="B1738">
        <v>1728</v>
      </c>
      <c r="C1738" s="1" t="s">
        <v>4632</v>
      </c>
      <c r="D1738" s="1" t="s">
        <v>2829</v>
      </c>
      <c r="E1738" s="1" t="s">
        <v>1047</v>
      </c>
      <c r="F1738" s="1" t="s">
        <v>455</v>
      </c>
      <c r="G1738" s="1" t="s">
        <v>2090</v>
      </c>
      <c r="H1738" s="1" t="s">
        <v>4633</v>
      </c>
      <c r="I1738" s="1">
        <f>+Territorio[[#This Row],[id]]</f>
        <v>1728</v>
      </c>
    </row>
    <row r="1739" spans="2:9" hidden="1" x14ac:dyDescent="0.25">
      <c r="B1739">
        <v>1729</v>
      </c>
      <c r="C1739" s="1" t="s">
        <v>4634</v>
      </c>
      <c r="D1739" s="1" t="s">
        <v>2832</v>
      </c>
      <c r="E1739" s="1" t="s">
        <v>1047</v>
      </c>
      <c r="F1739" s="1" t="s">
        <v>455</v>
      </c>
      <c r="G1739" s="1" t="s">
        <v>2090</v>
      </c>
      <c r="H1739" s="1" t="s">
        <v>4635</v>
      </c>
      <c r="I1739" s="1">
        <f>+Territorio[[#This Row],[id]]</f>
        <v>1729</v>
      </c>
    </row>
    <row r="1740" spans="2:9" hidden="1" x14ac:dyDescent="0.25">
      <c r="B1740">
        <v>1730</v>
      </c>
      <c r="C1740" s="1" t="s">
        <v>4636</v>
      </c>
      <c r="D1740" s="1" t="s">
        <v>2835</v>
      </c>
      <c r="E1740" s="1" t="s">
        <v>1047</v>
      </c>
      <c r="F1740" s="1" t="s">
        <v>455</v>
      </c>
      <c r="G1740" s="1" t="s">
        <v>2090</v>
      </c>
      <c r="H1740" s="1" t="s">
        <v>4637</v>
      </c>
      <c r="I1740" s="1">
        <f>+Territorio[[#This Row],[id]]</f>
        <v>1730</v>
      </c>
    </row>
    <row r="1741" spans="2:9" hidden="1" x14ac:dyDescent="0.25">
      <c r="B1741">
        <v>1731</v>
      </c>
      <c r="C1741" s="1" t="s">
        <v>4638</v>
      </c>
      <c r="D1741" s="1" t="s">
        <v>2838</v>
      </c>
      <c r="E1741" s="1" t="s">
        <v>1047</v>
      </c>
      <c r="F1741" s="1" t="s">
        <v>455</v>
      </c>
      <c r="G1741" s="1" t="s">
        <v>2090</v>
      </c>
      <c r="H1741" s="1" t="s">
        <v>4639</v>
      </c>
      <c r="I1741" s="1">
        <f>+Territorio[[#This Row],[id]]</f>
        <v>1731</v>
      </c>
    </row>
    <row r="1742" spans="2:9" hidden="1" x14ac:dyDescent="0.25">
      <c r="B1742">
        <v>1732</v>
      </c>
      <c r="C1742" s="1" t="s">
        <v>636</v>
      </c>
      <c r="D1742" s="1" t="s">
        <v>2847</v>
      </c>
      <c r="E1742" s="1" t="s">
        <v>1047</v>
      </c>
      <c r="F1742" s="1" t="s">
        <v>455</v>
      </c>
      <c r="G1742" s="1" t="s">
        <v>2090</v>
      </c>
      <c r="H1742" s="1" t="s">
        <v>4640</v>
      </c>
      <c r="I1742" s="1">
        <f>+Territorio[[#This Row],[id]]</f>
        <v>1732</v>
      </c>
    </row>
    <row r="1743" spans="2:9" hidden="1" x14ac:dyDescent="0.25">
      <c r="B1743">
        <v>1733</v>
      </c>
      <c r="C1743" s="1" t="s">
        <v>4641</v>
      </c>
      <c r="D1743" s="1" t="s">
        <v>2850</v>
      </c>
      <c r="E1743" s="1" t="s">
        <v>1047</v>
      </c>
      <c r="F1743" s="1" t="s">
        <v>455</v>
      </c>
      <c r="G1743" s="1" t="s">
        <v>2090</v>
      </c>
      <c r="H1743" s="1" t="s">
        <v>4642</v>
      </c>
      <c r="I1743" s="1">
        <f>+Territorio[[#This Row],[id]]</f>
        <v>1733</v>
      </c>
    </row>
    <row r="1744" spans="2:9" hidden="1" x14ac:dyDescent="0.25">
      <c r="B1744">
        <v>1734</v>
      </c>
      <c r="C1744" s="1" t="s">
        <v>4643</v>
      </c>
      <c r="D1744" s="1" t="s">
        <v>2853</v>
      </c>
      <c r="E1744" s="1" t="s">
        <v>1047</v>
      </c>
      <c r="F1744" s="1" t="s">
        <v>455</v>
      </c>
      <c r="G1744" s="1" t="s">
        <v>2090</v>
      </c>
      <c r="H1744" s="1" t="s">
        <v>4644</v>
      </c>
      <c r="I1744" s="1">
        <f>+Territorio[[#This Row],[id]]</f>
        <v>1734</v>
      </c>
    </row>
    <row r="1745" spans="2:9" hidden="1" x14ac:dyDescent="0.25">
      <c r="B1745">
        <v>1735</v>
      </c>
      <c r="C1745" s="1" t="s">
        <v>4645</v>
      </c>
      <c r="D1745" s="1" t="s">
        <v>2856</v>
      </c>
      <c r="E1745" s="1" t="s">
        <v>1047</v>
      </c>
      <c r="F1745" s="1" t="s">
        <v>455</v>
      </c>
      <c r="G1745" s="1" t="s">
        <v>2090</v>
      </c>
      <c r="H1745" s="1" t="s">
        <v>4646</v>
      </c>
      <c r="I1745" s="1">
        <f>+Territorio[[#This Row],[id]]</f>
        <v>1735</v>
      </c>
    </row>
    <row r="1746" spans="2:9" hidden="1" x14ac:dyDescent="0.25">
      <c r="B1746">
        <v>1736</v>
      </c>
      <c r="C1746" s="1" t="s">
        <v>4647</v>
      </c>
      <c r="D1746" s="1" t="s">
        <v>2859</v>
      </c>
      <c r="E1746" s="1" t="s">
        <v>1047</v>
      </c>
      <c r="F1746" s="1" t="s">
        <v>455</v>
      </c>
      <c r="G1746" s="1" t="s">
        <v>2090</v>
      </c>
      <c r="H1746" s="1" t="s">
        <v>4648</v>
      </c>
      <c r="I1746" s="1">
        <f>+Territorio[[#This Row],[id]]</f>
        <v>1736</v>
      </c>
    </row>
    <row r="1747" spans="2:9" hidden="1" x14ac:dyDescent="0.25">
      <c r="B1747">
        <v>1737</v>
      </c>
      <c r="C1747" s="1" t="s">
        <v>4649</v>
      </c>
      <c r="D1747" s="1" t="s">
        <v>2862</v>
      </c>
      <c r="E1747" s="1" t="s">
        <v>1047</v>
      </c>
      <c r="F1747" s="1" t="s">
        <v>455</v>
      </c>
      <c r="G1747" s="1" t="s">
        <v>2090</v>
      </c>
      <c r="H1747" s="1" t="s">
        <v>4650</v>
      </c>
      <c r="I1747" s="1">
        <f>+Territorio[[#This Row],[id]]</f>
        <v>1737</v>
      </c>
    </row>
    <row r="1748" spans="2:9" hidden="1" x14ac:dyDescent="0.25">
      <c r="B1748">
        <v>1738</v>
      </c>
      <c r="C1748" s="1" t="s">
        <v>4651</v>
      </c>
      <c r="D1748" s="1" t="s">
        <v>2894</v>
      </c>
      <c r="E1748" s="1" t="s">
        <v>1047</v>
      </c>
      <c r="F1748" s="1" t="s">
        <v>455</v>
      </c>
      <c r="G1748" s="1" t="s">
        <v>2090</v>
      </c>
      <c r="H1748" s="1" t="s">
        <v>4652</v>
      </c>
      <c r="I1748" s="1">
        <f>+Territorio[[#This Row],[id]]</f>
        <v>1738</v>
      </c>
    </row>
    <row r="1749" spans="2:9" hidden="1" x14ac:dyDescent="0.25">
      <c r="B1749">
        <v>1739</v>
      </c>
      <c r="C1749" s="1" t="s">
        <v>4653</v>
      </c>
      <c r="D1749" s="1" t="s">
        <v>2897</v>
      </c>
      <c r="E1749" s="1" t="s">
        <v>1047</v>
      </c>
      <c r="F1749" s="1" t="s">
        <v>455</v>
      </c>
      <c r="G1749" s="1" t="s">
        <v>2090</v>
      </c>
      <c r="H1749" s="1" t="s">
        <v>4654</v>
      </c>
      <c r="I1749" s="1">
        <f>+Territorio[[#This Row],[id]]</f>
        <v>1739</v>
      </c>
    </row>
    <row r="1750" spans="2:9" hidden="1" x14ac:dyDescent="0.25">
      <c r="B1750">
        <v>1740</v>
      </c>
      <c r="C1750" s="1" t="s">
        <v>4655</v>
      </c>
      <c r="D1750" s="1" t="s">
        <v>2900</v>
      </c>
      <c r="E1750" s="1" t="s">
        <v>1047</v>
      </c>
      <c r="F1750" s="1" t="s">
        <v>455</v>
      </c>
      <c r="G1750" s="1" t="s">
        <v>2090</v>
      </c>
      <c r="H1750" s="1" t="s">
        <v>4656</v>
      </c>
      <c r="I1750" s="1">
        <f>+Territorio[[#This Row],[id]]</f>
        <v>1740</v>
      </c>
    </row>
    <row r="1751" spans="2:9" hidden="1" x14ac:dyDescent="0.25">
      <c r="B1751">
        <v>1741</v>
      </c>
      <c r="C1751" s="1" t="s">
        <v>4657</v>
      </c>
      <c r="D1751" s="1" t="s">
        <v>2902</v>
      </c>
      <c r="E1751" s="1" t="s">
        <v>1047</v>
      </c>
      <c r="F1751" s="1" t="s">
        <v>455</v>
      </c>
      <c r="G1751" s="1" t="s">
        <v>2090</v>
      </c>
      <c r="H1751" s="1" t="s">
        <v>4658</v>
      </c>
      <c r="I1751" s="1">
        <f>+Territorio[[#This Row],[id]]</f>
        <v>1741</v>
      </c>
    </row>
    <row r="1752" spans="2:9" hidden="1" x14ac:dyDescent="0.25">
      <c r="B1752">
        <v>1742</v>
      </c>
      <c r="C1752" s="1" t="s">
        <v>4659</v>
      </c>
      <c r="D1752" s="1" t="s">
        <v>2905</v>
      </c>
      <c r="E1752" s="1" t="s">
        <v>1047</v>
      </c>
      <c r="F1752" s="1" t="s">
        <v>455</v>
      </c>
      <c r="G1752" s="1" t="s">
        <v>2090</v>
      </c>
      <c r="H1752" s="1" t="s">
        <v>4660</v>
      </c>
      <c r="I1752" s="1">
        <f>+Territorio[[#This Row],[id]]</f>
        <v>1742</v>
      </c>
    </row>
    <row r="1753" spans="2:9" hidden="1" x14ac:dyDescent="0.25">
      <c r="B1753">
        <v>1743</v>
      </c>
      <c r="C1753" s="1" t="s">
        <v>4661</v>
      </c>
      <c r="D1753" s="1" t="s">
        <v>2908</v>
      </c>
      <c r="E1753" s="1" t="s">
        <v>1047</v>
      </c>
      <c r="F1753" s="1" t="s">
        <v>455</v>
      </c>
      <c r="G1753" s="1" t="s">
        <v>2090</v>
      </c>
      <c r="H1753" s="1" t="s">
        <v>4662</v>
      </c>
      <c r="I1753" s="1">
        <f>+Territorio[[#This Row],[id]]</f>
        <v>1743</v>
      </c>
    </row>
    <row r="1754" spans="2:9" hidden="1" x14ac:dyDescent="0.25">
      <c r="B1754">
        <v>1744</v>
      </c>
      <c r="C1754" s="1" t="s">
        <v>4663</v>
      </c>
      <c r="D1754" s="1" t="s">
        <v>2911</v>
      </c>
      <c r="E1754" s="1" t="s">
        <v>1047</v>
      </c>
      <c r="F1754" s="1" t="s">
        <v>455</v>
      </c>
      <c r="G1754" s="1" t="s">
        <v>2090</v>
      </c>
      <c r="H1754" s="1" t="s">
        <v>4664</v>
      </c>
      <c r="I1754" s="1">
        <f>+Territorio[[#This Row],[id]]</f>
        <v>1744</v>
      </c>
    </row>
    <row r="1755" spans="2:9" hidden="1" x14ac:dyDescent="0.25">
      <c r="B1755">
        <v>1745</v>
      </c>
      <c r="C1755" s="1" t="s">
        <v>4665</v>
      </c>
      <c r="D1755" s="1" t="s">
        <v>2914</v>
      </c>
      <c r="E1755" s="1" t="s">
        <v>1047</v>
      </c>
      <c r="F1755" s="1" t="s">
        <v>455</v>
      </c>
      <c r="G1755" s="1" t="s">
        <v>2090</v>
      </c>
      <c r="H1755" s="1" t="s">
        <v>4666</v>
      </c>
      <c r="I1755" s="1">
        <f>+Territorio[[#This Row],[id]]</f>
        <v>1745</v>
      </c>
    </row>
    <row r="1756" spans="2:9" hidden="1" x14ac:dyDescent="0.25">
      <c r="B1756">
        <v>1746</v>
      </c>
      <c r="C1756" s="1" t="s">
        <v>4667</v>
      </c>
      <c r="D1756" s="1" t="s">
        <v>2917</v>
      </c>
      <c r="E1756" s="1" t="s">
        <v>1047</v>
      </c>
      <c r="F1756" s="1" t="s">
        <v>455</v>
      </c>
      <c r="G1756" s="1" t="s">
        <v>2090</v>
      </c>
      <c r="H1756" s="1" t="s">
        <v>4668</v>
      </c>
      <c r="I1756" s="1">
        <f>+Territorio[[#This Row],[id]]</f>
        <v>1746</v>
      </c>
    </row>
    <row r="1757" spans="2:9" hidden="1" x14ac:dyDescent="0.25">
      <c r="B1757">
        <v>1747</v>
      </c>
      <c r="C1757" s="1" t="s">
        <v>4669</v>
      </c>
      <c r="D1757" s="1" t="s">
        <v>2920</v>
      </c>
      <c r="E1757" s="1" t="s">
        <v>1047</v>
      </c>
      <c r="F1757" s="1" t="s">
        <v>455</v>
      </c>
      <c r="G1757" s="1" t="s">
        <v>2090</v>
      </c>
      <c r="H1757" s="1" t="s">
        <v>4670</v>
      </c>
      <c r="I1757" s="1">
        <f>+Territorio[[#This Row],[id]]</f>
        <v>1747</v>
      </c>
    </row>
    <row r="1758" spans="2:9" hidden="1" x14ac:dyDescent="0.25">
      <c r="B1758">
        <v>1748</v>
      </c>
      <c r="C1758" s="1" t="s">
        <v>4671</v>
      </c>
      <c r="D1758" s="1" t="s">
        <v>2923</v>
      </c>
      <c r="E1758" s="1" t="s">
        <v>1047</v>
      </c>
      <c r="F1758" s="1" t="s">
        <v>455</v>
      </c>
      <c r="G1758" s="1" t="s">
        <v>2090</v>
      </c>
      <c r="H1758" s="1" t="s">
        <v>4672</v>
      </c>
      <c r="I1758" s="1">
        <f>+Territorio[[#This Row],[id]]</f>
        <v>1748</v>
      </c>
    </row>
    <row r="1759" spans="2:9" hidden="1" x14ac:dyDescent="0.25">
      <c r="B1759">
        <v>1749</v>
      </c>
      <c r="C1759" s="1" t="s">
        <v>2336</v>
      </c>
      <c r="D1759" s="1" t="s">
        <v>2926</v>
      </c>
      <c r="E1759" s="1" t="s">
        <v>1047</v>
      </c>
      <c r="F1759" s="1" t="s">
        <v>455</v>
      </c>
      <c r="G1759" s="1" t="s">
        <v>2090</v>
      </c>
      <c r="H1759" s="1" t="s">
        <v>4673</v>
      </c>
      <c r="I1759" s="1">
        <f>+Territorio[[#This Row],[id]]</f>
        <v>1749</v>
      </c>
    </row>
    <row r="1760" spans="2:9" hidden="1" x14ac:dyDescent="0.25">
      <c r="B1760">
        <v>1750</v>
      </c>
      <c r="C1760" s="1" t="s">
        <v>4674</v>
      </c>
      <c r="D1760" s="1" t="s">
        <v>2929</v>
      </c>
      <c r="E1760" s="1" t="s">
        <v>1047</v>
      </c>
      <c r="F1760" s="1" t="s">
        <v>455</v>
      </c>
      <c r="G1760" s="1" t="s">
        <v>2090</v>
      </c>
      <c r="H1760" s="1" t="s">
        <v>4675</v>
      </c>
      <c r="I1760" s="1">
        <f>+Territorio[[#This Row],[id]]</f>
        <v>1750</v>
      </c>
    </row>
    <row r="1761" spans="2:9" hidden="1" x14ac:dyDescent="0.25">
      <c r="B1761">
        <v>1751</v>
      </c>
      <c r="C1761" s="1" t="s">
        <v>4676</v>
      </c>
      <c r="D1761" s="1" t="s">
        <v>2932</v>
      </c>
      <c r="E1761" s="1" t="s">
        <v>1047</v>
      </c>
      <c r="F1761" s="1" t="s">
        <v>455</v>
      </c>
      <c r="G1761" s="1" t="s">
        <v>2090</v>
      </c>
      <c r="H1761" s="1" t="s">
        <v>4677</v>
      </c>
      <c r="I1761" s="1">
        <f>+Territorio[[#This Row],[id]]</f>
        <v>1751</v>
      </c>
    </row>
    <row r="1762" spans="2:9" hidden="1" x14ac:dyDescent="0.25">
      <c r="B1762">
        <v>1752</v>
      </c>
      <c r="C1762" s="1" t="s">
        <v>4678</v>
      </c>
      <c r="D1762" s="1" t="s">
        <v>2939</v>
      </c>
      <c r="E1762" s="1" t="s">
        <v>1047</v>
      </c>
      <c r="F1762" s="1" t="s">
        <v>455</v>
      </c>
      <c r="G1762" s="1" t="s">
        <v>2090</v>
      </c>
      <c r="H1762" s="1" t="s">
        <v>4679</v>
      </c>
      <c r="I1762" s="1">
        <f>+Territorio[[#This Row],[id]]</f>
        <v>1752</v>
      </c>
    </row>
    <row r="1763" spans="2:9" hidden="1" x14ac:dyDescent="0.25">
      <c r="B1763">
        <v>1753</v>
      </c>
      <c r="C1763" s="1" t="s">
        <v>4680</v>
      </c>
      <c r="D1763" s="1" t="s">
        <v>2942</v>
      </c>
      <c r="E1763" s="1" t="s">
        <v>1047</v>
      </c>
      <c r="F1763" s="1" t="s">
        <v>455</v>
      </c>
      <c r="G1763" s="1" t="s">
        <v>2090</v>
      </c>
      <c r="H1763" s="1" t="s">
        <v>4681</v>
      </c>
      <c r="I1763" s="1">
        <f>+Territorio[[#This Row],[id]]</f>
        <v>1753</v>
      </c>
    </row>
    <row r="1764" spans="2:9" hidden="1" x14ac:dyDescent="0.25">
      <c r="B1764">
        <v>1754</v>
      </c>
      <c r="C1764" s="1" t="s">
        <v>3704</v>
      </c>
      <c r="D1764" s="1" t="s">
        <v>2945</v>
      </c>
      <c r="E1764" s="1" t="s">
        <v>1047</v>
      </c>
      <c r="F1764" s="1" t="s">
        <v>455</v>
      </c>
      <c r="G1764" s="1" t="s">
        <v>2090</v>
      </c>
      <c r="H1764" s="1" t="s">
        <v>4682</v>
      </c>
      <c r="I1764" s="1">
        <f>+Territorio[[#This Row],[id]]</f>
        <v>1754</v>
      </c>
    </row>
    <row r="1765" spans="2:9" hidden="1" x14ac:dyDescent="0.25">
      <c r="B1765">
        <v>1755</v>
      </c>
      <c r="C1765" s="1" t="s">
        <v>4683</v>
      </c>
      <c r="D1765" s="1" t="s">
        <v>2979</v>
      </c>
      <c r="E1765" s="1" t="s">
        <v>1047</v>
      </c>
      <c r="F1765" s="1" t="s">
        <v>455</v>
      </c>
      <c r="G1765" s="1" t="s">
        <v>2090</v>
      </c>
      <c r="H1765" s="1" t="s">
        <v>4684</v>
      </c>
      <c r="I1765" s="1">
        <f>+Territorio[[#This Row],[id]]</f>
        <v>1755</v>
      </c>
    </row>
    <row r="1766" spans="2:9" hidden="1" x14ac:dyDescent="0.25">
      <c r="B1766">
        <v>1756</v>
      </c>
      <c r="C1766" s="1" t="s">
        <v>4685</v>
      </c>
      <c r="D1766" s="1" t="s">
        <v>2982</v>
      </c>
      <c r="E1766" s="1" t="s">
        <v>1047</v>
      </c>
      <c r="F1766" s="1" t="s">
        <v>455</v>
      </c>
      <c r="G1766" s="1" t="s">
        <v>2090</v>
      </c>
      <c r="H1766" s="1" t="s">
        <v>4686</v>
      </c>
      <c r="I1766" s="1">
        <f>+Territorio[[#This Row],[id]]</f>
        <v>1756</v>
      </c>
    </row>
    <row r="1767" spans="2:9" hidden="1" x14ac:dyDescent="0.25">
      <c r="B1767">
        <v>1757</v>
      </c>
      <c r="C1767" s="1" t="s">
        <v>4687</v>
      </c>
      <c r="D1767" s="1" t="s">
        <v>2984</v>
      </c>
      <c r="E1767" s="1" t="s">
        <v>1047</v>
      </c>
      <c r="F1767" s="1" t="s">
        <v>455</v>
      </c>
      <c r="G1767" s="1" t="s">
        <v>2090</v>
      </c>
      <c r="H1767" s="1" t="s">
        <v>4688</v>
      </c>
      <c r="I1767" s="1">
        <f>+Territorio[[#This Row],[id]]</f>
        <v>1757</v>
      </c>
    </row>
    <row r="1768" spans="2:9" hidden="1" x14ac:dyDescent="0.25">
      <c r="B1768">
        <v>1758</v>
      </c>
      <c r="C1768" s="1" t="s">
        <v>4689</v>
      </c>
      <c r="D1768" s="1" t="s">
        <v>2987</v>
      </c>
      <c r="E1768" s="1" t="s">
        <v>1047</v>
      </c>
      <c r="F1768" s="1" t="s">
        <v>455</v>
      </c>
      <c r="G1768" s="1" t="s">
        <v>2090</v>
      </c>
      <c r="H1768" s="1" t="s">
        <v>4690</v>
      </c>
      <c r="I1768" s="1">
        <f>+Territorio[[#This Row],[id]]</f>
        <v>1758</v>
      </c>
    </row>
    <row r="1769" spans="2:9" hidden="1" x14ac:dyDescent="0.25">
      <c r="B1769">
        <v>1759</v>
      </c>
      <c r="C1769" s="1" t="s">
        <v>4691</v>
      </c>
      <c r="D1769" s="1" t="s">
        <v>2990</v>
      </c>
      <c r="E1769" s="1" t="s">
        <v>1047</v>
      </c>
      <c r="F1769" s="1" t="s">
        <v>455</v>
      </c>
      <c r="G1769" s="1" t="s">
        <v>2090</v>
      </c>
      <c r="H1769" s="1" t="s">
        <v>4692</v>
      </c>
      <c r="I1769" s="1">
        <f>+Territorio[[#This Row],[id]]</f>
        <v>1759</v>
      </c>
    </row>
    <row r="1770" spans="2:9" hidden="1" x14ac:dyDescent="0.25">
      <c r="B1770">
        <v>1760</v>
      </c>
      <c r="C1770" s="1" t="s">
        <v>4693</v>
      </c>
      <c r="D1770" s="1" t="s">
        <v>2993</v>
      </c>
      <c r="E1770" s="1" t="s">
        <v>1047</v>
      </c>
      <c r="F1770" s="1" t="s">
        <v>455</v>
      </c>
      <c r="G1770" s="1" t="s">
        <v>2090</v>
      </c>
      <c r="H1770" s="1" t="s">
        <v>4694</v>
      </c>
      <c r="I1770" s="1">
        <f>+Territorio[[#This Row],[id]]</f>
        <v>1760</v>
      </c>
    </row>
    <row r="1771" spans="2:9" hidden="1" x14ac:dyDescent="0.25">
      <c r="B1771">
        <v>1761</v>
      </c>
      <c r="C1771" s="1" t="s">
        <v>1277</v>
      </c>
      <c r="D1771" s="1" t="s">
        <v>2996</v>
      </c>
      <c r="E1771" s="1" t="s">
        <v>1047</v>
      </c>
      <c r="F1771" s="1" t="s">
        <v>455</v>
      </c>
      <c r="G1771" s="1" t="s">
        <v>2090</v>
      </c>
      <c r="H1771" s="1" t="s">
        <v>4695</v>
      </c>
      <c r="I1771" s="1">
        <f>+Territorio[[#This Row],[id]]</f>
        <v>1761</v>
      </c>
    </row>
    <row r="1772" spans="2:9" hidden="1" x14ac:dyDescent="0.25">
      <c r="B1772">
        <v>1762</v>
      </c>
      <c r="C1772" s="1" t="s">
        <v>4696</v>
      </c>
      <c r="D1772" s="1" t="s">
        <v>3022</v>
      </c>
      <c r="E1772" s="1" t="s">
        <v>1047</v>
      </c>
      <c r="F1772" s="1" t="s">
        <v>455</v>
      </c>
      <c r="G1772" s="1" t="s">
        <v>2090</v>
      </c>
      <c r="H1772" s="1" t="s">
        <v>4697</v>
      </c>
      <c r="I1772" s="1">
        <f>+Territorio[[#This Row],[id]]</f>
        <v>1762</v>
      </c>
    </row>
    <row r="1773" spans="2:9" hidden="1" x14ac:dyDescent="0.25">
      <c r="B1773">
        <v>1763</v>
      </c>
      <c r="C1773" s="1" t="s">
        <v>4698</v>
      </c>
      <c r="D1773" s="1" t="s">
        <v>3025</v>
      </c>
      <c r="E1773" s="1" t="s">
        <v>1047</v>
      </c>
      <c r="F1773" s="1" t="s">
        <v>455</v>
      </c>
      <c r="G1773" s="1" t="s">
        <v>2090</v>
      </c>
      <c r="H1773" s="1" t="s">
        <v>4699</v>
      </c>
      <c r="I1773" s="1">
        <f>+Territorio[[#This Row],[id]]</f>
        <v>1763</v>
      </c>
    </row>
    <row r="1774" spans="2:9" hidden="1" x14ac:dyDescent="0.25">
      <c r="B1774">
        <v>1764</v>
      </c>
      <c r="C1774" s="1" t="s">
        <v>983</v>
      </c>
      <c r="D1774" s="1" t="s">
        <v>3028</v>
      </c>
      <c r="E1774" s="1" t="s">
        <v>1047</v>
      </c>
      <c r="F1774" s="1" t="s">
        <v>455</v>
      </c>
      <c r="G1774" s="1" t="s">
        <v>2090</v>
      </c>
      <c r="H1774" s="1" t="s">
        <v>4700</v>
      </c>
      <c r="I1774" s="1">
        <f>+Territorio[[#This Row],[id]]</f>
        <v>1764</v>
      </c>
    </row>
    <row r="1775" spans="2:9" hidden="1" x14ac:dyDescent="0.25">
      <c r="B1775">
        <v>1765</v>
      </c>
      <c r="C1775" s="1" t="s">
        <v>4701</v>
      </c>
      <c r="D1775" s="1" t="s">
        <v>3031</v>
      </c>
      <c r="E1775" s="1" t="s">
        <v>1047</v>
      </c>
      <c r="F1775" s="1" t="s">
        <v>455</v>
      </c>
      <c r="G1775" s="1" t="s">
        <v>2090</v>
      </c>
      <c r="H1775" s="1" t="s">
        <v>4702</v>
      </c>
      <c r="I1775" s="1">
        <f>+Territorio[[#This Row],[id]]</f>
        <v>1765</v>
      </c>
    </row>
    <row r="1776" spans="2:9" hidden="1" x14ac:dyDescent="0.25">
      <c r="B1776">
        <v>1766</v>
      </c>
      <c r="C1776" s="1" t="s">
        <v>4703</v>
      </c>
      <c r="D1776" s="1" t="s">
        <v>3034</v>
      </c>
      <c r="E1776" s="1" t="s">
        <v>1047</v>
      </c>
      <c r="F1776" s="1" t="s">
        <v>455</v>
      </c>
      <c r="G1776" s="1" t="s">
        <v>2090</v>
      </c>
      <c r="H1776" s="1" t="s">
        <v>4704</v>
      </c>
      <c r="I1776" s="1">
        <f>+Territorio[[#This Row],[id]]</f>
        <v>1766</v>
      </c>
    </row>
    <row r="1777" spans="2:9" hidden="1" x14ac:dyDescent="0.25">
      <c r="B1777">
        <v>1767</v>
      </c>
      <c r="C1777" s="1" t="s">
        <v>4705</v>
      </c>
      <c r="D1777" s="1" t="s">
        <v>3037</v>
      </c>
      <c r="E1777" s="1" t="s">
        <v>1047</v>
      </c>
      <c r="F1777" s="1" t="s">
        <v>455</v>
      </c>
      <c r="G1777" s="1" t="s">
        <v>2090</v>
      </c>
      <c r="H1777" s="1" t="s">
        <v>4706</v>
      </c>
      <c r="I1777" s="1">
        <f>+Territorio[[#This Row],[id]]</f>
        <v>1767</v>
      </c>
    </row>
    <row r="1778" spans="2:9" hidden="1" x14ac:dyDescent="0.25">
      <c r="B1778">
        <v>1768</v>
      </c>
      <c r="C1778" s="1" t="s">
        <v>4707</v>
      </c>
      <c r="D1778" s="1" t="s">
        <v>3040</v>
      </c>
      <c r="E1778" s="1" t="s">
        <v>1047</v>
      </c>
      <c r="F1778" s="1" t="s">
        <v>455</v>
      </c>
      <c r="G1778" s="1" t="s">
        <v>2090</v>
      </c>
      <c r="H1778" s="1" t="s">
        <v>4708</v>
      </c>
      <c r="I1778" s="1">
        <f>+Territorio[[#This Row],[id]]</f>
        <v>1768</v>
      </c>
    </row>
    <row r="1779" spans="2:9" hidden="1" x14ac:dyDescent="0.25">
      <c r="B1779">
        <v>1769</v>
      </c>
      <c r="C1779" s="1" t="s">
        <v>4709</v>
      </c>
      <c r="D1779" s="1" t="s">
        <v>3080</v>
      </c>
      <c r="E1779" s="1" t="s">
        <v>1047</v>
      </c>
      <c r="F1779" s="1" t="s">
        <v>455</v>
      </c>
      <c r="G1779" s="1" t="s">
        <v>2090</v>
      </c>
      <c r="H1779" s="1" t="s">
        <v>4710</v>
      </c>
      <c r="I1779" s="1">
        <f>+Territorio[[#This Row],[id]]</f>
        <v>1769</v>
      </c>
    </row>
    <row r="1780" spans="2:9" hidden="1" x14ac:dyDescent="0.25">
      <c r="B1780">
        <v>1770</v>
      </c>
      <c r="C1780" s="1" t="s">
        <v>4711</v>
      </c>
      <c r="D1780" s="1" t="s">
        <v>3089</v>
      </c>
      <c r="E1780" s="1" t="s">
        <v>1047</v>
      </c>
      <c r="F1780" s="1" t="s">
        <v>455</v>
      </c>
      <c r="G1780" s="1" t="s">
        <v>2090</v>
      </c>
      <c r="H1780" s="1" t="s">
        <v>4712</v>
      </c>
      <c r="I1780" s="1">
        <f>+Territorio[[#This Row],[id]]</f>
        <v>1770</v>
      </c>
    </row>
    <row r="1781" spans="2:9" hidden="1" x14ac:dyDescent="0.25">
      <c r="B1781">
        <v>1771</v>
      </c>
      <c r="C1781" s="1" t="s">
        <v>4713</v>
      </c>
      <c r="D1781" s="1" t="s">
        <v>3092</v>
      </c>
      <c r="E1781" s="1" t="s">
        <v>1047</v>
      </c>
      <c r="F1781" s="1" t="s">
        <v>455</v>
      </c>
      <c r="G1781" s="1" t="s">
        <v>2090</v>
      </c>
      <c r="H1781" s="1" t="s">
        <v>4714</v>
      </c>
      <c r="I1781" s="1">
        <f>+Territorio[[#This Row],[id]]</f>
        <v>1771</v>
      </c>
    </row>
    <row r="1782" spans="2:9" hidden="1" x14ac:dyDescent="0.25">
      <c r="B1782">
        <v>1772</v>
      </c>
      <c r="C1782" s="1" t="s">
        <v>454</v>
      </c>
      <c r="D1782" s="1" t="s">
        <v>3098</v>
      </c>
      <c r="E1782" s="1" t="s">
        <v>1047</v>
      </c>
      <c r="F1782" s="1" t="s">
        <v>455</v>
      </c>
      <c r="G1782" s="1" t="s">
        <v>2090</v>
      </c>
      <c r="H1782" s="1" t="s">
        <v>4715</v>
      </c>
      <c r="I1782" s="1">
        <f>+Territorio[[#This Row],[id]]</f>
        <v>1772</v>
      </c>
    </row>
    <row r="1783" spans="2:9" hidden="1" x14ac:dyDescent="0.25">
      <c r="B1783">
        <v>1773</v>
      </c>
      <c r="C1783" s="1" t="s">
        <v>3938</v>
      </c>
      <c r="D1783" s="1" t="s">
        <v>3907</v>
      </c>
      <c r="E1783" s="1" t="s">
        <v>1047</v>
      </c>
      <c r="F1783" s="1" t="s">
        <v>455</v>
      </c>
      <c r="G1783" s="1" t="s">
        <v>2090</v>
      </c>
      <c r="H1783" s="1" t="s">
        <v>4716</v>
      </c>
      <c r="I1783" s="1">
        <f>+Territorio[[#This Row],[id]]</f>
        <v>1773</v>
      </c>
    </row>
    <row r="1784" spans="2:9" hidden="1" x14ac:dyDescent="0.25">
      <c r="B1784">
        <v>1774</v>
      </c>
      <c r="C1784" s="1" t="s">
        <v>4717</v>
      </c>
      <c r="D1784" s="1" t="s">
        <v>3910</v>
      </c>
      <c r="E1784" s="1" t="s">
        <v>1047</v>
      </c>
      <c r="F1784" s="1" t="s">
        <v>455</v>
      </c>
      <c r="G1784" s="1" t="s">
        <v>2090</v>
      </c>
      <c r="H1784" s="1" t="s">
        <v>4718</v>
      </c>
      <c r="I1784" s="1">
        <f>+Territorio[[#This Row],[id]]</f>
        <v>1774</v>
      </c>
    </row>
    <row r="1785" spans="2:9" hidden="1" x14ac:dyDescent="0.25">
      <c r="B1785">
        <v>1775</v>
      </c>
      <c r="C1785" s="1" t="s">
        <v>4719</v>
      </c>
      <c r="D1785" s="1" t="s">
        <v>3100</v>
      </c>
      <c r="E1785" s="1" t="s">
        <v>1047</v>
      </c>
      <c r="F1785" s="1" t="s">
        <v>455</v>
      </c>
      <c r="G1785" s="1" t="s">
        <v>2090</v>
      </c>
      <c r="H1785" s="1" t="s">
        <v>4720</v>
      </c>
      <c r="I1785" s="1">
        <f>+Territorio[[#This Row],[id]]</f>
        <v>1775</v>
      </c>
    </row>
    <row r="1786" spans="2:9" hidden="1" x14ac:dyDescent="0.25">
      <c r="B1786">
        <v>1776</v>
      </c>
      <c r="C1786" s="1" t="s">
        <v>4721</v>
      </c>
      <c r="D1786" s="1" t="s">
        <v>3103</v>
      </c>
      <c r="E1786" s="1" t="s">
        <v>1047</v>
      </c>
      <c r="F1786" s="1" t="s">
        <v>455</v>
      </c>
      <c r="G1786" s="1" t="s">
        <v>2090</v>
      </c>
      <c r="H1786" s="1" t="s">
        <v>4722</v>
      </c>
      <c r="I1786" s="1">
        <f>+Territorio[[#This Row],[id]]</f>
        <v>1776</v>
      </c>
    </row>
    <row r="1787" spans="2:9" hidden="1" x14ac:dyDescent="0.25">
      <c r="B1787">
        <v>1777</v>
      </c>
      <c r="C1787" s="1" t="s">
        <v>4723</v>
      </c>
      <c r="D1787" s="1" t="s">
        <v>3106</v>
      </c>
      <c r="E1787" s="1" t="s">
        <v>1047</v>
      </c>
      <c r="F1787" s="1" t="s">
        <v>455</v>
      </c>
      <c r="G1787" s="1" t="s">
        <v>2090</v>
      </c>
      <c r="H1787" s="1" t="s">
        <v>4724</v>
      </c>
      <c r="I1787" s="1">
        <f>+Territorio[[#This Row],[id]]</f>
        <v>1777</v>
      </c>
    </row>
    <row r="1788" spans="2:9" hidden="1" x14ac:dyDescent="0.25">
      <c r="B1788">
        <v>1778</v>
      </c>
      <c r="C1788" s="1" t="s">
        <v>4725</v>
      </c>
      <c r="D1788" s="1" t="s">
        <v>3109</v>
      </c>
      <c r="E1788" s="1" t="s">
        <v>1047</v>
      </c>
      <c r="F1788" s="1" t="s">
        <v>455</v>
      </c>
      <c r="G1788" s="1" t="s">
        <v>2090</v>
      </c>
      <c r="H1788" s="1" t="s">
        <v>4726</v>
      </c>
      <c r="I1788" s="1">
        <f>+Territorio[[#This Row],[id]]</f>
        <v>1778</v>
      </c>
    </row>
    <row r="1789" spans="2:9" hidden="1" x14ac:dyDescent="0.25">
      <c r="B1789">
        <v>1779</v>
      </c>
      <c r="C1789" s="1" t="s">
        <v>4727</v>
      </c>
      <c r="D1789" s="1" t="s">
        <v>3112</v>
      </c>
      <c r="E1789" s="1" t="s">
        <v>1047</v>
      </c>
      <c r="F1789" s="1" t="s">
        <v>455</v>
      </c>
      <c r="G1789" s="1" t="s">
        <v>2090</v>
      </c>
      <c r="H1789" s="1" t="s">
        <v>4728</v>
      </c>
      <c r="I1789" s="1">
        <f>+Territorio[[#This Row],[id]]</f>
        <v>1779</v>
      </c>
    </row>
    <row r="1790" spans="2:9" hidden="1" x14ac:dyDescent="0.25">
      <c r="B1790">
        <v>1780</v>
      </c>
      <c r="C1790" s="1" t="s">
        <v>4729</v>
      </c>
      <c r="D1790" s="1" t="s">
        <v>3115</v>
      </c>
      <c r="E1790" s="1" t="s">
        <v>1047</v>
      </c>
      <c r="F1790" s="1" t="s">
        <v>455</v>
      </c>
      <c r="G1790" s="1" t="s">
        <v>2090</v>
      </c>
      <c r="H1790" s="1" t="s">
        <v>4730</v>
      </c>
      <c r="I1790" s="1">
        <f>+Territorio[[#This Row],[id]]</f>
        <v>1780</v>
      </c>
    </row>
    <row r="1791" spans="2:9" hidden="1" x14ac:dyDescent="0.25">
      <c r="B1791">
        <v>1781</v>
      </c>
      <c r="C1791" s="1" t="s">
        <v>4731</v>
      </c>
      <c r="D1791" s="1" t="s">
        <v>3118</v>
      </c>
      <c r="E1791" s="1" t="s">
        <v>1047</v>
      </c>
      <c r="F1791" s="1" t="s">
        <v>455</v>
      </c>
      <c r="G1791" s="1" t="s">
        <v>2090</v>
      </c>
      <c r="H1791" s="1" t="s">
        <v>4732</v>
      </c>
      <c r="I1791" s="1">
        <f>+Territorio[[#This Row],[id]]</f>
        <v>1781</v>
      </c>
    </row>
    <row r="1792" spans="2:9" hidden="1" x14ac:dyDescent="0.25">
      <c r="B1792">
        <v>1782</v>
      </c>
      <c r="C1792" s="1" t="s">
        <v>3518</v>
      </c>
      <c r="D1792" s="1" t="s">
        <v>3121</v>
      </c>
      <c r="E1792" s="1" t="s">
        <v>1047</v>
      </c>
      <c r="F1792" s="1" t="s">
        <v>455</v>
      </c>
      <c r="G1792" s="1" t="s">
        <v>2090</v>
      </c>
      <c r="H1792" s="1" t="s">
        <v>4733</v>
      </c>
      <c r="I1792" s="1">
        <f>+Territorio[[#This Row],[id]]</f>
        <v>1782</v>
      </c>
    </row>
    <row r="1793" spans="2:9" hidden="1" x14ac:dyDescent="0.25">
      <c r="B1793">
        <v>1783</v>
      </c>
      <c r="C1793" s="1" t="s">
        <v>3704</v>
      </c>
      <c r="D1793" s="1" t="s">
        <v>3124</v>
      </c>
      <c r="E1793" s="1" t="s">
        <v>1047</v>
      </c>
      <c r="F1793" s="1" t="s">
        <v>455</v>
      </c>
      <c r="G1793" s="1" t="s">
        <v>2090</v>
      </c>
      <c r="H1793" s="1" t="s">
        <v>4734</v>
      </c>
      <c r="I1793" s="1">
        <f>+Territorio[[#This Row],[id]]</f>
        <v>1783</v>
      </c>
    </row>
    <row r="1794" spans="2:9" hidden="1" x14ac:dyDescent="0.25">
      <c r="B1794">
        <v>1784</v>
      </c>
      <c r="C1794" s="1" t="s">
        <v>892</v>
      </c>
      <c r="D1794" s="1" t="s">
        <v>3126</v>
      </c>
      <c r="E1794" s="1" t="s">
        <v>1047</v>
      </c>
      <c r="F1794" s="1" t="s">
        <v>455</v>
      </c>
      <c r="G1794" s="1" t="s">
        <v>2090</v>
      </c>
      <c r="H1794" s="1" t="s">
        <v>4735</v>
      </c>
      <c r="I1794" s="1">
        <f>+Territorio[[#This Row],[id]]</f>
        <v>1784</v>
      </c>
    </row>
    <row r="1795" spans="2:9" hidden="1" x14ac:dyDescent="0.25">
      <c r="B1795">
        <v>1785</v>
      </c>
      <c r="C1795" s="1" t="s">
        <v>4736</v>
      </c>
      <c r="D1795" s="1" t="s">
        <v>3129</v>
      </c>
      <c r="E1795" s="1" t="s">
        <v>1047</v>
      </c>
      <c r="F1795" s="1" t="s">
        <v>455</v>
      </c>
      <c r="G1795" s="1" t="s">
        <v>2090</v>
      </c>
      <c r="H1795" s="1" t="s">
        <v>4737</v>
      </c>
      <c r="I1795" s="1">
        <f>+Territorio[[#This Row],[id]]</f>
        <v>1785</v>
      </c>
    </row>
    <row r="1796" spans="2:9" hidden="1" x14ac:dyDescent="0.25">
      <c r="B1796">
        <v>1786</v>
      </c>
      <c r="C1796" s="1" t="s">
        <v>4738</v>
      </c>
      <c r="D1796" s="1" t="s">
        <v>3132</v>
      </c>
      <c r="E1796" s="1" t="s">
        <v>1047</v>
      </c>
      <c r="F1796" s="1" t="s">
        <v>455</v>
      </c>
      <c r="G1796" s="1" t="s">
        <v>2090</v>
      </c>
      <c r="H1796" s="1" t="s">
        <v>4739</v>
      </c>
      <c r="I1796" s="1">
        <f>+Territorio[[#This Row],[id]]</f>
        <v>1786</v>
      </c>
    </row>
    <row r="1797" spans="2:9" hidden="1" x14ac:dyDescent="0.25">
      <c r="B1797">
        <v>1787</v>
      </c>
      <c r="C1797" s="1" t="s">
        <v>4740</v>
      </c>
      <c r="D1797" s="1" t="s">
        <v>2563</v>
      </c>
      <c r="E1797" s="1" t="s">
        <v>1047</v>
      </c>
      <c r="F1797" s="1" t="s">
        <v>455</v>
      </c>
      <c r="G1797" s="1" t="s">
        <v>2090</v>
      </c>
      <c r="H1797" s="1" t="s">
        <v>4741</v>
      </c>
      <c r="I1797" s="1">
        <f>+Territorio[[#This Row],[id]]</f>
        <v>1787</v>
      </c>
    </row>
    <row r="1798" spans="2:9" hidden="1" x14ac:dyDescent="0.25">
      <c r="B1798">
        <v>1788</v>
      </c>
      <c r="C1798" s="1" t="s">
        <v>4742</v>
      </c>
      <c r="D1798" s="1" t="s">
        <v>1060</v>
      </c>
      <c r="E1798" s="1" t="s">
        <v>1047</v>
      </c>
      <c r="F1798" s="1" t="s">
        <v>455</v>
      </c>
      <c r="G1798" s="1" t="s">
        <v>2090</v>
      </c>
      <c r="H1798" s="1" t="s">
        <v>4743</v>
      </c>
      <c r="I1798" s="1">
        <f>+Territorio[[#This Row],[id]]</f>
        <v>1788</v>
      </c>
    </row>
    <row r="1799" spans="2:9" hidden="1" x14ac:dyDescent="0.25">
      <c r="B1799">
        <v>1789</v>
      </c>
      <c r="C1799" s="1" t="s">
        <v>4744</v>
      </c>
      <c r="D1799" s="1" t="s">
        <v>2576</v>
      </c>
      <c r="E1799" s="1" t="s">
        <v>1047</v>
      </c>
      <c r="F1799" s="1" t="s">
        <v>455</v>
      </c>
      <c r="G1799" s="1" t="s">
        <v>2090</v>
      </c>
      <c r="H1799" s="1" t="s">
        <v>4745</v>
      </c>
      <c r="I1799" s="1">
        <f>+Territorio[[#This Row],[id]]</f>
        <v>1789</v>
      </c>
    </row>
    <row r="1800" spans="2:9" hidden="1" x14ac:dyDescent="0.25">
      <c r="B1800">
        <v>1790</v>
      </c>
      <c r="C1800" s="1" t="s">
        <v>4746</v>
      </c>
      <c r="D1800" s="1" t="s">
        <v>2616</v>
      </c>
      <c r="E1800" s="1" t="s">
        <v>1047</v>
      </c>
      <c r="F1800" s="1" t="s">
        <v>455</v>
      </c>
      <c r="G1800" s="1" t="s">
        <v>2090</v>
      </c>
      <c r="H1800" s="1" t="s">
        <v>4747</v>
      </c>
      <c r="I1800" s="1">
        <f>+Territorio[[#This Row],[id]]</f>
        <v>1790</v>
      </c>
    </row>
    <row r="1801" spans="2:9" hidden="1" x14ac:dyDescent="0.25">
      <c r="B1801">
        <v>1791</v>
      </c>
      <c r="C1801" s="1" t="s">
        <v>4748</v>
      </c>
      <c r="D1801" s="1" t="s">
        <v>2619</v>
      </c>
      <c r="E1801" s="1" t="s">
        <v>1047</v>
      </c>
      <c r="F1801" s="1" t="s">
        <v>455</v>
      </c>
      <c r="G1801" s="1" t="s">
        <v>2090</v>
      </c>
      <c r="H1801" s="1" t="s">
        <v>4749</v>
      </c>
      <c r="I1801" s="1">
        <f>+Territorio[[#This Row],[id]]</f>
        <v>1791</v>
      </c>
    </row>
    <row r="1802" spans="2:9" hidden="1" x14ac:dyDescent="0.25">
      <c r="B1802">
        <v>1792</v>
      </c>
      <c r="C1802" s="1" t="s">
        <v>4750</v>
      </c>
      <c r="D1802" s="1" t="s">
        <v>2622</v>
      </c>
      <c r="E1802" s="1" t="s">
        <v>1047</v>
      </c>
      <c r="F1802" s="1" t="s">
        <v>455</v>
      </c>
      <c r="G1802" s="1" t="s">
        <v>2090</v>
      </c>
      <c r="H1802" s="1" t="s">
        <v>4751</v>
      </c>
      <c r="I1802" s="1">
        <f>+Territorio[[#This Row],[id]]</f>
        <v>1792</v>
      </c>
    </row>
    <row r="1803" spans="2:9" hidden="1" x14ac:dyDescent="0.25">
      <c r="B1803">
        <v>1793</v>
      </c>
      <c r="C1803" s="1" t="s">
        <v>4752</v>
      </c>
      <c r="D1803" s="1" t="s">
        <v>2625</v>
      </c>
      <c r="E1803" s="1" t="s">
        <v>1047</v>
      </c>
      <c r="F1803" s="1" t="s">
        <v>455</v>
      </c>
      <c r="G1803" s="1" t="s">
        <v>2090</v>
      </c>
      <c r="H1803" s="1" t="s">
        <v>4753</v>
      </c>
      <c r="I1803" s="1">
        <f>+Territorio[[#This Row],[id]]</f>
        <v>1793</v>
      </c>
    </row>
    <row r="1804" spans="2:9" hidden="1" x14ac:dyDescent="0.25">
      <c r="B1804">
        <v>1794</v>
      </c>
      <c r="C1804" s="1" t="s">
        <v>4754</v>
      </c>
      <c r="D1804" s="1" t="s">
        <v>2628</v>
      </c>
      <c r="E1804" s="1" t="s">
        <v>1047</v>
      </c>
      <c r="F1804" s="1" t="s">
        <v>455</v>
      </c>
      <c r="G1804" s="1" t="s">
        <v>2090</v>
      </c>
      <c r="H1804" s="1" t="s">
        <v>4755</v>
      </c>
      <c r="I1804" s="1">
        <f>+Territorio[[#This Row],[id]]</f>
        <v>1794</v>
      </c>
    </row>
    <row r="1805" spans="2:9" hidden="1" x14ac:dyDescent="0.25">
      <c r="B1805">
        <v>1795</v>
      </c>
      <c r="C1805" s="1" t="s">
        <v>4756</v>
      </c>
      <c r="D1805" s="1" t="s">
        <v>2631</v>
      </c>
      <c r="E1805" s="1" t="s">
        <v>1047</v>
      </c>
      <c r="F1805" s="1" t="s">
        <v>455</v>
      </c>
      <c r="G1805" s="1" t="s">
        <v>2090</v>
      </c>
      <c r="H1805" s="1" t="s">
        <v>4757</v>
      </c>
      <c r="I1805" s="1">
        <f>+Territorio[[#This Row],[id]]</f>
        <v>1795</v>
      </c>
    </row>
    <row r="1806" spans="2:9" hidden="1" x14ac:dyDescent="0.25">
      <c r="B1806">
        <v>1796</v>
      </c>
      <c r="C1806" s="1" t="s">
        <v>4758</v>
      </c>
      <c r="D1806" s="1" t="s">
        <v>2634</v>
      </c>
      <c r="E1806" s="1" t="s">
        <v>1047</v>
      </c>
      <c r="F1806" s="1" t="s">
        <v>455</v>
      </c>
      <c r="G1806" s="1" t="s">
        <v>2090</v>
      </c>
      <c r="H1806" s="1" t="s">
        <v>4759</v>
      </c>
      <c r="I1806" s="1">
        <f>+Territorio[[#This Row],[id]]</f>
        <v>1796</v>
      </c>
    </row>
    <row r="1807" spans="2:9" hidden="1" x14ac:dyDescent="0.25">
      <c r="B1807">
        <v>1797</v>
      </c>
      <c r="C1807" s="1" t="s">
        <v>4760</v>
      </c>
      <c r="D1807" s="1" t="s">
        <v>2637</v>
      </c>
      <c r="E1807" s="1" t="s">
        <v>1047</v>
      </c>
      <c r="F1807" s="1" t="s">
        <v>455</v>
      </c>
      <c r="G1807" s="1" t="s">
        <v>2090</v>
      </c>
      <c r="H1807" s="1" t="s">
        <v>4761</v>
      </c>
      <c r="I1807" s="1">
        <f>+Territorio[[#This Row],[id]]</f>
        <v>1797</v>
      </c>
    </row>
    <row r="1808" spans="2:9" hidden="1" x14ac:dyDescent="0.25">
      <c r="B1808">
        <v>1798</v>
      </c>
      <c r="C1808" s="1" t="s">
        <v>4762</v>
      </c>
      <c r="D1808" s="1" t="s">
        <v>2640</v>
      </c>
      <c r="E1808" s="1" t="s">
        <v>1047</v>
      </c>
      <c r="F1808" s="1" t="s">
        <v>455</v>
      </c>
      <c r="G1808" s="1" t="s">
        <v>2090</v>
      </c>
      <c r="H1808" s="1" t="s">
        <v>4763</v>
      </c>
      <c r="I1808" s="1">
        <f>+Territorio[[#This Row],[id]]</f>
        <v>1798</v>
      </c>
    </row>
    <row r="1809" spans="2:9" hidden="1" x14ac:dyDescent="0.25">
      <c r="B1809">
        <v>1799</v>
      </c>
      <c r="C1809" s="1" t="s">
        <v>4764</v>
      </c>
      <c r="D1809" s="1" t="s">
        <v>2671</v>
      </c>
      <c r="E1809" s="1" t="s">
        <v>1047</v>
      </c>
      <c r="F1809" s="1" t="s">
        <v>455</v>
      </c>
      <c r="G1809" s="1" t="s">
        <v>2090</v>
      </c>
      <c r="H1809" s="1" t="s">
        <v>4765</v>
      </c>
      <c r="I1809" s="1">
        <f>+Territorio[[#This Row],[id]]</f>
        <v>1799</v>
      </c>
    </row>
    <row r="1810" spans="2:9" hidden="1" x14ac:dyDescent="0.25">
      <c r="B1810">
        <v>1800</v>
      </c>
      <c r="C1810" s="1" t="s">
        <v>4766</v>
      </c>
      <c r="D1810" s="1" t="s">
        <v>3315</v>
      </c>
      <c r="E1810" s="1" t="s">
        <v>1047</v>
      </c>
      <c r="F1810" s="1" t="s">
        <v>455</v>
      </c>
      <c r="G1810" s="1" t="s">
        <v>2090</v>
      </c>
      <c r="H1810" s="1" t="s">
        <v>4767</v>
      </c>
      <c r="I1810" s="1">
        <f>+Territorio[[#This Row],[id]]</f>
        <v>1800</v>
      </c>
    </row>
    <row r="1811" spans="2:9" hidden="1" x14ac:dyDescent="0.25">
      <c r="B1811">
        <v>1801</v>
      </c>
      <c r="C1811" s="1" t="s">
        <v>4768</v>
      </c>
      <c r="D1811" s="1" t="s">
        <v>2677</v>
      </c>
      <c r="E1811" s="1" t="s">
        <v>1047</v>
      </c>
      <c r="F1811" s="1" t="s">
        <v>455</v>
      </c>
      <c r="G1811" s="1" t="s">
        <v>2090</v>
      </c>
      <c r="H1811" s="1" t="s">
        <v>4769</v>
      </c>
      <c r="I1811" s="1">
        <f>+Territorio[[#This Row],[id]]</f>
        <v>1801</v>
      </c>
    </row>
    <row r="1812" spans="2:9" hidden="1" x14ac:dyDescent="0.25">
      <c r="B1812">
        <v>1802</v>
      </c>
      <c r="C1812" s="1" t="s">
        <v>4770</v>
      </c>
      <c r="D1812" s="1" t="s">
        <v>3324</v>
      </c>
      <c r="E1812" s="1" t="s">
        <v>1047</v>
      </c>
      <c r="F1812" s="1" t="s">
        <v>455</v>
      </c>
      <c r="G1812" s="1" t="s">
        <v>2090</v>
      </c>
      <c r="H1812" s="1" t="s">
        <v>4771</v>
      </c>
      <c r="I1812" s="1">
        <f>+Territorio[[#This Row],[id]]</f>
        <v>1802</v>
      </c>
    </row>
    <row r="1813" spans="2:9" hidden="1" x14ac:dyDescent="0.25">
      <c r="B1813">
        <v>1803</v>
      </c>
      <c r="C1813" s="1" t="s">
        <v>2072</v>
      </c>
      <c r="D1813" s="1" t="s">
        <v>2689</v>
      </c>
      <c r="E1813" s="1" t="s">
        <v>1047</v>
      </c>
      <c r="F1813" s="1" t="s">
        <v>455</v>
      </c>
      <c r="G1813" s="1" t="s">
        <v>2090</v>
      </c>
      <c r="H1813" s="1" t="s">
        <v>4772</v>
      </c>
      <c r="I1813" s="1">
        <f>+Territorio[[#This Row],[id]]</f>
        <v>1803</v>
      </c>
    </row>
    <row r="1814" spans="2:9" hidden="1" x14ac:dyDescent="0.25">
      <c r="B1814">
        <v>1804</v>
      </c>
      <c r="C1814" s="1" t="s">
        <v>4773</v>
      </c>
      <c r="D1814" s="1" t="s">
        <v>4774</v>
      </c>
      <c r="E1814" s="1" t="s">
        <v>2320</v>
      </c>
      <c r="F1814" s="1" t="s">
        <v>485</v>
      </c>
      <c r="G1814" s="1" t="s">
        <v>2090</v>
      </c>
      <c r="H1814" s="1" t="s">
        <v>4775</v>
      </c>
      <c r="I1814" s="1">
        <f>+Territorio[[#This Row],[id]]</f>
        <v>1804</v>
      </c>
    </row>
    <row r="1815" spans="2:9" hidden="1" x14ac:dyDescent="0.25">
      <c r="B1815">
        <v>1805</v>
      </c>
      <c r="C1815" s="1" t="s">
        <v>4776</v>
      </c>
      <c r="D1815" s="1" t="s">
        <v>4777</v>
      </c>
      <c r="E1815" s="1" t="s">
        <v>2320</v>
      </c>
      <c r="F1815" s="1" t="s">
        <v>485</v>
      </c>
      <c r="G1815" s="1" t="s">
        <v>2090</v>
      </c>
      <c r="H1815" s="1" t="s">
        <v>4778</v>
      </c>
      <c r="I1815" s="1">
        <f>+Territorio[[#This Row],[id]]</f>
        <v>1805</v>
      </c>
    </row>
    <row r="1816" spans="2:9" hidden="1" x14ac:dyDescent="0.25">
      <c r="B1816">
        <v>1806</v>
      </c>
      <c r="C1816" s="1" t="s">
        <v>4779</v>
      </c>
      <c r="D1816" s="1" t="s">
        <v>4780</v>
      </c>
      <c r="E1816" s="1" t="s">
        <v>2320</v>
      </c>
      <c r="F1816" s="1" t="s">
        <v>485</v>
      </c>
      <c r="G1816" s="1" t="s">
        <v>2090</v>
      </c>
      <c r="H1816" s="1" t="s">
        <v>4781</v>
      </c>
      <c r="I1816" s="1">
        <f>+Territorio[[#This Row],[id]]</f>
        <v>1806</v>
      </c>
    </row>
    <row r="1817" spans="2:9" hidden="1" x14ac:dyDescent="0.25">
      <c r="B1817">
        <v>1807</v>
      </c>
      <c r="C1817" s="1" t="s">
        <v>4782</v>
      </c>
      <c r="D1817" s="1" t="s">
        <v>4783</v>
      </c>
      <c r="E1817" s="1" t="s">
        <v>2320</v>
      </c>
      <c r="F1817" s="1" t="s">
        <v>485</v>
      </c>
      <c r="G1817" s="1" t="s">
        <v>2090</v>
      </c>
      <c r="H1817" s="1" t="s">
        <v>4784</v>
      </c>
      <c r="I1817" s="1">
        <f>+Territorio[[#This Row],[id]]</f>
        <v>1807</v>
      </c>
    </row>
    <row r="1818" spans="2:9" hidden="1" x14ac:dyDescent="0.25">
      <c r="B1818">
        <v>1808</v>
      </c>
      <c r="C1818" s="1" t="s">
        <v>871</v>
      </c>
      <c r="D1818" s="1" t="s">
        <v>4785</v>
      </c>
      <c r="E1818" s="1" t="s">
        <v>2320</v>
      </c>
      <c r="F1818" s="1" t="s">
        <v>485</v>
      </c>
      <c r="G1818" s="1" t="s">
        <v>2090</v>
      </c>
      <c r="H1818" s="1" t="s">
        <v>4786</v>
      </c>
      <c r="I1818" s="1">
        <f>+Territorio[[#This Row],[id]]</f>
        <v>1808</v>
      </c>
    </row>
    <row r="1819" spans="2:9" hidden="1" x14ac:dyDescent="0.25">
      <c r="B1819">
        <v>1809</v>
      </c>
      <c r="C1819" s="1" t="s">
        <v>4787</v>
      </c>
      <c r="D1819" s="1" t="s">
        <v>4788</v>
      </c>
      <c r="E1819" s="1" t="s">
        <v>2320</v>
      </c>
      <c r="F1819" s="1" t="s">
        <v>485</v>
      </c>
      <c r="G1819" s="1" t="s">
        <v>2090</v>
      </c>
      <c r="H1819" s="1" t="s">
        <v>4789</v>
      </c>
      <c r="I1819" s="1">
        <f>+Territorio[[#This Row],[id]]</f>
        <v>1809</v>
      </c>
    </row>
    <row r="1820" spans="2:9" hidden="1" x14ac:dyDescent="0.25">
      <c r="B1820">
        <v>1810</v>
      </c>
      <c r="C1820" s="1" t="s">
        <v>4790</v>
      </c>
      <c r="D1820" s="1" t="s">
        <v>4791</v>
      </c>
      <c r="E1820" s="1" t="s">
        <v>2320</v>
      </c>
      <c r="F1820" s="1" t="s">
        <v>485</v>
      </c>
      <c r="G1820" s="1" t="s">
        <v>2090</v>
      </c>
      <c r="H1820" s="1" t="s">
        <v>4792</v>
      </c>
      <c r="I1820" s="1">
        <f>+Territorio[[#This Row],[id]]</f>
        <v>1810</v>
      </c>
    </row>
    <row r="1821" spans="2:9" hidden="1" x14ac:dyDescent="0.25">
      <c r="B1821">
        <v>1811</v>
      </c>
      <c r="C1821" s="1" t="s">
        <v>4793</v>
      </c>
      <c r="D1821" s="1" t="s">
        <v>4794</v>
      </c>
      <c r="E1821" s="1" t="s">
        <v>2320</v>
      </c>
      <c r="F1821" s="1" t="s">
        <v>485</v>
      </c>
      <c r="G1821" s="1" t="s">
        <v>2090</v>
      </c>
      <c r="H1821" s="1" t="s">
        <v>4795</v>
      </c>
      <c r="I1821" s="1">
        <f>+Territorio[[#This Row],[id]]</f>
        <v>1811</v>
      </c>
    </row>
    <row r="1822" spans="2:9" hidden="1" x14ac:dyDescent="0.25">
      <c r="B1822">
        <v>1812</v>
      </c>
      <c r="C1822" s="1" t="s">
        <v>4796</v>
      </c>
      <c r="D1822" s="1" t="s">
        <v>4797</v>
      </c>
      <c r="E1822" s="1" t="s">
        <v>2320</v>
      </c>
      <c r="F1822" s="1" t="s">
        <v>485</v>
      </c>
      <c r="G1822" s="1" t="s">
        <v>2090</v>
      </c>
      <c r="H1822" s="1" t="s">
        <v>4798</v>
      </c>
      <c r="I1822" s="1">
        <f>+Territorio[[#This Row],[id]]</f>
        <v>1812</v>
      </c>
    </row>
    <row r="1823" spans="2:9" hidden="1" x14ac:dyDescent="0.25">
      <c r="B1823">
        <v>1813</v>
      </c>
      <c r="C1823" s="1" t="s">
        <v>4799</v>
      </c>
      <c r="D1823" s="1" t="s">
        <v>4800</v>
      </c>
      <c r="E1823" s="1" t="s">
        <v>2320</v>
      </c>
      <c r="F1823" s="1" t="s">
        <v>485</v>
      </c>
      <c r="G1823" s="1" t="s">
        <v>2090</v>
      </c>
      <c r="H1823" s="1" t="s">
        <v>4801</v>
      </c>
      <c r="I1823" s="1">
        <f>+Territorio[[#This Row],[id]]</f>
        <v>1813</v>
      </c>
    </row>
    <row r="1824" spans="2:9" hidden="1" x14ac:dyDescent="0.25">
      <c r="B1824">
        <v>1814</v>
      </c>
      <c r="C1824" s="1" t="s">
        <v>4802</v>
      </c>
      <c r="D1824" s="1" t="s">
        <v>4803</v>
      </c>
      <c r="E1824" s="1" t="s">
        <v>2320</v>
      </c>
      <c r="F1824" s="1" t="s">
        <v>485</v>
      </c>
      <c r="G1824" s="1" t="s">
        <v>2090</v>
      </c>
      <c r="H1824" s="1" t="s">
        <v>4804</v>
      </c>
      <c r="I1824" s="1">
        <f>+Territorio[[#This Row],[id]]</f>
        <v>1814</v>
      </c>
    </row>
    <row r="1825" spans="2:9" hidden="1" x14ac:dyDescent="0.25">
      <c r="B1825">
        <v>1815</v>
      </c>
      <c r="C1825" s="1" t="s">
        <v>4805</v>
      </c>
      <c r="D1825" s="1" t="s">
        <v>4806</v>
      </c>
      <c r="E1825" s="1" t="s">
        <v>2320</v>
      </c>
      <c r="F1825" s="1" t="s">
        <v>485</v>
      </c>
      <c r="G1825" s="1" t="s">
        <v>2090</v>
      </c>
      <c r="H1825" s="1" t="s">
        <v>4807</v>
      </c>
      <c r="I1825" s="1">
        <f>+Territorio[[#This Row],[id]]</f>
        <v>1815</v>
      </c>
    </row>
    <row r="1826" spans="2:9" hidden="1" x14ac:dyDescent="0.25">
      <c r="B1826">
        <v>1816</v>
      </c>
      <c r="C1826" s="1" t="s">
        <v>892</v>
      </c>
      <c r="D1826" s="1" t="s">
        <v>4808</v>
      </c>
      <c r="E1826" s="1" t="s">
        <v>2320</v>
      </c>
      <c r="F1826" s="1" t="s">
        <v>485</v>
      </c>
      <c r="G1826" s="1" t="s">
        <v>2090</v>
      </c>
      <c r="H1826" s="1" t="s">
        <v>4809</v>
      </c>
      <c r="I1826" s="1">
        <f>+Territorio[[#This Row],[id]]</f>
        <v>1816</v>
      </c>
    </row>
    <row r="1827" spans="2:9" hidden="1" x14ac:dyDescent="0.25">
      <c r="B1827">
        <v>1817</v>
      </c>
      <c r="C1827" s="1" t="s">
        <v>4810</v>
      </c>
      <c r="D1827" s="1" t="s">
        <v>4811</v>
      </c>
      <c r="E1827" s="1" t="s">
        <v>2320</v>
      </c>
      <c r="F1827" s="1" t="s">
        <v>485</v>
      </c>
      <c r="G1827" s="1" t="s">
        <v>2090</v>
      </c>
      <c r="H1827" s="1" t="s">
        <v>4812</v>
      </c>
      <c r="I1827" s="1">
        <f>+Territorio[[#This Row],[id]]</f>
        <v>1817</v>
      </c>
    </row>
    <row r="1828" spans="2:9" hidden="1" x14ac:dyDescent="0.25">
      <c r="B1828">
        <v>1818</v>
      </c>
      <c r="C1828" s="1" t="s">
        <v>4813</v>
      </c>
      <c r="D1828" s="1" t="s">
        <v>4814</v>
      </c>
      <c r="E1828" s="1" t="s">
        <v>2320</v>
      </c>
      <c r="F1828" s="1" t="s">
        <v>485</v>
      </c>
      <c r="G1828" s="1" t="s">
        <v>2090</v>
      </c>
      <c r="H1828" s="1" t="s">
        <v>4815</v>
      </c>
      <c r="I1828" s="1">
        <f>+Territorio[[#This Row],[id]]</f>
        <v>1818</v>
      </c>
    </row>
    <row r="1829" spans="2:9" hidden="1" x14ac:dyDescent="0.25">
      <c r="B1829">
        <v>1819</v>
      </c>
      <c r="C1829" s="1" t="s">
        <v>4816</v>
      </c>
      <c r="D1829" s="1" t="s">
        <v>4817</v>
      </c>
      <c r="E1829" s="1" t="s">
        <v>2320</v>
      </c>
      <c r="F1829" s="1" t="s">
        <v>485</v>
      </c>
      <c r="G1829" s="1" t="s">
        <v>2090</v>
      </c>
      <c r="H1829" s="1" t="s">
        <v>4818</v>
      </c>
      <c r="I1829" s="1">
        <f>+Territorio[[#This Row],[id]]</f>
        <v>1819</v>
      </c>
    </row>
    <row r="1830" spans="2:9" hidden="1" x14ac:dyDescent="0.25">
      <c r="B1830">
        <v>1820</v>
      </c>
      <c r="C1830" s="1" t="s">
        <v>4819</v>
      </c>
      <c r="D1830" s="1" t="s">
        <v>4820</v>
      </c>
      <c r="E1830" s="1" t="s">
        <v>2320</v>
      </c>
      <c r="F1830" s="1" t="s">
        <v>485</v>
      </c>
      <c r="G1830" s="1" t="s">
        <v>2090</v>
      </c>
      <c r="H1830" s="1" t="s">
        <v>4821</v>
      </c>
      <c r="I1830" s="1">
        <f>+Territorio[[#This Row],[id]]</f>
        <v>1820</v>
      </c>
    </row>
    <row r="1831" spans="2:9" hidden="1" x14ac:dyDescent="0.25">
      <c r="B1831">
        <v>1821</v>
      </c>
      <c r="C1831" s="1" t="s">
        <v>4822</v>
      </c>
      <c r="D1831" s="1" t="s">
        <v>4823</v>
      </c>
      <c r="E1831" s="1" t="s">
        <v>2320</v>
      </c>
      <c r="F1831" s="1" t="s">
        <v>485</v>
      </c>
      <c r="G1831" s="1" t="s">
        <v>2090</v>
      </c>
      <c r="H1831" s="1" t="s">
        <v>4824</v>
      </c>
      <c r="I1831" s="1">
        <f>+Territorio[[#This Row],[id]]</f>
        <v>1821</v>
      </c>
    </row>
    <row r="1832" spans="2:9" hidden="1" x14ac:dyDescent="0.25">
      <c r="B1832">
        <v>1822</v>
      </c>
      <c r="C1832" s="1" t="s">
        <v>4825</v>
      </c>
      <c r="D1832" s="1" t="s">
        <v>4826</v>
      </c>
      <c r="E1832" s="1" t="s">
        <v>2320</v>
      </c>
      <c r="F1832" s="1" t="s">
        <v>485</v>
      </c>
      <c r="G1832" s="1" t="s">
        <v>2090</v>
      </c>
      <c r="H1832" s="1" t="s">
        <v>4827</v>
      </c>
      <c r="I1832" s="1">
        <f>+Territorio[[#This Row],[id]]</f>
        <v>1822</v>
      </c>
    </row>
    <row r="1833" spans="2:9" hidden="1" x14ac:dyDescent="0.25">
      <c r="B1833">
        <v>1823</v>
      </c>
      <c r="C1833" s="1" t="s">
        <v>4828</v>
      </c>
      <c r="D1833" s="1" t="s">
        <v>4829</v>
      </c>
      <c r="E1833" s="1" t="s">
        <v>2320</v>
      </c>
      <c r="F1833" s="1" t="s">
        <v>485</v>
      </c>
      <c r="G1833" s="1" t="s">
        <v>2090</v>
      </c>
      <c r="H1833" s="1" t="s">
        <v>4830</v>
      </c>
      <c r="I1833" s="1">
        <f>+Territorio[[#This Row],[id]]</f>
        <v>1823</v>
      </c>
    </row>
    <row r="1834" spans="2:9" hidden="1" x14ac:dyDescent="0.25">
      <c r="B1834">
        <v>1824</v>
      </c>
      <c r="C1834" s="1" t="s">
        <v>4831</v>
      </c>
      <c r="D1834" s="1" t="s">
        <v>4832</v>
      </c>
      <c r="E1834" s="1" t="s">
        <v>2320</v>
      </c>
      <c r="F1834" s="1" t="s">
        <v>485</v>
      </c>
      <c r="G1834" s="1" t="s">
        <v>2090</v>
      </c>
      <c r="H1834" s="1" t="s">
        <v>4833</v>
      </c>
      <c r="I1834" s="1">
        <f>+Territorio[[#This Row],[id]]</f>
        <v>1824</v>
      </c>
    </row>
    <row r="1835" spans="2:9" hidden="1" x14ac:dyDescent="0.25">
      <c r="B1835">
        <v>1825</v>
      </c>
      <c r="C1835" s="1" t="s">
        <v>856</v>
      </c>
      <c r="D1835" s="1" t="s">
        <v>4834</v>
      </c>
      <c r="E1835" s="1" t="s">
        <v>2320</v>
      </c>
      <c r="F1835" s="1" t="s">
        <v>485</v>
      </c>
      <c r="G1835" s="1" t="s">
        <v>2090</v>
      </c>
      <c r="H1835" s="1" t="s">
        <v>4835</v>
      </c>
      <c r="I1835" s="1">
        <f>+Territorio[[#This Row],[id]]</f>
        <v>1825</v>
      </c>
    </row>
    <row r="1836" spans="2:9" hidden="1" x14ac:dyDescent="0.25">
      <c r="B1836">
        <v>1826</v>
      </c>
      <c r="C1836" s="1" t="s">
        <v>4836</v>
      </c>
      <c r="D1836" s="1" t="s">
        <v>4837</v>
      </c>
      <c r="E1836" s="1" t="s">
        <v>2320</v>
      </c>
      <c r="F1836" s="1" t="s">
        <v>485</v>
      </c>
      <c r="G1836" s="1" t="s">
        <v>2090</v>
      </c>
      <c r="H1836" s="1" t="s">
        <v>4838</v>
      </c>
      <c r="I1836" s="1">
        <f>+Territorio[[#This Row],[id]]</f>
        <v>1826</v>
      </c>
    </row>
    <row r="1837" spans="2:9" hidden="1" x14ac:dyDescent="0.25">
      <c r="B1837">
        <v>1827</v>
      </c>
      <c r="C1837" s="1" t="s">
        <v>4839</v>
      </c>
      <c r="D1837" s="1" t="s">
        <v>4840</v>
      </c>
      <c r="E1837" s="1" t="s">
        <v>2320</v>
      </c>
      <c r="F1837" s="1" t="s">
        <v>485</v>
      </c>
      <c r="G1837" s="1" t="s">
        <v>2090</v>
      </c>
      <c r="H1837" s="1" t="s">
        <v>4841</v>
      </c>
      <c r="I1837" s="1">
        <f>+Territorio[[#This Row],[id]]</f>
        <v>1827</v>
      </c>
    </row>
    <row r="1838" spans="2:9" hidden="1" x14ac:dyDescent="0.25">
      <c r="B1838">
        <v>1828</v>
      </c>
      <c r="C1838" s="1" t="s">
        <v>4842</v>
      </c>
      <c r="D1838" s="1" t="s">
        <v>4843</v>
      </c>
      <c r="E1838" s="1" t="s">
        <v>2320</v>
      </c>
      <c r="F1838" s="1" t="s">
        <v>485</v>
      </c>
      <c r="G1838" s="1" t="s">
        <v>2090</v>
      </c>
      <c r="H1838" s="1" t="s">
        <v>4844</v>
      </c>
      <c r="I1838" s="1">
        <f>+Territorio[[#This Row],[id]]</f>
        <v>1828</v>
      </c>
    </row>
    <row r="1839" spans="2:9" hidden="1" x14ac:dyDescent="0.25">
      <c r="B1839">
        <v>1829</v>
      </c>
      <c r="C1839" s="1" t="s">
        <v>4845</v>
      </c>
      <c r="D1839" s="1" t="s">
        <v>4846</v>
      </c>
      <c r="E1839" s="1" t="s">
        <v>2320</v>
      </c>
      <c r="F1839" s="1" t="s">
        <v>485</v>
      </c>
      <c r="G1839" s="1" t="s">
        <v>2090</v>
      </c>
      <c r="H1839" s="1" t="s">
        <v>4847</v>
      </c>
      <c r="I1839" s="1">
        <f>+Territorio[[#This Row],[id]]</f>
        <v>1829</v>
      </c>
    </row>
    <row r="1840" spans="2:9" hidden="1" x14ac:dyDescent="0.25">
      <c r="B1840">
        <v>1830</v>
      </c>
      <c r="C1840" s="1" t="s">
        <v>4848</v>
      </c>
      <c r="D1840" s="1" t="s">
        <v>4849</v>
      </c>
      <c r="E1840" s="1" t="s">
        <v>2320</v>
      </c>
      <c r="F1840" s="1" t="s">
        <v>485</v>
      </c>
      <c r="G1840" s="1" t="s">
        <v>2090</v>
      </c>
      <c r="H1840" s="1" t="s">
        <v>4850</v>
      </c>
      <c r="I1840" s="1">
        <f>+Territorio[[#This Row],[id]]</f>
        <v>1830</v>
      </c>
    </row>
    <row r="1841" spans="2:9" hidden="1" x14ac:dyDescent="0.25">
      <c r="B1841">
        <v>1831</v>
      </c>
      <c r="C1841" s="1" t="s">
        <v>4851</v>
      </c>
      <c r="D1841" s="1" t="s">
        <v>4852</v>
      </c>
      <c r="E1841" s="1" t="s">
        <v>2320</v>
      </c>
      <c r="F1841" s="1" t="s">
        <v>485</v>
      </c>
      <c r="G1841" s="1" t="s">
        <v>2090</v>
      </c>
      <c r="H1841" s="1" t="s">
        <v>4853</v>
      </c>
      <c r="I1841" s="1">
        <f>+Territorio[[#This Row],[id]]</f>
        <v>1831</v>
      </c>
    </row>
    <row r="1842" spans="2:9" hidden="1" x14ac:dyDescent="0.25">
      <c r="B1842">
        <v>1832</v>
      </c>
      <c r="C1842" s="1" t="s">
        <v>4854</v>
      </c>
      <c r="D1842" s="1" t="s">
        <v>4855</v>
      </c>
      <c r="E1842" s="1" t="s">
        <v>2320</v>
      </c>
      <c r="F1842" s="1" t="s">
        <v>485</v>
      </c>
      <c r="G1842" s="1" t="s">
        <v>2090</v>
      </c>
      <c r="H1842" s="1" t="s">
        <v>4856</v>
      </c>
      <c r="I1842" s="1">
        <f>+Territorio[[#This Row],[id]]</f>
        <v>1832</v>
      </c>
    </row>
    <row r="1843" spans="2:9" hidden="1" x14ac:dyDescent="0.25">
      <c r="B1843">
        <v>1833</v>
      </c>
      <c r="C1843" s="1" t="s">
        <v>4857</v>
      </c>
      <c r="D1843" s="1" t="s">
        <v>4858</v>
      </c>
      <c r="E1843" s="1" t="s">
        <v>2320</v>
      </c>
      <c r="F1843" s="1" t="s">
        <v>485</v>
      </c>
      <c r="G1843" s="1" t="s">
        <v>2090</v>
      </c>
      <c r="H1843" s="1" t="s">
        <v>4859</v>
      </c>
      <c r="I1843" s="1">
        <f>+Territorio[[#This Row],[id]]</f>
        <v>1833</v>
      </c>
    </row>
    <row r="1844" spans="2:9" hidden="1" x14ac:dyDescent="0.25">
      <c r="B1844">
        <v>1834</v>
      </c>
      <c r="C1844" s="1" t="s">
        <v>4860</v>
      </c>
      <c r="D1844" s="1" t="s">
        <v>4861</v>
      </c>
      <c r="E1844" s="1" t="s">
        <v>2320</v>
      </c>
      <c r="F1844" s="1" t="s">
        <v>485</v>
      </c>
      <c r="G1844" s="1" t="s">
        <v>2090</v>
      </c>
      <c r="H1844" s="1" t="s">
        <v>4862</v>
      </c>
      <c r="I1844" s="1">
        <f>+Territorio[[#This Row],[id]]</f>
        <v>1834</v>
      </c>
    </row>
    <row r="1845" spans="2:9" hidden="1" x14ac:dyDescent="0.25">
      <c r="B1845">
        <v>1835</v>
      </c>
      <c r="C1845" s="1" t="s">
        <v>4863</v>
      </c>
      <c r="D1845" s="1" t="s">
        <v>4864</v>
      </c>
      <c r="E1845" s="1" t="s">
        <v>2320</v>
      </c>
      <c r="F1845" s="1" t="s">
        <v>485</v>
      </c>
      <c r="G1845" s="1" t="s">
        <v>2090</v>
      </c>
      <c r="H1845" s="1" t="s">
        <v>4865</v>
      </c>
      <c r="I1845" s="1">
        <f>+Territorio[[#This Row],[id]]</f>
        <v>1835</v>
      </c>
    </row>
    <row r="1846" spans="2:9" hidden="1" x14ac:dyDescent="0.25">
      <c r="B1846">
        <v>1836</v>
      </c>
      <c r="C1846" s="1" t="s">
        <v>4866</v>
      </c>
      <c r="D1846" s="1" t="s">
        <v>4867</v>
      </c>
      <c r="E1846" s="1" t="s">
        <v>2320</v>
      </c>
      <c r="F1846" s="1" t="s">
        <v>485</v>
      </c>
      <c r="G1846" s="1" t="s">
        <v>2090</v>
      </c>
      <c r="H1846" s="1" t="s">
        <v>4868</v>
      </c>
      <c r="I1846" s="1">
        <f>+Territorio[[#This Row],[id]]</f>
        <v>1836</v>
      </c>
    </row>
    <row r="1847" spans="2:9" hidden="1" x14ac:dyDescent="0.25">
      <c r="B1847">
        <v>1837</v>
      </c>
      <c r="C1847" s="1" t="s">
        <v>4869</v>
      </c>
      <c r="D1847" s="1" t="s">
        <v>4870</v>
      </c>
      <c r="E1847" s="1" t="s">
        <v>2320</v>
      </c>
      <c r="F1847" s="1" t="s">
        <v>485</v>
      </c>
      <c r="G1847" s="1" t="s">
        <v>2090</v>
      </c>
      <c r="H1847" s="1" t="s">
        <v>4871</v>
      </c>
      <c r="I1847" s="1">
        <f>+Territorio[[#This Row],[id]]</f>
        <v>1837</v>
      </c>
    </row>
    <row r="1848" spans="2:9" hidden="1" x14ac:dyDescent="0.25">
      <c r="B1848">
        <v>1838</v>
      </c>
      <c r="C1848" s="1" t="s">
        <v>4872</v>
      </c>
      <c r="D1848" s="1" t="s">
        <v>4873</v>
      </c>
      <c r="E1848" s="1" t="s">
        <v>2320</v>
      </c>
      <c r="F1848" s="1" t="s">
        <v>485</v>
      </c>
      <c r="G1848" s="1" t="s">
        <v>2090</v>
      </c>
      <c r="H1848" s="1" t="s">
        <v>4874</v>
      </c>
      <c r="I1848" s="1">
        <f>+Territorio[[#This Row],[id]]</f>
        <v>1838</v>
      </c>
    </row>
    <row r="1849" spans="2:9" hidden="1" x14ac:dyDescent="0.25">
      <c r="B1849">
        <v>1839</v>
      </c>
      <c r="C1849" s="1" t="s">
        <v>4875</v>
      </c>
      <c r="D1849" s="1" t="s">
        <v>4876</v>
      </c>
      <c r="E1849" s="1" t="s">
        <v>2320</v>
      </c>
      <c r="F1849" s="1" t="s">
        <v>485</v>
      </c>
      <c r="G1849" s="1" t="s">
        <v>2090</v>
      </c>
      <c r="H1849" s="1" t="s">
        <v>4877</v>
      </c>
      <c r="I1849" s="1">
        <f>+Territorio[[#This Row],[id]]</f>
        <v>1839</v>
      </c>
    </row>
    <row r="1850" spans="2:9" hidden="1" x14ac:dyDescent="0.25">
      <c r="B1850">
        <v>1840</v>
      </c>
      <c r="C1850" s="1" t="s">
        <v>4878</v>
      </c>
      <c r="D1850" s="1" t="s">
        <v>4879</v>
      </c>
      <c r="E1850" s="1" t="s">
        <v>2320</v>
      </c>
      <c r="F1850" s="1" t="s">
        <v>485</v>
      </c>
      <c r="G1850" s="1" t="s">
        <v>2090</v>
      </c>
      <c r="H1850" s="1" t="s">
        <v>4880</v>
      </c>
      <c r="I1850" s="1">
        <f>+Territorio[[#This Row],[id]]</f>
        <v>1840</v>
      </c>
    </row>
    <row r="1851" spans="2:9" hidden="1" x14ac:dyDescent="0.25">
      <c r="B1851">
        <v>1841</v>
      </c>
      <c r="C1851" s="1" t="s">
        <v>4881</v>
      </c>
      <c r="D1851" s="1" t="s">
        <v>4882</v>
      </c>
      <c r="E1851" s="1" t="s">
        <v>2320</v>
      </c>
      <c r="F1851" s="1" t="s">
        <v>485</v>
      </c>
      <c r="G1851" s="1" t="s">
        <v>2090</v>
      </c>
      <c r="H1851" s="1" t="s">
        <v>4883</v>
      </c>
      <c r="I1851" s="1">
        <f>+Territorio[[#This Row],[id]]</f>
        <v>1841</v>
      </c>
    </row>
    <row r="1852" spans="2:9" hidden="1" x14ac:dyDescent="0.25">
      <c r="B1852">
        <v>1842</v>
      </c>
      <c r="C1852" s="1" t="s">
        <v>4884</v>
      </c>
      <c r="D1852" s="1" t="s">
        <v>4885</v>
      </c>
      <c r="E1852" s="1" t="s">
        <v>2320</v>
      </c>
      <c r="F1852" s="1" t="s">
        <v>485</v>
      </c>
      <c r="G1852" s="1" t="s">
        <v>2090</v>
      </c>
      <c r="H1852" s="1" t="s">
        <v>4886</v>
      </c>
      <c r="I1852" s="1">
        <f>+Territorio[[#This Row],[id]]</f>
        <v>1842</v>
      </c>
    </row>
    <row r="1853" spans="2:9" hidden="1" x14ac:dyDescent="0.25">
      <c r="B1853">
        <v>1843</v>
      </c>
      <c r="C1853" s="1" t="s">
        <v>4887</v>
      </c>
      <c r="D1853" s="1" t="s">
        <v>4888</v>
      </c>
      <c r="E1853" s="1" t="s">
        <v>2320</v>
      </c>
      <c r="F1853" s="1" t="s">
        <v>485</v>
      </c>
      <c r="G1853" s="1" t="s">
        <v>2090</v>
      </c>
      <c r="H1853" s="1" t="s">
        <v>4889</v>
      </c>
      <c r="I1853" s="1">
        <f>+Territorio[[#This Row],[id]]</f>
        <v>1843</v>
      </c>
    </row>
    <row r="1854" spans="2:9" hidden="1" x14ac:dyDescent="0.25">
      <c r="B1854">
        <v>1844</v>
      </c>
      <c r="C1854" s="1" t="s">
        <v>4890</v>
      </c>
      <c r="D1854" s="1" t="s">
        <v>4891</v>
      </c>
      <c r="E1854" s="1" t="s">
        <v>2320</v>
      </c>
      <c r="F1854" s="1" t="s">
        <v>485</v>
      </c>
      <c r="G1854" s="1" t="s">
        <v>2090</v>
      </c>
      <c r="H1854" s="1" t="s">
        <v>4892</v>
      </c>
      <c r="I1854" s="1">
        <f>+Territorio[[#This Row],[id]]</f>
        <v>1844</v>
      </c>
    </row>
    <row r="1855" spans="2:9" hidden="1" x14ac:dyDescent="0.25">
      <c r="B1855">
        <v>1845</v>
      </c>
      <c r="C1855" s="1" t="s">
        <v>4893</v>
      </c>
      <c r="D1855" s="1" t="s">
        <v>4894</v>
      </c>
      <c r="E1855" s="1" t="s">
        <v>2320</v>
      </c>
      <c r="F1855" s="1" t="s">
        <v>485</v>
      </c>
      <c r="G1855" s="1" t="s">
        <v>2090</v>
      </c>
      <c r="H1855" s="1" t="s">
        <v>4895</v>
      </c>
      <c r="I1855" s="1">
        <f>+Territorio[[#This Row],[id]]</f>
        <v>1845</v>
      </c>
    </row>
    <row r="1856" spans="2:9" hidden="1" x14ac:dyDescent="0.25">
      <c r="B1856">
        <v>1846</v>
      </c>
      <c r="C1856" s="1" t="s">
        <v>960</v>
      </c>
      <c r="D1856" s="1" t="s">
        <v>4896</v>
      </c>
      <c r="E1856" s="1" t="s">
        <v>2320</v>
      </c>
      <c r="F1856" s="1" t="s">
        <v>485</v>
      </c>
      <c r="G1856" s="1" t="s">
        <v>2090</v>
      </c>
      <c r="H1856" s="1" t="s">
        <v>4897</v>
      </c>
      <c r="I1856" s="1">
        <f>+Territorio[[#This Row],[id]]</f>
        <v>1846</v>
      </c>
    </row>
    <row r="1857" spans="2:9" hidden="1" x14ac:dyDescent="0.25">
      <c r="B1857">
        <v>1847</v>
      </c>
      <c r="C1857" s="1" t="s">
        <v>4898</v>
      </c>
      <c r="D1857" s="1" t="s">
        <v>4899</v>
      </c>
      <c r="E1857" s="1" t="s">
        <v>2320</v>
      </c>
      <c r="F1857" s="1" t="s">
        <v>485</v>
      </c>
      <c r="G1857" s="1" t="s">
        <v>2090</v>
      </c>
      <c r="H1857" s="1" t="s">
        <v>4900</v>
      </c>
      <c r="I1857" s="1">
        <f>+Territorio[[#This Row],[id]]</f>
        <v>1847</v>
      </c>
    </row>
    <row r="1858" spans="2:9" hidden="1" x14ac:dyDescent="0.25">
      <c r="B1858">
        <v>1848</v>
      </c>
      <c r="C1858" s="1" t="s">
        <v>4901</v>
      </c>
      <c r="D1858" s="1" t="s">
        <v>4902</v>
      </c>
      <c r="E1858" s="1" t="s">
        <v>2320</v>
      </c>
      <c r="F1858" s="1" t="s">
        <v>485</v>
      </c>
      <c r="G1858" s="1" t="s">
        <v>2090</v>
      </c>
      <c r="H1858" s="1" t="s">
        <v>4903</v>
      </c>
      <c r="I1858" s="1">
        <f>+Territorio[[#This Row],[id]]</f>
        <v>1848</v>
      </c>
    </row>
    <row r="1859" spans="2:9" hidden="1" x14ac:dyDescent="0.25">
      <c r="B1859">
        <v>1849</v>
      </c>
      <c r="C1859" s="1" t="s">
        <v>4904</v>
      </c>
      <c r="D1859" s="1" t="s">
        <v>4905</v>
      </c>
      <c r="E1859" s="1" t="s">
        <v>2320</v>
      </c>
      <c r="F1859" s="1" t="s">
        <v>485</v>
      </c>
      <c r="G1859" s="1" t="s">
        <v>2090</v>
      </c>
      <c r="H1859" s="1" t="s">
        <v>4906</v>
      </c>
      <c r="I1859" s="1">
        <f>+Territorio[[#This Row],[id]]</f>
        <v>1849</v>
      </c>
    </row>
    <row r="1860" spans="2:9" hidden="1" x14ac:dyDescent="0.25">
      <c r="B1860">
        <v>1850</v>
      </c>
      <c r="C1860" s="1" t="s">
        <v>877</v>
      </c>
      <c r="D1860" s="1" t="s">
        <v>4907</v>
      </c>
      <c r="E1860" s="1" t="s">
        <v>2320</v>
      </c>
      <c r="F1860" s="1" t="s">
        <v>485</v>
      </c>
      <c r="G1860" s="1" t="s">
        <v>2090</v>
      </c>
      <c r="H1860" s="1" t="s">
        <v>4908</v>
      </c>
      <c r="I1860" s="1">
        <f>+Territorio[[#This Row],[id]]</f>
        <v>1850</v>
      </c>
    </row>
    <row r="1861" spans="2:9" hidden="1" x14ac:dyDescent="0.25">
      <c r="B1861">
        <v>1851</v>
      </c>
      <c r="C1861" s="1" t="s">
        <v>4909</v>
      </c>
      <c r="D1861" s="1" t="s">
        <v>4910</v>
      </c>
      <c r="E1861" s="1" t="s">
        <v>2320</v>
      </c>
      <c r="F1861" s="1" t="s">
        <v>485</v>
      </c>
      <c r="G1861" s="1" t="s">
        <v>2090</v>
      </c>
      <c r="H1861" s="1" t="s">
        <v>4911</v>
      </c>
      <c r="I1861" s="1">
        <f>+Territorio[[#This Row],[id]]</f>
        <v>1851</v>
      </c>
    </row>
    <row r="1862" spans="2:9" hidden="1" x14ac:dyDescent="0.25">
      <c r="B1862">
        <v>1852</v>
      </c>
      <c r="C1862" s="1" t="s">
        <v>4912</v>
      </c>
      <c r="D1862" s="1" t="s">
        <v>4913</v>
      </c>
      <c r="E1862" s="1" t="s">
        <v>2320</v>
      </c>
      <c r="F1862" s="1" t="s">
        <v>485</v>
      </c>
      <c r="G1862" s="1" t="s">
        <v>2090</v>
      </c>
      <c r="H1862" s="1" t="s">
        <v>4914</v>
      </c>
      <c r="I1862" s="1">
        <f>+Territorio[[#This Row],[id]]</f>
        <v>1852</v>
      </c>
    </row>
    <row r="1863" spans="2:9" hidden="1" x14ac:dyDescent="0.25">
      <c r="B1863">
        <v>1853</v>
      </c>
      <c r="C1863" s="1" t="s">
        <v>832</v>
      </c>
      <c r="D1863" s="1" t="s">
        <v>4915</v>
      </c>
      <c r="E1863" s="1" t="s">
        <v>2320</v>
      </c>
      <c r="F1863" s="1" t="s">
        <v>485</v>
      </c>
      <c r="G1863" s="1" t="s">
        <v>2090</v>
      </c>
      <c r="H1863" s="1" t="s">
        <v>4916</v>
      </c>
      <c r="I1863" s="1">
        <f>+Territorio[[#This Row],[id]]</f>
        <v>1853</v>
      </c>
    </row>
    <row r="1864" spans="2:9" hidden="1" x14ac:dyDescent="0.25">
      <c r="B1864">
        <v>1854</v>
      </c>
      <c r="C1864" s="1" t="s">
        <v>4917</v>
      </c>
      <c r="D1864" s="1" t="s">
        <v>4918</v>
      </c>
      <c r="E1864" s="1" t="s">
        <v>2320</v>
      </c>
      <c r="F1864" s="1" t="s">
        <v>485</v>
      </c>
      <c r="G1864" s="1" t="s">
        <v>2090</v>
      </c>
      <c r="H1864" s="1" t="s">
        <v>4919</v>
      </c>
      <c r="I1864" s="1">
        <f>+Territorio[[#This Row],[id]]</f>
        <v>1854</v>
      </c>
    </row>
    <row r="1865" spans="2:9" hidden="1" x14ac:dyDescent="0.25">
      <c r="B1865">
        <v>1855</v>
      </c>
      <c r="C1865" s="1" t="s">
        <v>4920</v>
      </c>
      <c r="D1865" s="1" t="s">
        <v>4921</v>
      </c>
      <c r="E1865" s="1" t="s">
        <v>2320</v>
      </c>
      <c r="F1865" s="1" t="s">
        <v>485</v>
      </c>
      <c r="G1865" s="1" t="s">
        <v>2090</v>
      </c>
      <c r="H1865" s="1" t="s">
        <v>4922</v>
      </c>
      <c r="I1865" s="1">
        <f>+Territorio[[#This Row],[id]]</f>
        <v>1855</v>
      </c>
    </row>
    <row r="1866" spans="2:9" hidden="1" x14ac:dyDescent="0.25">
      <c r="B1866">
        <v>1856</v>
      </c>
      <c r="C1866" s="1" t="s">
        <v>4923</v>
      </c>
      <c r="D1866" s="1" t="s">
        <v>4924</v>
      </c>
      <c r="E1866" s="1" t="s">
        <v>2320</v>
      </c>
      <c r="F1866" s="1" t="s">
        <v>485</v>
      </c>
      <c r="G1866" s="1" t="s">
        <v>2090</v>
      </c>
      <c r="H1866" s="1" t="s">
        <v>4925</v>
      </c>
      <c r="I1866" s="1">
        <f>+Territorio[[#This Row],[id]]</f>
        <v>1856</v>
      </c>
    </row>
    <row r="1867" spans="2:9" hidden="1" x14ac:dyDescent="0.25">
      <c r="B1867">
        <v>1857</v>
      </c>
      <c r="C1867" s="1" t="s">
        <v>862</v>
      </c>
      <c r="D1867" s="1" t="s">
        <v>4926</v>
      </c>
      <c r="E1867" s="1" t="s">
        <v>2320</v>
      </c>
      <c r="F1867" s="1" t="s">
        <v>485</v>
      </c>
      <c r="G1867" s="1" t="s">
        <v>2090</v>
      </c>
      <c r="H1867" s="1" t="s">
        <v>4927</v>
      </c>
      <c r="I1867" s="1">
        <f>+Territorio[[#This Row],[id]]</f>
        <v>1857</v>
      </c>
    </row>
    <row r="1868" spans="2:9" hidden="1" x14ac:dyDescent="0.25">
      <c r="B1868">
        <v>1858</v>
      </c>
      <c r="C1868" s="1" t="s">
        <v>4928</v>
      </c>
      <c r="D1868" s="1" t="s">
        <v>4929</v>
      </c>
      <c r="E1868" s="1" t="s">
        <v>2320</v>
      </c>
      <c r="F1868" s="1" t="s">
        <v>485</v>
      </c>
      <c r="G1868" s="1" t="s">
        <v>2090</v>
      </c>
      <c r="H1868" s="1" t="s">
        <v>4930</v>
      </c>
      <c r="I1868" s="1">
        <f>+Territorio[[#This Row],[id]]</f>
        <v>1858</v>
      </c>
    </row>
    <row r="1869" spans="2:9" hidden="1" x14ac:dyDescent="0.25">
      <c r="B1869">
        <v>1859</v>
      </c>
      <c r="C1869" s="1" t="s">
        <v>4931</v>
      </c>
      <c r="D1869" s="1" t="s">
        <v>4932</v>
      </c>
      <c r="E1869" s="1" t="s">
        <v>2320</v>
      </c>
      <c r="F1869" s="1" t="s">
        <v>485</v>
      </c>
      <c r="G1869" s="1" t="s">
        <v>2090</v>
      </c>
      <c r="H1869" s="1" t="s">
        <v>4933</v>
      </c>
      <c r="I1869" s="1">
        <f>+Territorio[[#This Row],[id]]</f>
        <v>1859</v>
      </c>
    </row>
    <row r="1870" spans="2:9" hidden="1" x14ac:dyDescent="0.25">
      <c r="B1870">
        <v>1860</v>
      </c>
      <c r="C1870" s="1" t="s">
        <v>4934</v>
      </c>
      <c r="D1870" s="1" t="s">
        <v>4935</v>
      </c>
      <c r="E1870" s="1" t="s">
        <v>2320</v>
      </c>
      <c r="F1870" s="1" t="s">
        <v>485</v>
      </c>
      <c r="G1870" s="1" t="s">
        <v>2090</v>
      </c>
      <c r="H1870" s="1" t="s">
        <v>4936</v>
      </c>
      <c r="I1870" s="1">
        <f>+Territorio[[#This Row],[id]]</f>
        <v>1860</v>
      </c>
    </row>
    <row r="1871" spans="2:9" hidden="1" x14ac:dyDescent="0.25">
      <c r="B1871">
        <v>1861</v>
      </c>
      <c r="C1871" s="1" t="s">
        <v>4937</v>
      </c>
      <c r="D1871" s="1" t="s">
        <v>4938</v>
      </c>
      <c r="E1871" s="1" t="s">
        <v>2320</v>
      </c>
      <c r="F1871" s="1" t="s">
        <v>485</v>
      </c>
      <c r="G1871" s="1" t="s">
        <v>2090</v>
      </c>
      <c r="H1871" s="1" t="s">
        <v>4939</v>
      </c>
      <c r="I1871" s="1">
        <f>+Territorio[[#This Row],[id]]</f>
        <v>1861</v>
      </c>
    </row>
    <row r="1872" spans="2:9" hidden="1" x14ac:dyDescent="0.25">
      <c r="B1872">
        <v>1862</v>
      </c>
      <c r="C1872" s="1" t="s">
        <v>4940</v>
      </c>
      <c r="D1872" s="1" t="s">
        <v>4941</v>
      </c>
      <c r="E1872" s="1" t="s">
        <v>2320</v>
      </c>
      <c r="F1872" s="1" t="s">
        <v>485</v>
      </c>
      <c r="G1872" s="1" t="s">
        <v>2090</v>
      </c>
      <c r="H1872" s="1" t="s">
        <v>4942</v>
      </c>
      <c r="I1872" s="1">
        <f>+Territorio[[#This Row],[id]]</f>
        <v>1862</v>
      </c>
    </row>
    <row r="1873" spans="2:9" hidden="1" x14ac:dyDescent="0.25">
      <c r="B1873">
        <v>1863</v>
      </c>
      <c r="C1873" s="1" t="s">
        <v>4943</v>
      </c>
      <c r="D1873" s="1" t="s">
        <v>4944</v>
      </c>
      <c r="E1873" s="1" t="s">
        <v>2320</v>
      </c>
      <c r="F1873" s="1" t="s">
        <v>485</v>
      </c>
      <c r="G1873" s="1" t="s">
        <v>2090</v>
      </c>
      <c r="H1873" s="1" t="s">
        <v>4945</v>
      </c>
      <c r="I1873" s="1">
        <f>+Territorio[[#This Row],[id]]</f>
        <v>1863</v>
      </c>
    </row>
    <row r="1874" spans="2:9" hidden="1" x14ac:dyDescent="0.25">
      <c r="B1874">
        <v>1864</v>
      </c>
      <c r="C1874" s="1" t="s">
        <v>4946</v>
      </c>
      <c r="D1874" s="1" t="s">
        <v>4947</v>
      </c>
      <c r="E1874" s="1" t="s">
        <v>2320</v>
      </c>
      <c r="F1874" s="1" t="s">
        <v>485</v>
      </c>
      <c r="G1874" s="1" t="s">
        <v>2090</v>
      </c>
      <c r="H1874" s="1" t="s">
        <v>4948</v>
      </c>
      <c r="I1874" s="1">
        <f>+Territorio[[#This Row],[id]]</f>
        <v>1864</v>
      </c>
    </row>
    <row r="1875" spans="2:9" hidden="1" x14ac:dyDescent="0.25">
      <c r="B1875">
        <v>1865</v>
      </c>
      <c r="C1875" s="1" t="s">
        <v>4949</v>
      </c>
      <c r="D1875" s="1" t="s">
        <v>4950</v>
      </c>
      <c r="E1875" s="1" t="s">
        <v>2320</v>
      </c>
      <c r="F1875" s="1" t="s">
        <v>485</v>
      </c>
      <c r="G1875" s="1" t="s">
        <v>2090</v>
      </c>
      <c r="H1875" s="1" t="s">
        <v>4951</v>
      </c>
      <c r="I1875" s="1">
        <f>+Territorio[[#This Row],[id]]</f>
        <v>1865</v>
      </c>
    </row>
    <row r="1876" spans="2:9" hidden="1" x14ac:dyDescent="0.25">
      <c r="B1876">
        <v>1866</v>
      </c>
      <c r="C1876" s="1" t="s">
        <v>4952</v>
      </c>
      <c r="D1876" s="1" t="s">
        <v>4953</v>
      </c>
      <c r="E1876" s="1" t="s">
        <v>2320</v>
      </c>
      <c r="F1876" s="1" t="s">
        <v>485</v>
      </c>
      <c r="G1876" s="1" t="s">
        <v>2090</v>
      </c>
      <c r="H1876" s="1" t="s">
        <v>4954</v>
      </c>
      <c r="I1876" s="1">
        <f>+Territorio[[#This Row],[id]]</f>
        <v>1866</v>
      </c>
    </row>
    <row r="1877" spans="2:9" hidden="1" x14ac:dyDescent="0.25">
      <c r="B1877">
        <v>1867</v>
      </c>
      <c r="C1877" s="1" t="s">
        <v>4955</v>
      </c>
      <c r="D1877" s="1" t="s">
        <v>4956</v>
      </c>
      <c r="E1877" s="1" t="s">
        <v>2320</v>
      </c>
      <c r="F1877" s="1" t="s">
        <v>485</v>
      </c>
      <c r="G1877" s="1" t="s">
        <v>2090</v>
      </c>
      <c r="H1877" s="1" t="s">
        <v>4957</v>
      </c>
      <c r="I1877" s="1">
        <f>+Territorio[[#This Row],[id]]</f>
        <v>1867</v>
      </c>
    </row>
    <row r="1878" spans="2:9" hidden="1" x14ac:dyDescent="0.25">
      <c r="B1878">
        <v>1868</v>
      </c>
      <c r="C1878" s="1" t="s">
        <v>823</v>
      </c>
      <c r="D1878" s="1" t="s">
        <v>4958</v>
      </c>
      <c r="E1878" s="1" t="s">
        <v>2320</v>
      </c>
      <c r="F1878" s="1" t="s">
        <v>485</v>
      </c>
      <c r="G1878" s="1" t="s">
        <v>2090</v>
      </c>
      <c r="H1878" s="1" t="s">
        <v>4959</v>
      </c>
      <c r="I1878" s="1">
        <f>+Territorio[[#This Row],[id]]</f>
        <v>1868</v>
      </c>
    </row>
    <row r="1879" spans="2:9" hidden="1" x14ac:dyDescent="0.25">
      <c r="B1879">
        <v>1869</v>
      </c>
      <c r="C1879" s="1" t="s">
        <v>4960</v>
      </c>
      <c r="D1879" s="1" t="s">
        <v>4961</v>
      </c>
      <c r="E1879" s="1" t="s">
        <v>2320</v>
      </c>
      <c r="F1879" s="1" t="s">
        <v>485</v>
      </c>
      <c r="G1879" s="1" t="s">
        <v>2090</v>
      </c>
      <c r="H1879" s="1" t="s">
        <v>4962</v>
      </c>
      <c r="I1879" s="1">
        <f>+Territorio[[#This Row],[id]]</f>
        <v>1869</v>
      </c>
    </row>
    <row r="1880" spans="2:9" hidden="1" x14ac:dyDescent="0.25">
      <c r="B1880">
        <v>1870</v>
      </c>
      <c r="C1880" s="1" t="s">
        <v>4963</v>
      </c>
      <c r="D1880" s="1" t="s">
        <v>4964</v>
      </c>
      <c r="E1880" s="1" t="s">
        <v>2320</v>
      </c>
      <c r="F1880" s="1" t="s">
        <v>485</v>
      </c>
      <c r="G1880" s="1" t="s">
        <v>2090</v>
      </c>
      <c r="H1880" s="1" t="s">
        <v>4965</v>
      </c>
      <c r="I1880" s="1">
        <f>+Territorio[[#This Row],[id]]</f>
        <v>1870</v>
      </c>
    </row>
    <row r="1881" spans="2:9" hidden="1" x14ac:dyDescent="0.25">
      <c r="B1881">
        <v>1871</v>
      </c>
      <c r="C1881" s="1" t="s">
        <v>4966</v>
      </c>
      <c r="D1881" s="1" t="s">
        <v>4967</v>
      </c>
      <c r="E1881" s="1" t="s">
        <v>2320</v>
      </c>
      <c r="F1881" s="1" t="s">
        <v>485</v>
      </c>
      <c r="G1881" s="1" t="s">
        <v>2090</v>
      </c>
      <c r="H1881" s="1" t="s">
        <v>4968</v>
      </c>
      <c r="I1881" s="1">
        <f>+Territorio[[#This Row],[id]]</f>
        <v>1871</v>
      </c>
    </row>
    <row r="1882" spans="2:9" hidden="1" x14ac:dyDescent="0.25">
      <c r="B1882">
        <v>1872</v>
      </c>
      <c r="C1882" s="1" t="s">
        <v>4969</v>
      </c>
      <c r="D1882" s="1" t="s">
        <v>4970</v>
      </c>
      <c r="E1882" s="1" t="s">
        <v>2320</v>
      </c>
      <c r="F1882" s="1" t="s">
        <v>485</v>
      </c>
      <c r="G1882" s="1" t="s">
        <v>2090</v>
      </c>
      <c r="H1882" s="1" t="s">
        <v>4971</v>
      </c>
      <c r="I1882" s="1">
        <f>+Territorio[[#This Row],[id]]</f>
        <v>1872</v>
      </c>
    </row>
    <row r="1883" spans="2:9" hidden="1" x14ac:dyDescent="0.25">
      <c r="B1883">
        <v>1873</v>
      </c>
      <c r="C1883" s="1" t="s">
        <v>4972</v>
      </c>
      <c r="D1883" s="1" t="s">
        <v>4973</v>
      </c>
      <c r="E1883" s="1" t="s">
        <v>2320</v>
      </c>
      <c r="F1883" s="1" t="s">
        <v>485</v>
      </c>
      <c r="G1883" s="1" t="s">
        <v>2090</v>
      </c>
      <c r="H1883" s="1" t="s">
        <v>4974</v>
      </c>
      <c r="I1883" s="1">
        <f>+Territorio[[#This Row],[id]]</f>
        <v>1873</v>
      </c>
    </row>
    <row r="1884" spans="2:9" hidden="1" x14ac:dyDescent="0.25">
      <c r="B1884">
        <v>1874</v>
      </c>
      <c r="C1884" s="1" t="s">
        <v>4975</v>
      </c>
      <c r="D1884" s="1" t="s">
        <v>4976</v>
      </c>
      <c r="E1884" s="1" t="s">
        <v>2320</v>
      </c>
      <c r="F1884" s="1" t="s">
        <v>485</v>
      </c>
      <c r="G1884" s="1" t="s">
        <v>2090</v>
      </c>
      <c r="H1884" s="1" t="s">
        <v>4977</v>
      </c>
      <c r="I1884" s="1">
        <f>+Territorio[[#This Row],[id]]</f>
        <v>1874</v>
      </c>
    </row>
    <row r="1885" spans="2:9" hidden="1" x14ac:dyDescent="0.25">
      <c r="B1885">
        <v>1875</v>
      </c>
      <c r="C1885" s="1" t="s">
        <v>4978</v>
      </c>
      <c r="D1885" s="1" t="s">
        <v>4979</v>
      </c>
      <c r="E1885" s="1" t="s">
        <v>2320</v>
      </c>
      <c r="F1885" s="1" t="s">
        <v>485</v>
      </c>
      <c r="G1885" s="1" t="s">
        <v>2090</v>
      </c>
      <c r="H1885" s="1" t="s">
        <v>4980</v>
      </c>
      <c r="I1885" s="1">
        <f>+Territorio[[#This Row],[id]]</f>
        <v>1875</v>
      </c>
    </row>
    <row r="1886" spans="2:9" hidden="1" x14ac:dyDescent="0.25">
      <c r="B1886">
        <v>1876</v>
      </c>
      <c r="C1886" s="1" t="s">
        <v>880</v>
      </c>
      <c r="D1886" s="1" t="s">
        <v>4981</v>
      </c>
      <c r="E1886" s="1" t="s">
        <v>2320</v>
      </c>
      <c r="F1886" s="1" t="s">
        <v>485</v>
      </c>
      <c r="G1886" s="1" t="s">
        <v>2090</v>
      </c>
      <c r="H1886" s="1" t="s">
        <v>4982</v>
      </c>
      <c r="I1886" s="1">
        <f>+Territorio[[#This Row],[id]]</f>
        <v>1876</v>
      </c>
    </row>
    <row r="1887" spans="2:9" hidden="1" x14ac:dyDescent="0.25">
      <c r="B1887">
        <v>1877</v>
      </c>
      <c r="C1887" s="1" t="s">
        <v>4983</v>
      </c>
      <c r="D1887" s="1" t="s">
        <v>4984</v>
      </c>
      <c r="E1887" s="1" t="s">
        <v>2320</v>
      </c>
      <c r="F1887" s="1" t="s">
        <v>485</v>
      </c>
      <c r="G1887" s="1" t="s">
        <v>2090</v>
      </c>
      <c r="H1887" s="1" t="s">
        <v>4985</v>
      </c>
      <c r="I1887" s="1">
        <f>+Territorio[[#This Row],[id]]</f>
        <v>1877</v>
      </c>
    </row>
    <row r="1888" spans="2:9" hidden="1" x14ac:dyDescent="0.25">
      <c r="B1888">
        <v>1878</v>
      </c>
      <c r="C1888" s="1" t="s">
        <v>4986</v>
      </c>
      <c r="D1888" s="1" t="s">
        <v>4987</v>
      </c>
      <c r="E1888" s="1" t="s">
        <v>2320</v>
      </c>
      <c r="F1888" s="1" t="s">
        <v>485</v>
      </c>
      <c r="G1888" s="1" t="s">
        <v>2090</v>
      </c>
      <c r="H1888" s="1" t="s">
        <v>4988</v>
      </c>
      <c r="I1888" s="1">
        <f>+Territorio[[#This Row],[id]]</f>
        <v>1878</v>
      </c>
    </row>
    <row r="1889" spans="2:9" hidden="1" x14ac:dyDescent="0.25">
      <c r="B1889">
        <v>1879</v>
      </c>
      <c r="C1889" s="1" t="s">
        <v>4989</v>
      </c>
      <c r="D1889" s="1" t="s">
        <v>4990</v>
      </c>
      <c r="E1889" s="1" t="s">
        <v>2320</v>
      </c>
      <c r="F1889" s="1" t="s">
        <v>485</v>
      </c>
      <c r="G1889" s="1" t="s">
        <v>2090</v>
      </c>
      <c r="H1889" s="1" t="s">
        <v>4991</v>
      </c>
      <c r="I1889" s="1">
        <f>+Territorio[[#This Row],[id]]</f>
        <v>1879</v>
      </c>
    </row>
    <row r="1890" spans="2:9" hidden="1" x14ac:dyDescent="0.25">
      <c r="B1890">
        <v>1880</v>
      </c>
      <c r="C1890" s="1" t="s">
        <v>4992</v>
      </c>
      <c r="D1890" s="1" t="s">
        <v>4993</v>
      </c>
      <c r="E1890" s="1" t="s">
        <v>2320</v>
      </c>
      <c r="F1890" s="1" t="s">
        <v>485</v>
      </c>
      <c r="G1890" s="1" t="s">
        <v>2090</v>
      </c>
      <c r="H1890" s="1" t="s">
        <v>4994</v>
      </c>
      <c r="I1890" s="1">
        <f>+Territorio[[#This Row],[id]]</f>
        <v>1880</v>
      </c>
    </row>
    <row r="1891" spans="2:9" hidden="1" x14ac:dyDescent="0.25">
      <c r="B1891">
        <v>1881</v>
      </c>
      <c r="C1891" s="1" t="s">
        <v>4995</v>
      </c>
      <c r="D1891" s="1" t="s">
        <v>4996</v>
      </c>
      <c r="E1891" s="1" t="s">
        <v>2320</v>
      </c>
      <c r="F1891" s="1" t="s">
        <v>485</v>
      </c>
      <c r="G1891" s="1" t="s">
        <v>2090</v>
      </c>
      <c r="H1891" s="1" t="s">
        <v>4997</v>
      </c>
      <c r="I1891" s="1">
        <f>+Territorio[[#This Row],[id]]</f>
        <v>1881</v>
      </c>
    </row>
    <row r="1892" spans="2:9" hidden="1" x14ac:dyDescent="0.25">
      <c r="B1892">
        <v>1882</v>
      </c>
      <c r="C1892" s="1" t="s">
        <v>4998</v>
      </c>
      <c r="D1892" s="1" t="s">
        <v>4999</v>
      </c>
      <c r="E1892" s="1" t="s">
        <v>2320</v>
      </c>
      <c r="F1892" s="1" t="s">
        <v>485</v>
      </c>
      <c r="G1892" s="1" t="s">
        <v>2090</v>
      </c>
      <c r="H1892" s="1" t="s">
        <v>5000</v>
      </c>
      <c r="I1892" s="1">
        <f>+Territorio[[#This Row],[id]]</f>
        <v>1882</v>
      </c>
    </row>
    <row r="1893" spans="2:9" hidden="1" x14ac:dyDescent="0.25">
      <c r="B1893">
        <v>1883</v>
      </c>
      <c r="C1893" s="1" t="s">
        <v>5001</v>
      </c>
      <c r="D1893" s="1" t="s">
        <v>5002</v>
      </c>
      <c r="E1893" s="1" t="s">
        <v>2320</v>
      </c>
      <c r="F1893" s="1" t="s">
        <v>485</v>
      </c>
      <c r="G1893" s="1" t="s">
        <v>2090</v>
      </c>
      <c r="H1893" s="1" t="s">
        <v>5003</v>
      </c>
      <c r="I1893" s="1">
        <f>+Territorio[[#This Row],[id]]</f>
        <v>1883</v>
      </c>
    </row>
    <row r="1894" spans="2:9" hidden="1" x14ac:dyDescent="0.25">
      <c r="B1894">
        <v>1884</v>
      </c>
      <c r="C1894" s="1" t="s">
        <v>5004</v>
      </c>
      <c r="D1894" s="1" t="s">
        <v>5005</v>
      </c>
      <c r="E1894" s="1" t="s">
        <v>2320</v>
      </c>
      <c r="F1894" s="1" t="s">
        <v>485</v>
      </c>
      <c r="G1894" s="1" t="s">
        <v>2090</v>
      </c>
      <c r="H1894" s="1" t="s">
        <v>5006</v>
      </c>
      <c r="I1894" s="1">
        <f>+Territorio[[#This Row],[id]]</f>
        <v>1884</v>
      </c>
    </row>
    <row r="1895" spans="2:9" hidden="1" x14ac:dyDescent="0.25">
      <c r="B1895">
        <v>1885</v>
      </c>
      <c r="C1895" s="1" t="s">
        <v>829</v>
      </c>
      <c r="D1895" s="1" t="s">
        <v>5007</v>
      </c>
      <c r="E1895" s="1" t="s">
        <v>2320</v>
      </c>
      <c r="F1895" s="1" t="s">
        <v>485</v>
      </c>
      <c r="G1895" s="1" t="s">
        <v>2090</v>
      </c>
      <c r="H1895" s="1" t="s">
        <v>5008</v>
      </c>
      <c r="I1895" s="1">
        <f>+Territorio[[#This Row],[id]]</f>
        <v>1885</v>
      </c>
    </row>
    <row r="1896" spans="2:9" hidden="1" x14ac:dyDescent="0.25">
      <c r="B1896">
        <v>1886</v>
      </c>
      <c r="C1896" s="1" t="s">
        <v>5009</v>
      </c>
      <c r="D1896" s="1" t="s">
        <v>5010</v>
      </c>
      <c r="E1896" s="1" t="s">
        <v>2320</v>
      </c>
      <c r="F1896" s="1" t="s">
        <v>485</v>
      </c>
      <c r="G1896" s="1" t="s">
        <v>2090</v>
      </c>
      <c r="H1896" s="1" t="s">
        <v>5011</v>
      </c>
      <c r="I1896" s="1">
        <f>+Territorio[[#This Row],[id]]</f>
        <v>1886</v>
      </c>
    </row>
    <row r="1897" spans="2:9" hidden="1" x14ac:dyDescent="0.25">
      <c r="B1897">
        <v>1887</v>
      </c>
      <c r="C1897" s="1" t="s">
        <v>5012</v>
      </c>
      <c r="D1897" s="1" t="s">
        <v>5013</v>
      </c>
      <c r="E1897" s="1" t="s">
        <v>2320</v>
      </c>
      <c r="F1897" s="1" t="s">
        <v>485</v>
      </c>
      <c r="G1897" s="1" t="s">
        <v>2090</v>
      </c>
      <c r="H1897" s="1" t="s">
        <v>5014</v>
      </c>
      <c r="I1897" s="1">
        <f>+Territorio[[#This Row],[id]]</f>
        <v>1887</v>
      </c>
    </row>
    <row r="1898" spans="2:9" hidden="1" x14ac:dyDescent="0.25">
      <c r="B1898">
        <v>1888</v>
      </c>
      <c r="C1898" s="1" t="s">
        <v>5015</v>
      </c>
      <c r="D1898" s="1" t="s">
        <v>5016</v>
      </c>
      <c r="E1898" s="1" t="s">
        <v>2320</v>
      </c>
      <c r="F1898" s="1" t="s">
        <v>485</v>
      </c>
      <c r="G1898" s="1" t="s">
        <v>2090</v>
      </c>
      <c r="H1898" s="1" t="s">
        <v>5017</v>
      </c>
      <c r="I1898" s="1">
        <f>+Territorio[[#This Row],[id]]</f>
        <v>1888</v>
      </c>
    </row>
    <row r="1899" spans="2:9" hidden="1" x14ac:dyDescent="0.25">
      <c r="B1899">
        <v>1889</v>
      </c>
      <c r="C1899" s="1" t="s">
        <v>5018</v>
      </c>
      <c r="D1899" s="1" t="s">
        <v>5019</v>
      </c>
      <c r="E1899" s="1" t="s">
        <v>2320</v>
      </c>
      <c r="F1899" s="1" t="s">
        <v>485</v>
      </c>
      <c r="G1899" s="1" t="s">
        <v>2090</v>
      </c>
      <c r="H1899" s="1" t="s">
        <v>5020</v>
      </c>
      <c r="I1899" s="1">
        <f>+Territorio[[#This Row],[id]]</f>
        <v>1889</v>
      </c>
    </row>
    <row r="1900" spans="2:9" hidden="1" x14ac:dyDescent="0.25">
      <c r="B1900">
        <v>1890</v>
      </c>
      <c r="C1900" s="1" t="s">
        <v>5021</v>
      </c>
      <c r="D1900" s="1" t="s">
        <v>5022</v>
      </c>
      <c r="E1900" s="1" t="s">
        <v>2320</v>
      </c>
      <c r="F1900" s="1" t="s">
        <v>485</v>
      </c>
      <c r="G1900" s="1" t="s">
        <v>2090</v>
      </c>
      <c r="H1900" s="1" t="s">
        <v>5023</v>
      </c>
      <c r="I1900" s="1">
        <f>+Territorio[[#This Row],[id]]</f>
        <v>1890</v>
      </c>
    </row>
    <row r="1901" spans="2:9" hidden="1" x14ac:dyDescent="0.25">
      <c r="B1901">
        <v>1891</v>
      </c>
      <c r="C1901" s="1" t="s">
        <v>5024</v>
      </c>
      <c r="D1901" s="1" t="s">
        <v>5025</v>
      </c>
      <c r="E1901" s="1" t="s">
        <v>2320</v>
      </c>
      <c r="F1901" s="1" t="s">
        <v>485</v>
      </c>
      <c r="G1901" s="1" t="s">
        <v>2090</v>
      </c>
      <c r="H1901" s="1" t="s">
        <v>5026</v>
      </c>
      <c r="I1901" s="1">
        <f>+Territorio[[#This Row],[id]]</f>
        <v>1891</v>
      </c>
    </row>
    <row r="1902" spans="2:9" hidden="1" x14ac:dyDescent="0.25">
      <c r="B1902">
        <v>1892</v>
      </c>
      <c r="C1902" s="1" t="s">
        <v>5027</v>
      </c>
      <c r="D1902" s="1" t="s">
        <v>5028</v>
      </c>
      <c r="E1902" s="1" t="s">
        <v>2320</v>
      </c>
      <c r="F1902" s="1" t="s">
        <v>485</v>
      </c>
      <c r="G1902" s="1" t="s">
        <v>2090</v>
      </c>
      <c r="H1902" s="1" t="s">
        <v>5029</v>
      </c>
      <c r="I1902" s="1">
        <f>+Territorio[[#This Row],[id]]</f>
        <v>1892</v>
      </c>
    </row>
    <row r="1903" spans="2:9" hidden="1" x14ac:dyDescent="0.25">
      <c r="B1903">
        <v>1893</v>
      </c>
      <c r="C1903" s="1" t="s">
        <v>5030</v>
      </c>
      <c r="D1903" s="1" t="s">
        <v>5031</v>
      </c>
      <c r="E1903" s="1" t="s">
        <v>2320</v>
      </c>
      <c r="F1903" s="1" t="s">
        <v>485</v>
      </c>
      <c r="G1903" s="1" t="s">
        <v>2090</v>
      </c>
      <c r="H1903" s="1" t="s">
        <v>5032</v>
      </c>
      <c r="I1903" s="1">
        <f>+Territorio[[#This Row],[id]]</f>
        <v>1893</v>
      </c>
    </row>
    <row r="1904" spans="2:9" hidden="1" x14ac:dyDescent="0.25">
      <c r="B1904">
        <v>1894</v>
      </c>
      <c r="C1904" s="1" t="s">
        <v>5033</v>
      </c>
      <c r="D1904" s="1" t="s">
        <v>5034</v>
      </c>
      <c r="E1904" s="1" t="s">
        <v>2320</v>
      </c>
      <c r="F1904" s="1" t="s">
        <v>485</v>
      </c>
      <c r="G1904" s="1" t="s">
        <v>2090</v>
      </c>
      <c r="H1904" s="1" t="s">
        <v>5035</v>
      </c>
      <c r="I1904" s="1">
        <f>+Territorio[[#This Row],[id]]</f>
        <v>1894</v>
      </c>
    </row>
    <row r="1905" spans="2:9" hidden="1" x14ac:dyDescent="0.25">
      <c r="B1905">
        <v>1895</v>
      </c>
      <c r="C1905" s="1" t="s">
        <v>5036</v>
      </c>
      <c r="D1905" s="1" t="s">
        <v>5037</v>
      </c>
      <c r="E1905" s="1" t="s">
        <v>2320</v>
      </c>
      <c r="F1905" s="1" t="s">
        <v>485</v>
      </c>
      <c r="G1905" s="1" t="s">
        <v>2090</v>
      </c>
      <c r="H1905" s="1" t="s">
        <v>5038</v>
      </c>
      <c r="I1905" s="1">
        <f>+Territorio[[#This Row],[id]]</f>
        <v>1895</v>
      </c>
    </row>
    <row r="1906" spans="2:9" hidden="1" x14ac:dyDescent="0.25">
      <c r="B1906">
        <v>1896</v>
      </c>
      <c r="C1906" s="1" t="s">
        <v>865</v>
      </c>
      <c r="D1906" s="1" t="s">
        <v>5039</v>
      </c>
      <c r="E1906" s="1" t="s">
        <v>2320</v>
      </c>
      <c r="F1906" s="1" t="s">
        <v>485</v>
      </c>
      <c r="G1906" s="1" t="s">
        <v>2090</v>
      </c>
      <c r="H1906" s="1" t="s">
        <v>5040</v>
      </c>
      <c r="I1906" s="1">
        <f>+Territorio[[#This Row],[id]]</f>
        <v>1896</v>
      </c>
    </row>
    <row r="1907" spans="2:9" hidden="1" x14ac:dyDescent="0.25">
      <c r="B1907">
        <v>1897</v>
      </c>
      <c r="C1907" s="1" t="s">
        <v>5041</v>
      </c>
      <c r="D1907" s="1" t="s">
        <v>5042</v>
      </c>
      <c r="E1907" s="1" t="s">
        <v>2320</v>
      </c>
      <c r="F1907" s="1" t="s">
        <v>485</v>
      </c>
      <c r="G1907" s="1" t="s">
        <v>2090</v>
      </c>
      <c r="H1907" s="1" t="s">
        <v>5043</v>
      </c>
      <c r="I1907" s="1">
        <f>+Territorio[[#This Row],[id]]</f>
        <v>1897</v>
      </c>
    </row>
    <row r="1908" spans="2:9" hidden="1" x14ac:dyDescent="0.25">
      <c r="B1908">
        <v>1898</v>
      </c>
      <c r="C1908" s="1" t="s">
        <v>5044</v>
      </c>
      <c r="D1908" s="1" t="s">
        <v>5045</v>
      </c>
      <c r="E1908" s="1" t="s">
        <v>2320</v>
      </c>
      <c r="F1908" s="1" t="s">
        <v>485</v>
      </c>
      <c r="G1908" s="1" t="s">
        <v>2090</v>
      </c>
      <c r="H1908" s="1" t="s">
        <v>5046</v>
      </c>
      <c r="I1908" s="1">
        <f>+Territorio[[#This Row],[id]]</f>
        <v>1898</v>
      </c>
    </row>
    <row r="1909" spans="2:9" hidden="1" x14ac:dyDescent="0.25">
      <c r="B1909">
        <v>1899</v>
      </c>
      <c r="C1909" s="1" t="s">
        <v>5047</v>
      </c>
      <c r="D1909" s="1" t="s">
        <v>5048</v>
      </c>
      <c r="E1909" s="1" t="s">
        <v>2320</v>
      </c>
      <c r="F1909" s="1" t="s">
        <v>485</v>
      </c>
      <c r="G1909" s="1" t="s">
        <v>2090</v>
      </c>
      <c r="H1909" s="1" t="s">
        <v>5049</v>
      </c>
      <c r="I1909" s="1">
        <f>+Territorio[[#This Row],[id]]</f>
        <v>1899</v>
      </c>
    </row>
    <row r="1910" spans="2:9" hidden="1" x14ac:dyDescent="0.25">
      <c r="B1910">
        <v>1900</v>
      </c>
      <c r="C1910" s="1" t="s">
        <v>5050</v>
      </c>
      <c r="D1910" s="1" t="s">
        <v>5051</v>
      </c>
      <c r="E1910" s="1" t="s">
        <v>2320</v>
      </c>
      <c r="F1910" s="1" t="s">
        <v>485</v>
      </c>
      <c r="G1910" s="1" t="s">
        <v>2090</v>
      </c>
      <c r="H1910" s="1" t="s">
        <v>5052</v>
      </c>
      <c r="I1910" s="1">
        <f>+Territorio[[#This Row],[id]]</f>
        <v>1900</v>
      </c>
    </row>
    <row r="1911" spans="2:9" hidden="1" x14ac:dyDescent="0.25">
      <c r="B1911">
        <v>1901</v>
      </c>
      <c r="C1911" s="1" t="s">
        <v>5053</v>
      </c>
      <c r="D1911" s="1" t="s">
        <v>5054</v>
      </c>
      <c r="E1911" s="1" t="s">
        <v>2320</v>
      </c>
      <c r="F1911" s="1" t="s">
        <v>485</v>
      </c>
      <c r="G1911" s="1" t="s">
        <v>2090</v>
      </c>
      <c r="H1911" s="1" t="s">
        <v>5055</v>
      </c>
      <c r="I1911" s="1">
        <f>+Territorio[[#This Row],[id]]</f>
        <v>1901</v>
      </c>
    </row>
    <row r="1912" spans="2:9" hidden="1" x14ac:dyDescent="0.25">
      <c r="B1912">
        <v>1902</v>
      </c>
      <c r="C1912" s="1" t="s">
        <v>883</v>
      </c>
      <c r="D1912" s="1" t="s">
        <v>5056</v>
      </c>
      <c r="E1912" s="1" t="s">
        <v>2320</v>
      </c>
      <c r="F1912" s="1" t="s">
        <v>485</v>
      </c>
      <c r="G1912" s="1" t="s">
        <v>2090</v>
      </c>
      <c r="H1912" s="1" t="s">
        <v>5057</v>
      </c>
      <c r="I1912" s="1">
        <f>+Territorio[[#This Row],[id]]</f>
        <v>1902</v>
      </c>
    </row>
    <row r="1913" spans="2:9" hidden="1" x14ac:dyDescent="0.25">
      <c r="B1913">
        <v>1903</v>
      </c>
      <c r="C1913" s="1" t="s">
        <v>5058</v>
      </c>
      <c r="D1913" s="1" t="s">
        <v>5059</v>
      </c>
      <c r="E1913" s="1" t="s">
        <v>2320</v>
      </c>
      <c r="F1913" s="1" t="s">
        <v>485</v>
      </c>
      <c r="G1913" s="1" t="s">
        <v>2090</v>
      </c>
      <c r="H1913" s="1" t="s">
        <v>5060</v>
      </c>
      <c r="I1913" s="1">
        <f>+Territorio[[#This Row],[id]]</f>
        <v>1903</v>
      </c>
    </row>
    <row r="1914" spans="2:9" hidden="1" x14ac:dyDescent="0.25">
      <c r="B1914">
        <v>1904</v>
      </c>
      <c r="C1914" s="1" t="s">
        <v>5061</v>
      </c>
      <c r="D1914" s="1" t="s">
        <v>5062</v>
      </c>
      <c r="E1914" s="1" t="s">
        <v>2320</v>
      </c>
      <c r="F1914" s="1" t="s">
        <v>485</v>
      </c>
      <c r="G1914" s="1" t="s">
        <v>2090</v>
      </c>
      <c r="H1914" s="1" t="s">
        <v>5063</v>
      </c>
      <c r="I1914" s="1">
        <f>+Territorio[[#This Row],[id]]</f>
        <v>1904</v>
      </c>
    </row>
    <row r="1915" spans="2:9" hidden="1" x14ac:dyDescent="0.25">
      <c r="B1915">
        <v>1905</v>
      </c>
      <c r="C1915" s="1" t="s">
        <v>5064</v>
      </c>
      <c r="D1915" s="1" t="s">
        <v>5065</v>
      </c>
      <c r="E1915" s="1" t="s">
        <v>2320</v>
      </c>
      <c r="F1915" s="1" t="s">
        <v>485</v>
      </c>
      <c r="G1915" s="1" t="s">
        <v>2090</v>
      </c>
      <c r="H1915" s="1" t="s">
        <v>5066</v>
      </c>
      <c r="I1915" s="1">
        <f>+Territorio[[#This Row],[id]]</f>
        <v>1905</v>
      </c>
    </row>
    <row r="1916" spans="2:9" hidden="1" x14ac:dyDescent="0.25">
      <c r="B1916">
        <v>1906</v>
      </c>
      <c r="C1916" s="1" t="s">
        <v>841</v>
      </c>
      <c r="D1916" s="1" t="s">
        <v>5067</v>
      </c>
      <c r="E1916" s="1" t="s">
        <v>2320</v>
      </c>
      <c r="F1916" s="1" t="s">
        <v>485</v>
      </c>
      <c r="G1916" s="1" t="s">
        <v>2090</v>
      </c>
      <c r="H1916" s="1" t="s">
        <v>5068</v>
      </c>
      <c r="I1916" s="1">
        <f>+Territorio[[#This Row],[id]]</f>
        <v>1906</v>
      </c>
    </row>
    <row r="1917" spans="2:9" hidden="1" x14ac:dyDescent="0.25">
      <c r="B1917">
        <v>1907</v>
      </c>
      <c r="C1917" s="1" t="s">
        <v>5069</v>
      </c>
      <c r="D1917" s="1" t="s">
        <v>5070</v>
      </c>
      <c r="E1917" s="1" t="s">
        <v>2320</v>
      </c>
      <c r="F1917" s="1" t="s">
        <v>485</v>
      </c>
      <c r="G1917" s="1" t="s">
        <v>2090</v>
      </c>
      <c r="H1917" s="1" t="s">
        <v>5071</v>
      </c>
      <c r="I1917" s="1">
        <f>+Territorio[[#This Row],[id]]</f>
        <v>1907</v>
      </c>
    </row>
    <row r="1918" spans="2:9" hidden="1" x14ac:dyDescent="0.25">
      <c r="B1918">
        <v>1908</v>
      </c>
      <c r="C1918" s="1" t="s">
        <v>5072</v>
      </c>
      <c r="D1918" s="1" t="s">
        <v>5073</v>
      </c>
      <c r="E1918" s="1" t="s">
        <v>2320</v>
      </c>
      <c r="F1918" s="1" t="s">
        <v>485</v>
      </c>
      <c r="G1918" s="1" t="s">
        <v>2090</v>
      </c>
      <c r="H1918" s="1" t="s">
        <v>5074</v>
      </c>
      <c r="I1918" s="1">
        <f>+Territorio[[#This Row],[id]]</f>
        <v>1908</v>
      </c>
    </row>
    <row r="1919" spans="2:9" hidden="1" x14ac:dyDescent="0.25">
      <c r="B1919">
        <v>1909</v>
      </c>
      <c r="C1919" s="1" t="s">
        <v>5075</v>
      </c>
      <c r="D1919" s="1" t="s">
        <v>5076</v>
      </c>
      <c r="E1919" s="1" t="s">
        <v>2320</v>
      </c>
      <c r="F1919" s="1" t="s">
        <v>485</v>
      </c>
      <c r="G1919" s="1" t="s">
        <v>2090</v>
      </c>
      <c r="H1919" s="1" t="s">
        <v>5077</v>
      </c>
      <c r="I1919" s="1">
        <f>+Territorio[[#This Row],[id]]</f>
        <v>1909</v>
      </c>
    </row>
    <row r="1920" spans="2:9" hidden="1" x14ac:dyDescent="0.25">
      <c r="B1920">
        <v>1910</v>
      </c>
      <c r="C1920" s="1" t="s">
        <v>853</v>
      </c>
      <c r="D1920" s="1" t="s">
        <v>5078</v>
      </c>
      <c r="E1920" s="1" t="s">
        <v>2320</v>
      </c>
      <c r="F1920" s="1" t="s">
        <v>485</v>
      </c>
      <c r="G1920" s="1" t="s">
        <v>2090</v>
      </c>
      <c r="H1920" s="1" t="s">
        <v>5079</v>
      </c>
      <c r="I1920" s="1">
        <f>+Territorio[[#This Row],[id]]</f>
        <v>1910</v>
      </c>
    </row>
    <row r="1921" spans="2:9" hidden="1" x14ac:dyDescent="0.25">
      <c r="B1921">
        <v>1911</v>
      </c>
      <c r="C1921" s="1" t="s">
        <v>5080</v>
      </c>
      <c r="D1921" s="1" t="s">
        <v>5081</v>
      </c>
      <c r="E1921" s="1" t="s">
        <v>2320</v>
      </c>
      <c r="F1921" s="1" t="s">
        <v>485</v>
      </c>
      <c r="G1921" s="1" t="s">
        <v>2090</v>
      </c>
      <c r="H1921" s="1" t="s">
        <v>5082</v>
      </c>
      <c r="I1921" s="1">
        <f>+Territorio[[#This Row],[id]]</f>
        <v>1911</v>
      </c>
    </row>
    <row r="1922" spans="2:9" hidden="1" x14ac:dyDescent="0.25">
      <c r="B1922">
        <v>1912</v>
      </c>
      <c r="C1922" s="1" t="s">
        <v>5083</v>
      </c>
      <c r="D1922" s="1" t="s">
        <v>5084</v>
      </c>
      <c r="E1922" s="1" t="s">
        <v>2320</v>
      </c>
      <c r="F1922" s="1" t="s">
        <v>485</v>
      </c>
      <c r="G1922" s="1" t="s">
        <v>2090</v>
      </c>
      <c r="H1922" s="1" t="s">
        <v>5085</v>
      </c>
      <c r="I1922" s="1">
        <f>+Territorio[[#This Row],[id]]</f>
        <v>1912</v>
      </c>
    </row>
    <row r="1923" spans="2:9" hidden="1" x14ac:dyDescent="0.25">
      <c r="B1923">
        <v>1913</v>
      </c>
      <c r="C1923" s="1" t="s">
        <v>886</v>
      </c>
      <c r="D1923" s="1" t="s">
        <v>5086</v>
      </c>
      <c r="E1923" s="1" t="s">
        <v>2320</v>
      </c>
      <c r="F1923" s="1" t="s">
        <v>485</v>
      </c>
      <c r="G1923" s="1" t="s">
        <v>2090</v>
      </c>
      <c r="H1923" s="1" t="s">
        <v>5087</v>
      </c>
      <c r="I1923" s="1">
        <f>+Territorio[[#This Row],[id]]</f>
        <v>1913</v>
      </c>
    </row>
    <row r="1924" spans="2:9" hidden="1" x14ac:dyDescent="0.25">
      <c r="B1924">
        <v>1914</v>
      </c>
      <c r="C1924" s="1" t="s">
        <v>5088</v>
      </c>
      <c r="D1924" s="1" t="s">
        <v>5089</v>
      </c>
      <c r="E1924" s="1" t="s">
        <v>2320</v>
      </c>
      <c r="F1924" s="1" t="s">
        <v>485</v>
      </c>
      <c r="G1924" s="1" t="s">
        <v>2090</v>
      </c>
      <c r="H1924" s="1" t="s">
        <v>5090</v>
      </c>
      <c r="I1924" s="1">
        <f>+Territorio[[#This Row],[id]]</f>
        <v>1914</v>
      </c>
    </row>
    <row r="1925" spans="2:9" hidden="1" x14ac:dyDescent="0.25">
      <c r="B1925">
        <v>1915</v>
      </c>
      <c r="C1925" s="1" t="s">
        <v>5091</v>
      </c>
      <c r="D1925" s="1" t="s">
        <v>5092</v>
      </c>
      <c r="E1925" s="1" t="s">
        <v>2320</v>
      </c>
      <c r="F1925" s="1" t="s">
        <v>485</v>
      </c>
      <c r="G1925" s="1" t="s">
        <v>2090</v>
      </c>
      <c r="H1925" s="1" t="s">
        <v>5093</v>
      </c>
      <c r="I1925" s="1">
        <f>+Territorio[[#This Row],[id]]</f>
        <v>1915</v>
      </c>
    </row>
    <row r="1926" spans="2:9" hidden="1" x14ac:dyDescent="0.25">
      <c r="B1926">
        <v>1916</v>
      </c>
      <c r="C1926" s="1" t="s">
        <v>5094</v>
      </c>
      <c r="D1926" s="1" t="s">
        <v>5095</v>
      </c>
      <c r="E1926" s="1" t="s">
        <v>2320</v>
      </c>
      <c r="F1926" s="1" t="s">
        <v>485</v>
      </c>
      <c r="G1926" s="1" t="s">
        <v>2090</v>
      </c>
      <c r="H1926" s="1" t="s">
        <v>5096</v>
      </c>
      <c r="I1926" s="1">
        <f>+Territorio[[#This Row],[id]]</f>
        <v>1916</v>
      </c>
    </row>
    <row r="1927" spans="2:9" hidden="1" x14ac:dyDescent="0.25">
      <c r="B1927">
        <v>1917</v>
      </c>
      <c r="C1927" s="1" t="s">
        <v>5097</v>
      </c>
      <c r="D1927" s="1" t="s">
        <v>5098</v>
      </c>
      <c r="E1927" s="1" t="s">
        <v>2320</v>
      </c>
      <c r="F1927" s="1" t="s">
        <v>485</v>
      </c>
      <c r="G1927" s="1" t="s">
        <v>2090</v>
      </c>
      <c r="H1927" s="1" t="s">
        <v>5099</v>
      </c>
      <c r="I1927" s="1">
        <f>+Territorio[[#This Row],[id]]</f>
        <v>1917</v>
      </c>
    </row>
    <row r="1928" spans="2:9" hidden="1" x14ac:dyDescent="0.25">
      <c r="B1928">
        <v>1918</v>
      </c>
      <c r="C1928" s="1" t="s">
        <v>5100</v>
      </c>
      <c r="D1928" s="1" t="s">
        <v>5101</v>
      </c>
      <c r="E1928" s="1" t="s">
        <v>2320</v>
      </c>
      <c r="F1928" s="1" t="s">
        <v>485</v>
      </c>
      <c r="G1928" s="1" t="s">
        <v>2090</v>
      </c>
      <c r="H1928" s="1" t="s">
        <v>5102</v>
      </c>
      <c r="I1928" s="1">
        <f>+Territorio[[#This Row],[id]]</f>
        <v>1918</v>
      </c>
    </row>
    <row r="1929" spans="2:9" hidden="1" x14ac:dyDescent="0.25">
      <c r="B1929">
        <v>1919</v>
      </c>
      <c r="C1929" s="1" t="s">
        <v>5103</v>
      </c>
      <c r="D1929" s="1" t="s">
        <v>5104</v>
      </c>
      <c r="E1929" s="1" t="s">
        <v>2320</v>
      </c>
      <c r="F1929" s="1" t="s">
        <v>485</v>
      </c>
      <c r="G1929" s="1" t="s">
        <v>2090</v>
      </c>
      <c r="H1929" s="1" t="s">
        <v>5105</v>
      </c>
      <c r="I1929" s="1">
        <f>+Territorio[[#This Row],[id]]</f>
        <v>1919</v>
      </c>
    </row>
    <row r="1930" spans="2:9" hidden="1" x14ac:dyDescent="0.25">
      <c r="B1930">
        <v>1920</v>
      </c>
      <c r="C1930" s="1" t="s">
        <v>5106</v>
      </c>
      <c r="D1930" s="1" t="s">
        <v>5107</v>
      </c>
      <c r="E1930" s="1" t="s">
        <v>2320</v>
      </c>
      <c r="F1930" s="1" t="s">
        <v>485</v>
      </c>
      <c r="G1930" s="1" t="s">
        <v>2090</v>
      </c>
      <c r="H1930" s="1" t="s">
        <v>5108</v>
      </c>
      <c r="I1930" s="1">
        <f>+Territorio[[#This Row],[id]]</f>
        <v>1920</v>
      </c>
    </row>
    <row r="1931" spans="2:9" hidden="1" x14ac:dyDescent="0.25">
      <c r="B1931">
        <v>1921</v>
      </c>
      <c r="C1931" s="1" t="s">
        <v>5109</v>
      </c>
      <c r="D1931" s="1" t="s">
        <v>5110</v>
      </c>
      <c r="E1931" s="1" t="s">
        <v>2320</v>
      </c>
      <c r="F1931" s="1" t="s">
        <v>485</v>
      </c>
      <c r="G1931" s="1" t="s">
        <v>2090</v>
      </c>
      <c r="H1931" s="1" t="s">
        <v>5111</v>
      </c>
      <c r="I1931" s="1">
        <f>+Territorio[[#This Row],[id]]</f>
        <v>1921</v>
      </c>
    </row>
    <row r="1932" spans="2:9" hidden="1" x14ac:dyDescent="0.25">
      <c r="B1932">
        <v>1922</v>
      </c>
      <c r="C1932" s="1" t="s">
        <v>5112</v>
      </c>
      <c r="D1932" s="1" t="s">
        <v>5113</v>
      </c>
      <c r="E1932" s="1" t="s">
        <v>2320</v>
      </c>
      <c r="F1932" s="1" t="s">
        <v>485</v>
      </c>
      <c r="G1932" s="1" t="s">
        <v>2090</v>
      </c>
      <c r="H1932" s="1" t="s">
        <v>5114</v>
      </c>
      <c r="I1932" s="1">
        <f>+Territorio[[#This Row],[id]]</f>
        <v>1922</v>
      </c>
    </row>
    <row r="1933" spans="2:9" hidden="1" x14ac:dyDescent="0.25">
      <c r="B1933">
        <v>1923</v>
      </c>
      <c r="C1933" s="1" t="s">
        <v>5115</v>
      </c>
      <c r="D1933" s="1" t="s">
        <v>5116</v>
      </c>
      <c r="E1933" s="1" t="s">
        <v>2320</v>
      </c>
      <c r="F1933" s="1" t="s">
        <v>485</v>
      </c>
      <c r="G1933" s="1" t="s">
        <v>2090</v>
      </c>
      <c r="H1933" s="1" t="s">
        <v>5117</v>
      </c>
      <c r="I1933" s="1">
        <f>+Territorio[[#This Row],[id]]</f>
        <v>1923</v>
      </c>
    </row>
    <row r="1934" spans="2:9" hidden="1" x14ac:dyDescent="0.25">
      <c r="B1934">
        <v>1924</v>
      </c>
      <c r="C1934" s="1" t="s">
        <v>5118</v>
      </c>
      <c r="D1934" s="1" t="s">
        <v>5119</v>
      </c>
      <c r="E1934" s="1" t="s">
        <v>2320</v>
      </c>
      <c r="F1934" s="1" t="s">
        <v>485</v>
      </c>
      <c r="G1934" s="1" t="s">
        <v>2090</v>
      </c>
      <c r="H1934" s="1" t="s">
        <v>5120</v>
      </c>
      <c r="I1934" s="1">
        <f>+Territorio[[#This Row],[id]]</f>
        <v>1924</v>
      </c>
    </row>
    <row r="1935" spans="2:9" hidden="1" x14ac:dyDescent="0.25">
      <c r="B1935">
        <v>1925</v>
      </c>
      <c r="C1935" s="1" t="s">
        <v>5121</v>
      </c>
      <c r="D1935" s="1" t="s">
        <v>5122</v>
      </c>
      <c r="E1935" s="1" t="s">
        <v>2320</v>
      </c>
      <c r="F1935" s="1" t="s">
        <v>485</v>
      </c>
      <c r="G1935" s="1" t="s">
        <v>2090</v>
      </c>
      <c r="H1935" s="1" t="s">
        <v>5123</v>
      </c>
      <c r="I1935" s="1">
        <f>+Territorio[[#This Row],[id]]</f>
        <v>1925</v>
      </c>
    </row>
    <row r="1936" spans="2:9" hidden="1" x14ac:dyDescent="0.25">
      <c r="B1936">
        <v>1926</v>
      </c>
      <c r="C1936" s="1" t="s">
        <v>5124</v>
      </c>
      <c r="D1936" s="1" t="s">
        <v>5125</v>
      </c>
      <c r="E1936" s="1" t="s">
        <v>2320</v>
      </c>
      <c r="F1936" s="1" t="s">
        <v>485</v>
      </c>
      <c r="G1936" s="1" t="s">
        <v>2090</v>
      </c>
      <c r="H1936" s="1" t="s">
        <v>5126</v>
      </c>
      <c r="I1936" s="1">
        <f>+Territorio[[#This Row],[id]]</f>
        <v>1926</v>
      </c>
    </row>
    <row r="1937" spans="2:9" hidden="1" x14ac:dyDescent="0.25">
      <c r="B1937">
        <v>1927</v>
      </c>
      <c r="C1937" s="1" t="s">
        <v>5127</v>
      </c>
      <c r="D1937" s="1" t="s">
        <v>5128</v>
      </c>
      <c r="E1937" s="1" t="s">
        <v>2320</v>
      </c>
      <c r="F1937" s="1" t="s">
        <v>485</v>
      </c>
      <c r="G1937" s="1" t="s">
        <v>2090</v>
      </c>
      <c r="H1937" s="1" t="s">
        <v>5129</v>
      </c>
      <c r="I1937" s="1">
        <f>+Territorio[[#This Row],[id]]</f>
        <v>1927</v>
      </c>
    </row>
    <row r="1938" spans="2:9" hidden="1" x14ac:dyDescent="0.25">
      <c r="B1938">
        <v>1928</v>
      </c>
      <c r="C1938" s="1" t="s">
        <v>5130</v>
      </c>
      <c r="D1938" s="1" t="s">
        <v>5131</v>
      </c>
      <c r="E1938" s="1" t="s">
        <v>2320</v>
      </c>
      <c r="F1938" s="1" t="s">
        <v>485</v>
      </c>
      <c r="G1938" s="1" t="s">
        <v>2090</v>
      </c>
      <c r="H1938" s="1" t="s">
        <v>5132</v>
      </c>
      <c r="I1938" s="1">
        <f>+Territorio[[#This Row],[id]]</f>
        <v>1928</v>
      </c>
    </row>
    <row r="1939" spans="2:9" hidden="1" x14ac:dyDescent="0.25">
      <c r="B1939">
        <v>1929</v>
      </c>
      <c r="C1939" s="1" t="s">
        <v>5133</v>
      </c>
      <c r="D1939" s="1" t="s">
        <v>5134</v>
      </c>
      <c r="E1939" s="1" t="s">
        <v>2320</v>
      </c>
      <c r="F1939" s="1" t="s">
        <v>485</v>
      </c>
      <c r="G1939" s="1" t="s">
        <v>2090</v>
      </c>
      <c r="H1939" s="1" t="s">
        <v>5135</v>
      </c>
      <c r="I1939" s="1">
        <f>+Territorio[[#This Row],[id]]</f>
        <v>1929</v>
      </c>
    </row>
    <row r="1940" spans="2:9" hidden="1" x14ac:dyDescent="0.25">
      <c r="B1940">
        <v>1930</v>
      </c>
      <c r="C1940" s="1" t="s">
        <v>5136</v>
      </c>
      <c r="D1940" s="1" t="s">
        <v>5137</v>
      </c>
      <c r="E1940" s="1" t="s">
        <v>2320</v>
      </c>
      <c r="F1940" s="1" t="s">
        <v>485</v>
      </c>
      <c r="G1940" s="1" t="s">
        <v>2090</v>
      </c>
      <c r="H1940" s="1" t="s">
        <v>5138</v>
      </c>
      <c r="I1940" s="1">
        <f>+Territorio[[#This Row],[id]]</f>
        <v>1930</v>
      </c>
    </row>
    <row r="1941" spans="2:9" hidden="1" x14ac:dyDescent="0.25">
      <c r="B1941">
        <v>1931</v>
      </c>
      <c r="C1941" s="1" t="s">
        <v>5139</v>
      </c>
      <c r="D1941" s="1" t="s">
        <v>5140</v>
      </c>
      <c r="E1941" s="1" t="s">
        <v>2320</v>
      </c>
      <c r="F1941" s="1" t="s">
        <v>485</v>
      </c>
      <c r="G1941" s="1" t="s">
        <v>2090</v>
      </c>
      <c r="H1941" s="1" t="s">
        <v>5141</v>
      </c>
      <c r="I1941" s="1">
        <f>+Territorio[[#This Row],[id]]</f>
        <v>1931</v>
      </c>
    </row>
    <row r="1942" spans="2:9" hidden="1" x14ac:dyDescent="0.25">
      <c r="B1942">
        <v>1932</v>
      </c>
      <c r="C1942" s="1" t="s">
        <v>5142</v>
      </c>
      <c r="D1942" s="1" t="s">
        <v>1674</v>
      </c>
      <c r="E1942" s="1" t="s">
        <v>5143</v>
      </c>
      <c r="F1942" s="1" t="s">
        <v>455</v>
      </c>
      <c r="G1942" s="1" t="s">
        <v>1062</v>
      </c>
      <c r="H1942" s="1" t="s">
        <v>5144</v>
      </c>
      <c r="I1942" s="1">
        <f>+Territorio[[#This Row],[id]]</f>
        <v>1932</v>
      </c>
    </row>
    <row r="1943" spans="2:9" hidden="1" x14ac:dyDescent="0.25">
      <c r="B1943">
        <v>1933</v>
      </c>
      <c r="C1943" s="1" t="s">
        <v>5145</v>
      </c>
      <c r="D1943" s="1" t="s">
        <v>1677</v>
      </c>
      <c r="E1943" s="1" t="s">
        <v>5143</v>
      </c>
      <c r="F1943" s="1" t="s">
        <v>455</v>
      </c>
      <c r="G1943" s="1" t="s">
        <v>1062</v>
      </c>
      <c r="H1943" s="1" t="s">
        <v>5146</v>
      </c>
      <c r="I1943" s="1">
        <f>+Territorio[[#This Row],[id]]</f>
        <v>1933</v>
      </c>
    </row>
    <row r="1944" spans="2:9" hidden="1" x14ac:dyDescent="0.25">
      <c r="B1944">
        <v>1934</v>
      </c>
      <c r="C1944" s="1" t="s">
        <v>5147</v>
      </c>
      <c r="D1944" s="1" t="s">
        <v>1680</v>
      </c>
      <c r="E1944" s="1" t="s">
        <v>5143</v>
      </c>
      <c r="F1944" s="1" t="s">
        <v>455</v>
      </c>
      <c r="G1944" s="1" t="s">
        <v>1062</v>
      </c>
      <c r="H1944" s="1" t="s">
        <v>5148</v>
      </c>
      <c r="I1944" s="1">
        <f>+Territorio[[#This Row],[id]]</f>
        <v>1934</v>
      </c>
    </row>
    <row r="1945" spans="2:9" hidden="1" x14ac:dyDescent="0.25">
      <c r="B1945">
        <v>1935</v>
      </c>
      <c r="C1945" s="1" t="s">
        <v>5149</v>
      </c>
      <c r="D1945" s="1" t="s">
        <v>1683</v>
      </c>
      <c r="E1945" s="1" t="s">
        <v>5143</v>
      </c>
      <c r="F1945" s="1" t="s">
        <v>455</v>
      </c>
      <c r="G1945" s="1" t="s">
        <v>1062</v>
      </c>
      <c r="H1945" s="1" t="s">
        <v>5150</v>
      </c>
      <c r="I1945" s="1">
        <f>+Territorio[[#This Row],[id]]</f>
        <v>1935</v>
      </c>
    </row>
    <row r="1946" spans="2:9" hidden="1" x14ac:dyDescent="0.25">
      <c r="B1946">
        <v>1936</v>
      </c>
      <c r="C1946" s="1" t="s">
        <v>5151</v>
      </c>
      <c r="D1946" s="1" t="s">
        <v>1686</v>
      </c>
      <c r="E1946" s="1" t="s">
        <v>5143</v>
      </c>
      <c r="F1946" s="1" t="s">
        <v>455</v>
      </c>
      <c r="G1946" s="1" t="s">
        <v>1062</v>
      </c>
      <c r="H1946" s="1" t="s">
        <v>5152</v>
      </c>
      <c r="I1946" s="1">
        <f>+Territorio[[#This Row],[id]]</f>
        <v>1936</v>
      </c>
    </row>
    <row r="1947" spans="2:9" hidden="1" x14ac:dyDescent="0.25">
      <c r="B1947">
        <v>1937</v>
      </c>
      <c r="C1947" s="1" t="s">
        <v>5153</v>
      </c>
      <c r="D1947" s="1" t="s">
        <v>1725</v>
      </c>
      <c r="E1947" s="1" t="s">
        <v>5143</v>
      </c>
      <c r="F1947" s="1" t="s">
        <v>455</v>
      </c>
      <c r="G1947" s="1" t="s">
        <v>1062</v>
      </c>
      <c r="H1947" s="1" t="s">
        <v>5154</v>
      </c>
      <c r="I1947" s="1">
        <f>+Territorio[[#This Row],[id]]</f>
        <v>1937</v>
      </c>
    </row>
    <row r="1948" spans="2:9" hidden="1" x14ac:dyDescent="0.25">
      <c r="B1948">
        <v>1938</v>
      </c>
      <c r="C1948" s="1" t="s">
        <v>5155</v>
      </c>
      <c r="D1948" s="1" t="s">
        <v>1701</v>
      </c>
      <c r="E1948" s="1" t="s">
        <v>5143</v>
      </c>
      <c r="F1948" s="1" t="s">
        <v>455</v>
      </c>
      <c r="G1948" s="1" t="s">
        <v>1062</v>
      </c>
      <c r="H1948" s="1" t="s">
        <v>5156</v>
      </c>
      <c r="I1948" s="1">
        <f>+Territorio[[#This Row],[id]]</f>
        <v>1938</v>
      </c>
    </row>
    <row r="1949" spans="2:9" hidden="1" x14ac:dyDescent="0.25">
      <c r="B1949">
        <v>1939</v>
      </c>
      <c r="C1949" s="1" t="s">
        <v>5157</v>
      </c>
      <c r="D1949" s="1" t="s">
        <v>1707</v>
      </c>
      <c r="E1949" s="1" t="s">
        <v>5143</v>
      </c>
      <c r="F1949" s="1" t="s">
        <v>455</v>
      </c>
      <c r="G1949" s="1" t="s">
        <v>1062</v>
      </c>
      <c r="H1949" s="1" t="s">
        <v>5158</v>
      </c>
      <c r="I1949" s="1">
        <f>+Territorio[[#This Row],[id]]</f>
        <v>1939</v>
      </c>
    </row>
    <row r="1950" spans="2:9" hidden="1" x14ac:dyDescent="0.25">
      <c r="B1950">
        <v>1940</v>
      </c>
      <c r="C1950" s="1" t="s">
        <v>5159</v>
      </c>
      <c r="D1950" s="1" t="s">
        <v>1710</v>
      </c>
      <c r="E1950" s="1" t="s">
        <v>5143</v>
      </c>
      <c r="F1950" s="1" t="s">
        <v>455</v>
      </c>
      <c r="G1950" s="1" t="s">
        <v>1062</v>
      </c>
      <c r="H1950" s="1" t="s">
        <v>5160</v>
      </c>
      <c r="I1950" s="1">
        <f>+Territorio[[#This Row],[id]]</f>
        <v>1940</v>
      </c>
    </row>
    <row r="1951" spans="2:9" hidden="1" x14ac:dyDescent="0.25">
      <c r="B1951">
        <v>1941</v>
      </c>
      <c r="C1951" s="1" t="s">
        <v>5161</v>
      </c>
      <c r="D1951" s="1" t="s">
        <v>1716</v>
      </c>
      <c r="E1951" s="1" t="s">
        <v>5143</v>
      </c>
      <c r="F1951" s="1" t="s">
        <v>455</v>
      </c>
      <c r="G1951" s="1" t="s">
        <v>1062</v>
      </c>
      <c r="H1951" s="1" t="s">
        <v>5162</v>
      </c>
      <c r="I1951" s="1">
        <f>+Territorio[[#This Row],[id]]</f>
        <v>1941</v>
      </c>
    </row>
    <row r="1952" spans="2:9" hidden="1" x14ac:dyDescent="0.25">
      <c r="B1952">
        <v>1942</v>
      </c>
      <c r="C1952" s="1" t="s">
        <v>4698</v>
      </c>
      <c r="D1952" s="1" t="s">
        <v>1719</v>
      </c>
      <c r="E1952" s="1" t="s">
        <v>5143</v>
      </c>
      <c r="F1952" s="1" t="s">
        <v>455</v>
      </c>
      <c r="G1952" s="1" t="s">
        <v>1062</v>
      </c>
      <c r="H1952" s="1" t="s">
        <v>5163</v>
      </c>
      <c r="I1952" s="1">
        <f>+Territorio[[#This Row],[id]]</f>
        <v>1942</v>
      </c>
    </row>
    <row r="1953" spans="2:9" hidden="1" x14ac:dyDescent="0.25">
      <c r="B1953">
        <v>1943</v>
      </c>
      <c r="C1953" s="1" t="s">
        <v>5164</v>
      </c>
      <c r="D1953" s="1" t="s">
        <v>1722</v>
      </c>
      <c r="E1953" s="1" t="s">
        <v>5143</v>
      </c>
      <c r="F1953" s="1" t="s">
        <v>455</v>
      </c>
      <c r="G1953" s="1" t="s">
        <v>1062</v>
      </c>
      <c r="H1953" s="1" t="s">
        <v>5165</v>
      </c>
      <c r="I1953" s="1">
        <f>+Territorio[[#This Row],[id]]</f>
        <v>1943</v>
      </c>
    </row>
    <row r="1954" spans="2:9" hidden="1" x14ac:dyDescent="0.25">
      <c r="B1954">
        <v>1944</v>
      </c>
      <c r="C1954" s="1" t="s">
        <v>5166</v>
      </c>
      <c r="D1954" s="1" t="s">
        <v>1728</v>
      </c>
      <c r="E1954" s="1" t="s">
        <v>5143</v>
      </c>
      <c r="F1954" s="1" t="s">
        <v>455</v>
      </c>
      <c r="G1954" s="1" t="s">
        <v>1062</v>
      </c>
      <c r="H1954" s="1" t="s">
        <v>5167</v>
      </c>
      <c r="I1954" s="1">
        <f>+Territorio[[#This Row],[id]]</f>
        <v>1944</v>
      </c>
    </row>
    <row r="1955" spans="2:9" hidden="1" x14ac:dyDescent="0.25">
      <c r="B1955">
        <v>1945</v>
      </c>
      <c r="C1955" s="1" t="s">
        <v>5168</v>
      </c>
      <c r="D1955" s="1" t="s">
        <v>5169</v>
      </c>
      <c r="E1955" s="1" t="s">
        <v>5143</v>
      </c>
      <c r="F1955" s="1" t="s">
        <v>455</v>
      </c>
      <c r="G1955" s="1" t="s">
        <v>1062</v>
      </c>
      <c r="H1955" s="1" t="s">
        <v>5170</v>
      </c>
      <c r="I1955" s="1">
        <f>+Territorio[[#This Row],[id]]</f>
        <v>1945</v>
      </c>
    </row>
    <row r="1956" spans="2:9" hidden="1" x14ac:dyDescent="0.25">
      <c r="B1956">
        <v>1946</v>
      </c>
      <c r="C1956" s="1" t="s">
        <v>5171</v>
      </c>
      <c r="D1956" s="1" t="s">
        <v>5172</v>
      </c>
      <c r="E1956" s="1" t="s">
        <v>5143</v>
      </c>
      <c r="F1956" s="1" t="s">
        <v>455</v>
      </c>
      <c r="G1956" s="1" t="s">
        <v>1062</v>
      </c>
      <c r="H1956" s="1" t="s">
        <v>5173</v>
      </c>
      <c r="I1956" s="1">
        <f>+Territorio[[#This Row],[id]]</f>
        <v>1946</v>
      </c>
    </row>
    <row r="1957" spans="2:9" hidden="1" x14ac:dyDescent="0.25">
      <c r="B1957">
        <v>1947</v>
      </c>
      <c r="C1957" s="1" t="s">
        <v>5174</v>
      </c>
      <c r="D1957" s="1" t="s">
        <v>5175</v>
      </c>
      <c r="E1957" s="1" t="s">
        <v>5143</v>
      </c>
      <c r="F1957" s="1" t="s">
        <v>455</v>
      </c>
      <c r="G1957" s="1" t="s">
        <v>1062</v>
      </c>
      <c r="H1957" s="1" t="s">
        <v>5176</v>
      </c>
      <c r="I1957" s="1">
        <f>+Territorio[[#This Row],[id]]</f>
        <v>1947</v>
      </c>
    </row>
    <row r="1958" spans="2:9" hidden="1" x14ac:dyDescent="0.25">
      <c r="B1958">
        <v>1948</v>
      </c>
      <c r="C1958" s="1" t="s">
        <v>5177</v>
      </c>
      <c r="D1958" s="1" t="s">
        <v>5178</v>
      </c>
      <c r="E1958" s="1" t="s">
        <v>5143</v>
      </c>
      <c r="F1958" s="1" t="s">
        <v>455</v>
      </c>
      <c r="G1958" s="1" t="s">
        <v>1062</v>
      </c>
      <c r="H1958" s="1" t="s">
        <v>5179</v>
      </c>
      <c r="I1958" s="1">
        <f>+Territorio[[#This Row],[id]]</f>
        <v>1948</v>
      </c>
    </row>
    <row r="1959" spans="2:9" hidden="1" x14ac:dyDescent="0.25">
      <c r="B1959">
        <v>1949</v>
      </c>
      <c r="C1959" s="1" t="s">
        <v>5180</v>
      </c>
      <c r="D1959" s="1" t="s">
        <v>5181</v>
      </c>
      <c r="E1959" s="1" t="s">
        <v>5143</v>
      </c>
      <c r="F1959" s="1" t="s">
        <v>455</v>
      </c>
      <c r="G1959" s="1" t="s">
        <v>1062</v>
      </c>
      <c r="H1959" s="1" t="s">
        <v>5182</v>
      </c>
      <c r="I1959" s="1">
        <f>+Territorio[[#This Row],[id]]</f>
        <v>1949</v>
      </c>
    </row>
    <row r="1960" spans="2:9" hidden="1" x14ac:dyDescent="0.25">
      <c r="B1960">
        <v>1950</v>
      </c>
      <c r="C1960" s="1" t="s">
        <v>5183</v>
      </c>
      <c r="D1960" s="1" t="s">
        <v>1731</v>
      </c>
      <c r="E1960" s="1" t="s">
        <v>5143</v>
      </c>
      <c r="F1960" s="1" t="s">
        <v>455</v>
      </c>
      <c r="G1960" s="1" t="s">
        <v>1062</v>
      </c>
      <c r="H1960" s="1" t="s">
        <v>5184</v>
      </c>
      <c r="I1960" s="1">
        <f>+Territorio[[#This Row],[id]]</f>
        <v>1950</v>
      </c>
    </row>
    <row r="1961" spans="2:9" hidden="1" x14ac:dyDescent="0.25">
      <c r="B1961">
        <v>1951</v>
      </c>
      <c r="C1961" s="1" t="s">
        <v>5185</v>
      </c>
      <c r="D1961" s="1" t="s">
        <v>1734</v>
      </c>
      <c r="E1961" s="1" t="s">
        <v>5143</v>
      </c>
      <c r="F1961" s="1" t="s">
        <v>455</v>
      </c>
      <c r="G1961" s="1" t="s">
        <v>1062</v>
      </c>
      <c r="H1961" s="1" t="s">
        <v>5186</v>
      </c>
      <c r="I1961" s="1">
        <f>+Territorio[[#This Row],[id]]</f>
        <v>1951</v>
      </c>
    </row>
    <row r="1962" spans="2:9" hidden="1" x14ac:dyDescent="0.25">
      <c r="B1962">
        <v>1952</v>
      </c>
      <c r="C1962" s="1" t="s">
        <v>5187</v>
      </c>
      <c r="D1962" s="1" t="s">
        <v>1737</v>
      </c>
      <c r="E1962" s="1" t="s">
        <v>5143</v>
      </c>
      <c r="F1962" s="1" t="s">
        <v>455</v>
      </c>
      <c r="G1962" s="1" t="s">
        <v>1062</v>
      </c>
      <c r="H1962" s="1" t="s">
        <v>5188</v>
      </c>
      <c r="I1962" s="1">
        <f>+Territorio[[#This Row],[id]]</f>
        <v>1952</v>
      </c>
    </row>
    <row r="1963" spans="2:9" hidden="1" x14ac:dyDescent="0.25">
      <c r="B1963">
        <v>1953</v>
      </c>
      <c r="C1963" s="1" t="s">
        <v>5189</v>
      </c>
      <c r="D1963" s="1" t="s">
        <v>1740</v>
      </c>
      <c r="E1963" s="1" t="s">
        <v>5143</v>
      </c>
      <c r="F1963" s="1" t="s">
        <v>455</v>
      </c>
      <c r="G1963" s="1" t="s">
        <v>1062</v>
      </c>
      <c r="H1963" s="1" t="s">
        <v>5190</v>
      </c>
      <c r="I1963" s="1">
        <f>+Territorio[[#This Row],[id]]</f>
        <v>1953</v>
      </c>
    </row>
    <row r="1964" spans="2:9" hidden="1" x14ac:dyDescent="0.25">
      <c r="B1964">
        <v>1954</v>
      </c>
      <c r="C1964" s="1" t="s">
        <v>5191</v>
      </c>
      <c r="D1964" s="1" t="s">
        <v>1743</v>
      </c>
      <c r="E1964" s="1" t="s">
        <v>5143</v>
      </c>
      <c r="F1964" s="1" t="s">
        <v>455</v>
      </c>
      <c r="G1964" s="1" t="s">
        <v>1062</v>
      </c>
      <c r="H1964" s="1" t="s">
        <v>5192</v>
      </c>
      <c r="I1964" s="1">
        <f>+Territorio[[#This Row],[id]]</f>
        <v>1954</v>
      </c>
    </row>
    <row r="1965" spans="2:9" hidden="1" x14ac:dyDescent="0.25">
      <c r="B1965">
        <v>1955</v>
      </c>
      <c r="C1965" s="1" t="s">
        <v>5193</v>
      </c>
      <c r="D1965" s="1" t="s">
        <v>1746</v>
      </c>
      <c r="E1965" s="1" t="s">
        <v>5143</v>
      </c>
      <c r="F1965" s="1" t="s">
        <v>455</v>
      </c>
      <c r="G1965" s="1" t="s">
        <v>1062</v>
      </c>
      <c r="H1965" s="1" t="s">
        <v>5194</v>
      </c>
      <c r="I1965" s="1">
        <f>+Territorio[[#This Row],[id]]</f>
        <v>1955</v>
      </c>
    </row>
    <row r="1966" spans="2:9" hidden="1" x14ac:dyDescent="0.25">
      <c r="B1966">
        <v>1956</v>
      </c>
      <c r="C1966" s="1" t="s">
        <v>5195</v>
      </c>
      <c r="D1966" s="1" t="s">
        <v>1752</v>
      </c>
      <c r="E1966" s="1" t="s">
        <v>5143</v>
      </c>
      <c r="F1966" s="1" t="s">
        <v>455</v>
      </c>
      <c r="G1966" s="1" t="s">
        <v>1062</v>
      </c>
      <c r="H1966" s="1" t="s">
        <v>5196</v>
      </c>
      <c r="I1966" s="1">
        <f>+Territorio[[#This Row],[id]]</f>
        <v>1956</v>
      </c>
    </row>
    <row r="1967" spans="2:9" hidden="1" x14ac:dyDescent="0.25">
      <c r="B1967">
        <v>1957</v>
      </c>
      <c r="C1967" s="1" t="s">
        <v>5197</v>
      </c>
      <c r="D1967" s="1" t="s">
        <v>1755</v>
      </c>
      <c r="E1967" s="1" t="s">
        <v>5143</v>
      </c>
      <c r="F1967" s="1" t="s">
        <v>455</v>
      </c>
      <c r="G1967" s="1" t="s">
        <v>1062</v>
      </c>
      <c r="H1967" s="1" t="s">
        <v>5198</v>
      </c>
      <c r="I1967" s="1">
        <f>+Territorio[[#This Row],[id]]</f>
        <v>1957</v>
      </c>
    </row>
    <row r="1968" spans="2:9" hidden="1" x14ac:dyDescent="0.25">
      <c r="B1968">
        <v>1958</v>
      </c>
      <c r="C1968" s="1" t="s">
        <v>5199</v>
      </c>
      <c r="D1968" s="1" t="s">
        <v>1758</v>
      </c>
      <c r="E1968" s="1" t="s">
        <v>5143</v>
      </c>
      <c r="F1968" s="1" t="s">
        <v>455</v>
      </c>
      <c r="G1968" s="1" t="s">
        <v>1062</v>
      </c>
      <c r="H1968" s="1" t="s">
        <v>5200</v>
      </c>
      <c r="I1968" s="1">
        <f>+Territorio[[#This Row],[id]]</f>
        <v>1958</v>
      </c>
    </row>
    <row r="1969" spans="2:9" hidden="1" x14ac:dyDescent="0.25">
      <c r="B1969">
        <v>1959</v>
      </c>
      <c r="C1969" s="1" t="s">
        <v>5201</v>
      </c>
      <c r="D1969" s="1" t="s">
        <v>1761</v>
      </c>
      <c r="E1969" s="1" t="s">
        <v>5143</v>
      </c>
      <c r="F1969" s="1" t="s">
        <v>455</v>
      </c>
      <c r="G1969" s="1" t="s">
        <v>1062</v>
      </c>
      <c r="H1969" s="1" t="s">
        <v>5202</v>
      </c>
      <c r="I1969" s="1">
        <f>+Territorio[[#This Row],[id]]</f>
        <v>1959</v>
      </c>
    </row>
    <row r="1970" spans="2:9" hidden="1" x14ac:dyDescent="0.25">
      <c r="B1970">
        <v>1960</v>
      </c>
      <c r="C1970" s="1" t="s">
        <v>5203</v>
      </c>
      <c r="D1970" s="1" t="s">
        <v>5204</v>
      </c>
      <c r="E1970" s="1" t="s">
        <v>5143</v>
      </c>
      <c r="F1970" s="1" t="s">
        <v>455</v>
      </c>
      <c r="G1970" s="1" t="s">
        <v>1062</v>
      </c>
      <c r="H1970" s="1" t="s">
        <v>5205</v>
      </c>
      <c r="I1970" s="1">
        <f>+Territorio[[#This Row],[id]]</f>
        <v>1960</v>
      </c>
    </row>
    <row r="1971" spans="2:9" hidden="1" x14ac:dyDescent="0.25">
      <c r="B1971">
        <v>1961</v>
      </c>
      <c r="C1971" s="1" t="s">
        <v>5206</v>
      </c>
      <c r="D1971" s="1" t="s">
        <v>5207</v>
      </c>
      <c r="E1971" s="1" t="s">
        <v>5143</v>
      </c>
      <c r="F1971" s="1" t="s">
        <v>455</v>
      </c>
      <c r="G1971" s="1" t="s">
        <v>1062</v>
      </c>
      <c r="H1971" s="1" t="s">
        <v>5208</v>
      </c>
      <c r="I1971" s="1">
        <f>+Territorio[[#This Row],[id]]</f>
        <v>1961</v>
      </c>
    </row>
    <row r="1972" spans="2:9" hidden="1" x14ac:dyDescent="0.25">
      <c r="B1972">
        <v>1962</v>
      </c>
      <c r="C1972" s="1" t="s">
        <v>5209</v>
      </c>
      <c r="D1972" s="1" t="s">
        <v>5210</v>
      </c>
      <c r="E1972" s="1" t="s">
        <v>5143</v>
      </c>
      <c r="F1972" s="1" t="s">
        <v>455</v>
      </c>
      <c r="G1972" s="1" t="s">
        <v>1062</v>
      </c>
      <c r="H1972" s="1" t="s">
        <v>5211</v>
      </c>
      <c r="I1972" s="1">
        <f>+Territorio[[#This Row],[id]]</f>
        <v>1962</v>
      </c>
    </row>
    <row r="1973" spans="2:9" hidden="1" x14ac:dyDescent="0.25">
      <c r="B1973">
        <v>1963</v>
      </c>
      <c r="C1973" s="1" t="s">
        <v>5212</v>
      </c>
      <c r="D1973" s="1" t="s">
        <v>5213</v>
      </c>
      <c r="E1973" s="1" t="s">
        <v>5143</v>
      </c>
      <c r="F1973" s="1" t="s">
        <v>455</v>
      </c>
      <c r="G1973" s="1" t="s">
        <v>1062</v>
      </c>
      <c r="H1973" s="1" t="s">
        <v>5214</v>
      </c>
      <c r="I1973" s="1">
        <f>+Territorio[[#This Row],[id]]</f>
        <v>1963</v>
      </c>
    </row>
    <row r="1974" spans="2:9" hidden="1" x14ac:dyDescent="0.25">
      <c r="B1974">
        <v>1964</v>
      </c>
      <c r="C1974" s="1" t="s">
        <v>5215</v>
      </c>
      <c r="D1974" s="1" t="s">
        <v>5216</v>
      </c>
      <c r="E1974" s="1" t="s">
        <v>5143</v>
      </c>
      <c r="F1974" s="1" t="s">
        <v>455</v>
      </c>
      <c r="G1974" s="1" t="s">
        <v>1062</v>
      </c>
      <c r="H1974" s="1" t="s">
        <v>5217</v>
      </c>
      <c r="I1974" s="1">
        <f>+Territorio[[#This Row],[id]]</f>
        <v>1964</v>
      </c>
    </row>
    <row r="1975" spans="2:9" hidden="1" x14ac:dyDescent="0.25">
      <c r="B1975">
        <v>1965</v>
      </c>
      <c r="C1975" s="1" t="s">
        <v>4705</v>
      </c>
      <c r="D1975" s="1" t="s">
        <v>5218</v>
      </c>
      <c r="E1975" s="1" t="s">
        <v>5143</v>
      </c>
      <c r="F1975" s="1" t="s">
        <v>455</v>
      </c>
      <c r="G1975" s="1" t="s">
        <v>1062</v>
      </c>
      <c r="H1975" s="1" t="s">
        <v>5219</v>
      </c>
      <c r="I1975" s="1">
        <f>+Territorio[[#This Row],[id]]</f>
        <v>1965</v>
      </c>
    </row>
    <row r="1976" spans="2:9" hidden="1" x14ac:dyDescent="0.25">
      <c r="B1976">
        <v>1966</v>
      </c>
      <c r="C1976" s="1" t="s">
        <v>5220</v>
      </c>
      <c r="D1976" s="1" t="s">
        <v>5221</v>
      </c>
      <c r="E1976" s="1" t="s">
        <v>5143</v>
      </c>
      <c r="F1976" s="1" t="s">
        <v>455</v>
      </c>
      <c r="G1976" s="1" t="s">
        <v>1062</v>
      </c>
      <c r="H1976" s="1" t="s">
        <v>5222</v>
      </c>
      <c r="I1976" s="1">
        <f>+Territorio[[#This Row],[id]]</f>
        <v>1966</v>
      </c>
    </row>
    <row r="1977" spans="2:9" hidden="1" x14ac:dyDescent="0.25">
      <c r="B1977">
        <v>1967</v>
      </c>
      <c r="C1977" s="1" t="s">
        <v>5223</v>
      </c>
      <c r="D1977" s="1" t="s">
        <v>5224</v>
      </c>
      <c r="E1977" s="1" t="s">
        <v>5143</v>
      </c>
      <c r="F1977" s="1" t="s">
        <v>455</v>
      </c>
      <c r="G1977" s="1" t="s">
        <v>1062</v>
      </c>
      <c r="H1977" s="1" t="s">
        <v>5225</v>
      </c>
      <c r="I1977" s="1">
        <f>+Territorio[[#This Row],[id]]</f>
        <v>1967</v>
      </c>
    </row>
    <row r="1978" spans="2:9" hidden="1" x14ac:dyDescent="0.25">
      <c r="B1978">
        <v>1968</v>
      </c>
      <c r="C1978" s="1" t="s">
        <v>5226</v>
      </c>
      <c r="D1978" s="1" t="s">
        <v>5227</v>
      </c>
      <c r="E1978" s="1" t="s">
        <v>5143</v>
      </c>
      <c r="F1978" s="1" t="s">
        <v>455</v>
      </c>
      <c r="G1978" s="1" t="s">
        <v>1062</v>
      </c>
      <c r="H1978" s="1" t="s">
        <v>5228</v>
      </c>
      <c r="I1978" s="1">
        <f>+Territorio[[#This Row],[id]]</f>
        <v>1968</v>
      </c>
    </row>
    <row r="1979" spans="2:9" hidden="1" x14ac:dyDescent="0.25">
      <c r="B1979">
        <v>1969</v>
      </c>
      <c r="C1979" s="1" t="s">
        <v>5229</v>
      </c>
      <c r="D1979" s="1" t="s">
        <v>5230</v>
      </c>
      <c r="E1979" s="1" t="s">
        <v>5143</v>
      </c>
      <c r="F1979" s="1" t="s">
        <v>455</v>
      </c>
      <c r="G1979" s="1" t="s">
        <v>1062</v>
      </c>
      <c r="H1979" s="1" t="s">
        <v>5231</v>
      </c>
      <c r="I1979" s="1">
        <f>+Territorio[[#This Row],[id]]</f>
        <v>1969</v>
      </c>
    </row>
    <row r="1980" spans="2:9" hidden="1" x14ac:dyDescent="0.25">
      <c r="B1980">
        <v>1970</v>
      </c>
      <c r="C1980" s="1" t="s">
        <v>5232</v>
      </c>
      <c r="D1980" s="1" t="s">
        <v>5233</v>
      </c>
      <c r="E1980" s="1" t="s">
        <v>5143</v>
      </c>
      <c r="F1980" s="1" t="s">
        <v>455</v>
      </c>
      <c r="G1980" s="1" t="s">
        <v>1062</v>
      </c>
      <c r="H1980" s="1" t="s">
        <v>5234</v>
      </c>
      <c r="I1980" s="1">
        <f>+Territorio[[#This Row],[id]]</f>
        <v>1970</v>
      </c>
    </row>
    <row r="1981" spans="2:9" hidden="1" x14ac:dyDescent="0.25">
      <c r="B1981">
        <v>1971</v>
      </c>
      <c r="C1981" s="1" t="s">
        <v>5235</v>
      </c>
      <c r="D1981" s="1" t="s">
        <v>5236</v>
      </c>
      <c r="E1981" s="1" t="s">
        <v>5143</v>
      </c>
      <c r="F1981" s="1" t="s">
        <v>455</v>
      </c>
      <c r="G1981" s="1" t="s">
        <v>1062</v>
      </c>
      <c r="H1981" s="1" t="s">
        <v>5237</v>
      </c>
      <c r="I1981" s="1">
        <f>+Territorio[[#This Row],[id]]</f>
        <v>1971</v>
      </c>
    </row>
    <row r="1982" spans="2:9" hidden="1" x14ac:dyDescent="0.25">
      <c r="B1982">
        <v>1972</v>
      </c>
      <c r="C1982" s="1" t="s">
        <v>5238</v>
      </c>
      <c r="D1982" s="1" t="s">
        <v>5239</v>
      </c>
      <c r="E1982" s="1" t="s">
        <v>5143</v>
      </c>
      <c r="F1982" s="1" t="s">
        <v>455</v>
      </c>
      <c r="G1982" s="1" t="s">
        <v>1062</v>
      </c>
      <c r="H1982" s="1" t="s">
        <v>5240</v>
      </c>
      <c r="I1982" s="1">
        <f>+Territorio[[#This Row],[id]]</f>
        <v>1972</v>
      </c>
    </row>
    <row r="1983" spans="2:9" hidden="1" x14ac:dyDescent="0.25">
      <c r="B1983">
        <v>1973</v>
      </c>
      <c r="C1983" s="1" t="s">
        <v>5241</v>
      </c>
      <c r="D1983" s="1" t="s">
        <v>5242</v>
      </c>
      <c r="E1983" s="1" t="s">
        <v>5143</v>
      </c>
      <c r="F1983" s="1" t="s">
        <v>455</v>
      </c>
      <c r="G1983" s="1" t="s">
        <v>1062</v>
      </c>
      <c r="H1983" s="1" t="s">
        <v>5243</v>
      </c>
      <c r="I1983" s="1">
        <f>+Territorio[[#This Row],[id]]</f>
        <v>1973</v>
      </c>
    </row>
    <row r="1984" spans="2:9" hidden="1" x14ac:dyDescent="0.25">
      <c r="B1984">
        <v>1974</v>
      </c>
      <c r="C1984" s="1" t="s">
        <v>5244</v>
      </c>
      <c r="D1984" s="1" t="s">
        <v>5245</v>
      </c>
      <c r="E1984" s="1" t="s">
        <v>5143</v>
      </c>
      <c r="F1984" s="1" t="s">
        <v>455</v>
      </c>
      <c r="G1984" s="1" t="s">
        <v>1062</v>
      </c>
      <c r="H1984" s="1" t="s">
        <v>5246</v>
      </c>
      <c r="I1984" s="1">
        <f>+Territorio[[#This Row],[id]]</f>
        <v>1974</v>
      </c>
    </row>
    <row r="1985" spans="2:9" hidden="1" x14ac:dyDescent="0.25">
      <c r="B1985">
        <v>1975</v>
      </c>
      <c r="C1985" s="1" t="s">
        <v>5247</v>
      </c>
      <c r="D1985" s="1" t="s">
        <v>5248</v>
      </c>
      <c r="E1985" s="1" t="s">
        <v>5143</v>
      </c>
      <c r="F1985" s="1" t="s">
        <v>455</v>
      </c>
      <c r="G1985" s="1" t="s">
        <v>1062</v>
      </c>
      <c r="H1985" s="1" t="s">
        <v>5249</v>
      </c>
      <c r="I1985" s="1">
        <f>+Territorio[[#This Row],[id]]</f>
        <v>1975</v>
      </c>
    </row>
    <row r="1986" spans="2:9" hidden="1" x14ac:dyDescent="0.25">
      <c r="B1986">
        <v>1976</v>
      </c>
      <c r="C1986" s="1" t="s">
        <v>5250</v>
      </c>
      <c r="D1986" s="1" t="s">
        <v>5251</v>
      </c>
      <c r="E1986" s="1" t="s">
        <v>5143</v>
      </c>
      <c r="F1986" s="1" t="s">
        <v>455</v>
      </c>
      <c r="G1986" s="1" t="s">
        <v>1062</v>
      </c>
      <c r="H1986" s="1" t="s">
        <v>5252</v>
      </c>
      <c r="I1986" s="1">
        <f>+Territorio[[#This Row],[id]]</f>
        <v>1976</v>
      </c>
    </row>
    <row r="1987" spans="2:9" hidden="1" x14ac:dyDescent="0.25">
      <c r="B1987">
        <v>1977</v>
      </c>
      <c r="C1987" s="1" t="s">
        <v>5253</v>
      </c>
      <c r="D1987" s="1" t="s">
        <v>5254</v>
      </c>
      <c r="E1987" s="1" t="s">
        <v>5143</v>
      </c>
      <c r="F1987" s="1" t="s">
        <v>455</v>
      </c>
      <c r="G1987" s="1" t="s">
        <v>1062</v>
      </c>
      <c r="H1987" s="1" t="s">
        <v>5255</v>
      </c>
      <c r="I1987" s="1">
        <f>+Territorio[[#This Row],[id]]</f>
        <v>1977</v>
      </c>
    </row>
    <row r="1988" spans="2:9" hidden="1" x14ac:dyDescent="0.25">
      <c r="B1988">
        <v>1978</v>
      </c>
      <c r="C1988" s="1" t="s">
        <v>2427</v>
      </c>
      <c r="D1988" s="1" t="s">
        <v>5256</v>
      </c>
      <c r="E1988" s="1" t="s">
        <v>5143</v>
      </c>
      <c r="F1988" s="1" t="s">
        <v>455</v>
      </c>
      <c r="G1988" s="1" t="s">
        <v>1062</v>
      </c>
      <c r="H1988" s="1" t="s">
        <v>5257</v>
      </c>
      <c r="I1988" s="1">
        <f>+Territorio[[#This Row],[id]]</f>
        <v>1978</v>
      </c>
    </row>
    <row r="1989" spans="2:9" hidden="1" x14ac:dyDescent="0.25">
      <c r="B1989">
        <v>1979</v>
      </c>
      <c r="C1989" s="1" t="s">
        <v>5258</v>
      </c>
      <c r="D1989" s="1" t="s">
        <v>5259</v>
      </c>
      <c r="E1989" s="1" t="s">
        <v>5143</v>
      </c>
      <c r="F1989" s="1" t="s">
        <v>455</v>
      </c>
      <c r="G1989" s="1" t="s">
        <v>1062</v>
      </c>
      <c r="H1989" s="1" t="s">
        <v>5260</v>
      </c>
      <c r="I1989" s="1">
        <f>+Territorio[[#This Row],[id]]</f>
        <v>1979</v>
      </c>
    </row>
    <row r="1990" spans="2:9" hidden="1" x14ac:dyDescent="0.25">
      <c r="B1990">
        <v>1980</v>
      </c>
      <c r="C1990" s="1" t="s">
        <v>5261</v>
      </c>
      <c r="D1990" s="1" t="s">
        <v>5262</v>
      </c>
      <c r="E1990" s="1" t="s">
        <v>5143</v>
      </c>
      <c r="F1990" s="1" t="s">
        <v>455</v>
      </c>
      <c r="G1990" s="1" t="s">
        <v>1062</v>
      </c>
      <c r="H1990" s="1" t="s">
        <v>5263</v>
      </c>
      <c r="I1990" s="1">
        <f>+Territorio[[#This Row],[id]]</f>
        <v>1980</v>
      </c>
    </row>
    <row r="1991" spans="2:9" hidden="1" x14ac:dyDescent="0.25">
      <c r="B1991">
        <v>1981</v>
      </c>
      <c r="C1991" s="1" t="s">
        <v>5264</v>
      </c>
      <c r="D1991" s="1" t="s">
        <v>5265</v>
      </c>
      <c r="E1991" s="1" t="s">
        <v>5143</v>
      </c>
      <c r="F1991" s="1" t="s">
        <v>455</v>
      </c>
      <c r="G1991" s="1" t="s">
        <v>1062</v>
      </c>
      <c r="H1991" s="1" t="s">
        <v>5266</v>
      </c>
      <c r="I1991" s="1">
        <f>+Territorio[[#This Row],[id]]</f>
        <v>1981</v>
      </c>
    </row>
    <row r="1992" spans="2:9" hidden="1" x14ac:dyDescent="0.25">
      <c r="B1992">
        <v>1982</v>
      </c>
      <c r="C1992" s="1" t="s">
        <v>5267</v>
      </c>
      <c r="D1992" s="1" t="s">
        <v>5268</v>
      </c>
      <c r="E1992" s="1" t="s">
        <v>5143</v>
      </c>
      <c r="F1992" s="1" t="s">
        <v>455</v>
      </c>
      <c r="G1992" s="1" t="s">
        <v>1062</v>
      </c>
      <c r="H1992" s="1" t="s">
        <v>5269</v>
      </c>
      <c r="I1992" s="1">
        <f>+Territorio[[#This Row],[id]]</f>
        <v>1982</v>
      </c>
    </row>
    <row r="1993" spans="2:9" hidden="1" x14ac:dyDescent="0.25">
      <c r="B1993">
        <v>1983</v>
      </c>
      <c r="C1993" s="1" t="s">
        <v>5270</v>
      </c>
      <c r="D1993" s="1" t="s">
        <v>5271</v>
      </c>
      <c r="E1993" s="1" t="s">
        <v>5143</v>
      </c>
      <c r="F1993" s="1" t="s">
        <v>455</v>
      </c>
      <c r="G1993" s="1" t="s">
        <v>1062</v>
      </c>
      <c r="H1993" s="1" t="s">
        <v>5272</v>
      </c>
      <c r="I1993" s="1">
        <f>+Territorio[[#This Row],[id]]</f>
        <v>1983</v>
      </c>
    </row>
    <row r="1994" spans="2:9" hidden="1" x14ac:dyDescent="0.25">
      <c r="B1994">
        <v>1984</v>
      </c>
      <c r="C1994" s="1" t="s">
        <v>5273</v>
      </c>
      <c r="D1994" s="1" t="s">
        <v>5274</v>
      </c>
      <c r="E1994" s="1" t="s">
        <v>5143</v>
      </c>
      <c r="F1994" s="1" t="s">
        <v>455</v>
      </c>
      <c r="G1994" s="1" t="s">
        <v>1062</v>
      </c>
      <c r="H1994" s="1" t="s">
        <v>5275</v>
      </c>
      <c r="I1994" s="1">
        <f>+Territorio[[#This Row],[id]]</f>
        <v>1984</v>
      </c>
    </row>
    <row r="1995" spans="2:9" hidden="1" x14ac:dyDescent="0.25">
      <c r="B1995">
        <v>1985</v>
      </c>
      <c r="C1995" s="1" t="s">
        <v>5276</v>
      </c>
      <c r="D1995" s="1" t="s">
        <v>5277</v>
      </c>
      <c r="E1995" s="1" t="s">
        <v>5143</v>
      </c>
      <c r="F1995" s="1" t="s">
        <v>455</v>
      </c>
      <c r="G1995" s="1" t="s">
        <v>1062</v>
      </c>
      <c r="H1995" s="1" t="s">
        <v>5278</v>
      </c>
      <c r="I1995" s="1">
        <f>+Territorio[[#This Row],[id]]</f>
        <v>1985</v>
      </c>
    </row>
    <row r="1996" spans="2:9" hidden="1" x14ac:dyDescent="0.25">
      <c r="B1996">
        <v>1986</v>
      </c>
      <c r="C1996" s="1" t="s">
        <v>5279</v>
      </c>
      <c r="D1996" s="1" t="s">
        <v>5280</v>
      </c>
      <c r="E1996" s="1" t="s">
        <v>5143</v>
      </c>
      <c r="F1996" s="1" t="s">
        <v>455</v>
      </c>
      <c r="G1996" s="1" t="s">
        <v>1062</v>
      </c>
      <c r="H1996" s="1" t="s">
        <v>5281</v>
      </c>
      <c r="I1996" s="1">
        <f>+Territorio[[#This Row],[id]]</f>
        <v>1986</v>
      </c>
    </row>
    <row r="1997" spans="2:9" hidden="1" x14ac:dyDescent="0.25">
      <c r="B1997">
        <v>1987</v>
      </c>
      <c r="C1997" s="1" t="s">
        <v>5282</v>
      </c>
      <c r="D1997" s="1" t="s">
        <v>5283</v>
      </c>
      <c r="E1997" s="1" t="s">
        <v>5143</v>
      </c>
      <c r="F1997" s="1" t="s">
        <v>455</v>
      </c>
      <c r="G1997" s="1" t="s">
        <v>1062</v>
      </c>
      <c r="H1997" s="1" t="s">
        <v>5284</v>
      </c>
      <c r="I1997" s="1">
        <f>+Territorio[[#This Row],[id]]</f>
        <v>1987</v>
      </c>
    </row>
    <row r="1998" spans="2:9" hidden="1" x14ac:dyDescent="0.25">
      <c r="B1998">
        <v>1988</v>
      </c>
      <c r="C1998" s="1" t="s">
        <v>5285</v>
      </c>
      <c r="D1998" s="1" t="s">
        <v>5286</v>
      </c>
      <c r="E1998" s="1" t="s">
        <v>5143</v>
      </c>
      <c r="F1998" s="1" t="s">
        <v>455</v>
      </c>
      <c r="G1998" s="1" t="s">
        <v>1062</v>
      </c>
      <c r="H1998" s="1" t="s">
        <v>5287</v>
      </c>
      <c r="I1998" s="1">
        <f>+Territorio[[#This Row],[id]]</f>
        <v>1988</v>
      </c>
    </row>
    <row r="1999" spans="2:9" hidden="1" x14ac:dyDescent="0.25">
      <c r="B1999">
        <v>1989</v>
      </c>
      <c r="C1999" s="1" t="s">
        <v>5288</v>
      </c>
      <c r="D1999" s="1" t="s">
        <v>5289</v>
      </c>
      <c r="E1999" s="1" t="s">
        <v>5143</v>
      </c>
      <c r="F1999" s="1" t="s">
        <v>455</v>
      </c>
      <c r="G1999" s="1" t="s">
        <v>1062</v>
      </c>
      <c r="H1999" s="1" t="s">
        <v>5290</v>
      </c>
      <c r="I1999" s="1">
        <f>+Territorio[[#This Row],[id]]</f>
        <v>1989</v>
      </c>
    </row>
    <row r="2000" spans="2:9" hidden="1" x14ac:dyDescent="0.25">
      <c r="B2000">
        <v>1990</v>
      </c>
      <c r="C2000" s="1" t="s">
        <v>5291</v>
      </c>
      <c r="D2000" s="1" t="s">
        <v>5292</v>
      </c>
      <c r="E2000" s="1" t="s">
        <v>5143</v>
      </c>
      <c r="F2000" s="1" t="s">
        <v>455</v>
      </c>
      <c r="G2000" s="1" t="s">
        <v>1062</v>
      </c>
      <c r="H2000" s="1" t="s">
        <v>5293</v>
      </c>
      <c r="I2000" s="1">
        <f>+Territorio[[#This Row],[id]]</f>
        <v>1990</v>
      </c>
    </row>
    <row r="2001" spans="2:9" hidden="1" x14ac:dyDescent="0.25">
      <c r="B2001">
        <v>1991</v>
      </c>
      <c r="C2001" s="1" t="s">
        <v>5294</v>
      </c>
      <c r="D2001" s="1" t="s">
        <v>5295</v>
      </c>
      <c r="E2001" s="1" t="s">
        <v>5143</v>
      </c>
      <c r="F2001" s="1" t="s">
        <v>455</v>
      </c>
      <c r="G2001" s="1" t="s">
        <v>1062</v>
      </c>
      <c r="H2001" s="1" t="s">
        <v>5296</v>
      </c>
      <c r="I2001" s="1">
        <f>+Territorio[[#This Row],[id]]</f>
        <v>1991</v>
      </c>
    </row>
    <row r="2002" spans="2:9" hidden="1" x14ac:dyDescent="0.25">
      <c r="B2002">
        <v>1992</v>
      </c>
      <c r="C2002" s="1" t="s">
        <v>5297</v>
      </c>
      <c r="D2002" s="1" t="s">
        <v>5298</v>
      </c>
      <c r="E2002" s="1" t="s">
        <v>5143</v>
      </c>
      <c r="F2002" s="1" t="s">
        <v>455</v>
      </c>
      <c r="G2002" s="1" t="s">
        <v>1062</v>
      </c>
      <c r="H2002" s="1" t="s">
        <v>5299</v>
      </c>
      <c r="I2002" s="1">
        <f>+Territorio[[#This Row],[id]]</f>
        <v>1992</v>
      </c>
    </row>
    <row r="2003" spans="2:9" hidden="1" x14ac:dyDescent="0.25">
      <c r="B2003">
        <v>1993</v>
      </c>
      <c r="C2003" s="1" t="s">
        <v>5300</v>
      </c>
      <c r="D2003" s="1" t="s">
        <v>5301</v>
      </c>
      <c r="E2003" s="1" t="s">
        <v>5143</v>
      </c>
      <c r="F2003" s="1" t="s">
        <v>455</v>
      </c>
      <c r="G2003" s="1" t="s">
        <v>1062</v>
      </c>
      <c r="H2003" s="1" t="s">
        <v>5302</v>
      </c>
      <c r="I2003" s="1">
        <f>+Territorio[[#This Row],[id]]</f>
        <v>1993</v>
      </c>
    </row>
    <row r="2004" spans="2:9" hidden="1" x14ac:dyDescent="0.25">
      <c r="B2004">
        <v>1994</v>
      </c>
      <c r="C2004" s="1" t="s">
        <v>5303</v>
      </c>
      <c r="D2004" s="1" t="s">
        <v>5304</v>
      </c>
      <c r="E2004" s="1" t="s">
        <v>5143</v>
      </c>
      <c r="F2004" s="1" t="s">
        <v>455</v>
      </c>
      <c r="G2004" s="1" t="s">
        <v>1062</v>
      </c>
      <c r="H2004" s="1" t="s">
        <v>5305</v>
      </c>
      <c r="I2004" s="1">
        <f>+Territorio[[#This Row],[id]]</f>
        <v>1994</v>
      </c>
    </row>
    <row r="2005" spans="2:9" hidden="1" x14ac:dyDescent="0.25">
      <c r="B2005">
        <v>1995</v>
      </c>
      <c r="C2005" s="1" t="s">
        <v>5306</v>
      </c>
      <c r="D2005" s="1" t="s">
        <v>5307</v>
      </c>
      <c r="E2005" s="1" t="s">
        <v>5143</v>
      </c>
      <c r="F2005" s="1" t="s">
        <v>455</v>
      </c>
      <c r="G2005" s="1" t="s">
        <v>1062</v>
      </c>
      <c r="H2005" s="1" t="s">
        <v>5308</v>
      </c>
      <c r="I2005" s="1">
        <f>+Territorio[[#This Row],[id]]</f>
        <v>1995</v>
      </c>
    </row>
    <row r="2006" spans="2:9" hidden="1" x14ac:dyDescent="0.25">
      <c r="B2006">
        <v>1996</v>
      </c>
      <c r="C2006" s="1" t="s">
        <v>3152</v>
      </c>
      <c r="D2006" s="1" t="s">
        <v>5309</v>
      </c>
      <c r="E2006" s="1" t="s">
        <v>5143</v>
      </c>
      <c r="F2006" s="1" t="s">
        <v>455</v>
      </c>
      <c r="G2006" s="1" t="s">
        <v>1062</v>
      </c>
      <c r="H2006" s="1" t="s">
        <v>5310</v>
      </c>
      <c r="I2006" s="1">
        <f>+Territorio[[#This Row],[id]]</f>
        <v>1996</v>
      </c>
    </row>
    <row r="2007" spans="2:9" hidden="1" x14ac:dyDescent="0.25">
      <c r="B2007">
        <v>1997</v>
      </c>
      <c r="C2007" s="1" t="s">
        <v>5311</v>
      </c>
      <c r="D2007" s="1" t="s">
        <v>5312</v>
      </c>
      <c r="E2007" s="1" t="s">
        <v>5143</v>
      </c>
      <c r="F2007" s="1" t="s">
        <v>455</v>
      </c>
      <c r="G2007" s="1" t="s">
        <v>1062</v>
      </c>
      <c r="H2007" s="1" t="s">
        <v>5313</v>
      </c>
      <c r="I2007" s="1">
        <f>+Territorio[[#This Row],[id]]</f>
        <v>1997</v>
      </c>
    </row>
    <row r="2008" spans="2:9" hidden="1" x14ac:dyDescent="0.25">
      <c r="B2008">
        <v>1998</v>
      </c>
      <c r="C2008" s="1" t="s">
        <v>5314</v>
      </c>
      <c r="D2008" s="1" t="s">
        <v>5315</v>
      </c>
      <c r="E2008" s="1" t="s">
        <v>5143</v>
      </c>
      <c r="F2008" s="1" t="s">
        <v>455</v>
      </c>
      <c r="G2008" s="1" t="s">
        <v>1062</v>
      </c>
      <c r="H2008" s="1" t="s">
        <v>5316</v>
      </c>
      <c r="I2008" s="1">
        <f>+Territorio[[#This Row],[id]]</f>
        <v>1998</v>
      </c>
    </row>
    <row r="2009" spans="2:9" hidden="1" x14ac:dyDescent="0.25">
      <c r="B2009">
        <v>1999</v>
      </c>
      <c r="C2009" s="1" t="s">
        <v>5317</v>
      </c>
      <c r="D2009" s="1" t="s">
        <v>5318</v>
      </c>
      <c r="E2009" s="1" t="s">
        <v>5143</v>
      </c>
      <c r="F2009" s="1" t="s">
        <v>455</v>
      </c>
      <c r="G2009" s="1" t="s">
        <v>1062</v>
      </c>
      <c r="H2009" s="1" t="s">
        <v>5319</v>
      </c>
      <c r="I2009" s="1">
        <f>+Territorio[[#This Row],[id]]</f>
        <v>1999</v>
      </c>
    </row>
    <row r="2010" spans="2:9" hidden="1" x14ac:dyDescent="0.25">
      <c r="B2010">
        <v>2000</v>
      </c>
      <c r="C2010" s="1" t="s">
        <v>5320</v>
      </c>
      <c r="D2010" s="1" t="s">
        <v>5321</v>
      </c>
      <c r="E2010" s="1" t="s">
        <v>5143</v>
      </c>
      <c r="F2010" s="1" t="s">
        <v>455</v>
      </c>
      <c r="G2010" s="1" t="s">
        <v>1062</v>
      </c>
      <c r="H2010" s="1" t="s">
        <v>5322</v>
      </c>
      <c r="I2010" s="1">
        <f>+Territorio[[#This Row],[id]]</f>
        <v>2000</v>
      </c>
    </row>
    <row r="2011" spans="2:9" hidden="1" x14ac:dyDescent="0.25">
      <c r="B2011">
        <v>2001</v>
      </c>
      <c r="C2011" s="1" t="s">
        <v>969</v>
      </c>
      <c r="D2011" s="1" t="s">
        <v>5323</v>
      </c>
      <c r="E2011" s="1" t="s">
        <v>5143</v>
      </c>
      <c r="F2011" s="1" t="s">
        <v>455</v>
      </c>
      <c r="G2011" s="1" t="s">
        <v>1062</v>
      </c>
      <c r="H2011" s="1" t="s">
        <v>5324</v>
      </c>
      <c r="I2011" s="1">
        <f>+Territorio[[#This Row],[id]]</f>
        <v>2001</v>
      </c>
    </row>
    <row r="2012" spans="2:9" hidden="1" x14ac:dyDescent="0.25">
      <c r="B2012">
        <v>2002</v>
      </c>
      <c r="C2012" s="1" t="s">
        <v>5325</v>
      </c>
      <c r="D2012" s="1" t="s">
        <v>5326</v>
      </c>
      <c r="E2012" s="1" t="s">
        <v>5143</v>
      </c>
      <c r="F2012" s="1" t="s">
        <v>455</v>
      </c>
      <c r="G2012" s="1" t="s">
        <v>1062</v>
      </c>
      <c r="H2012" s="1" t="s">
        <v>5327</v>
      </c>
      <c r="I2012" s="1">
        <f>+Territorio[[#This Row],[id]]</f>
        <v>2002</v>
      </c>
    </row>
    <row r="2013" spans="2:9" hidden="1" x14ac:dyDescent="0.25">
      <c r="B2013">
        <v>2003</v>
      </c>
      <c r="C2013" s="1" t="s">
        <v>5328</v>
      </c>
      <c r="D2013" s="1" t="s">
        <v>5329</v>
      </c>
      <c r="E2013" s="1" t="s">
        <v>5143</v>
      </c>
      <c r="F2013" s="1" t="s">
        <v>455</v>
      </c>
      <c r="G2013" s="1" t="s">
        <v>1062</v>
      </c>
      <c r="H2013" s="1" t="s">
        <v>5330</v>
      </c>
      <c r="I2013" s="1">
        <f>+Territorio[[#This Row],[id]]</f>
        <v>2003</v>
      </c>
    </row>
    <row r="2014" spans="2:9" hidden="1" x14ac:dyDescent="0.25">
      <c r="B2014">
        <v>2004</v>
      </c>
      <c r="C2014" s="1" t="s">
        <v>5331</v>
      </c>
      <c r="D2014" s="1" t="s">
        <v>5332</v>
      </c>
      <c r="E2014" s="1" t="s">
        <v>5143</v>
      </c>
      <c r="F2014" s="1" t="s">
        <v>455</v>
      </c>
      <c r="G2014" s="1" t="s">
        <v>1062</v>
      </c>
      <c r="H2014" s="1" t="s">
        <v>5333</v>
      </c>
      <c r="I2014" s="1">
        <f>+Territorio[[#This Row],[id]]</f>
        <v>2004</v>
      </c>
    </row>
    <row r="2015" spans="2:9" hidden="1" x14ac:dyDescent="0.25">
      <c r="B2015">
        <v>2005</v>
      </c>
      <c r="C2015" s="1" t="s">
        <v>5334</v>
      </c>
      <c r="D2015" s="1" t="s">
        <v>5335</v>
      </c>
      <c r="E2015" s="1" t="s">
        <v>5143</v>
      </c>
      <c r="F2015" s="1" t="s">
        <v>455</v>
      </c>
      <c r="G2015" s="1" t="s">
        <v>1062</v>
      </c>
      <c r="H2015" s="1" t="s">
        <v>5336</v>
      </c>
      <c r="I2015" s="1">
        <f>+Territorio[[#This Row],[id]]</f>
        <v>2005</v>
      </c>
    </row>
    <row r="2016" spans="2:9" hidden="1" x14ac:dyDescent="0.25">
      <c r="B2016">
        <v>2006</v>
      </c>
      <c r="C2016" s="1" t="s">
        <v>5337</v>
      </c>
      <c r="D2016" s="1" t="s">
        <v>5338</v>
      </c>
      <c r="E2016" s="1" t="s">
        <v>5143</v>
      </c>
      <c r="F2016" s="1" t="s">
        <v>455</v>
      </c>
      <c r="G2016" s="1" t="s">
        <v>1062</v>
      </c>
      <c r="H2016" s="1" t="s">
        <v>5339</v>
      </c>
      <c r="I2016" s="1">
        <f>+Territorio[[#This Row],[id]]</f>
        <v>2006</v>
      </c>
    </row>
    <row r="2017" spans="2:9" hidden="1" x14ac:dyDescent="0.25">
      <c r="B2017">
        <v>2007</v>
      </c>
      <c r="C2017" s="1" t="s">
        <v>5340</v>
      </c>
      <c r="D2017" s="1" t="s">
        <v>5341</v>
      </c>
      <c r="E2017" s="1" t="s">
        <v>5143</v>
      </c>
      <c r="F2017" s="1" t="s">
        <v>455</v>
      </c>
      <c r="G2017" s="1" t="s">
        <v>1062</v>
      </c>
      <c r="H2017" s="1" t="s">
        <v>5342</v>
      </c>
      <c r="I2017" s="1">
        <f>+Territorio[[#This Row],[id]]</f>
        <v>2007</v>
      </c>
    </row>
    <row r="2018" spans="2:9" hidden="1" x14ac:dyDescent="0.25">
      <c r="B2018">
        <v>2008</v>
      </c>
      <c r="C2018" s="1" t="s">
        <v>5343</v>
      </c>
      <c r="D2018" s="1" t="s">
        <v>5344</v>
      </c>
      <c r="E2018" s="1" t="s">
        <v>5143</v>
      </c>
      <c r="F2018" s="1" t="s">
        <v>455</v>
      </c>
      <c r="G2018" s="1" t="s">
        <v>1062</v>
      </c>
      <c r="H2018" s="1" t="s">
        <v>5345</v>
      </c>
      <c r="I2018" s="1">
        <f>+Territorio[[#This Row],[id]]</f>
        <v>2008</v>
      </c>
    </row>
    <row r="2019" spans="2:9" hidden="1" x14ac:dyDescent="0.25">
      <c r="B2019">
        <v>2009</v>
      </c>
      <c r="C2019" s="1" t="s">
        <v>5346</v>
      </c>
      <c r="D2019" s="1" t="s">
        <v>5347</v>
      </c>
      <c r="E2019" s="1" t="s">
        <v>5143</v>
      </c>
      <c r="F2019" s="1" t="s">
        <v>455</v>
      </c>
      <c r="G2019" s="1" t="s">
        <v>1062</v>
      </c>
      <c r="H2019" s="1" t="s">
        <v>5348</v>
      </c>
      <c r="I2019" s="1">
        <f>+Territorio[[#This Row],[id]]</f>
        <v>2009</v>
      </c>
    </row>
    <row r="2020" spans="2:9" hidden="1" x14ac:dyDescent="0.25">
      <c r="B2020">
        <v>2010</v>
      </c>
      <c r="C2020" s="1" t="s">
        <v>5349</v>
      </c>
      <c r="D2020" s="1" t="s">
        <v>5350</v>
      </c>
      <c r="E2020" s="1" t="s">
        <v>5143</v>
      </c>
      <c r="F2020" s="1" t="s">
        <v>455</v>
      </c>
      <c r="G2020" s="1" t="s">
        <v>1062</v>
      </c>
      <c r="H2020" s="1" t="s">
        <v>5351</v>
      </c>
      <c r="I2020" s="1">
        <f>+Territorio[[#This Row],[id]]</f>
        <v>2010</v>
      </c>
    </row>
    <row r="2021" spans="2:9" hidden="1" x14ac:dyDescent="0.25">
      <c r="B2021">
        <v>2011</v>
      </c>
      <c r="C2021" s="1" t="s">
        <v>5352</v>
      </c>
      <c r="D2021" s="1" t="s">
        <v>5353</v>
      </c>
      <c r="E2021" s="1" t="s">
        <v>5143</v>
      </c>
      <c r="F2021" s="1" t="s">
        <v>455</v>
      </c>
      <c r="G2021" s="1" t="s">
        <v>1062</v>
      </c>
      <c r="H2021" s="1" t="s">
        <v>5354</v>
      </c>
      <c r="I2021" s="1">
        <f>+Territorio[[#This Row],[id]]</f>
        <v>2011</v>
      </c>
    </row>
    <row r="2022" spans="2:9" hidden="1" x14ac:dyDescent="0.25">
      <c r="B2022">
        <v>2012</v>
      </c>
      <c r="C2022" s="1" t="s">
        <v>5355</v>
      </c>
      <c r="D2022" s="1" t="s">
        <v>5356</v>
      </c>
      <c r="E2022" s="1" t="s">
        <v>5143</v>
      </c>
      <c r="F2022" s="1" t="s">
        <v>455</v>
      </c>
      <c r="G2022" s="1" t="s">
        <v>1062</v>
      </c>
      <c r="H2022" s="1" t="s">
        <v>5357</v>
      </c>
      <c r="I2022" s="1">
        <f>+Territorio[[#This Row],[id]]</f>
        <v>2012</v>
      </c>
    </row>
    <row r="2023" spans="2:9" hidden="1" x14ac:dyDescent="0.25">
      <c r="B2023">
        <v>2013</v>
      </c>
      <c r="C2023" s="1" t="s">
        <v>5358</v>
      </c>
      <c r="D2023" s="1" t="s">
        <v>5359</v>
      </c>
      <c r="E2023" s="1" t="s">
        <v>5143</v>
      </c>
      <c r="F2023" s="1" t="s">
        <v>455</v>
      </c>
      <c r="G2023" s="1" t="s">
        <v>1062</v>
      </c>
      <c r="H2023" s="1" t="s">
        <v>5360</v>
      </c>
      <c r="I2023" s="1">
        <f>+Territorio[[#This Row],[id]]</f>
        <v>2013</v>
      </c>
    </row>
    <row r="2024" spans="2:9" hidden="1" x14ac:dyDescent="0.25">
      <c r="B2024">
        <v>2014</v>
      </c>
      <c r="C2024" s="1" t="s">
        <v>5033</v>
      </c>
      <c r="D2024" s="1" t="s">
        <v>5361</v>
      </c>
      <c r="E2024" s="1" t="s">
        <v>5143</v>
      </c>
      <c r="F2024" s="1" t="s">
        <v>455</v>
      </c>
      <c r="G2024" s="1" t="s">
        <v>1062</v>
      </c>
      <c r="H2024" s="1" t="s">
        <v>5362</v>
      </c>
      <c r="I2024" s="1">
        <f>+Territorio[[#This Row],[id]]</f>
        <v>2014</v>
      </c>
    </row>
    <row r="2025" spans="2:9" hidden="1" x14ac:dyDescent="0.25">
      <c r="B2025">
        <v>2015</v>
      </c>
      <c r="C2025" s="1" t="s">
        <v>817</v>
      </c>
      <c r="D2025" s="1" t="s">
        <v>5363</v>
      </c>
      <c r="E2025" s="1" t="s">
        <v>5143</v>
      </c>
      <c r="F2025" s="1" t="s">
        <v>455</v>
      </c>
      <c r="G2025" s="1" t="s">
        <v>1062</v>
      </c>
      <c r="H2025" s="1" t="s">
        <v>5364</v>
      </c>
      <c r="I2025" s="1">
        <f>+Territorio[[#This Row],[id]]</f>
        <v>2015</v>
      </c>
    </row>
    <row r="2026" spans="2:9" hidden="1" x14ac:dyDescent="0.25">
      <c r="B2026">
        <v>2016</v>
      </c>
      <c r="C2026" s="1" t="s">
        <v>5365</v>
      </c>
      <c r="D2026" s="1" t="s">
        <v>5366</v>
      </c>
      <c r="E2026" s="1" t="s">
        <v>5143</v>
      </c>
      <c r="F2026" s="1" t="s">
        <v>455</v>
      </c>
      <c r="G2026" s="1" t="s">
        <v>1062</v>
      </c>
      <c r="H2026" s="1" t="s">
        <v>5367</v>
      </c>
      <c r="I2026" s="1">
        <f>+Territorio[[#This Row],[id]]</f>
        <v>2016</v>
      </c>
    </row>
    <row r="2027" spans="2:9" hidden="1" x14ac:dyDescent="0.25">
      <c r="B2027">
        <v>2017</v>
      </c>
      <c r="C2027" s="1" t="s">
        <v>5368</v>
      </c>
      <c r="D2027" s="1" t="s">
        <v>5369</v>
      </c>
      <c r="E2027" s="1" t="s">
        <v>5143</v>
      </c>
      <c r="F2027" s="1" t="s">
        <v>455</v>
      </c>
      <c r="G2027" s="1" t="s">
        <v>1062</v>
      </c>
      <c r="H2027" s="1" t="s">
        <v>5370</v>
      </c>
      <c r="I2027" s="1">
        <f>+Territorio[[#This Row],[id]]</f>
        <v>2017</v>
      </c>
    </row>
    <row r="2028" spans="2:9" hidden="1" x14ac:dyDescent="0.25">
      <c r="B2028">
        <v>2018</v>
      </c>
      <c r="C2028" s="1" t="s">
        <v>5371</v>
      </c>
      <c r="D2028" s="1" t="s">
        <v>5372</v>
      </c>
      <c r="E2028" s="1" t="s">
        <v>5143</v>
      </c>
      <c r="F2028" s="1" t="s">
        <v>455</v>
      </c>
      <c r="G2028" s="1" t="s">
        <v>1062</v>
      </c>
      <c r="H2028" s="1" t="s">
        <v>5373</v>
      </c>
      <c r="I2028" s="1">
        <f>+Territorio[[#This Row],[id]]</f>
        <v>2018</v>
      </c>
    </row>
    <row r="2029" spans="2:9" hidden="1" x14ac:dyDescent="0.25">
      <c r="B2029">
        <v>2019</v>
      </c>
      <c r="C2029" s="1" t="s">
        <v>1161</v>
      </c>
      <c r="D2029" s="1" t="s">
        <v>5374</v>
      </c>
      <c r="E2029" s="1" t="s">
        <v>5143</v>
      </c>
      <c r="F2029" s="1" t="s">
        <v>455</v>
      </c>
      <c r="G2029" s="1" t="s">
        <v>1062</v>
      </c>
      <c r="H2029" s="1" t="s">
        <v>5375</v>
      </c>
      <c r="I2029" s="1">
        <f>+Territorio[[#This Row],[id]]</f>
        <v>2019</v>
      </c>
    </row>
    <row r="2030" spans="2:9" hidden="1" x14ac:dyDescent="0.25">
      <c r="B2030">
        <v>2020</v>
      </c>
      <c r="C2030" s="1" t="s">
        <v>883</v>
      </c>
      <c r="D2030" s="1" t="s">
        <v>5376</v>
      </c>
      <c r="E2030" s="1" t="s">
        <v>5143</v>
      </c>
      <c r="F2030" s="1" t="s">
        <v>455</v>
      </c>
      <c r="G2030" s="1" t="s">
        <v>1062</v>
      </c>
      <c r="H2030" s="1" t="s">
        <v>5377</v>
      </c>
      <c r="I2030" s="1">
        <f>+Territorio[[#This Row],[id]]</f>
        <v>2020</v>
      </c>
    </row>
    <row r="2031" spans="2:9" hidden="1" x14ac:dyDescent="0.25">
      <c r="B2031">
        <v>2021</v>
      </c>
      <c r="C2031" s="1" t="s">
        <v>737</v>
      </c>
      <c r="D2031" s="1" t="s">
        <v>5378</v>
      </c>
      <c r="E2031" s="1" t="s">
        <v>5143</v>
      </c>
      <c r="F2031" s="1" t="s">
        <v>455</v>
      </c>
      <c r="G2031" s="1" t="s">
        <v>1062</v>
      </c>
      <c r="H2031" s="1" t="s">
        <v>5379</v>
      </c>
      <c r="I2031" s="1">
        <f>+Territorio[[#This Row],[id]]</f>
        <v>2021</v>
      </c>
    </row>
    <row r="2032" spans="2:9" hidden="1" x14ac:dyDescent="0.25">
      <c r="B2032">
        <v>2022</v>
      </c>
      <c r="C2032" s="1" t="s">
        <v>5380</v>
      </c>
      <c r="D2032" s="1" t="s">
        <v>5381</v>
      </c>
      <c r="E2032" s="1" t="s">
        <v>5143</v>
      </c>
      <c r="F2032" s="1" t="s">
        <v>455</v>
      </c>
      <c r="G2032" s="1" t="s">
        <v>1062</v>
      </c>
      <c r="H2032" s="1" t="s">
        <v>5382</v>
      </c>
      <c r="I2032" s="1">
        <f>+Territorio[[#This Row],[id]]</f>
        <v>2022</v>
      </c>
    </row>
    <row r="2033" spans="2:9" hidden="1" x14ac:dyDescent="0.25">
      <c r="B2033">
        <v>2023</v>
      </c>
      <c r="C2033" s="1" t="s">
        <v>5383</v>
      </c>
      <c r="D2033" s="1" t="s">
        <v>5384</v>
      </c>
      <c r="E2033" s="1" t="s">
        <v>5143</v>
      </c>
      <c r="F2033" s="1" t="s">
        <v>455</v>
      </c>
      <c r="G2033" s="1" t="s">
        <v>1062</v>
      </c>
      <c r="H2033" s="1" t="s">
        <v>5385</v>
      </c>
      <c r="I2033" s="1">
        <f>+Territorio[[#This Row],[id]]</f>
        <v>2023</v>
      </c>
    </row>
    <row r="2034" spans="2:9" hidden="1" x14ac:dyDescent="0.25">
      <c r="B2034">
        <v>2024</v>
      </c>
      <c r="C2034" s="1" t="s">
        <v>5386</v>
      </c>
      <c r="D2034" s="1" t="s">
        <v>5387</v>
      </c>
      <c r="E2034" s="1" t="s">
        <v>5143</v>
      </c>
      <c r="F2034" s="1" t="s">
        <v>455</v>
      </c>
      <c r="G2034" s="1" t="s">
        <v>1062</v>
      </c>
      <c r="H2034" s="1" t="s">
        <v>5388</v>
      </c>
      <c r="I2034" s="1">
        <f>+Territorio[[#This Row],[id]]</f>
        <v>2024</v>
      </c>
    </row>
    <row r="2035" spans="2:9" hidden="1" x14ac:dyDescent="0.25">
      <c r="B2035">
        <v>2025</v>
      </c>
      <c r="C2035" s="1" t="s">
        <v>5389</v>
      </c>
      <c r="D2035" s="1" t="s">
        <v>5390</v>
      </c>
      <c r="E2035" s="1" t="s">
        <v>5143</v>
      </c>
      <c r="F2035" s="1" t="s">
        <v>455</v>
      </c>
      <c r="G2035" s="1" t="s">
        <v>1062</v>
      </c>
      <c r="H2035" s="1" t="s">
        <v>5391</v>
      </c>
      <c r="I2035" s="1">
        <f>+Territorio[[#This Row],[id]]</f>
        <v>2025</v>
      </c>
    </row>
    <row r="2036" spans="2:9" hidden="1" x14ac:dyDescent="0.25">
      <c r="B2036">
        <v>2026</v>
      </c>
      <c r="C2036" s="1" t="s">
        <v>5392</v>
      </c>
      <c r="D2036" s="1" t="s">
        <v>5393</v>
      </c>
      <c r="E2036" s="1" t="s">
        <v>5143</v>
      </c>
      <c r="F2036" s="1" t="s">
        <v>455</v>
      </c>
      <c r="G2036" s="1" t="s">
        <v>1062</v>
      </c>
      <c r="H2036" s="1" t="s">
        <v>5394</v>
      </c>
      <c r="I2036" s="1">
        <f>+Territorio[[#This Row],[id]]</f>
        <v>2026</v>
      </c>
    </row>
    <row r="2037" spans="2:9" hidden="1" x14ac:dyDescent="0.25">
      <c r="B2037">
        <v>2027</v>
      </c>
      <c r="C2037" s="1" t="s">
        <v>5395</v>
      </c>
      <c r="D2037" s="1" t="s">
        <v>5396</v>
      </c>
      <c r="E2037" s="1" t="s">
        <v>5143</v>
      </c>
      <c r="F2037" s="1" t="s">
        <v>455</v>
      </c>
      <c r="G2037" s="1" t="s">
        <v>1062</v>
      </c>
      <c r="H2037" s="1" t="s">
        <v>5397</v>
      </c>
      <c r="I2037" s="1">
        <f>+Territorio[[#This Row],[id]]</f>
        <v>2027</v>
      </c>
    </row>
    <row r="2038" spans="2:9" hidden="1" x14ac:dyDescent="0.25">
      <c r="B2038">
        <v>2028</v>
      </c>
      <c r="C2038" s="1" t="s">
        <v>5398</v>
      </c>
      <c r="D2038" s="1" t="s">
        <v>5399</v>
      </c>
      <c r="E2038" s="1" t="s">
        <v>5143</v>
      </c>
      <c r="F2038" s="1" t="s">
        <v>455</v>
      </c>
      <c r="G2038" s="1" t="s">
        <v>1062</v>
      </c>
      <c r="H2038" s="1" t="s">
        <v>5400</v>
      </c>
      <c r="I2038" s="1">
        <f>+Territorio[[#This Row],[id]]</f>
        <v>2028</v>
      </c>
    </row>
    <row r="2039" spans="2:9" hidden="1" x14ac:dyDescent="0.25">
      <c r="B2039">
        <v>2029</v>
      </c>
      <c r="C2039" s="1" t="s">
        <v>5401</v>
      </c>
      <c r="D2039" s="1" t="s">
        <v>5402</v>
      </c>
      <c r="E2039" s="1" t="s">
        <v>5143</v>
      </c>
      <c r="F2039" s="1" t="s">
        <v>455</v>
      </c>
      <c r="G2039" s="1" t="s">
        <v>1062</v>
      </c>
      <c r="H2039" s="1" t="s">
        <v>5403</v>
      </c>
      <c r="I2039" s="1">
        <f>+Territorio[[#This Row],[id]]</f>
        <v>2029</v>
      </c>
    </row>
    <row r="2040" spans="2:9" hidden="1" x14ac:dyDescent="0.25">
      <c r="B2040">
        <v>2030</v>
      </c>
      <c r="C2040" s="1" t="s">
        <v>5404</v>
      </c>
      <c r="D2040" s="1" t="s">
        <v>5405</v>
      </c>
      <c r="E2040" s="1" t="s">
        <v>5143</v>
      </c>
      <c r="F2040" s="1" t="s">
        <v>455</v>
      </c>
      <c r="G2040" s="1" t="s">
        <v>1062</v>
      </c>
      <c r="H2040" s="1" t="s">
        <v>5406</v>
      </c>
      <c r="I2040" s="1">
        <f>+Territorio[[#This Row],[id]]</f>
        <v>2030</v>
      </c>
    </row>
    <row r="2041" spans="2:9" hidden="1" x14ac:dyDescent="0.25">
      <c r="B2041">
        <v>2031</v>
      </c>
      <c r="C2041" s="1" t="s">
        <v>5407</v>
      </c>
      <c r="D2041" s="1" t="s">
        <v>5408</v>
      </c>
      <c r="E2041" s="1" t="s">
        <v>5143</v>
      </c>
      <c r="F2041" s="1" t="s">
        <v>455</v>
      </c>
      <c r="G2041" s="1" t="s">
        <v>1062</v>
      </c>
      <c r="H2041" s="1" t="s">
        <v>5409</v>
      </c>
      <c r="I2041" s="1">
        <f>+Territorio[[#This Row],[id]]</f>
        <v>2031</v>
      </c>
    </row>
    <row r="2042" spans="2:9" hidden="1" x14ac:dyDescent="0.25">
      <c r="B2042">
        <v>2032</v>
      </c>
      <c r="C2042" s="1" t="s">
        <v>5410</v>
      </c>
      <c r="D2042" s="1" t="s">
        <v>5411</v>
      </c>
      <c r="E2042" s="1" t="s">
        <v>5143</v>
      </c>
      <c r="F2042" s="1" t="s">
        <v>455</v>
      </c>
      <c r="G2042" s="1" t="s">
        <v>1062</v>
      </c>
      <c r="H2042" s="1" t="s">
        <v>5412</v>
      </c>
      <c r="I2042" s="1">
        <f>+Territorio[[#This Row],[id]]</f>
        <v>2032</v>
      </c>
    </row>
    <row r="2043" spans="2:9" hidden="1" x14ac:dyDescent="0.25">
      <c r="B2043">
        <v>2033</v>
      </c>
      <c r="C2043" s="1" t="s">
        <v>5413</v>
      </c>
      <c r="D2043" s="1" t="s">
        <v>5414</v>
      </c>
      <c r="E2043" s="1" t="s">
        <v>5143</v>
      </c>
      <c r="F2043" s="1" t="s">
        <v>455</v>
      </c>
      <c r="G2043" s="1" t="s">
        <v>1062</v>
      </c>
      <c r="H2043" s="1" t="s">
        <v>5415</v>
      </c>
      <c r="I2043" s="1">
        <f>+Territorio[[#This Row],[id]]</f>
        <v>2033</v>
      </c>
    </row>
    <row r="2044" spans="2:9" hidden="1" x14ac:dyDescent="0.25">
      <c r="B2044">
        <v>2034</v>
      </c>
      <c r="C2044" s="1" t="s">
        <v>5337</v>
      </c>
      <c r="D2044" s="1" t="s">
        <v>5416</v>
      </c>
      <c r="E2044" s="1" t="s">
        <v>5143</v>
      </c>
      <c r="F2044" s="1" t="s">
        <v>455</v>
      </c>
      <c r="G2044" s="1" t="s">
        <v>1062</v>
      </c>
      <c r="H2044" s="1" t="s">
        <v>5417</v>
      </c>
      <c r="I2044" s="1">
        <f>+Territorio[[#This Row],[id]]</f>
        <v>2034</v>
      </c>
    </row>
    <row r="2045" spans="2:9" hidden="1" x14ac:dyDescent="0.25">
      <c r="B2045">
        <v>2035</v>
      </c>
      <c r="C2045" s="1" t="s">
        <v>5418</v>
      </c>
      <c r="D2045" s="1" t="s">
        <v>5419</v>
      </c>
      <c r="E2045" s="1" t="s">
        <v>5143</v>
      </c>
      <c r="F2045" s="1" t="s">
        <v>455</v>
      </c>
      <c r="G2045" s="1" t="s">
        <v>1062</v>
      </c>
      <c r="H2045" s="1" t="s">
        <v>5420</v>
      </c>
      <c r="I2045" s="1">
        <f>+Territorio[[#This Row],[id]]</f>
        <v>2035</v>
      </c>
    </row>
    <row r="2046" spans="2:9" hidden="1" x14ac:dyDescent="0.25">
      <c r="B2046">
        <v>2036</v>
      </c>
      <c r="C2046" s="1" t="s">
        <v>5421</v>
      </c>
      <c r="D2046" s="1" t="s">
        <v>5422</v>
      </c>
      <c r="E2046" s="1" t="s">
        <v>5143</v>
      </c>
      <c r="F2046" s="1" t="s">
        <v>455</v>
      </c>
      <c r="G2046" s="1" t="s">
        <v>1062</v>
      </c>
      <c r="H2046" s="1" t="s">
        <v>5423</v>
      </c>
      <c r="I2046" s="1">
        <f>+Territorio[[#This Row],[id]]</f>
        <v>2036</v>
      </c>
    </row>
    <row r="2047" spans="2:9" hidden="1" x14ac:dyDescent="0.25">
      <c r="B2047">
        <v>2037</v>
      </c>
      <c r="C2047" s="1" t="s">
        <v>5424</v>
      </c>
      <c r="D2047" s="1" t="s">
        <v>5425</v>
      </c>
      <c r="E2047" s="1" t="s">
        <v>5143</v>
      </c>
      <c r="F2047" s="1" t="s">
        <v>455</v>
      </c>
      <c r="G2047" s="1" t="s">
        <v>1062</v>
      </c>
      <c r="H2047" s="1" t="s">
        <v>5426</v>
      </c>
      <c r="I2047" s="1">
        <f>+Territorio[[#This Row],[id]]</f>
        <v>2037</v>
      </c>
    </row>
    <row r="2048" spans="2:9" hidden="1" x14ac:dyDescent="0.25">
      <c r="B2048">
        <v>2038</v>
      </c>
      <c r="C2048" s="1" t="s">
        <v>5427</v>
      </c>
      <c r="D2048" s="1" t="s">
        <v>5428</v>
      </c>
      <c r="E2048" s="1" t="s">
        <v>5143</v>
      </c>
      <c r="F2048" s="1" t="s">
        <v>455</v>
      </c>
      <c r="G2048" s="1" t="s">
        <v>1062</v>
      </c>
      <c r="H2048" s="1" t="s">
        <v>5429</v>
      </c>
      <c r="I2048" s="1">
        <f>+Territorio[[#This Row],[id]]</f>
        <v>2038</v>
      </c>
    </row>
    <row r="2049" spans="2:9" hidden="1" x14ac:dyDescent="0.25">
      <c r="B2049">
        <v>2039</v>
      </c>
      <c r="C2049" s="1" t="s">
        <v>5430</v>
      </c>
      <c r="D2049" s="1" t="s">
        <v>5431</v>
      </c>
      <c r="E2049" s="1" t="s">
        <v>5143</v>
      </c>
      <c r="F2049" s="1" t="s">
        <v>455</v>
      </c>
      <c r="G2049" s="1" t="s">
        <v>1062</v>
      </c>
      <c r="H2049" s="1" t="s">
        <v>5432</v>
      </c>
      <c r="I2049" s="1">
        <f>+Territorio[[#This Row],[id]]</f>
        <v>2039</v>
      </c>
    </row>
    <row r="2050" spans="2:9" hidden="1" x14ac:dyDescent="0.25">
      <c r="B2050">
        <v>2040</v>
      </c>
      <c r="C2050" s="1" t="s">
        <v>5433</v>
      </c>
      <c r="D2050" s="1" t="s">
        <v>5434</v>
      </c>
      <c r="E2050" s="1" t="s">
        <v>5143</v>
      </c>
      <c r="F2050" s="1" t="s">
        <v>455</v>
      </c>
      <c r="G2050" s="1" t="s">
        <v>1062</v>
      </c>
      <c r="H2050" s="1" t="s">
        <v>5435</v>
      </c>
      <c r="I2050" s="1">
        <f>+Territorio[[#This Row],[id]]</f>
        <v>2040</v>
      </c>
    </row>
    <row r="2051" spans="2:9" hidden="1" x14ac:dyDescent="0.25">
      <c r="B2051">
        <v>2041</v>
      </c>
      <c r="C2051" s="1" t="s">
        <v>5436</v>
      </c>
      <c r="D2051" s="1" t="s">
        <v>5437</v>
      </c>
      <c r="E2051" s="1" t="s">
        <v>5143</v>
      </c>
      <c r="F2051" s="1" t="s">
        <v>455</v>
      </c>
      <c r="G2051" s="1" t="s">
        <v>1062</v>
      </c>
      <c r="H2051" s="1" t="s">
        <v>5438</v>
      </c>
      <c r="I2051" s="1">
        <f>+Territorio[[#This Row],[id]]</f>
        <v>2041</v>
      </c>
    </row>
    <row r="2052" spans="2:9" hidden="1" x14ac:dyDescent="0.25">
      <c r="B2052">
        <v>2042</v>
      </c>
      <c r="C2052" s="1" t="s">
        <v>5185</v>
      </c>
      <c r="D2052" s="1" t="s">
        <v>5439</v>
      </c>
      <c r="E2052" s="1" t="s">
        <v>5143</v>
      </c>
      <c r="F2052" s="1" t="s">
        <v>455</v>
      </c>
      <c r="G2052" s="1" t="s">
        <v>1062</v>
      </c>
      <c r="H2052" s="1" t="s">
        <v>5440</v>
      </c>
      <c r="I2052" s="1">
        <f>+Territorio[[#This Row],[id]]</f>
        <v>2042</v>
      </c>
    </row>
    <row r="2053" spans="2:9" hidden="1" x14ac:dyDescent="0.25">
      <c r="B2053">
        <v>2043</v>
      </c>
      <c r="C2053" s="1" t="s">
        <v>5441</v>
      </c>
      <c r="D2053" s="1" t="s">
        <v>5442</v>
      </c>
      <c r="E2053" s="1" t="s">
        <v>5143</v>
      </c>
      <c r="F2053" s="1" t="s">
        <v>455</v>
      </c>
      <c r="G2053" s="1" t="s">
        <v>1062</v>
      </c>
      <c r="H2053" s="1" t="s">
        <v>5443</v>
      </c>
      <c r="I2053" s="1">
        <f>+Territorio[[#This Row],[id]]</f>
        <v>2043</v>
      </c>
    </row>
    <row r="2054" spans="2:9" hidden="1" x14ac:dyDescent="0.25">
      <c r="B2054">
        <v>2044</v>
      </c>
      <c r="C2054" s="1" t="s">
        <v>5444</v>
      </c>
      <c r="D2054" s="1" t="s">
        <v>5445</v>
      </c>
      <c r="E2054" s="1" t="s">
        <v>5143</v>
      </c>
      <c r="F2054" s="1" t="s">
        <v>455</v>
      </c>
      <c r="G2054" s="1" t="s">
        <v>1062</v>
      </c>
      <c r="H2054" s="1" t="s">
        <v>5446</v>
      </c>
      <c r="I2054" s="1">
        <f>+Territorio[[#This Row],[id]]</f>
        <v>2044</v>
      </c>
    </row>
    <row r="2055" spans="2:9" hidden="1" x14ac:dyDescent="0.25">
      <c r="B2055">
        <v>2045</v>
      </c>
      <c r="C2055" s="1" t="s">
        <v>5447</v>
      </c>
      <c r="D2055" s="1" t="s">
        <v>5448</v>
      </c>
      <c r="E2055" s="1" t="s">
        <v>5143</v>
      </c>
      <c r="F2055" s="1" t="s">
        <v>455</v>
      </c>
      <c r="G2055" s="1" t="s">
        <v>1062</v>
      </c>
      <c r="H2055" s="1" t="s">
        <v>5449</v>
      </c>
      <c r="I2055" s="1">
        <f>+Territorio[[#This Row],[id]]</f>
        <v>2045</v>
      </c>
    </row>
    <row r="2056" spans="2:9" hidden="1" x14ac:dyDescent="0.25">
      <c r="B2056">
        <v>2046</v>
      </c>
      <c r="C2056" s="1" t="s">
        <v>4647</v>
      </c>
      <c r="D2056" s="1" t="s">
        <v>5450</v>
      </c>
      <c r="E2056" s="1" t="s">
        <v>5143</v>
      </c>
      <c r="F2056" s="1" t="s">
        <v>455</v>
      </c>
      <c r="G2056" s="1" t="s">
        <v>1062</v>
      </c>
      <c r="H2056" s="1" t="s">
        <v>5451</v>
      </c>
      <c r="I2056" s="1">
        <f>+Territorio[[#This Row],[id]]</f>
        <v>2046</v>
      </c>
    </row>
    <row r="2057" spans="2:9" hidden="1" x14ac:dyDescent="0.25">
      <c r="B2057">
        <v>2047</v>
      </c>
      <c r="C2057" s="1" t="s">
        <v>5452</v>
      </c>
      <c r="D2057" s="1" t="s">
        <v>5453</v>
      </c>
      <c r="E2057" s="1" t="s">
        <v>5143</v>
      </c>
      <c r="F2057" s="1" t="s">
        <v>455</v>
      </c>
      <c r="G2057" s="1" t="s">
        <v>1062</v>
      </c>
      <c r="H2057" s="1" t="s">
        <v>5454</v>
      </c>
      <c r="I2057" s="1">
        <f>+Territorio[[#This Row],[id]]</f>
        <v>2047</v>
      </c>
    </row>
    <row r="2058" spans="2:9" hidden="1" x14ac:dyDescent="0.25">
      <c r="B2058">
        <v>2048</v>
      </c>
      <c r="C2058" s="1" t="s">
        <v>5455</v>
      </c>
      <c r="D2058" s="1" t="s">
        <v>5456</v>
      </c>
      <c r="E2058" s="1" t="s">
        <v>5143</v>
      </c>
      <c r="F2058" s="1" t="s">
        <v>455</v>
      </c>
      <c r="G2058" s="1" t="s">
        <v>1062</v>
      </c>
      <c r="H2058" s="1" t="s">
        <v>5457</v>
      </c>
      <c r="I2058" s="1">
        <f>+Territorio[[#This Row],[id]]</f>
        <v>2048</v>
      </c>
    </row>
    <row r="2059" spans="2:9" hidden="1" x14ac:dyDescent="0.25">
      <c r="B2059">
        <v>2049</v>
      </c>
      <c r="C2059" s="1" t="s">
        <v>5458</v>
      </c>
      <c r="D2059" s="1" t="s">
        <v>5459</v>
      </c>
      <c r="E2059" s="1" t="s">
        <v>5143</v>
      </c>
      <c r="F2059" s="1" t="s">
        <v>455</v>
      </c>
      <c r="G2059" s="1" t="s">
        <v>1062</v>
      </c>
      <c r="H2059" s="1" t="s">
        <v>5460</v>
      </c>
      <c r="I2059" s="1">
        <f>+Territorio[[#This Row],[id]]</f>
        <v>2049</v>
      </c>
    </row>
    <row r="2060" spans="2:9" hidden="1" x14ac:dyDescent="0.25">
      <c r="B2060">
        <v>2050</v>
      </c>
      <c r="C2060" s="1" t="s">
        <v>5461</v>
      </c>
      <c r="D2060" s="1" t="s">
        <v>5462</v>
      </c>
      <c r="E2060" s="1" t="s">
        <v>5143</v>
      </c>
      <c r="F2060" s="1" t="s">
        <v>455</v>
      </c>
      <c r="G2060" s="1" t="s">
        <v>1062</v>
      </c>
      <c r="H2060" s="1" t="s">
        <v>5463</v>
      </c>
      <c r="I2060" s="1">
        <f>+Territorio[[#This Row],[id]]</f>
        <v>2050</v>
      </c>
    </row>
    <row r="2061" spans="2:9" hidden="1" x14ac:dyDescent="0.25">
      <c r="B2061">
        <v>2051</v>
      </c>
      <c r="C2061" s="1" t="s">
        <v>5464</v>
      </c>
      <c r="D2061" s="1" t="s">
        <v>5465</v>
      </c>
      <c r="E2061" s="1" t="s">
        <v>5143</v>
      </c>
      <c r="F2061" s="1" t="s">
        <v>455</v>
      </c>
      <c r="G2061" s="1" t="s">
        <v>1062</v>
      </c>
      <c r="H2061" s="1" t="s">
        <v>5466</v>
      </c>
      <c r="I2061" s="1">
        <f>+Territorio[[#This Row],[id]]</f>
        <v>2051</v>
      </c>
    </row>
    <row r="2062" spans="2:9" hidden="1" x14ac:dyDescent="0.25">
      <c r="B2062">
        <v>2052</v>
      </c>
      <c r="C2062" s="1" t="s">
        <v>5467</v>
      </c>
      <c r="D2062" s="1" t="s">
        <v>5468</v>
      </c>
      <c r="E2062" s="1" t="s">
        <v>5143</v>
      </c>
      <c r="F2062" s="1" t="s">
        <v>455</v>
      </c>
      <c r="G2062" s="1" t="s">
        <v>1062</v>
      </c>
      <c r="H2062" s="1" t="s">
        <v>5469</v>
      </c>
      <c r="I2062" s="1">
        <f>+Territorio[[#This Row],[id]]</f>
        <v>2052</v>
      </c>
    </row>
    <row r="2063" spans="2:9" hidden="1" x14ac:dyDescent="0.25">
      <c r="B2063">
        <v>2053</v>
      </c>
      <c r="C2063" s="1" t="s">
        <v>2936</v>
      </c>
      <c r="D2063" s="1" t="s">
        <v>5470</v>
      </c>
      <c r="E2063" s="1" t="s">
        <v>5143</v>
      </c>
      <c r="F2063" s="1" t="s">
        <v>455</v>
      </c>
      <c r="G2063" s="1" t="s">
        <v>1062</v>
      </c>
      <c r="H2063" s="1" t="s">
        <v>5471</v>
      </c>
      <c r="I2063" s="1">
        <f>+Territorio[[#This Row],[id]]</f>
        <v>2053</v>
      </c>
    </row>
    <row r="2064" spans="2:9" hidden="1" x14ac:dyDescent="0.25">
      <c r="B2064">
        <v>2054</v>
      </c>
      <c r="C2064" s="1" t="s">
        <v>5472</v>
      </c>
      <c r="D2064" s="1" t="s">
        <v>5473</v>
      </c>
      <c r="E2064" s="1" t="s">
        <v>5143</v>
      </c>
      <c r="F2064" s="1" t="s">
        <v>455</v>
      </c>
      <c r="G2064" s="1" t="s">
        <v>1062</v>
      </c>
      <c r="H2064" s="1" t="s">
        <v>5474</v>
      </c>
      <c r="I2064" s="1">
        <f>+Territorio[[#This Row],[id]]</f>
        <v>2054</v>
      </c>
    </row>
    <row r="2065" spans="2:9" hidden="1" x14ac:dyDescent="0.25">
      <c r="B2065">
        <v>2055</v>
      </c>
      <c r="C2065" s="1" t="s">
        <v>5475</v>
      </c>
      <c r="D2065" s="1" t="s">
        <v>5476</v>
      </c>
      <c r="E2065" s="1" t="s">
        <v>5143</v>
      </c>
      <c r="F2065" s="1" t="s">
        <v>455</v>
      </c>
      <c r="G2065" s="1" t="s">
        <v>1062</v>
      </c>
      <c r="H2065" s="1" t="s">
        <v>5477</v>
      </c>
      <c r="I2065" s="1">
        <f>+Territorio[[#This Row],[id]]</f>
        <v>2055</v>
      </c>
    </row>
    <row r="2066" spans="2:9" hidden="1" x14ac:dyDescent="0.25">
      <c r="B2066">
        <v>2056</v>
      </c>
      <c r="C2066" s="1" t="s">
        <v>5478</v>
      </c>
      <c r="D2066" s="1" t="s">
        <v>5479</v>
      </c>
      <c r="E2066" s="1" t="s">
        <v>5143</v>
      </c>
      <c r="F2066" s="1" t="s">
        <v>455</v>
      </c>
      <c r="G2066" s="1" t="s">
        <v>1062</v>
      </c>
      <c r="H2066" s="1" t="s">
        <v>5480</v>
      </c>
      <c r="I2066" s="1">
        <f>+Territorio[[#This Row],[id]]</f>
        <v>2056</v>
      </c>
    </row>
    <row r="2067" spans="2:9" hidden="1" x14ac:dyDescent="0.25">
      <c r="B2067">
        <v>2057</v>
      </c>
      <c r="C2067" s="1" t="s">
        <v>4489</v>
      </c>
      <c r="D2067" s="1" t="s">
        <v>5481</v>
      </c>
      <c r="E2067" s="1" t="s">
        <v>5143</v>
      </c>
      <c r="F2067" s="1" t="s">
        <v>455</v>
      </c>
      <c r="G2067" s="1" t="s">
        <v>1062</v>
      </c>
      <c r="H2067" s="1" t="s">
        <v>5482</v>
      </c>
      <c r="I2067" s="1">
        <f>+Territorio[[#This Row],[id]]</f>
        <v>2057</v>
      </c>
    </row>
    <row r="2068" spans="2:9" hidden="1" x14ac:dyDescent="0.25">
      <c r="B2068">
        <v>2058</v>
      </c>
      <c r="C2068" s="1" t="s">
        <v>5483</v>
      </c>
      <c r="D2068" s="1" t="s">
        <v>5484</v>
      </c>
      <c r="E2068" s="1" t="s">
        <v>5143</v>
      </c>
      <c r="F2068" s="1" t="s">
        <v>455</v>
      </c>
      <c r="G2068" s="1" t="s">
        <v>1062</v>
      </c>
      <c r="H2068" s="1" t="s">
        <v>5485</v>
      </c>
      <c r="I2068" s="1">
        <f>+Territorio[[#This Row],[id]]</f>
        <v>2058</v>
      </c>
    </row>
    <row r="2069" spans="2:9" hidden="1" x14ac:dyDescent="0.25">
      <c r="B2069">
        <v>2059</v>
      </c>
      <c r="C2069" s="1" t="s">
        <v>5486</v>
      </c>
      <c r="D2069" s="1" t="s">
        <v>5487</v>
      </c>
      <c r="E2069" s="1" t="s">
        <v>5143</v>
      </c>
      <c r="F2069" s="1" t="s">
        <v>455</v>
      </c>
      <c r="G2069" s="1" t="s">
        <v>1062</v>
      </c>
      <c r="H2069" s="1" t="s">
        <v>5488</v>
      </c>
      <c r="I2069" s="1">
        <f>+Territorio[[#This Row],[id]]</f>
        <v>2059</v>
      </c>
    </row>
    <row r="2070" spans="2:9" hidden="1" x14ac:dyDescent="0.25">
      <c r="B2070">
        <v>2060</v>
      </c>
      <c r="C2070" s="1" t="s">
        <v>5489</v>
      </c>
      <c r="D2070" s="1" t="s">
        <v>5490</v>
      </c>
      <c r="E2070" s="1" t="s">
        <v>5143</v>
      </c>
      <c r="F2070" s="1" t="s">
        <v>455</v>
      </c>
      <c r="G2070" s="1" t="s">
        <v>1062</v>
      </c>
      <c r="H2070" s="1" t="s">
        <v>5491</v>
      </c>
      <c r="I2070" s="1">
        <f>+Territorio[[#This Row],[id]]</f>
        <v>2060</v>
      </c>
    </row>
    <row r="2071" spans="2:9" hidden="1" x14ac:dyDescent="0.25">
      <c r="B2071">
        <v>2061</v>
      </c>
      <c r="C2071" s="1" t="s">
        <v>5492</v>
      </c>
      <c r="D2071" s="1" t="s">
        <v>5493</v>
      </c>
      <c r="E2071" s="1" t="s">
        <v>5143</v>
      </c>
      <c r="F2071" s="1" t="s">
        <v>455</v>
      </c>
      <c r="G2071" s="1" t="s">
        <v>1062</v>
      </c>
      <c r="H2071" s="1" t="s">
        <v>5494</v>
      </c>
      <c r="I2071" s="1">
        <f>+Territorio[[#This Row],[id]]</f>
        <v>2061</v>
      </c>
    </row>
    <row r="2072" spans="2:9" hidden="1" x14ac:dyDescent="0.25">
      <c r="B2072">
        <v>2062</v>
      </c>
      <c r="C2072" s="1" t="s">
        <v>5495</v>
      </c>
      <c r="D2072" s="1" t="s">
        <v>5496</v>
      </c>
      <c r="E2072" s="1" t="s">
        <v>5143</v>
      </c>
      <c r="F2072" s="1" t="s">
        <v>455</v>
      </c>
      <c r="G2072" s="1" t="s">
        <v>1062</v>
      </c>
      <c r="H2072" s="1" t="s">
        <v>5497</v>
      </c>
      <c r="I2072" s="1">
        <f>+Territorio[[#This Row],[id]]</f>
        <v>2062</v>
      </c>
    </row>
    <row r="2073" spans="2:9" hidden="1" x14ac:dyDescent="0.25">
      <c r="B2073">
        <v>2063</v>
      </c>
      <c r="C2073" s="1" t="s">
        <v>5498</v>
      </c>
      <c r="D2073" s="1" t="s">
        <v>5499</v>
      </c>
      <c r="E2073" s="1" t="s">
        <v>5143</v>
      </c>
      <c r="F2073" s="1" t="s">
        <v>455</v>
      </c>
      <c r="G2073" s="1" t="s">
        <v>1062</v>
      </c>
      <c r="H2073" s="1" t="s">
        <v>5500</v>
      </c>
      <c r="I2073" s="1">
        <f>+Territorio[[#This Row],[id]]</f>
        <v>2063</v>
      </c>
    </row>
    <row r="2074" spans="2:9" hidden="1" x14ac:dyDescent="0.25">
      <c r="B2074">
        <v>2064</v>
      </c>
      <c r="C2074" s="1" t="s">
        <v>5501</v>
      </c>
      <c r="D2074" s="1" t="s">
        <v>5502</v>
      </c>
      <c r="E2074" s="1" t="s">
        <v>5143</v>
      </c>
      <c r="F2074" s="1" t="s">
        <v>455</v>
      </c>
      <c r="G2074" s="1" t="s">
        <v>1062</v>
      </c>
      <c r="H2074" s="1" t="s">
        <v>5503</v>
      </c>
      <c r="I2074" s="1">
        <f>+Territorio[[#This Row],[id]]</f>
        <v>2064</v>
      </c>
    </row>
    <row r="2075" spans="2:9" hidden="1" x14ac:dyDescent="0.25">
      <c r="B2075">
        <v>2065</v>
      </c>
      <c r="C2075" s="1" t="s">
        <v>5504</v>
      </c>
      <c r="D2075" s="1" t="s">
        <v>5505</v>
      </c>
      <c r="E2075" s="1" t="s">
        <v>5143</v>
      </c>
      <c r="F2075" s="1" t="s">
        <v>455</v>
      </c>
      <c r="G2075" s="1" t="s">
        <v>1062</v>
      </c>
      <c r="H2075" s="1" t="s">
        <v>5506</v>
      </c>
      <c r="I2075" s="1">
        <f>+Territorio[[#This Row],[id]]</f>
        <v>2065</v>
      </c>
    </row>
    <row r="2076" spans="2:9" hidden="1" x14ac:dyDescent="0.25">
      <c r="B2076">
        <v>2066</v>
      </c>
      <c r="C2076" s="1" t="s">
        <v>5507</v>
      </c>
      <c r="D2076" s="1" t="s">
        <v>5508</v>
      </c>
      <c r="E2076" s="1" t="s">
        <v>5143</v>
      </c>
      <c r="F2076" s="1" t="s">
        <v>455</v>
      </c>
      <c r="G2076" s="1" t="s">
        <v>1062</v>
      </c>
      <c r="H2076" s="1" t="s">
        <v>5509</v>
      </c>
      <c r="I2076" s="1">
        <f>+Territorio[[#This Row],[id]]</f>
        <v>2066</v>
      </c>
    </row>
    <row r="2077" spans="2:9" hidden="1" x14ac:dyDescent="0.25">
      <c r="B2077">
        <v>2067</v>
      </c>
      <c r="C2077" s="1" t="s">
        <v>5510</v>
      </c>
      <c r="D2077" s="1" t="s">
        <v>5511</v>
      </c>
      <c r="E2077" s="1" t="s">
        <v>5143</v>
      </c>
      <c r="F2077" s="1" t="s">
        <v>455</v>
      </c>
      <c r="G2077" s="1" t="s">
        <v>1062</v>
      </c>
      <c r="H2077" s="1" t="s">
        <v>5512</v>
      </c>
      <c r="I2077" s="1">
        <f>+Territorio[[#This Row],[id]]</f>
        <v>2067</v>
      </c>
    </row>
    <row r="2078" spans="2:9" hidden="1" x14ac:dyDescent="0.25">
      <c r="B2078">
        <v>2068</v>
      </c>
      <c r="C2078" s="1" t="s">
        <v>5513</v>
      </c>
      <c r="D2078" s="1" t="s">
        <v>5514</v>
      </c>
      <c r="E2078" s="1" t="s">
        <v>5143</v>
      </c>
      <c r="F2078" s="1" t="s">
        <v>455</v>
      </c>
      <c r="G2078" s="1" t="s">
        <v>1062</v>
      </c>
      <c r="H2078" s="1" t="s">
        <v>5515</v>
      </c>
      <c r="I2078" s="1">
        <f>+Territorio[[#This Row],[id]]</f>
        <v>2068</v>
      </c>
    </row>
    <row r="2079" spans="2:9" hidden="1" x14ac:dyDescent="0.25">
      <c r="B2079">
        <v>2069</v>
      </c>
      <c r="C2079" s="1" t="s">
        <v>5516</v>
      </c>
      <c r="D2079" s="1" t="s">
        <v>5517</v>
      </c>
      <c r="E2079" s="1" t="s">
        <v>5143</v>
      </c>
      <c r="F2079" s="1" t="s">
        <v>455</v>
      </c>
      <c r="G2079" s="1" t="s">
        <v>1062</v>
      </c>
      <c r="H2079" s="1" t="s">
        <v>5518</v>
      </c>
      <c r="I2079" s="1">
        <f>+Territorio[[#This Row],[id]]</f>
        <v>2069</v>
      </c>
    </row>
    <row r="2080" spans="2:9" hidden="1" x14ac:dyDescent="0.25">
      <c r="B2080">
        <v>2070</v>
      </c>
      <c r="C2080" s="1" t="s">
        <v>5015</v>
      </c>
      <c r="D2080" s="1" t="s">
        <v>5519</v>
      </c>
      <c r="E2080" s="1" t="s">
        <v>5143</v>
      </c>
      <c r="F2080" s="1" t="s">
        <v>455</v>
      </c>
      <c r="G2080" s="1" t="s">
        <v>1062</v>
      </c>
      <c r="H2080" s="1" t="s">
        <v>5520</v>
      </c>
      <c r="I2080" s="1">
        <f>+Territorio[[#This Row],[id]]</f>
        <v>2070</v>
      </c>
    </row>
    <row r="2081" spans="2:9" hidden="1" x14ac:dyDescent="0.25">
      <c r="B2081">
        <v>2071</v>
      </c>
      <c r="C2081" s="1" t="s">
        <v>5521</v>
      </c>
      <c r="D2081" s="1" t="s">
        <v>5522</v>
      </c>
      <c r="E2081" s="1" t="s">
        <v>5143</v>
      </c>
      <c r="F2081" s="1" t="s">
        <v>455</v>
      </c>
      <c r="G2081" s="1" t="s">
        <v>1062</v>
      </c>
      <c r="H2081" s="1" t="s">
        <v>5523</v>
      </c>
      <c r="I2081" s="1">
        <f>+Territorio[[#This Row],[id]]</f>
        <v>2071</v>
      </c>
    </row>
    <row r="2082" spans="2:9" hidden="1" x14ac:dyDescent="0.25">
      <c r="B2082">
        <v>2072</v>
      </c>
      <c r="C2082" s="1" t="s">
        <v>5524</v>
      </c>
      <c r="D2082" s="1" t="s">
        <v>5525</v>
      </c>
      <c r="E2082" s="1" t="s">
        <v>5143</v>
      </c>
      <c r="F2082" s="1" t="s">
        <v>455</v>
      </c>
      <c r="G2082" s="1" t="s">
        <v>1062</v>
      </c>
      <c r="H2082" s="1" t="s">
        <v>5526</v>
      </c>
      <c r="I2082" s="1">
        <f>+Territorio[[#This Row],[id]]</f>
        <v>2072</v>
      </c>
    </row>
    <row r="2083" spans="2:9" hidden="1" x14ac:dyDescent="0.25">
      <c r="B2083">
        <v>2073</v>
      </c>
      <c r="C2083" s="1" t="s">
        <v>5527</v>
      </c>
      <c r="D2083" s="1" t="s">
        <v>5528</v>
      </c>
      <c r="E2083" s="1" t="s">
        <v>5143</v>
      </c>
      <c r="F2083" s="1" t="s">
        <v>455</v>
      </c>
      <c r="G2083" s="1" t="s">
        <v>1062</v>
      </c>
      <c r="H2083" s="1" t="s">
        <v>5529</v>
      </c>
      <c r="I2083" s="1">
        <f>+Territorio[[#This Row],[id]]</f>
        <v>2073</v>
      </c>
    </row>
    <row r="2084" spans="2:9" hidden="1" x14ac:dyDescent="0.25">
      <c r="B2084">
        <v>2074</v>
      </c>
      <c r="C2084" s="1" t="s">
        <v>1111</v>
      </c>
      <c r="D2084" s="1" t="s">
        <v>5530</v>
      </c>
      <c r="E2084" s="1" t="s">
        <v>5143</v>
      </c>
      <c r="F2084" s="1" t="s">
        <v>455</v>
      </c>
      <c r="G2084" s="1" t="s">
        <v>1062</v>
      </c>
      <c r="H2084" s="1" t="s">
        <v>5531</v>
      </c>
      <c r="I2084" s="1">
        <f>+Territorio[[#This Row],[id]]</f>
        <v>2074</v>
      </c>
    </row>
    <row r="2085" spans="2:9" hidden="1" x14ac:dyDescent="0.25">
      <c r="B2085">
        <v>2075</v>
      </c>
      <c r="C2085" s="1" t="s">
        <v>5444</v>
      </c>
      <c r="D2085" s="1" t="s">
        <v>5532</v>
      </c>
      <c r="E2085" s="1" t="s">
        <v>5143</v>
      </c>
      <c r="F2085" s="1" t="s">
        <v>455</v>
      </c>
      <c r="G2085" s="1" t="s">
        <v>1062</v>
      </c>
      <c r="H2085" s="1" t="s">
        <v>5533</v>
      </c>
      <c r="I2085" s="1">
        <f>+Territorio[[#This Row],[id]]</f>
        <v>2075</v>
      </c>
    </row>
    <row r="2086" spans="2:9" hidden="1" x14ac:dyDescent="0.25">
      <c r="B2086">
        <v>2076</v>
      </c>
      <c r="C2086" s="1" t="s">
        <v>5534</v>
      </c>
      <c r="D2086" s="1" t="s">
        <v>5535</v>
      </c>
      <c r="E2086" s="1" t="s">
        <v>5143</v>
      </c>
      <c r="F2086" s="1" t="s">
        <v>455</v>
      </c>
      <c r="G2086" s="1" t="s">
        <v>1062</v>
      </c>
      <c r="H2086" s="1" t="s">
        <v>5536</v>
      </c>
      <c r="I2086" s="1">
        <f>+Territorio[[#This Row],[id]]</f>
        <v>2076</v>
      </c>
    </row>
    <row r="2087" spans="2:9" hidden="1" x14ac:dyDescent="0.25">
      <c r="B2087">
        <v>2077</v>
      </c>
      <c r="C2087" s="1" t="s">
        <v>5537</v>
      </c>
      <c r="D2087" s="1" t="s">
        <v>5538</v>
      </c>
      <c r="E2087" s="1" t="s">
        <v>5143</v>
      </c>
      <c r="F2087" s="1" t="s">
        <v>455</v>
      </c>
      <c r="G2087" s="1" t="s">
        <v>1062</v>
      </c>
      <c r="H2087" s="1" t="s">
        <v>5539</v>
      </c>
      <c r="I2087" s="1">
        <f>+Territorio[[#This Row],[id]]</f>
        <v>2077</v>
      </c>
    </row>
    <row r="2088" spans="2:9" hidden="1" x14ac:dyDescent="0.25">
      <c r="B2088">
        <v>2078</v>
      </c>
      <c r="C2088" s="1" t="s">
        <v>5540</v>
      </c>
      <c r="D2088" s="1" t="s">
        <v>5541</v>
      </c>
      <c r="E2088" s="1" t="s">
        <v>5143</v>
      </c>
      <c r="F2088" s="1" t="s">
        <v>455</v>
      </c>
      <c r="G2088" s="1" t="s">
        <v>1062</v>
      </c>
      <c r="H2088" s="1" t="s">
        <v>5542</v>
      </c>
      <c r="I2088" s="1">
        <f>+Territorio[[#This Row],[id]]</f>
        <v>2078</v>
      </c>
    </row>
    <row r="2089" spans="2:9" hidden="1" x14ac:dyDescent="0.25">
      <c r="B2089">
        <v>2079</v>
      </c>
      <c r="C2089" s="1" t="s">
        <v>5543</v>
      </c>
      <c r="D2089" s="1" t="s">
        <v>5544</v>
      </c>
      <c r="E2089" s="1" t="s">
        <v>5143</v>
      </c>
      <c r="F2089" s="1" t="s">
        <v>455</v>
      </c>
      <c r="G2089" s="1" t="s">
        <v>1062</v>
      </c>
      <c r="H2089" s="1" t="s">
        <v>5545</v>
      </c>
      <c r="I2089" s="1">
        <f>+Territorio[[#This Row],[id]]</f>
        <v>2079</v>
      </c>
    </row>
    <row r="2090" spans="2:9" hidden="1" x14ac:dyDescent="0.25">
      <c r="B2090">
        <v>2080</v>
      </c>
      <c r="C2090" s="1" t="s">
        <v>5546</v>
      </c>
      <c r="D2090" s="1" t="s">
        <v>5547</v>
      </c>
      <c r="E2090" s="1" t="s">
        <v>5143</v>
      </c>
      <c r="F2090" s="1" t="s">
        <v>455</v>
      </c>
      <c r="G2090" s="1" t="s">
        <v>1062</v>
      </c>
      <c r="H2090" s="1" t="s">
        <v>5548</v>
      </c>
      <c r="I2090" s="1">
        <f>+Territorio[[#This Row],[id]]</f>
        <v>2080</v>
      </c>
    </row>
    <row r="2091" spans="2:9" hidden="1" x14ac:dyDescent="0.25">
      <c r="B2091">
        <v>2081</v>
      </c>
      <c r="C2091" s="1" t="s">
        <v>4659</v>
      </c>
      <c r="D2091" s="1" t="s">
        <v>5549</v>
      </c>
      <c r="E2091" s="1" t="s">
        <v>5143</v>
      </c>
      <c r="F2091" s="1" t="s">
        <v>455</v>
      </c>
      <c r="G2091" s="1" t="s">
        <v>1062</v>
      </c>
      <c r="H2091" s="1" t="s">
        <v>5550</v>
      </c>
      <c r="I2091" s="1">
        <f>+Territorio[[#This Row],[id]]</f>
        <v>2081</v>
      </c>
    </row>
    <row r="2092" spans="2:9" hidden="1" x14ac:dyDescent="0.25">
      <c r="B2092">
        <v>2082</v>
      </c>
      <c r="C2092" s="1" t="s">
        <v>5551</v>
      </c>
      <c r="D2092" s="1" t="s">
        <v>5552</v>
      </c>
      <c r="E2092" s="1" t="s">
        <v>5143</v>
      </c>
      <c r="F2092" s="1" t="s">
        <v>455</v>
      </c>
      <c r="G2092" s="1" t="s">
        <v>1062</v>
      </c>
      <c r="H2092" s="1" t="s">
        <v>5553</v>
      </c>
      <c r="I2092" s="1">
        <f>+Territorio[[#This Row],[id]]</f>
        <v>2082</v>
      </c>
    </row>
    <row r="2093" spans="2:9" hidden="1" x14ac:dyDescent="0.25">
      <c r="B2093">
        <v>2083</v>
      </c>
      <c r="C2093" s="1" t="s">
        <v>1345</v>
      </c>
      <c r="D2093" s="1" t="s">
        <v>5554</v>
      </c>
      <c r="E2093" s="1" t="s">
        <v>5143</v>
      </c>
      <c r="F2093" s="1" t="s">
        <v>455</v>
      </c>
      <c r="G2093" s="1" t="s">
        <v>1062</v>
      </c>
      <c r="H2093" s="1" t="s">
        <v>5555</v>
      </c>
      <c r="I2093" s="1">
        <f>+Territorio[[#This Row],[id]]</f>
        <v>2083</v>
      </c>
    </row>
    <row r="2094" spans="2:9" hidden="1" x14ac:dyDescent="0.25">
      <c r="B2094">
        <v>2084</v>
      </c>
      <c r="C2094" s="1" t="s">
        <v>3513</v>
      </c>
      <c r="D2094" s="1" t="s">
        <v>5556</v>
      </c>
      <c r="E2094" s="1" t="s">
        <v>5143</v>
      </c>
      <c r="F2094" s="1" t="s">
        <v>455</v>
      </c>
      <c r="G2094" s="1" t="s">
        <v>1062</v>
      </c>
      <c r="H2094" s="1" t="s">
        <v>5557</v>
      </c>
      <c r="I2094" s="1">
        <f>+Territorio[[#This Row],[id]]</f>
        <v>2084</v>
      </c>
    </row>
    <row r="2095" spans="2:9" hidden="1" x14ac:dyDescent="0.25">
      <c r="B2095">
        <v>2085</v>
      </c>
      <c r="C2095" s="1" t="s">
        <v>5558</v>
      </c>
      <c r="D2095" s="1" t="s">
        <v>5559</v>
      </c>
      <c r="E2095" s="1" t="s">
        <v>5143</v>
      </c>
      <c r="F2095" s="1" t="s">
        <v>455</v>
      </c>
      <c r="G2095" s="1" t="s">
        <v>1062</v>
      </c>
      <c r="H2095" s="1" t="s">
        <v>5560</v>
      </c>
      <c r="I2095" s="1">
        <f>+Territorio[[#This Row],[id]]</f>
        <v>2085</v>
      </c>
    </row>
    <row r="2096" spans="2:9" hidden="1" x14ac:dyDescent="0.25">
      <c r="B2096">
        <v>2086</v>
      </c>
      <c r="C2096" s="1" t="s">
        <v>737</v>
      </c>
      <c r="D2096" s="1" t="s">
        <v>5561</v>
      </c>
      <c r="E2096" s="1" t="s">
        <v>5143</v>
      </c>
      <c r="F2096" s="1" t="s">
        <v>455</v>
      </c>
      <c r="G2096" s="1" t="s">
        <v>1062</v>
      </c>
      <c r="H2096" s="1" t="s">
        <v>5562</v>
      </c>
      <c r="I2096" s="1">
        <f>+Territorio[[#This Row],[id]]</f>
        <v>2086</v>
      </c>
    </row>
    <row r="2097" spans="2:9" hidden="1" x14ac:dyDescent="0.25">
      <c r="B2097">
        <v>2087</v>
      </c>
      <c r="C2097" s="1" t="s">
        <v>1259</v>
      </c>
      <c r="D2097" s="1" t="s">
        <v>5563</v>
      </c>
      <c r="E2097" s="1" t="s">
        <v>5143</v>
      </c>
      <c r="F2097" s="1" t="s">
        <v>455</v>
      </c>
      <c r="G2097" s="1" t="s">
        <v>1062</v>
      </c>
      <c r="H2097" s="1" t="s">
        <v>5564</v>
      </c>
      <c r="I2097" s="1">
        <f>+Territorio[[#This Row],[id]]</f>
        <v>2087</v>
      </c>
    </row>
    <row r="2098" spans="2:9" hidden="1" x14ac:dyDescent="0.25">
      <c r="B2098">
        <v>2088</v>
      </c>
      <c r="C2098" s="1" t="s">
        <v>5565</v>
      </c>
      <c r="D2098" s="1" t="s">
        <v>5566</v>
      </c>
      <c r="E2098" s="1" t="s">
        <v>5143</v>
      </c>
      <c r="F2098" s="1" t="s">
        <v>455</v>
      </c>
      <c r="G2098" s="1" t="s">
        <v>1062</v>
      </c>
      <c r="H2098" s="1" t="s">
        <v>5567</v>
      </c>
      <c r="I2098" s="1">
        <f>+Territorio[[#This Row],[id]]</f>
        <v>2088</v>
      </c>
    </row>
    <row r="2099" spans="2:9" hidden="1" x14ac:dyDescent="0.25">
      <c r="B2099">
        <v>2089</v>
      </c>
      <c r="C2099" s="1" t="s">
        <v>5568</v>
      </c>
      <c r="D2099" s="1" t="s">
        <v>5569</v>
      </c>
      <c r="E2099" s="1" t="s">
        <v>5143</v>
      </c>
      <c r="F2099" s="1" t="s">
        <v>455</v>
      </c>
      <c r="G2099" s="1" t="s">
        <v>1062</v>
      </c>
      <c r="H2099" s="1" t="s">
        <v>5570</v>
      </c>
      <c r="I2099" s="1">
        <f>+Territorio[[#This Row],[id]]</f>
        <v>2089</v>
      </c>
    </row>
    <row r="2100" spans="2:9" hidden="1" x14ac:dyDescent="0.25">
      <c r="B2100">
        <v>2090</v>
      </c>
      <c r="C2100" s="1" t="s">
        <v>5571</v>
      </c>
      <c r="D2100" s="1" t="s">
        <v>5572</v>
      </c>
      <c r="E2100" s="1" t="s">
        <v>5143</v>
      </c>
      <c r="F2100" s="1" t="s">
        <v>455</v>
      </c>
      <c r="G2100" s="1" t="s">
        <v>1062</v>
      </c>
      <c r="H2100" s="1" t="s">
        <v>5573</v>
      </c>
      <c r="I2100" s="1">
        <f>+Territorio[[#This Row],[id]]</f>
        <v>2090</v>
      </c>
    </row>
    <row r="2101" spans="2:9" hidden="1" x14ac:dyDescent="0.25">
      <c r="B2101">
        <v>2091</v>
      </c>
      <c r="C2101" s="1" t="s">
        <v>2227</v>
      </c>
      <c r="D2101" s="1" t="s">
        <v>5574</v>
      </c>
      <c r="E2101" s="1" t="s">
        <v>5143</v>
      </c>
      <c r="F2101" s="1" t="s">
        <v>455</v>
      </c>
      <c r="G2101" s="1" t="s">
        <v>1062</v>
      </c>
      <c r="H2101" s="1" t="s">
        <v>5575</v>
      </c>
      <c r="I2101" s="1">
        <f>+Territorio[[#This Row],[id]]</f>
        <v>2091</v>
      </c>
    </row>
    <row r="2102" spans="2:9" hidden="1" x14ac:dyDescent="0.25">
      <c r="B2102">
        <v>2092</v>
      </c>
      <c r="C2102" s="1" t="s">
        <v>5576</v>
      </c>
      <c r="D2102" s="1" t="s">
        <v>5577</v>
      </c>
      <c r="E2102" s="1" t="s">
        <v>5143</v>
      </c>
      <c r="F2102" s="1" t="s">
        <v>455</v>
      </c>
      <c r="G2102" s="1" t="s">
        <v>1062</v>
      </c>
      <c r="H2102" s="1" t="s">
        <v>5578</v>
      </c>
      <c r="I2102" s="1">
        <f>+Territorio[[#This Row],[id]]</f>
        <v>2092</v>
      </c>
    </row>
    <row r="2103" spans="2:9" hidden="1" x14ac:dyDescent="0.25">
      <c r="B2103">
        <v>2093</v>
      </c>
      <c r="C2103" s="1" t="s">
        <v>5579</v>
      </c>
      <c r="D2103" s="1" t="s">
        <v>5580</v>
      </c>
      <c r="E2103" s="1" t="s">
        <v>5143</v>
      </c>
      <c r="F2103" s="1" t="s">
        <v>455</v>
      </c>
      <c r="G2103" s="1" t="s">
        <v>1062</v>
      </c>
      <c r="H2103" s="1" t="s">
        <v>5581</v>
      </c>
      <c r="I2103" s="1">
        <f>+Territorio[[#This Row],[id]]</f>
        <v>2093</v>
      </c>
    </row>
    <row r="2104" spans="2:9" hidden="1" x14ac:dyDescent="0.25">
      <c r="B2104">
        <v>2094</v>
      </c>
      <c r="C2104" s="1" t="s">
        <v>5582</v>
      </c>
      <c r="D2104" s="1" t="s">
        <v>5583</v>
      </c>
      <c r="E2104" s="1" t="s">
        <v>5143</v>
      </c>
      <c r="F2104" s="1" t="s">
        <v>455</v>
      </c>
      <c r="G2104" s="1" t="s">
        <v>1062</v>
      </c>
      <c r="H2104" s="1" t="s">
        <v>5584</v>
      </c>
      <c r="I2104" s="1">
        <f>+Territorio[[#This Row],[id]]</f>
        <v>2094</v>
      </c>
    </row>
    <row r="2105" spans="2:9" hidden="1" x14ac:dyDescent="0.25">
      <c r="B2105">
        <v>2095</v>
      </c>
      <c r="C2105" s="1" t="s">
        <v>974</v>
      </c>
      <c r="D2105" s="1" t="s">
        <v>5585</v>
      </c>
      <c r="E2105" s="1" t="s">
        <v>5143</v>
      </c>
      <c r="F2105" s="1" t="s">
        <v>455</v>
      </c>
      <c r="G2105" s="1" t="s">
        <v>1062</v>
      </c>
      <c r="H2105" s="1" t="s">
        <v>5586</v>
      </c>
      <c r="I2105" s="1">
        <f>+Territorio[[#This Row],[id]]</f>
        <v>2095</v>
      </c>
    </row>
    <row r="2106" spans="2:9" hidden="1" x14ac:dyDescent="0.25">
      <c r="B2106">
        <v>2096</v>
      </c>
      <c r="C2106" s="1" t="s">
        <v>5587</v>
      </c>
      <c r="D2106" s="1" t="s">
        <v>5588</v>
      </c>
      <c r="E2106" s="1" t="s">
        <v>5143</v>
      </c>
      <c r="F2106" s="1" t="s">
        <v>455</v>
      </c>
      <c r="G2106" s="1" t="s">
        <v>1062</v>
      </c>
      <c r="H2106" s="1" t="s">
        <v>5589</v>
      </c>
      <c r="I2106" s="1">
        <f>+Territorio[[#This Row],[id]]</f>
        <v>2096</v>
      </c>
    </row>
    <row r="2107" spans="2:9" hidden="1" x14ac:dyDescent="0.25">
      <c r="B2107">
        <v>2097</v>
      </c>
      <c r="C2107" s="1" t="s">
        <v>5276</v>
      </c>
      <c r="D2107" s="1" t="s">
        <v>5590</v>
      </c>
      <c r="E2107" s="1" t="s">
        <v>5143</v>
      </c>
      <c r="F2107" s="1" t="s">
        <v>455</v>
      </c>
      <c r="G2107" s="1" t="s">
        <v>1062</v>
      </c>
      <c r="H2107" s="1" t="s">
        <v>5591</v>
      </c>
      <c r="I2107" s="1">
        <f>+Territorio[[#This Row],[id]]</f>
        <v>2097</v>
      </c>
    </row>
    <row r="2108" spans="2:9" hidden="1" x14ac:dyDescent="0.25">
      <c r="B2108">
        <v>2098</v>
      </c>
      <c r="C2108" s="1" t="s">
        <v>5521</v>
      </c>
      <c r="D2108" s="1" t="s">
        <v>5592</v>
      </c>
      <c r="E2108" s="1" t="s">
        <v>5143</v>
      </c>
      <c r="F2108" s="1" t="s">
        <v>455</v>
      </c>
      <c r="G2108" s="1" t="s">
        <v>1062</v>
      </c>
      <c r="H2108" s="1" t="s">
        <v>5593</v>
      </c>
      <c r="I2108" s="1">
        <f>+Territorio[[#This Row],[id]]</f>
        <v>2098</v>
      </c>
    </row>
    <row r="2109" spans="2:9" hidden="1" x14ac:dyDescent="0.25">
      <c r="B2109">
        <v>2099</v>
      </c>
      <c r="C2109" s="1" t="s">
        <v>2072</v>
      </c>
      <c r="D2109" s="1" t="s">
        <v>5594</v>
      </c>
      <c r="E2109" s="1" t="s">
        <v>5143</v>
      </c>
      <c r="F2109" s="1" t="s">
        <v>455</v>
      </c>
      <c r="G2109" s="1" t="s">
        <v>1062</v>
      </c>
      <c r="H2109" s="1" t="s">
        <v>5595</v>
      </c>
      <c r="I2109" s="1">
        <f>+Territorio[[#This Row],[id]]</f>
        <v>2099</v>
      </c>
    </row>
    <row r="2110" spans="2:9" hidden="1" x14ac:dyDescent="0.25">
      <c r="B2110">
        <v>2100</v>
      </c>
      <c r="C2110" s="1" t="s">
        <v>5596</v>
      </c>
      <c r="D2110" s="1" t="s">
        <v>5597</v>
      </c>
      <c r="E2110" s="1" t="s">
        <v>5143</v>
      </c>
      <c r="F2110" s="1" t="s">
        <v>455</v>
      </c>
      <c r="G2110" s="1" t="s">
        <v>1062</v>
      </c>
      <c r="H2110" s="1" t="s">
        <v>5598</v>
      </c>
      <c r="I2110" s="1">
        <f>+Territorio[[#This Row],[id]]</f>
        <v>2100</v>
      </c>
    </row>
    <row r="2111" spans="2:9" hidden="1" x14ac:dyDescent="0.25">
      <c r="B2111">
        <v>2101</v>
      </c>
      <c r="C2111" s="1" t="s">
        <v>5599</v>
      </c>
      <c r="D2111" s="1" t="s">
        <v>5600</v>
      </c>
      <c r="E2111" s="1" t="s">
        <v>5143</v>
      </c>
      <c r="F2111" s="1" t="s">
        <v>455</v>
      </c>
      <c r="G2111" s="1" t="s">
        <v>1062</v>
      </c>
      <c r="H2111" s="1" t="s">
        <v>5601</v>
      </c>
      <c r="I2111" s="1">
        <f>+Territorio[[#This Row],[id]]</f>
        <v>2101</v>
      </c>
    </row>
    <row r="2112" spans="2:9" hidden="1" x14ac:dyDescent="0.25">
      <c r="B2112">
        <v>2102</v>
      </c>
      <c r="C2112" s="1" t="s">
        <v>5602</v>
      </c>
      <c r="D2112" s="1" t="s">
        <v>5603</v>
      </c>
      <c r="E2112" s="1" t="s">
        <v>5143</v>
      </c>
      <c r="F2112" s="1" t="s">
        <v>455</v>
      </c>
      <c r="G2112" s="1" t="s">
        <v>1062</v>
      </c>
      <c r="H2112" s="1" t="s">
        <v>5604</v>
      </c>
      <c r="I2112" s="1">
        <f>+Territorio[[#This Row],[id]]</f>
        <v>2102</v>
      </c>
    </row>
    <row r="2113" spans="2:9" hidden="1" x14ac:dyDescent="0.25">
      <c r="B2113">
        <v>2103</v>
      </c>
      <c r="C2113" s="1" t="s">
        <v>5605</v>
      </c>
      <c r="D2113" s="1" t="s">
        <v>5606</v>
      </c>
      <c r="E2113" s="1" t="s">
        <v>5143</v>
      </c>
      <c r="F2113" s="1" t="s">
        <v>455</v>
      </c>
      <c r="G2113" s="1" t="s">
        <v>1062</v>
      </c>
      <c r="H2113" s="1" t="s">
        <v>5607</v>
      </c>
      <c r="I2113" s="1">
        <f>+Territorio[[#This Row],[id]]</f>
        <v>2103</v>
      </c>
    </row>
    <row r="2114" spans="2:9" hidden="1" x14ac:dyDescent="0.25">
      <c r="B2114">
        <v>2104</v>
      </c>
      <c r="C2114" s="1" t="s">
        <v>5608</v>
      </c>
      <c r="D2114" s="1" t="s">
        <v>5609</v>
      </c>
      <c r="E2114" s="1" t="s">
        <v>5143</v>
      </c>
      <c r="F2114" s="1" t="s">
        <v>455</v>
      </c>
      <c r="G2114" s="1" t="s">
        <v>1062</v>
      </c>
      <c r="H2114" s="1" t="s">
        <v>5610</v>
      </c>
      <c r="I2114" s="1">
        <f>+Territorio[[#This Row],[id]]</f>
        <v>2104</v>
      </c>
    </row>
    <row r="2115" spans="2:9" hidden="1" x14ac:dyDescent="0.25">
      <c r="B2115">
        <v>2105</v>
      </c>
      <c r="C2115" s="1" t="s">
        <v>5611</v>
      </c>
      <c r="D2115" s="1" t="s">
        <v>5612</v>
      </c>
      <c r="E2115" s="1" t="s">
        <v>5143</v>
      </c>
      <c r="F2115" s="1" t="s">
        <v>455</v>
      </c>
      <c r="G2115" s="1" t="s">
        <v>1062</v>
      </c>
      <c r="H2115" s="1" t="s">
        <v>5613</v>
      </c>
      <c r="I2115" s="1">
        <f>+Territorio[[#This Row],[id]]</f>
        <v>2105</v>
      </c>
    </row>
    <row r="2116" spans="2:9" hidden="1" x14ac:dyDescent="0.25">
      <c r="B2116">
        <v>2106</v>
      </c>
      <c r="C2116" s="1" t="s">
        <v>5614</v>
      </c>
      <c r="D2116" s="1" t="s">
        <v>5615</v>
      </c>
      <c r="E2116" s="1" t="s">
        <v>5143</v>
      </c>
      <c r="F2116" s="1" t="s">
        <v>455</v>
      </c>
      <c r="G2116" s="1" t="s">
        <v>1062</v>
      </c>
      <c r="H2116" s="1" t="s">
        <v>5616</v>
      </c>
      <c r="I2116" s="1">
        <f>+Territorio[[#This Row],[id]]</f>
        <v>2106</v>
      </c>
    </row>
    <row r="2117" spans="2:9" hidden="1" x14ac:dyDescent="0.25">
      <c r="B2117">
        <v>2107</v>
      </c>
      <c r="C2117" s="1" t="s">
        <v>3807</v>
      </c>
      <c r="D2117" s="1" t="s">
        <v>5617</v>
      </c>
      <c r="E2117" s="1" t="s">
        <v>5143</v>
      </c>
      <c r="F2117" s="1" t="s">
        <v>455</v>
      </c>
      <c r="G2117" s="1" t="s">
        <v>1062</v>
      </c>
      <c r="H2117" s="1" t="s">
        <v>5618</v>
      </c>
      <c r="I2117" s="1">
        <f>+Territorio[[#This Row],[id]]</f>
        <v>2107</v>
      </c>
    </row>
    <row r="2118" spans="2:9" hidden="1" x14ac:dyDescent="0.25">
      <c r="B2118">
        <v>2108</v>
      </c>
      <c r="C2118" s="1" t="s">
        <v>5619</v>
      </c>
      <c r="D2118" s="1" t="s">
        <v>5620</v>
      </c>
      <c r="E2118" s="1" t="s">
        <v>5143</v>
      </c>
      <c r="F2118" s="1" t="s">
        <v>455</v>
      </c>
      <c r="G2118" s="1" t="s">
        <v>1062</v>
      </c>
      <c r="H2118" s="1" t="s">
        <v>5621</v>
      </c>
      <c r="I2118" s="1">
        <f>+Territorio[[#This Row],[id]]</f>
        <v>2108</v>
      </c>
    </row>
    <row r="2119" spans="2:9" hidden="1" x14ac:dyDescent="0.25">
      <c r="B2119">
        <v>2109</v>
      </c>
      <c r="C2119" s="1" t="s">
        <v>5622</v>
      </c>
      <c r="D2119" s="1" t="s">
        <v>5623</v>
      </c>
      <c r="E2119" s="1" t="s">
        <v>5143</v>
      </c>
      <c r="F2119" s="1" t="s">
        <v>455</v>
      </c>
      <c r="G2119" s="1" t="s">
        <v>1062</v>
      </c>
      <c r="H2119" s="1" t="s">
        <v>5624</v>
      </c>
      <c r="I2119" s="1">
        <f>+Territorio[[#This Row],[id]]</f>
        <v>2109</v>
      </c>
    </row>
    <row r="2120" spans="2:9" hidden="1" x14ac:dyDescent="0.25">
      <c r="B2120">
        <v>2110</v>
      </c>
      <c r="C2120" s="1" t="s">
        <v>5625</v>
      </c>
      <c r="D2120" s="1" t="s">
        <v>5626</v>
      </c>
      <c r="E2120" s="1" t="s">
        <v>5143</v>
      </c>
      <c r="F2120" s="1" t="s">
        <v>455</v>
      </c>
      <c r="G2120" s="1" t="s">
        <v>1062</v>
      </c>
      <c r="H2120" s="1" t="s">
        <v>5627</v>
      </c>
      <c r="I2120" s="1">
        <f>+Territorio[[#This Row],[id]]</f>
        <v>2110</v>
      </c>
    </row>
    <row r="2121" spans="2:9" hidden="1" x14ac:dyDescent="0.25">
      <c r="B2121">
        <v>2111</v>
      </c>
      <c r="C2121" s="1" t="s">
        <v>5628</v>
      </c>
      <c r="D2121" s="1" t="s">
        <v>5629</v>
      </c>
      <c r="E2121" s="1" t="s">
        <v>5143</v>
      </c>
      <c r="F2121" s="1" t="s">
        <v>455</v>
      </c>
      <c r="G2121" s="1" t="s">
        <v>1062</v>
      </c>
      <c r="H2121" s="1" t="s">
        <v>5630</v>
      </c>
      <c r="I2121" s="1">
        <f>+Territorio[[#This Row],[id]]</f>
        <v>2111</v>
      </c>
    </row>
    <row r="2122" spans="2:9" hidden="1" x14ac:dyDescent="0.25">
      <c r="B2122">
        <v>2112</v>
      </c>
      <c r="C2122" s="1" t="s">
        <v>4665</v>
      </c>
      <c r="D2122" s="1" t="s">
        <v>5631</v>
      </c>
      <c r="E2122" s="1" t="s">
        <v>5143</v>
      </c>
      <c r="F2122" s="1" t="s">
        <v>455</v>
      </c>
      <c r="G2122" s="1" t="s">
        <v>1062</v>
      </c>
      <c r="H2122" s="1" t="s">
        <v>5632</v>
      </c>
      <c r="I2122" s="1">
        <f>+Territorio[[#This Row],[id]]</f>
        <v>2112</v>
      </c>
    </row>
    <row r="2123" spans="2:9" hidden="1" x14ac:dyDescent="0.25">
      <c r="B2123">
        <v>2113</v>
      </c>
      <c r="C2123" s="1" t="s">
        <v>5633</v>
      </c>
      <c r="D2123" s="1" t="s">
        <v>5634</v>
      </c>
      <c r="E2123" s="1" t="s">
        <v>5143</v>
      </c>
      <c r="F2123" s="1" t="s">
        <v>455</v>
      </c>
      <c r="G2123" s="1" t="s">
        <v>1062</v>
      </c>
      <c r="H2123" s="1" t="s">
        <v>5635</v>
      </c>
      <c r="I2123" s="1">
        <f>+Territorio[[#This Row],[id]]</f>
        <v>2113</v>
      </c>
    </row>
    <row r="2124" spans="2:9" hidden="1" x14ac:dyDescent="0.25">
      <c r="B2124">
        <v>2114</v>
      </c>
      <c r="C2124" s="1" t="s">
        <v>5636</v>
      </c>
      <c r="D2124" s="1" t="s">
        <v>5637</v>
      </c>
      <c r="E2124" s="1" t="s">
        <v>5143</v>
      </c>
      <c r="F2124" s="1" t="s">
        <v>455</v>
      </c>
      <c r="G2124" s="1" t="s">
        <v>1062</v>
      </c>
      <c r="H2124" s="1" t="s">
        <v>5638</v>
      </c>
      <c r="I2124" s="1">
        <f>+Territorio[[#This Row],[id]]</f>
        <v>2114</v>
      </c>
    </row>
    <row r="2125" spans="2:9" hidden="1" x14ac:dyDescent="0.25">
      <c r="B2125">
        <v>2115</v>
      </c>
      <c r="C2125" s="1" t="s">
        <v>5639</v>
      </c>
      <c r="D2125" s="1" t="s">
        <v>5640</v>
      </c>
      <c r="E2125" s="1" t="s">
        <v>5143</v>
      </c>
      <c r="F2125" s="1" t="s">
        <v>455</v>
      </c>
      <c r="G2125" s="1" t="s">
        <v>1062</v>
      </c>
      <c r="H2125" s="1" t="s">
        <v>5641</v>
      </c>
      <c r="I2125" s="1">
        <f>+Territorio[[#This Row],[id]]</f>
        <v>2115</v>
      </c>
    </row>
    <row r="2126" spans="2:9" hidden="1" x14ac:dyDescent="0.25">
      <c r="B2126">
        <v>2116</v>
      </c>
      <c r="C2126" s="1" t="s">
        <v>5642</v>
      </c>
      <c r="D2126" s="1" t="s">
        <v>5643</v>
      </c>
      <c r="E2126" s="1" t="s">
        <v>5143</v>
      </c>
      <c r="F2126" s="1" t="s">
        <v>455</v>
      </c>
      <c r="G2126" s="1" t="s">
        <v>1062</v>
      </c>
      <c r="H2126" s="1" t="s">
        <v>5644</v>
      </c>
      <c r="I2126" s="1">
        <f>+Territorio[[#This Row],[id]]</f>
        <v>2116</v>
      </c>
    </row>
    <row r="2127" spans="2:9" hidden="1" x14ac:dyDescent="0.25">
      <c r="B2127">
        <v>2117</v>
      </c>
      <c r="C2127" s="1" t="s">
        <v>5645</v>
      </c>
      <c r="D2127" s="1" t="s">
        <v>5646</v>
      </c>
      <c r="E2127" s="1" t="s">
        <v>5143</v>
      </c>
      <c r="F2127" s="1" t="s">
        <v>455</v>
      </c>
      <c r="G2127" s="1" t="s">
        <v>1062</v>
      </c>
      <c r="H2127" s="1" t="s">
        <v>5647</v>
      </c>
      <c r="I2127" s="1">
        <f>+Territorio[[#This Row],[id]]</f>
        <v>2117</v>
      </c>
    </row>
    <row r="2128" spans="2:9" hidden="1" x14ac:dyDescent="0.25">
      <c r="B2128">
        <v>2118</v>
      </c>
      <c r="C2128" s="1" t="s">
        <v>5648</v>
      </c>
      <c r="D2128" s="1" t="s">
        <v>5649</v>
      </c>
      <c r="E2128" s="1" t="s">
        <v>5143</v>
      </c>
      <c r="F2128" s="1" t="s">
        <v>455</v>
      </c>
      <c r="G2128" s="1" t="s">
        <v>1062</v>
      </c>
      <c r="H2128" s="1" t="s">
        <v>5650</v>
      </c>
      <c r="I2128" s="1">
        <f>+Territorio[[#This Row],[id]]</f>
        <v>2118</v>
      </c>
    </row>
    <row r="2129" spans="2:9" hidden="1" x14ac:dyDescent="0.25">
      <c r="B2129">
        <v>2119</v>
      </c>
      <c r="C2129" s="1" t="s">
        <v>3683</v>
      </c>
      <c r="D2129" s="1" t="s">
        <v>5651</v>
      </c>
      <c r="E2129" s="1" t="s">
        <v>5143</v>
      </c>
      <c r="F2129" s="1" t="s">
        <v>455</v>
      </c>
      <c r="G2129" s="1" t="s">
        <v>1062</v>
      </c>
      <c r="H2129" s="1" t="s">
        <v>5652</v>
      </c>
      <c r="I2129" s="1">
        <f>+Territorio[[#This Row],[id]]</f>
        <v>2119</v>
      </c>
    </row>
    <row r="2130" spans="2:9" hidden="1" x14ac:dyDescent="0.25">
      <c r="B2130">
        <v>2120</v>
      </c>
      <c r="C2130" s="1" t="s">
        <v>5653</v>
      </c>
      <c r="D2130" s="1" t="s">
        <v>5654</v>
      </c>
      <c r="E2130" s="1" t="s">
        <v>5143</v>
      </c>
      <c r="F2130" s="1" t="s">
        <v>455</v>
      </c>
      <c r="G2130" s="1" t="s">
        <v>1062</v>
      </c>
      <c r="H2130" s="1" t="s">
        <v>5655</v>
      </c>
      <c r="I2130" s="1">
        <f>+Territorio[[#This Row],[id]]</f>
        <v>2120</v>
      </c>
    </row>
    <row r="2131" spans="2:9" hidden="1" x14ac:dyDescent="0.25">
      <c r="B2131">
        <v>2121</v>
      </c>
      <c r="C2131" s="1" t="s">
        <v>508</v>
      </c>
      <c r="D2131" s="1" t="s">
        <v>5656</v>
      </c>
      <c r="E2131" s="1" t="s">
        <v>5143</v>
      </c>
      <c r="F2131" s="1" t="s">
        <v>455</v>
      </c>
      <c r="G2131" s="1" t="s">
        <v>1062</v>
      </c>
      <c r="H2131" s="1" t="s">
        <v>5657</v>
      </c>
      <c r="I2131" s="1">
        <f>+Territorio[[#This Row],[id]]</f>
        <v>2121</v>
      </c>
    </row>
    <row r="2132" spans="2:9" hidden="1" x14ac:dyDescent="0.25">
      <c r="B2132">
        <v>2122</v>
      </c>
      <c r="C2132" s="1" t="s">
        <v>5658</v>
      </c>
      <c r="D2132" s="1" t="s">
        <v>5659</v>
      </c>
      <c r="E2132" s="1" t="s">
        <v>5143</v>
      </c>
      <c r="F2132" s="1" t="s">
        <v>455</v>
      </c>
      <c r="G2132" s="1" t="s">
        <v>1062</v>
      </c>
      <c r="H2132" s="1" t="s">
        <v>5660</v>
      </c>
      <c r="I2132" s="1">
        <f>+Territorio[[#This Row],[id]]</f>
        <v>2122</v>
      </c>
    </row>
    <row r="2133" spans="2:9" hidden="1" x14ac:dyDescent="0.25">
      <c r="B2133">
        <v>2123</v>
      </c>
      <c r="C2133" s="1" t="s">
        <v>5661</v>
      </c>
      <c r="D2133" s="1" t="s">
        <v>5662</v>
      </c>
      <c r="E2133" s="1" t="s">
        <v>5143</v>
      </c>
      <c r="F2133" s="1" t="s">
        <v>455</v>
      </c>
      <c r="G2133" s="1" t="s">
        <v>1062</v>
      </c>
      <c r="H2133" s="1" t="s">
        <v>5663</v>
      </c>
      <c r="I2133" s="1">
        <f>+Territorio[[#This Row],[id]]</f>
        <v>2123</v>
      </c>
    </row>
    <row r="2134" spans="2:9" hidden="1" x14ac:dyDescent="0.25">
      <c r="B2134">
        <v>2124</v>
      </c>
      <c r="C2134" s="1" t="s">
        <v>5664</v>
      </c>
      <c r="D2134" s="1" t="s">
        <v>5665</v>
      </c>
      <c r="E2134" s="1" t="s">
        <v>5143</v>
      </c>
      <c r="F2134" s="1" t="s">
        <v>455</v>
      </c>
      <c r="G2134" s="1" t="s">
        <v>1062</v>
      </c>
      <c r="H2134" s="1" t="s">
        <v>5666</v>
      </c>
      <c r="I2134" s="1">
        <f>+Territorio[[#This Row],[id]]</f>
        <v>2124</v>
      </c>
    </row>
    <row r="2135" spans="2:9" hidden="1" x14ac:dyDescent="0.25">
      <c r="B2135">
        <v>2125</v>
      </c>
      <c r="C2135" s="1" t="s">
        <v>5667</v>
      </c>
      <c r="D2135" s="1" t="s">
        <v>5668</v>
      </c>
      <c r="E2135" s="1" t="s">
        <v>5143</v>
      </c>
      <c r="F2135" s="1" t="s">
        <v>455</v>
      </c>
      <c r="G2135" s="1" t="s">
        <v>1062</v>
      </c>
      <c r="H2135" s="1" t="s">
        <v>5669</v>
      </c>
      <c r="I2135" s="1">
        <f>+Territorio[[#This Row],[id]]</f>
        <v>2125</v>
      </c>
    </row>
    <row r="2136" spans="2:9" hidden="1" x14ac:dyDescent="0.25">
      <c r="B2136">
        <v>2126</v>
      </c>
      <c r="C2136" s="1" t="s">
        <v>5670</v>
      </c>
      <c r="D2136" s="1" t="s">
        <v>5671</v>
      </c>
      <c r="E2136" s="1" t="s">
        <v>5143</v>
      </c>
      <c r="F2136" s="1" t="s">
        <v>455</v>
      </c>
      <c r="G2136" s="1" t="s">
        <v>1062</v>
      </c>
      <c r="H2136" s="1" t="s">
        <v>5672</v>
      </c>
      <c r="I2136" s="1">
        <f>+Territorio[[#This Row],[id]]</f>
        <v>2126</v>
      </c>
    </row>
    <row r="2137" spans="2:9" hidden="1" x14ac:dyDescent="0.25">
      <c r="B2137">
        <v>2127</v>
      </c>
      <c r="C2137" s="1" t="s">
        <v>1387</v>
      </c>
      <c r="D2137" s="1" t="s">
        <v>5673</v>
      </c>
      <c r="E2137" s="1" t="s">
        <v>5143</v>
      </c>
      <c r="F2137" s="1" t="s">
        <v>455</v>
      </c>
      <c r="G2137" s="1" t="s">
        <v>1062</v>
      </c>
      <c r="H2137" s="1" t="s">
        <v>5674</v>
      </c>
      <c r="I2137" s="1">
        <f>+Territorio[[#This Row],[id]]</f>
        <v>2127</v>
      </c>
    </row>
    <row r="2138" spans="2:9" hidden="1" x14ac:dyDescent="0.25">
      <c r="B2138">
        <v>2128</v>
      </c>
      <c r="C2138" s="1" t="s">
        <v>5675</v>
      </c>
      <c r="D2138" s="1" t="s">
        <v>5676</v>
      </c>
      <c r="E2138" s="1" t="s">
        <v>5143</v>
      </c>
      <c r="F2138" s="1" t="s">
        <v>455</v>
      </c>
      <c r="G2138" s="1" t="s">
        <v>1062</v>
      </c>
      <c r="H2138" s="1" t="s">
        <v>5677</v>
      </c>
      <c r="I2138" s="1">
        <f>+Territorio[[#This Row],[id]]</f>
        <v>2128</v>
      </c>
    </row>
    <row r="2139" spans="2:9" hidden="1" x14ac:dyDescent="0.25">
      <c r="B2139">
        <v>2129</v>
      </c>
      <c r="C2139" s="1" t="s">
        <v>5678</v>
      </c>
      <c r="D2139" s="1" t="s">
        <v>5679</v>
      </c>
      <c r="E2139" s="1" t="s">
        <v>5143</v>
      </c>
      <c r="F2139" s="1" t="s">
        <v>455</v>
      </c>
      <c r="G2139" s="1" t="s">
        <v>1062</v>
      </c>
      <c r="H2139" s="1" t="s">
        <v>5680</v>
      </c>
      <c r="I2139" s="1">
        <f>+Territorio[[#This Row],[id]]</f>
        <v>2129</v>
      </c>
    </row>
    <row r="2140" spans="2:9" hidden="1" x14ac:dyDescent="0.25">
      <c r="B2140">
        <v>2130</v>
      </c>
      <c r="C2140" s="1" t="s">
        <v>3751</v>
      </c>
      <c r="D2140" s="1" t="s">
        <v>5681</v>
      </c>
      <c r="E2140" s="1" t="s">
        <v>5143</v>
      </c>
      <c r="F2140" s="1" t="s">
        <v>455</v>
      </c>
      <c r="G2140" s="1" t="s">
        <v>1062</v>
      </c>
      <c r="H2140" s="1" t="s">
        <v>5682</v>
      </c>
      <c r="I2140" s="1">
        <f>+Territorio[[#This Row],[id]]</f>
        <v>2130</v>
      </c>
    </row>
    <row r="2141" spans="2:9" hidden="1" x14ac:dyDescent="0.25">
      <c r="B2141">
        <v>2131</v>
      </c>
      <c r="C2141" s="1" t="s">
        <v>5683</v>
      </c>
      <c r="D2141" s="1" t="s">
        <v>5684</v>
      </c>
      <c r="E2141" s="1" t="s">
        <v>5143</v>
      </c>
      <c r="F2141" s="1" t="s">
        <v>455</v>
      </c>
      <c r="G2141" s="1" t="s">
        <v>1062</v>
      </c>
      <c r="H2141" s="1" t="s">
        <v>5685</v>
      </c>
      <c r="I2141" s="1">
        <f>+Territorio[[#This Row],[id]]</f>
        <v>2131</v>
      </c>
    </row>
    <row r="2142" spans="2:9" hidden="1" x14ac:dyDescent="0.25">
      <c r="B2142">
        <v>2132</v>
      </c>
      <c r="C2142" s="1" t="s">
        <v>5686</v>
      </c>
      <c r="D2142" s="1" t="s">
        <v>5687</v>
      </c>
      <c r="E2142" s="1" t="s">
        <v>5143</v>
      </c>
      <c r="F2142" s="1" t="s">
        <v>455</v>
      </c>
      <c r="G2142" s="1" t="s">
        <v>1062</v>
      </c>
      <c r="H2142" s="1" t="s">
        <v>5688</v>
      </c>
      <c r="I2142" s="1">
        <f>+Territorio[[#This Row],[id]]</f>
        <v>2132</v>
      </c>
    </row>
    <row r="2143" spans="2:9" hidden="1" x14ac:dyDescent="0.25">
      <c r="B2143">
        <v>2133</v>
      </c>
      <c r="C2143" s="1" t="s">
        <v>4671</v>
      </c>
      <c r="D2143" s="1" t="s">
        <v>5689</v>
      </c>
      <c r="E2143" s="1" t="s">
        <v>5143</v>
      </c>
      <c r="F2143" s="1" t="s">
        <v>455</v>
      </c>
      <c r="G2143" s="1" t="s">
        <v>1062</v>
      </c>
      <c r="H2143" s="1" t="s">
        <v>5690</v>
      </c>
      <c r="I2143" s="1">
        <f>+Territorio[[#This Row],[id]]</f>
        <v>2133</v>
      </c>
    </row>
    <row r="2144" spans="2:9" hidden="1" x14ac:dyDescent="0.25">
      <c r="B2144">
        <v>2134</v>
      </c>
      <c r="C2144" s="1" t="s">
        <v>1387</v>
      </c>
      <c r="D2144" s="1" t="s">
        <v>5691</v>
      </c>
      <c r="E2144" s="1" t="s">
        <v>5143</v>
      </c>
      <c r="F2144" s="1" t="s">
        <v>455</v>
      </c>
      <c r="G2144" s="1" t="s">
        <v>1062</v>
      </c>
      <c r="H2144" s="1" t="s">
        <v>5692</v>
      </c>
      <c r="I2144" s="1">
        <f>+Territorio[[#This Row],[id]]</f>
        <v>2134</v>
      </c>
    </row>
    <row r="2145" spans="2:9" hidden="1" x14ac:dyDescent="0.25">
      <c r="B2145">
        <v>2135</v>
      </c>
      <c r="C2145" s="1" t="s">
        <v>5693</v>
      </c>
      <c r="D2145" s="1" t="s">
        <v>5694</v>
      </c>
      <c r="E2145" s="1" t="s">
        <v>5143</v>
      </c>
      <c r="F2145" s="1" t="s">
        <v>455</v>
      </c>
      <c r="G2145" s="1" t="s">
        <v>1062</v>
      </c>
      <c r="H2145" s="1" t="s">
        <v>5695</v>
      </c>
      <c r="I2145" s="1">
        <f>+Territorio[[#This Row],[id]]</f>
        <v>2135</v>
      </c>
    </row>
    <row r="2146" spans="2:9" hidden="1" x14ac:dyDescent="0.25">
      <c r="B2146">
        <v>2136</v>
      </c>
      <c r="C2146" s="1" t="s">
        <v>5130</v>
      </c>
      <c r="D2146" s="1" t="s">
        <v>5696</v>
      </c>
      <c r="E2146" s="1" t="s">
        <v>5143</v>
      </c>
      <c r="F2146" s="1" t="s">
        <v>455</v>
      </c>
      <c r="G2146" s="1" t="s">
        <v>1062</v>
      </c>
      <c r="H2146" s="1" t="s">
        <v>5697</v>
      </c>
      <c r="I2146" s="1">
        <f>+Territorio[[#This Row],[id]]</f>
        <v>2136</v>
      </c>
    </row>
    <row r="2147" spans="2:9" hidden="1" x14ac:dyDescent="0.25">
      <c r="B2147">
        <v>2137</v>
      </c>
      <c r="C2147" s="1" t="s">
        <v>5698</v>
      </c>
      <c r="D2147" s="1" t="s">
        <v>5699</v>
      </c>
      <c r="E2147" s="1" t="s">
        <v>5143</v>
      </c>
      <c r="F2147" s="1" t="s">
        <v>455</v>
      </c>
      <c r="G2147" s="1" t="s">
        <v>1062</v>
      </c>
      <c r="H2147" s="1" t="s">
        <v>5700</v>
      </c>
      <c r="I2147" s="1">
        <f>+Territorio[[#This Row],[id]]</f>
        <v>2137</v>
      </c>
    </row>
    <row r="2148" spans="2:9" hidden="1" x14ac:dyDescent="0.25">
      <c r="B2148">
        <v>2138</v>
      </c>
      <c r="C2148" s="1" t="s">
        <v>883</v>
      </c>
      <c r="D2148" s="1" t="s">
        <v>5701</v>
      </c>
      <c r="E2148" s="1" t="s">
        <v>5143</v>
      </c>
      <c r="F2148" s="1" t="s">
        <v>455</v>
      </c>
      <c r="G2148" s="1" t="s">
        <v>1062</v>
      </c>
      <c r="H2148" s="1" t="s">
        <v>5702</v>
      </c>
      <c r="I2148" s="1">
        <f>+Territorio[[#This Row],[id]]</f>
        <v>2138</v>
      </c>
    </row>
    <row r="2149" spans="2:9" hidden="1" x14ac:dyDescent="0.25">
      <c r="B2149">
        <v>2139</v>
      </c>
      <c r="C2149" s="1" t="s">
        <v>2336</v>
      </c>
      <c r="D2149" s="1" t="s">
        <v>5703</v>
      </c>
      <c r="E2149" s="1" t="s">
        <v>5143</v>
      </c>
      <c r="F2149" s="1" t="s">
        <v>455</v>
      </c>
      <c r="G2149" s="1" t="s">
        <v>1062</v>
      </c>
      <c r="H2149" s="1" t="s">
        <v>5704</v>
      </c>
      <c r="I2149" s="1">
        <f>+Territorio[[#This Row],[id]]</f>
        <v>2139</v>
      </c>
    </row>
    <row r="2150" spans="2:9" hidden="1" x14ac:dyDescent="0.25">
      <c r="B2150">
        <v>2140</v>
      </c>
      <c r="C2150" s="1" t="s">
        <v>5705</v>
      </c>
      <c r="D2150" s="1" t="s">
        <v>5706</v>
      </c>
      <c r="E2150" s="1" t="s">
        <v>5143</v>
      </c>
      <c r="F2150" s="1" t="s">
        <v>455</v>
      </c>
      <c r="G2150" s="1" t="s">
        <v>1062</v>
      </c>
      <c r="H2150" s="1" t="s">
        <v>5707</v>
      </c>
      <c r="I2150" s="1">
        <f>+Territorio[[#This Row],[id]]</f>
        <v>2140</v>
      </c>
    </row>
    <row r="2151" spans="2:9" hidden="1" x14ac:dyDescent="0.25">
      <c r="B2151">
        <v>2141</v>
      </c>
      <c r="C2151" s="1" t="s">
        <v>5708</v>
      </c>
      <c r="D2151" s="1" t="s">
        <v>5709</v>
      </c>
      <c r="E2151" s="1" t="s">
        <v>5143</v>
      </c>
      <c r="F2151" s="1" t="s">
        <v>455</v>
      </c>
      <c r="G2151" s="1" t="s">
        <v>1062</v>
      </c>
      <c r="H2151" s="1" t="s">
        <v>5710</v>
      </c>
      <c r="I2151" s="1">
        <f>+Territorio[[#This Row],[id]]</f>
        <v>2141</v>
      </c>
    </row>
    <row r="2152" spans="2:9" hidden="1" x14ac:dyDescent="0.25">
      <c r="B2152">
        <v>2142</v>
      </c>
      <c r="C2152" s="1" t="s">
        <v>5711</v>
      </c>
      <c r="D2152" s="1" t="s">
        <v>5712</v>
      </c>
      <c r="E2152" s="1" t="s">
        <v>5143</v>
      </c>
      <c r="F2152" s="1" t="s">
        <v>455</v>
      </c>
      <c r="G2152" s="1" t="s">
        <v>1062</v>
      </c>
      <c r="H2152" s="1" t="s">
        <v>5713</v>
      </c>
      <c r="I2152" s="1">
        <f>+Territorio[[#This Row],[id]]</f>
        <v>2142</v>
      </c>
    </row>
    <row r="2153" spans="2:9" hidden="1" x14ac:dyDescent="0.25">
      <c r="B2153">
        <v>2143</v>
      </c>
      <c r="C2153" s="1" t="s">
        <v>5212</v>
      </c>
      <c r="D2153" s="1" t="s">
        <v>5714</v>
      </c>
      <c r="E2153" s="1" t="s">
        <v>5143</v>
      </c>
      <c r="F2153" s="1" t="s">
        <v>455</v>
      </c>
      <c r="G2153" s="1" t="s">
        <v>1062</v>
      </c>
      <c r="H2153" s="1" t="s">
        <v>5715</v>
      </c>
      <c r="I2153" s="1">
        <f>+Territorio[[#This Row],[id]]</f>
        <v>2143</v>
      </c>
    </row>
    <row r="2154" spans="2:9" hidden="1" x14ac:dyDescent="0.25">
      <c r="B2154">
        <v>2144</v>
      </c>
      <c r="C2154" s="1" t="s">
        <v>5716</v>
      </c>
      <c r="D2154" s="1" t="s">
        <v>5717</v>
      </c>
      <c r="E2154" s="1" t="s">
        <v>5143</v>
      </c>
      <c r="F2154" s="1" t="s">
        <v>455</v>
      </c>
      <c r="G2154" s="1" t="s">
        <v>1062</v>
      </c>
      <c r="H2154" s="1" t="s">
        <v>5718</v>
      </c>
      <c r="I2154" s="1">
        <f>+Territorio[[#This Row],[id]]</f>
        <v>2144</v>
      </c>
    </row>
    <row r="2155" spans="2:9" hidden="1" x14ac:dyDescent="0.25">
      <c r="B2155">
        <v>2145</v>
      </c>
      <c r="C2155" s="1" t="s">
        <v>5719</v>
      </c>
      <c r="D2155" s="1" t="s">
        <v>5720</v>
      </c>
      <c r="E2155" s="1" t="s">
        <v>5143</v>
      </c>
      <c r="F2155" s="1" t="s">
        <v>455</v>
      </c>
      <c r="G2155" s="1" t="s">
        <v>1062</v>
      </c>
      <c r="H2155" s="1" t="s">
        <v>5721</v>
      </c>
      <c r="I2155" s="1">
        <f>+Territorio[[#This Row],[id]]</f>
        <v>2145</v>
      </c>
    </row>
    <row r="2156" spans="2:9" hidden="1" x14ac:dyDescent="0.25">
      <c r="B2156">
        <v>2146</v>
      </c>
      <c r="C2156" s="1" t="s">
        <v>5722</v>
      </c>
      <c r="D2156" s="1" t="s">
        <v>5723</v>
      </c>
      <c r="E2156" s="1" t="s">
        <v>5143</v>
      </c>
      <c r="F2156" s="1" t="s">
        <v>455</v>
      </c>
      <c r="G2156" s="1" t="s">
        <v>1062</v>
      </c>
      <c r="H2156" s="1" t="s">
        <v>5724</v>
      </c>
      <c r="I2156" s="1">
        <f>+Territorio[[#This Row],[id]]</f>
        <v>2146</v>
      </c>
    </row>
    <row r="2157" spans="2:9" hidden="1" x14ac:dyDescent="0.25">
      <c r="B2157">
        <v>2147</v>
      </c>
      <c r="C2157" s="1" t="s">
        <v>5725</v>
      </c>
      <c r="D2157" s="1" t="s">
        <v>5726</v>
      </c>
      <c r="E2157" s="1" t="s">
        <v>5143</v>
      </c>
      <c r="F2157" s="1" t="s">
        <v>455</v>
      </c>
      <c r="G2157" s="1" t="s">
        <v>1062</v>
      </c>
      <c r="H2157" s="1" t="s">
        <v>5727</v>
      </c>
      <c r="I2157" s="1">
        <f>+Territorio[[#This Row],[id]]</f>
        <v>2147</v>
      </c>
    </row>
    <row r="2158" spans="2:9" hidden="1" x14ac:dyDescent="0.25">
      <c r="B2158">
        <v>2148</v>
      </c>
      <c r="C2158" s="1" t="s">
        <v>5728</v>
      </c>
      <c r="D2158" s="1" t="s">
        <v>5729</v>
      </c>
      <c r="E2158" s="1" t="s">
        <v>5143</v>
      </c>
      <c r="F2158" s="1" t="s">
        <v>455</v>
      </c>
      <c r="G2158" s="1" t="s">
        <v>1062</v>
      </c>
      <c r="H2158" s="1" t="s">
        <v>5730</v>
      </c>
      <c r="I2158" s="1">
        <f>+Territorio[[#This Row],[id]]</f>
        <v>2148</v>
      </c>
    </row>
    <row r="2159" spans="2:9" hidden="1" x14ac:dyDescent="0.25">
      <c r="B2159">
        <v>2149</v>
      </c>
      <c r="C2159" s="1" t="s">
        <v>5731</v>
      </c>
      <c r="D2159" s="1" t="s">
        <v>5732</v>
      </c>
      <c r="E2159" s="1" t="s">
        <v>5143</v>
      </c>
      <c r="F2159" s="1" t="s">
        <v>455</v>
      </c>
      <c r="G2159" s="1" t="s">
        <v>1062</v>
      </c>
      <c r="H2159" s="1" t="s">
        <v>5733</v>
      </c>
      <c r="I2159" s="1">
        <f>+Territorio[[#This Row],[id]]</f>
        <v>2149</v>
      </c>
    </row>
    <row r="2160" spans="2:9" hidden="1" x14ac:dyDescent="0.25">
      <c r="B2160">
        <v>2150</v>
      </c>
      <c r="C2160" s="1" t="s">
        <v>5734</v>
      </c>
      <c r="D2160" s="1" t="s">
        <v>5735</v>
      </c>
      <c r="E2160" s="1" t="s">
        <v>5143</v>
      </c>
      <c r="F2160" s="1" t="s">
        <v>455</v>
      </c>
      <c r="G2160" s="1" t="s">
        <v>1062</v>
      </c>
      <c r="H2160" s="1" t="s">
        <v>5736</v>
      </c>
      <c r="I2160" s="1">
        <f>+Territorio[[#This Row],[id]]</f>
        <v>2150</v>
      </c>
    </row>
    <row r="2161" spans="2:9" hidden="1" x14ac:dyDescent="0.25">
      <c r="B2161">
        <v>2151</v>
      </c>
      <c r="C2161" s="1" t="s">
        <v>5737</v>
      </c>
      <c r="D2161" s="1" t="s">
        <v>5738</v>
      </c>
      <c r="E2161" s="1" t="s">
        <v>5143</v>
      </c>
      <c r="F2161" s="1" t="s">
        <v>455</v>
      </c>
      <c r="G2161" s="1" t="s">
        <v>1062</v>
      </c>
      <c r="H2161" s="1" t="s">
        <v>5739</v>
      </c>
      <c r="I2161" s="1">
        <f>+Territorio[[#This Row],[id]]</f>
        <v>2151</v>
      </c>
    </row>
    <row r="2162" spans="2:9" hidden="1" x14ac:dyDescent="0.25">
      <c r="B2162">
        <v>2152</v>
      </c>
      <c r="C2162" s="1" t="s">
        <v>5740</v>
      </c>
      <c r="D2162" s="1" t="s">
        <v>5741</v>
      </c>
      <c r="E2162" s="1" t="s">
        <v>5143</v>
      </c>
      <c r="F2162" s="1" t="s">
        <v>455</v>
      </c>
      <c r="G2162" s="1" t="s">
        <v>1062</v>
      </c>
      <c r="H2162" s="1" t="s">
        <v>5742</v>
      </c>
      <c r="I2162" s="1">
        <f>+Territorio[[#This Row],[id]]</f>
        <v>2152</v>
      </c>
    </row>
    <row r="2163" spans="2:9" hidden="1" x14ac:dyDescent="0.25">
      <c r="B2163">
        <v>2153</v>
      </c>
      <c r="C2163" s="1" t="s">
        <v>5743</v>
      </c>
      <c r="D2163" s="1" t="s">
        <v>5744</v>
      </c>
      <c r="E2163" s="1" t="s">
        <v>5143</v>
      </c>
      <c r="F2163" s="1" t="s">
        <v>455</v>
      </c>
      <c r="G2163" s="1" t="s">
        <v>1062</v>
      </c>
      <c r="H2163" s="1" t="s">
        <v>5745</v>
      </c>
      <c r="I2163" s="1">
        <f>+Territorio[[#This Row],[id]]</f>
        <v>2153</v>
      </c>
    </row>
    <row r="2164" spans="2:9" hidden="1" x14ac:dyDescent="0.25">
      <c r="B2164">
        <v>2154</v>
      </c>
      <c r="C2164" s="1" t="s">
        <v>5746</v>
      </c>
      <c r="D2164" s="1" t="s">
        <v>5747</v>
      </c>
      <c r="E2164" s="1" t="s">
        <v>5143</v>
      </c>
      <c r="F2164" s="1" t="s">
        <v>455</v>
      </c>
      <c r="G2164" s="1" t="s">
        <v>1062</v>
      </c>
      <c r="H2164" s="1" t="s">
        <v>5748</v>
      </c>
      <c r="I2164" s="1">
        <f>+Territorio[[#This Row],[id]]</f>
        <v>2154</v>
      </c>
    </row>
    <row r="2165" spans="2:9" hidden="1" x14ac:dyDescent="0.25">
      <c r="B2165">
        <v>2155</v>
      </c>
      <c r="C2165" s="1" t="s">
        <v>5749</v>
      </c>
      <c r="D2165" s="1" t="s">
        <v>5750</v>
      </c>
      <c r="E2165" s="1" t="s">
        <v>5143</v>
      </c>
      <c r="F2165" s="1" t="s">
        <v>455</v>
      </c>
      <c r="G2165" s="1" t="s">
        <v>1062</v>
      </c>
      <c r="H2165" s="1" t="s">
        <v>5751</v>
      </c>
      <c r="I2165" s="1">
        <f>+Territorio[[#This Row],[id]]</f>
        <v>2155</v>
      </c>
    </row>
    <row r="2166" spans="2:9" hidden="1" x14ac:dyDescent="0.25">
      <c r="B2166">
        <v>2156</v>
      </c>
      <c r="C2166" s="1" t="s">
        <v>4678</v>
      </c>
      <c r="D2166" s="1" t="s">
        <v>5752</v>
      </c>
      <c r="E2166" s="1" t="s">
        <v>5143</v>
      </c>
      <c r="F2166" s="1" t="s">
        <v>455</v>
      </c>
      <c r="G2166" s="1" t="s">
        <v>1062</v>
      </c>
      <c r="H2166" s="1" t="s">
        <v>5753</v>
      </c>
      <c r="I2166" s="1">
        <f>+Territorio[[#This Row],[id]]</f>
        <v>2156</v>
      </c>
    </row>
    <row r="2167" spans="2:9" hidden="1" x14ac:dyDescent="0.25">
      <c r="B2167">
        <v>2157</v>
      </c>
      <c r="C2167" s="1" t="s">
        <v>5754</v>
      </c>
      <c r="D2167" s="1" t="s">
        <v>5755</v>
      </c>
      <c r="E2167" s="1" t="s">
        <v>5143</v>
      </c>
      <c r="F2167" s="1" t="s">
        <v>455</v>
      </c>
      <c r="G2167" s="1" t="s">
        <v>1062</v>
      </c>
      <c r="H2167" s="1" t="s">
        <v>5756</v>
      </c>
      <c r="I2167" s="1">
        <f>+Territorio[[#This Row],[id]]</f>
        <v>2157</v>
      </c>
    </row>
    <row r="2168" spans="2:9" hidden="1" x14ac:dyDescent="0.25">
      <c r="B2168">
        <v>2158</v>
      </c>
      <c r="C2168" s="1" t="s">
        <v>5757</v>
      </c>
      <c r="D2168" s="1" t="s">
        <v>5758</v>
      </c>
      <c r="E2168" s="1" t="s">
        <v>5143</v>
      </c>
      <c r="F2168" s="1" t="s">
        <v>455</v>
      </c>
      <c r="G2168" s="1" t="s">
        <v>1062</v>
      </c>
      <c r="H2168" s="1" t="s">
        <v>5759</v>
      </c>
      <c r="I2168" s="1">
        <f>+Territorio[[#This Row],[id]]</f>
        <v>2158</v>
      </c>
    </row>
    <row r="2169" spans="2:9" hidden="1" x14ac:dyDescent="0.25">
      <c r="B2169">
        <v>2159</v>
      </c>
      <c r="C2169" s="1" t="s">
        <v>5760</v>
      </c>
      <c r="D2169" s="1" t="s">
        <v>5761</v>
      </c>
      <c r="E2169" s="1" t="s">
        <v>5143</v>
      </c>
      <c r="F2169" s="1" t="s">
        <v>455</v>
      </c>
      <c r="G2169" s="1" t="s">
        <v>1062</v>
      </c>
      <c r="H2169" s="1" t="s">
        <v>5762</v>
      </c>
      <c r="I2169" s="1">
        <f>+Territorio[[#This Row],[id]]</f>
        <v>2159</v>
      </c>
    </row>
    <row r="2170" spans="2:9" hidden="1" x14ac:dyDescent="0.25">
      <c r="B2170">
        <v>2160</v>
      </c>
      <c r="C2170" s="1" t="s">
        <v>4744</v>
      </c>
      <c r="D2170" s="1" t="s">
        <v>5763</v>
      </c>
      <c r="E2170" s="1" t="s">
        <v>5143</v>
      </c>
      <c r="F2170" s="1" t="s">
        <v>455</v>
      </c>
      <c r="G2170" s="1" t="s">
        <v>1062</v>
      </c>
      <c r="H2170" s="1" t="s">
        <v>5764</v>
      </c>
      <c r="I2170" s="1">
        <f>+Territorio[[#This Row],[id]]</f>
        <v>2160</v>
      </c>
    </row>
    <row r="2171" spans="2:9" hidden="1" x14ac:dyDescent="0.25">
      <c r="B2171">
        <v>2161</v>
      </c>
      <c r="C2171" s="1" t="s">
        <v>5765</v>
      </c>
      <c r="D2171" s="1" t="s">
        <v>5766</v>
      </c>
      <c r="E2171" s="1" t="s">
        <v>5143</v>
      </c>
      <c r="F2171" s="1" t="s">
        <v>455</v>
      </c>
      <c r="G2171" s="1" t="s">
        <v>1062</v>
      </c>
      <c r="H2171" s="1" t="s">
        <v>5767</v>
      </c>
      <c r="I2171" s="1">
        <f>+Territorio[[#This Row],[id]]</f>
        <v>2161</v>
      </c>
    </row>
    <row r="2172" spans="2:9" hidden="1" x14ac:dyDescent="0.25">
      <c r="B2172">
        <v>2162</v>
      </c>
      <c r="C2172" s="1" t="s">
        <v>5768</v>
      </c>
      <c r="D2172" s="1" t="s">
        <v>5769</v>
      </c>
      <c r="E2172" s="1" t="s">
        <v>5143</v>
      </c>
      <c r="F2172" s="1" t="s">
        <v>455</v>
      </c>
      <c r="G2172" s="1" t="s">
        <v>1062</v>
      </c>
      <c r="H2172" s="1" t="s">
        <v>5770</v>
      </c>
      <c r="I2172" s="1">
        <f>+Territorio[[#This Row],[id]]</f>
        <v>2162</v>
      </c>
    </row>
    <row r="2173" spans="2:9" hidden="1" x14ac:dyDescent="0.25">
      <c r="B2173">
        <v>2163</v>
      </c>
      <c r="C2173" s="1" t="s">
        <v>5771</v>
      </c>
      <c r="D2173" s="1" t="s">
        <v>5772</v>
      </c>
      <c r="E2173" s="1" t="s">
        <v>5143</v>
      </c>
      <c r="F2173" s="1" t="s">
        <v>455</v>
      </c>
      <c r="G2173" s="1" t="s">
        <v>1062</v>
      </c>
      <c r="H2173" s="1" t="s">
        <v>5773</v>
      </c>
      <c r="I2173" s="1">
        <f>+Territorio[[#This Row],[id]]</f>
        <v>2163</v>
      </c>
    </row>
    <row r="2174" spans="2:9" hidden="1" x14ac:dyDescent="0.25">
      <c r="B2174">
        <v>2164</v>
      </c>
      <c r="C2174" s="1" t="s">
        <v>5774</v>
      </c>
      <c r="D2174" s="1" t="s">
        <v>5775</v>
      </c>
      <c r="E2174" s="1" t="s">
        <v>5143</v>
      </c>
      <c r="F2174" s="1" t="s">
        <v>455</v>
      </c>
      <c r="G2174" s="1" t="s">
        <v>1062</v>
      </c>
      <c r="H2174" s="1" t="s">
        <v>5776</v>
      </c>
      <c r="I2174" s="1">
        <f>+Territorio[[#This Row],[id]]</f>
        <v>2164</v>
      </c>
    </row>
    <row r="2175" spans="2:9" hidden="1" x14ac:dyDescent="0.25">
      <c r="B2175">
        <v>2165</v>
      </c>
      <c r="C2175" s="1" t="s">
        <v>5777</v>
      </c>
      <c r="D2175" s="1" t="s">
        <v>5778</v>
      </c>
      <c r="E2175" s="1" t="s">
        <v>5143</v>
      </c>
      <c r="F2175" s="1" t="s">
        <v>455</v>
      </c>
      <c r="G2175" s="1" t="s">
        <v>1062</v>
      </c>
      <c r="H2175" s="1" t="s">
        <v>5779</v>
      </c>
      <c r="I2175" s="1">
        <f>+Territorio[[#This Row],[id]]</f>
        <v>2165</v>
      </c>
    </row>
    <row r="2176" spans="2:9" hidden="1" x14ac:dyDescent="0.25">
      <c r="B2176">
        <v>2166</v>
      </c>
      <c r="C2176" s="1" t="s">
        <v>5780</v>
      </c>
      <c r="D2176" s="1" t="s">
        <v>5781</v>
      </c>
      <c r="E2176" s="1" t="s">
        <v>5143</v>
      </c>
      <c r="F2176" s="1" t="s">
        <v>455</v>
      </c>
      <c r="G2176" s="1" t="s">
        <v>1062</v>
      </c>
      <c r="H2176" s="1" t="s">
        <v>5782</v>
      </c>
      <c r="I2176" s="1">
        <f>+Territorio[[#This Row],[id]]</f>
        <v>2166</v>
      </c>
    </row>
    <row r="2177" spans="2:9" hidden="1" x14ac:dyDescent="0.25">
      <c r="B2177">
        <v>2167</v>
      </c>
      <c r="C2177" s="1" t="s">
        <v>4680</v>
      </c>
      <c r="D2177" s="1" t="s">
        <v>5783</v>
      </c>
      <c r="E2177" s="1" t="s">
        <v>5143</v>
      </c>
      <c r="F2177" s="1" t="s">
        <v>455</v>
      </c>
      <c r="G2177" s="1" t="s">
        <v>1062</v>
      </c>
      <c r="H2177" s="1" t="s">
        <v>5784</v>
      </c>
      <c r="I2177" s="1">
        <f>+Territorio[[#This Row],[id]]</f>
        <v>2167</v>
      </c>
    </row>
    <row r="2178" spans="2:9" hidden="1" x14ac:dyDescent="0.25">
      <c r="B2178">
        <v>2168</v>
      </c>
      <c r="C2178" s="1" t="s">
        <v>5785</v>
      </c>
      <c r="D2178" s="1" t="s">
        <v>5786</v>
      </c>
      <c r="E2178" s="1" t="s">
        <v>5143</v>
      </c>
      <c r="F2178" s="1" t="s">
        <v>455</v>
      </c>
      <c r="G2178" s="1" t="s">
        <v>1062</v>
      </c>
      <c r="H2178" s="1" t="s">
        <v>5787</v>
      </c>
      <c r="I2178" s="1">
        <f>+Territorio[[#This Row],[id]]</f>
        <v>2168</v>
      </c>
    </row>
    <row r="2179" spans="2:9" hidden="1" x14ac:dyDescent="0.25">
      <c r="B2179">
        <v>2169</v>
      </c>
      <c r="C2179" s="1" t="s">
        <v>5788</v>
      </c>
      <c r="D2179" s="1" t="s">
        <v>5789</v>
      </c>
      <c r="E2179" s="1" t="s">
        <v>5143</v>
      </c>
      <c r="F2179" s="1" t="s">
        <v>455</v>
      </c>
      <c r="G2179" s="1" t="s">
        <v>1062</v>
      </c>
      <c r="H2179" s="1" t="s">
        <v>5790</v>
      </c>
      <c r="I2179" s="1">
        <f>+Territorio[[#This Row],[id]]</f>
        <v>2169</v>
      </c>
    </row>
    <row r="2180" spans="2:9" hidden="1" x14ac:dyDescent="0.25">
      <c r="B2180">
        <v>2170</v>
      </c>
      <c r="C2180" s="1" t="s">
        <v>5791</v>
      </c>
      <c r="D2180" s="1" t="s">
        <v>5792</v>
      </c>
      <c r="E2180" s="1" t="s">
        <v>5143</v>
      </c>
      <c r="F2180" s="1" t="s">
        <v>455</v>
      </c>
      <c r="G2180" s="1" t="s">
        <v>1062</v>
      </c>
      <c r="H2180" s="1" t="s">
        <v>5793</v>
      </c>
      <c r="I2180" s="1">
        <f>+Territorio[[#This Row],[id]]</f>
        <v>2170</v>
      </c>
    </row>
    <row r="2181" spans="2:9" hidden="1" x14ac:dyDescent="0.25">
      <c r="B2181">
        <v>2171</v>
      </c>
      <c r="C2181" s="1" t="s">
        <v>5794</v>
      </c>
      <c r="D2181" s="1" t="s">
        <v>5795</v>
      </c>
      <c r="E2181" s="1" t="s">
        <v>5143</v>
      </c>
      <c r="F2181" s="1" t="s">
        <v>455</v>
      </c>
      <c r="G2181" s="1" t="s">
        <v>1062</v>
      </c>
      <c r="H2181" s="1" t="s">
        <v>5796</v>
      </c>
      <c r="I2181" s="1">
        <f>+Territorio[[#This Row],[id]]</f>
        <v>2171</v>
      </c>
    </row>
    <row r="2182" spans="2:9" hidden="1" x14ac:dyDescent="0.25">
      <c r="B2182">
        <v>2172</v>
      </c>
      <c r="C2182" s="1" t="s">
        <v>5797</v>
      </c>
      <c r="D2182" s="1" t="s">
        <v>5798</v>
      </c>
      <c r="E2182" s="1" t="s">
        <v>5143</v>
      </c>
      <c r="F2182" s="1" t="s">
        <v>455</v>
      </c>
      <c r="G2182" s="1" t="s">
        <v>1062</v>
      </c>
      <c r="H2182" s="1" t="s">
        <v>5799</v>
      </c>
      <c r="I2182" s="1">
        <f>+Territorio[[#This Row],[id]]</f>
        <v>2172</v>
      </c>
    </row>
    <row r="2183" spans="2:9" hidden="1" x14ac:dyDescent="0.25">
      <c r="B2183">
        <v>2173</v>
      </c>
      <c r="C2183" s="1" t="s">
        <v>5800</v>
      </c>
      <c r="D2183" s="1" t="s">
        <v>5801</v>
      </c>
      <c r="E2183" s="1" t="s">
        <v>5143</v>
      </c>
      <c r="F2183" s="1" t="s">
        <v>455</v>
      </c>
      <c r="G2183" s="1" t="s">
        <v>1062</v>
      </c>
      <c r="H2183" s="1" t="s">
        <v>5802</v>
      </c>
      <c r="I2183" s="1">
        <f>+Territorio[[#This Row],[id]]</f>
        <v>2173</v>
      </c>
    </row>
    <row r="2184" spans="2:9" hidden="1" x14ac:dyDescent="0.25">
      <c r="B2184">
        <v>2174</v>
      </c>
      <c r="C2184" s="1" t="s">
        <v>5803</v>
      </c>
      <c r="D2184" s="1" t="s">
        <v>5804</v>
      </c>
      <c r="E2184" s="1" t="s">
        <v>5143</v>
      </c>
      <c r="F2184" s="1" t="s">
        <v>455</v>
      </c>
      <c r="G2184" s="1" t="s">
        <v>1062</v>
      </c>
      <c r="H2184" s="1" t="s">
        <v>5805</v>
      </c>
      <c r="I2184" s="1">
        <f>+Territorio[[#This Row],[id]]</f>
        <v>2174</v>
      </c>
    </row>
    <row r="2185" spans="2:9" hidden="1" x14ac:dyDescent="0.25">
      <c r="B2185">
        <v>2175</v>
      </c>
      <c r="C2185" s="1" t="s">
        <v>5806</v>
      </c>
      <c r="D2185" s="1" t="s">
        <v>5807</v>
      </c>
      <c r="E2185" s="1" t="s">
        <v>5143</v>
      </c>
      <c r="F2185" s="1" t="s">
        <v>455</v>
      </c>
      <c r="G2185" s="1" t="s">
        <v>1062</v>
      </c>
      <c r="H2185" s="1" t="s">
        <v>5808</v>
      </c>
      <c r="I2185" s="1">
        <f>+Territorio[[#This Row],[id]]</f>
        <v>2175</v>
      </c>
    </row>
    <row r="2186" spans="2:9" hidden="1" x14ac:dyDescent="0.25">
      <c r="B2186">
        <v>2176</v>
      </c>
      <c r="C2186" s="1" t="s">
        <v>5809</v>
      </c>
      <c r="D2186" s="1" t="s">
        <v>5810</v>
      </c>
      <c r="E2186" s="1" t="s">
        <v>5143</v>
      </c>
      <c r="F2186" s="1" t="s">
        <v>455</v>
      </c>
      <c r="G2186" s="1" t="s">
        <v>1062</v>
      </c>
      <c r="H2186" s="1" t="s">
        <v>5811</v>
      </c>
      <c r="I2186" s="1">
        <f>+Territorio[[#This Row],[id]]</f>
        <v>2176</v>
      </c>
    </row>
    <row r="2187" spans="2:9" hidden="1" x14ac:dyDescent="0.25">
      <c r="B2187">
        <v>2177</v>
      </c>
      <c r="C2187" s="1" t="s">
        <v>5812</v>
      </c>
      <c r="D2187" s="1" t="s">
        <v>5813</v>
      </c>
      <c r="E2187" s="1" t="s">
        <v>5143</v>
      </c>
      <c r="F2187" s="1" t="s">
        <v>455</v>
      </c>
      <c r="G2187" s="1" t="s">
        <v>1062</v>
      </c>
      <c r="H2187" s="1" t="s">
        <v>5814</v>
      </c>
      <c r="I2187" s="1">
        <f>+Territorio[[#This Row],[id]]</f>
        <v>2177</v>
      </c>
    </row>
    <row r="2188" spans="2:9" hidden="1" x14ac:dyDescent="0.25">
      <c r="B2188">
        <v>2178</v>
      </c>
      <c r="C2188" s="1" t="s">
        <v>5815</v>
      </c>
      <c r="D2188" s="1" t="s">
        <v>5816</v>
      </c>
      <c r="E2188" s="1" t="s">
        <v>5143</v>
      </c>
      <c r="F2188" s="1" t="s">
        <v>455</v>
      </c>
      <c r="G2188" s="1" t="s">
        <v>1062</v>
      </c>
      <c r="H2188" s="1" t="s">
        <v>5817</v>
      </c>
      <c r="I2188" s="1">
        <f>+Territorio[[#This Row],[id]]</f>
        <v>2178</v>
      </c>
    </row>
    <row r="2189" spans="2:9" hidden="1" x14ac:dyDescent="0.25">
      <c r="B2189">
        <v>2179</v>
      </c>
      <c r="C2189" s="1" t="s">
        <v>5818</v>
      </c>
      <c r="D2189" s="1" t="s">
        <v>5819</v>
      </c>
      <c r="E2189" s="1" t="s">
        <v>5143</v>
      </c>
      <c r="F2189" s="1" t="s">
        <v>455</v>
      </c>
      <c r="G2189" s="1" t="s">
        <v>1062</v>
      </c>
      <c r="H2189" s="1" t="s">
        <v>5820</v>
      </c>
      <c r="I2189" s="1">
        <f>+Territorio[[#This Row],[id]]</f>
        <v>2179</v>
      </c>
    </row>
    <row r="2190" spans="2:9" hidden="1" x14ac:dyDescent="0.25">
      <c r="B2190">
        <v>2180</v>
      </c>
      <c r="C2190" s="1" t="s">
        <v>5821</v>
      </c>
      <c r="D2190" s="1" t="s">
        <v>5822</v>
      </c>
      <c r="E2190" s="1" t="s">
        <v>5143</v>
      </c>
      <c r="F2190" s="1" t="s">
        <v>455</v>
      </c>
      <c r="G2190" s="1" t="s">
        <v>1062</v>
      </c>
      <c r="H2190" s="1" t="s">
        <v>5823</v>
      </c>
      <c r="I2190" s="1">
        <f>+Territorio[[#This Row],[id]]</f>
        <v>2180</v>
      </c>
    </row>
    <row r="2191" spans="2:9" hidden="1" x14ac:dyDescent="0.25">
      <c r="B2191">
        <v>2181</v>
      </c>
      <c r="C2191" s="1" t="s">
        <v>5824</v>
      </c>
      <c r="D2191" s="1" t="s">
        <v>5825</v>
      </c>
      <c r="E2191" s="1" t="s">
        <v>5143</v>
      </c>
      <c r="F2191" s="1" t="s">
        <v>455</v>
      </c>
      <c r="G2191" s="1" t="s">
        <v>1062</v>
      </c>
      <c r="H2191" s="1" t="s">
        <v>5826</v>
      </c>
      <c r="I2191" s="1">
        <f>+Territorio[[#This Row],[id]]</f>
        <v>2181</v>
      </c>
    </row>
    <row r="2192" spans="2:9" hidden="1" x14ac:dyDescent="0.25">
      <c r="B2192">
        <v>2182</v>
      </c>
      <c r="C2192" s="1" t="s">
        <v>5827</v>
      </c>
      <c r="D2192" s="1" t="s">
        <v>5828</v>
      </c>
      <c r="E2192" s="1" t="s">
        <v>5143</v>
      </c>
      <c r="F2192" s="1" t="s">
        <v>455</v>
      </c>
      <c r="G2192" s="1" t="s">
        <v>1062</v>
      </c>
      <c r="H2192" s="1" t="s">
        <v>5829</v>
      </c>
      <c r="I2192" s="1">
        <f>+Territorio[[#This Row],[id]]</f>
        <v>2182</v>
      </c>
    </row>
    <row r="2193" spans="2:9" hidden="1" x14ac:dyDescent="0.25">
      <c r="B2193">
        <v>2183</v>
      </c>
      <c r="C2193" s="1" t="s">
        <v>5830</v>
      </c>
      <c r="D2193" s="1" t="s">
        <v>5831</v>
      </c>
      <c r="E2193" s="1" t="s">
        <v>5143</v>
      </c>
      <c r="F2193" s="1" t="s">
        <v>455</v>
      </c>
      <c r="G2193" s="1" t="s">
        <v>1062</v>
      </c>
      <c r="H2193" s="1" t="s">
        <v>5832</v>
      </c>
      <c r="I2193" s="1">
        <f>+Territorio[[#This Row],[id]]</f>
        <v>2183</v>
      </c>
    </row>
    <row r="2194" spans="2:9" hidden="1" x14ac:dyDescent="0.25">
      <c r="B2194">
        <v>2184</v>
      </c>
      <c r="C2194" s="1" t="s">
        <v>3208</v>
      </c>
      <c r="D2194" s="1" t="s">
        <v>5833</v>
      </c>
      <c r="E2194" s="1" t="s">
        <v>5143</v>
      </c>
      <c r="F2194" s="1" t="s">
        <v>455</v>
      </c>
      <c r="G2194" s="1" t="s">
        <v>1062</v>
      </c>
      <c r="H2194" s="1" t="s">
        <v>5834</v>
      </c>
      <c r="I2194" s="1">
        <f>+Territorio[[#This Row],[id]]</f>
        <v>2184</v>
      </c>
    </row>
    <row r="2195" spans="2:9" hidden="1" x14ac:dyDescent="0.25">
      <c r="B2195">
        <v>2185</v>
      </c>
      <c r="C2195" s="1" t="s">
        <v>5835</v>
      </c>
      <c r="D2195" s="1" t="s">
        <v>5836</v>
      </c>
      <c r="E2195" s="1" t="s">
        <v>5143</v>
      </c>
      <c r="F2195" s="1" t="s">
        <v>455</v>
      </c>
      <c r="G2195" s="1" t="s">
        <v>1062</v>
      </c>
      <c r="H2195" s="1" t="s">
        <v>5837</v>
      </c>
      <c r="I2195" s="1">
        <f>+Territorio[[#This Row],[id]]</f>
        <v>2185</v>
      </c>
    </row>
    <row r="2196" spans="2:9" hidden="1" x14ac:dyDescent="0.25">
      <c r="B2196">
        <v>2186</v>
      </c>
      <c r="C2196" s="1" t="s">
        <v>4711</v>
      </c>
      <c r="D2196" s="1" t="s">
        <v>5838</v>
      </c>
      <c r="E2196" s="1" t="s">
        <v>5143</v>
      </c>
      <c r="F2196" s="1" t="s">
        <v>455</v>
      </c>
      <c r="G2196" s="1" t="s">
        <v>1062</v>
      </c>
      <c r="H2196" s="1" t="s">
        <v>5839</v>
      </c>
      <c r="I2196" s="1">
        <f>+Territorio[[#This Row],[id]]</f>
        <v>2186</v>
      </c>
    </row>
    <row r="2197" spans="2:9" hidden="1" x14ac:dyDescent="0.25">
      <c r="B2197">
        <v>2187</v>
      </c>
      <c r="C2197" s="1" t="s">
        <v>5840</v>
      </c>
      <c r="D2197" s="1" t="s">
        <v>5841</v>
      </c>
      <c r="E2197" s="1" t="s">
        <v>5143</v>
      </c>
      <c r="F2197" s="1" t="s">
        <v>455</v>
      </c>
      <c r="G2197" s="1" t="s">
        <v>1062</v>
      </c>
      <c r="H2197" s="1" t="s">
        <v>5842</v>
      </c>
      <c r="I2197" s="1">
        <f>+Territorio[[#This Row],[id]]</f>
        <v>2187</v>
      </c>
    </row>
    <row r="2198" spans="2:9" hidden="1" x14ac:dyDescent="0.25">
      <c r="B2198">
        <v>2188</v>
      </c>
      <c r="C2198" s="1" t="s">
        <v>5843</v>
      </c>
      <c r="D2198" s="1" t="s">
        <v>5844</v>
      </c>
      <c r="E2198" s="1" t="s">
        <v>5143</v>
      </c>
      <c r="F2198" s="1" t="s">
        <v>455</v>
      </c>
      <c r="G2198" s="1" t="s">
        <v>1062</v>
      </c>
      <c r="H2198" s="1" t="s">
        <v>5845</v>
      </c>
      <c r="I2198" s="1">
        <f>+Territorio[[#This Row],[id]]</f>
        <v>2188</v>
      </c>
    </row>
    <row r="2199" spans="2:9" hidden="1" x14ac:dyDescent="0.25">
      <c r="B2199">
        <v>2189</v>
      </c>
      <c r="C2199" s="1" t="s">
        <v>5846</v>
      </c>
      <c r="D2199" s="1" t="s">
        <v>5847</v>
      </c>
      <c r="E2199" s="1" t="s">
        <v>5143</v>
      </c>
      <c r="F2199" s="1" t="s">
        <v>455</v>
      </c>
      <c r="G2199" s="1" t="s">
        <v>1062</v>
      </c>
      <c r="H2199" s="1" t="s">
        <v>5848</v>
      </c>
      <c r="I2199" s="1">
        <f>+Territorio[[#This Row],[id]]</f>
        <v>2189</v>
      </c>
    </row>
    <row r="2200" spans="2:9" hidden="1" x14ac:dyDescent="0.25">
      <c r="B2200">
        <v>2190</v>
      </c>
      <c r="C2200" s="1" t="s">
        <v>5849</v>
      </c>
      <c r="D2200" s="1" t="s">
        <v>5850</v>
      </c>
      <c r="E2200" s="1" t="s">
        <v>5143</v>
      </c>
      <c r="F2200" s="1" t="s">
        <v>455</v>
      </c>
      <c r="G2200" s="1" t="s">
        <v>1062</v>
      </c>
      <c r="H2200" s="1" t="s">
        <v>5851</v>
      </c>
      <c r="I2200" s="1">
        <f>+Territorio[[#This Row],[id]]</f>
        <v>2190</v>
      </c>
    </row>
    <row r="2201" spans="2:9" hidden="1" x14ac:dyDescent="0.25">
      <c r="B2201">
        <v>2191</v>
      </c>
      <c r="C2201" s="1" t="s">
        <v>5852</v>
      </c>
      <c r="D2201" s="1" t="s">
        <v>5853</v>
      </c>
      <c r="E2201" s="1" t="s">
        <v>5143</v>
      </c>
      <c r="F2201" s="1" t="s">
        <v>455</v>
      </c>
      <c r="G2201" s="1" t="s">
        <v>1062</v>
      </c>
      <c r="H2201" s="1" t="s">
        <v>5854</v>
      </c>
      <c r="I2201" s="1">
        <f>+Territorio[[#This Row],[id]]</f>
        <v>2191</v>
      </c>
    </row>
    <row r="2202" spans="2:9" hidden="1" x14ac:dyDescent="0.25">
      <c r="B2202">
        <v>2192</v>
      </c>
      <c r="C2202" s="1" t="s">
        <v>5855</v>
      </c>
      <c r="D2202" s="1" t="s">
        <v>5856</v>
      </c>
      <c r="E2202" s="1" t="s">
        <v>5143</v>
      </c>
      <c r="F2202" s="1" t="s">
        <v>455</v>
      </c>
      <c r="G2202" s="1" t="s">
        <v>1062</v>
      </c>
      <c r="H2202" s="1" t="s">
        <v>5857</v>
      </c>
      <c r="I2202" s="1">
        <f>+Territorio[[#This Row],[id]]</f>
        <v>2192</v>
      </c>
    </row>
    <row r="2203" spans="2:9" hidden="1" x14ac:dyDescent="0.25">
      <c r="B2203">
        <v>2193</v>
      </c>
      <c r="C2203" s="1" t="s">
        <v>5858</v>
      </c>
      <c r="D2203" s="1" t="s">
        <v>5859</v>
      </c>
      <c r="E2203" s="1" t="s">
        <v>5143</v>
      </c>
      <c r="F2203" s="1" t="s">
        <v>455</v>
      </c>
      <c r="G2203" s="1" t="s">
        <v>1062</v>
      </c>
      <c r="H2203" s="1" t="s">
        <v>5860</v>
      </c>
      <c r="I2203" s="1">
        <f>+Territorio[[#This Row],[id]]</f>
        <v>2193</v>
      </c>
    </row>
    <row r="2204" spans="2:9" hidden="1" x14ac:dyDescent="0.25">
      <c r="B2204">
        <v>2194</v>
      </c>
      <c r="C2204" s="1" t="s">
        <v>5861</v>
      </c>
      <c r="D2204" s="1" t="s">
        <v>5862</v>
      </c>
      <c r="E2204" s="1" t="s">
        <v>5143</v>
      </c>
      <c r="F2204" s="1" t="s">
        <v>455</v>
      </c>
      <c r="G2204" s="1" t="s">
        <v>1062</v>
      </c>
      <c r="H2204" s="1" t="s">
        <v>5863</v>
      </c>
      <c r="I2204" s="1">
        <f>+Territorio[[#This Row],[id]]</f>
        <v>2194</v>
      </c>
    </row>
    <row r="2205" spans="2:9" hidden="1" x14ac:dyDescent="0.25">
      <c r="B2205">
        <v>2195</v>
      </c>
      <c r="C2205" s="1" t="s">
        <v>5864</v>
      </c>
      <c r="D2205" s="1" t="s">
        <v>5865</v>
      </c>
      <c r="E2205" s="1" t="s">
        <v>5143</v>
      </c>
      <c r="F2205" s="1" t="s">
        <v>455</v>
      </c>
      <c r="G2205" s="1" t="s">
        <v>1062</v>
      </c>
      <c r="H2205" s="1" t="s">
        <v>5866</v>
      </c>
      <c r="I2205" s="1">
        <f>+Territorio[[#This Row],[id]]</f>
        <v>2195</v>
      </c>
    </row>
    <row r="2206" spans="2:9" hidden="1" x14ac:dyDescent="0.25">
      <c r="B2206">
        <v>2196</v>
      </c>
      <c r="C2206" s="1" t="s">
        <v>5824</v>
      </c>
      <c r="D2206" s="1" t="s">
        <v>5867</v>
      </c>
      <c r="E2206" s="1" t="s">
        <v>5143</v>
      </c>
      <c r="F2206" s="1" t="s">
        <v>455</v>
      </c>
      <c r="G2206" s="1" t="s">
        <v>1062</v>
      </c>
      <c r="H2206" s="1" t="s">
        <v>5868</v>
      </c>
      <c r="I2206" s="1">
        <f>+Territorio[[#This Row],[id]]</f>
        <v>2196</v>
      </c>
    </row>
    <row r="2207" spans="2:9" hidden="1" x14ac:dyDescent="0.25">
      <c r="B2207">
        <v>2197</v>
      </c>
      <c r="C2207" s="1" t="s">
        <v>5869</v>
      </c>
      <c r="D2207" s="1" t="s">
        <v>5870</v>
      </c>
      <c r="E2207" s="1" t="s">
        <v>5143</v>
      </c>
      <c r="F2207" s="1" t="s">
        <v>455</v>
      </c>
      <c r="G2207" s="1" t="s">
        <v>1062</v>
      </c>
      <c r="H2207" s="1" t="s">
        <v>5871</v>
      </c>
      <c r="I2207" s="1">
        <f>+Territorio[[#This Row],[id]]</f>
        <v>2197</v>
      </c>
    </row>
    <row r="2208" spans="2:9" hidden="1" x14ac:dyDescent="0.25">
      <c r="B2208">
        <v>2198</v>
      </c>
      <c r="C2208" s="1" t="s">
        <v>5872</v>
      </c>
      <c r="D2208" s="1" t="s">
        <v>5873</v>
      </c>
      <c r="E2208" s="1" t="s">
        <v>5143</v>
      </c>
      <c r="F2208" s="1" t="s">
        <v>455</v>
      </c>
      <c r="G2208" s="1" t="s">
        <v>1062</v>
      </c>
      <c r="H2208" s="1" t="s">
        <v>5874</v>
      </c>
      <c r="I2208" s="1">
        <f>+Territorio[[#This Row],[id]]</f>
        <v>2198</v>
      </c>
    </row>
    <row r="2209" spans="2:9" hidden="1" x14ac:dyDescent="0.25">
      <c r="B2209">
        <v>2199</v>
      </c>
      <c r="C2209" s="1" t="s">
        <v>5875</v>
      </c>
      <c r="D2209" s="1" t="s">
        <v>5876</v>
      </c>
      <c r="E2209" s="1" t="s">
        <v>5143</v>
      </c>
      <c r="F2209" s="1" t="s">
        <v>455</v>
      </c>
      <c r="G2209" s="1" t="s">
        <v>1062</v>
      </c>
      <c r="H2209" s="1" t="s">
        <v>5877</v>
      </c>
      <c r="I2209" s="1">
        <f>+Territorio[[#This Row],[id]]</f>
        <v>2199</v>
      </c>
    </row>
    <row r="2210" spans="2:9" hidden="1" x14ac:dyDescent="0.25">
      <c r="B2210">
        <v>2200</v>
      </c>
      <c r="C2210" s="1" t="s">
        <v>5878</v>
      </c>
      <c r="D2210" s="1" t="s">
        <v>5879</v>
      </c>
      <c r="E2210" s="1" t="s">
        <v>5143</v>
      </c>
      <c r="F2210" s="1" t="s">
        <v>455</v>
      </c>
      <c r="G2210" s="1" t="s">
        <v>1062</v>
      </c>
      <c r="H2210" s="1" t="s">
        <v>5880</v>
      </c>
      <c r="I2210" s="1">
        <f>+Territorio[[#This Row],[id]]</f>
        <v>2200</v>
      </c>
    </row>
    <row r="2211" spans="2:9" hidden="1" x14ac:dyDescent="0.25">
      <c r="B2211">
        <v>2201</v>
      </c>
      <c r="C2211" s="1" t="s">
        <v>5881</v>
      </c>
      <c r="D2211" s="1" t="s">
        <v>5882</v>
      </c>
      <c r="E2211" s="1" t="s">
        <v>5143</v>
      </c>
      <c r="F2211" s="1" t="s">
        <v>455</v>
      </c>
      <c r="G2211" s="1" t="s">
        <v>1062</v>
      </c>
      <c r="H2211" s="1" t="s">
        <v>5883</v>
      </c>
      <c r="I2211" s="1">
        <f>+Territorio[[#This Row],[id]]</f>
        <v>2201</v>
      </c>
    </row>
    <row r="2212" spans="2:9" hidden="1" x14ac:dyDescent="0.25">
      <c r="B2212">
        <v>2202</v>
      </c>
      <c r="C2212" s="1" t="s">
        <v>5884</v>
      </c>
      <c r="D2212" s="1" t="s">
        <v>5885</v>
      </c>
      <c r="E2212" s="1" t="s">
        <v>5143</v>
      </c>
      <c r="F2212" s="1" t="s">
        <v>455</v>
      </c>
      <c r="G2212" s="1" t="s">
        <v>1062</v>
      </c>
      <c r="H2212" s="1" t="s">
        <v>5886</v>
      </c>
      <c r="I2212" s="1">
        <f>+Territorio[[#This Row],[id]]</f>
        <v>2202</v>
      </c>
    </row>
    <row r="2213" spans="2:9" hidden="1" x14ac:dyDescent="0.25">
      <c r="B2213">
        <v>2203</v>
      </c>
      <c r="C2213" s="1" t="s">
        <v>5887</v>
      </c>
      <c r="D2213" s="1" t="s">
        <v>5888</v>
      </c>
      <c r="E2213" s="1" t="s">
        <v>5143</v>
      </c>
      <c r="F2213" s="1" t="s">
        <v>455</v>
      </c>
      <c r="G2213" s="1" t="s">
        <v>1062</v>
      </c>
      <c r="H2213" s="1" t="s">
        <v>5889</v>
      </c>
      <c r="I2213" s="1">
        <f>+Territorio[[#This Row],[id]]</f>
        <v>2203</v>
      </c>
    </row>
    <row r="2214" spans="2:9" hidden="1" x14ac:dyDescent="0.25">
      <c r="B2214">
        <v>2204</v>
      </c>
      <c r="C2214" s="1" t="s">
        <v>5270</v>
      </c>
      <c r="D2214" s="1" t="s">
        <v>5890</v>
      </c>
      <c r="E2214" s="1" t="s">
        <v>5143</v>
      </c>
      <c r="F2214" s="1" t="s">
        <v>455</v>
      </c>
      <c r="G2214" s="1" t="s">
        <v>1062</v>
      </c>
      <c r="H2214" s="1" t="s">
        <v>5891</v>
      </c>
      <c r="I2214" s="1">
        <f>+Territorio[[#This Row],[id]]</f>
        <v>2204</v>
      </c>
    </row>
    <row r="2215" spans="2:9" hidden="1" x14ac:dyDescent="0.25">
      <c r="B2215">
        <v>2205</v>
      </c>
      <c r="C2215" s="1" t="s">
        <v>5892</v>
      </c>
      <c r="D2215" s="1" t="s">
        <v>5893</v>
      </c>
      <c r="E2215" s="1" t="s">
        <v>5143</v>
      </c>
      <c r="F2215" s="1" t="s">
        <v>455</v>
      </c>
      <c r="G2215" s="1" t="s">
        <v>1062</v>
      </c>
      <c r="H2215" s="1" t="s">
        <v>5894</v>
      </c>
      <c r="I2215" s="1">
        <f>+Territorio[[#This Row],[id]]</f>
        <v>2205</v>
      </c>
    </row>
    <row r="2216" spans="2:9" hidden="1" x14ac:dyDescent="0.25">
      <c r="B2216">
        <v>2206</v>
      </c>
      <c r="C2216" s="1" t="s">
        <v>5895</v>
      </c>
      <c r="D2216" s="1" t="s">
        <v>5896</v>
      </c>
      <c r="E2216" s="1" t="s">
        <v>5143</v>
      </c>
      <c r="F2216" s="1" t="s">
        <v>455</v>
      </c>
      <c r="G2216" s="1" t="s">
        <v>1062</v>
      </c>
      <c r="H2216" s="1" t="s">
        <v>5897</v>
      </c>
      <c r="I2216" s="1">
        <f>+Territorio[[#This Row],[id]]</f>
        <v>2206</v>
      </c>
    </row>
    <row r="2217" spans="2:9" hidden="1" x14ac:dyDescent="0.25">
      <c r="B2217">
        <v>2207</v>
      </c>
      <c r="C2217" s="1" t="s">
        <v>5898</v>
      </c>
      <c r="D2217" s="1" t="s">
        <v>5899</v>
      </c>
      <c r="E2217" s="1" t="s">
        <v>5143</v>
      </c>
      <c r="F2217" s="1" t="s">
        <v>455</v>
      </c>
      <c r="G2217" s="1" t="s">
        <v>1062</v>
      </c>
      <c r="H2217" s="1" t="s">
        <v>5900</v>
      </c>
      <c r="I2217" s="1">
        <f>+Territorio[[#This Row],[id]]</f>
        <v>2207</v>
      </c>
    </row>
    <row r="2218" spans="2:9" hidden="1" x14ac:dyDescent="0.25">
      <c r="B2218">
        <v>2208</v>
      </c>
      <c r="C2218" s="1" t="s">
        <v>5901</v>
      </c>
      <c r="D2218" s="1" t="s">
        <v>5902</v>
      </c>
      <c r="E2218" s="1" t="s">
        <v>5143</v>
      </c>
      <c r="F2218" s="1" t="s">
        <v>455</v>
      </c>
      <c r="G2218" s="1" t="s">
        <v>1062</v>
      </c>
      <c r="H2218" s="1" t="s">
        <v>5903</v>
      </c>
      <c r="I2218" s="1">
        <f>+Territorio[[#This Row],[id]]</f>
        <v>2208</v>
      </c>
    </row>
    <row r="2219" spans="2:9" hidden="1" x14ac:dyDescent="0.25">
      <c r="B2219">
        <v>2209</v>
      </c>
      <c r="C2219" s="1" t="s">
        <v>5904</v>
      </c>
      <c r="D2219" s="1" t="s">
        <v>5905</v>
      </c>
      <c r="E2219" s="1" t="s">
        <v>5143</v>
      </c>
      <c r="F2219" s="1" t="s">
        <v>455</v>
      </c>
      <c r="G2219" s="1" t="s">
        <v>1062</v>
      </c>
      <c r="H2219" s="1" t="s">
        <v>5906</v>
      </c>
      <c r="I2219" s="1">
        <f>+Territorio[[#This Row],[id]]</f>
        <v>2209</v>
      </c>
    </row>
    <row r="2220" spans="2:9" hidden="1" x14ac:dyDescent="0.25">
      <c r="B2220">
        <v>2210</v>
      </c>
      <c r="C2220" s="1" t="s">
        <v>5235</v>
      </c>
      <c r="D2220" s="1" t="s">
        <v>5907</v>
      </c>
      <c r="E2220" s="1" t="s">
        <v>5143</v>
      </c>
      <c r="F2220" s="1" t="s">
        <v>455</v>
      </c>
      <c r="G2220" s="1" t="s">
        <v>1062</v>
      </c>
      <c r="H2220" s="1" t="s">
        <v>5908</v>
      </c>
      <c r="I2220" s="1">
        <f>+Territorio[[#This Row],[id]]</f>
        <v>2210</v>
      </c>
    </row>
    <row r="2221" spans="2:9" hidden="1" x14ac:dyDescent="0.25">
      <c r="B2221">
        <v>2211</v>
      </c>
      <c r="C2221" s="1" t="s">
        <v>5909</v>
      </c>
      <c r="D2221" s="1" t="s">
        <v>5910</v>
      </c>
      <c r="E2221" s="1" t="s">
        <v>5143</v>
      </c>
      <c r="F2221" s="1" t="s">
        <v>455</v>
      </c>
      <c r="G2221" s="1" t="s">
        <v>1062</v>
      </c>
      <c r="H2221" s="1" t="s">
        <v>5911</v>
      </c>
      <c r="I2221" s="1">
        <f>+Territorio[[#This Row],[id]]</f>
        <v>2211</v>
      </c>
    </row>
    <row r="2222" spans="2:9" hidden="1" x14ac:dyDescent="0.25">
      <c r="B2222">
        <v>2212</v>
      </c>
      <c r="C2222" s="1" t="s">
        <v>5912</v>
      </c>
      <c r="D2222" s="1" t="s">
        <v>5913</v>
      </c>
      <c r="E2222" s="1" t="s">
        <v>5143</v>
      </c>
      <c r="F2222" s="1" t="s">
        <v>455</v>
      </c>
      <c r="G2222" s="1" t="s">
        <v>1062</v>
      </c>
      <c r="H2222" s="1" t="s">
        <v>5914</v>
      </c>
      <c r="I2222" s="1">
        <f>+Territorio[[#This Row],[id]]</f>
        <v>2212</v>
      </c>
    </row>
    <row r="2223" spans="2:9" hidden="1" x14ac:dyDescent="0.25">
      <c r="B2223">
        <v>2213</v>
      </c>
      <c r="C2223" s="1" t="s">
        <v>5915</v>
      </c>
      <c r="D2223" s="1" t="s">
        <v>5916</v>
      </c>
      <c r="E2223" s="1" t="s">
        <v>5143</v>
      </c>
      <c r="F2223" s="1" t="s">
        <v>455</v>
      </c>
      <c r="G2223" s="1" t="s">
        <v>1062</v>
      </c>
      <c r="H2223" s="1" t="s">
        <v>5917</v>
      </c>
      <c r="I2223" s="1">
        <f>+Territorio[[#This Row],[id]]</f>
        <v>2213</v>
      </c>
    </row>
    <row r="2224" spans="2:9" hidden="1" x14ac:dyDescent="0.25">
      <c r="B2224">
        <v>2214</v>
      </c>
      <c r="C2224" s="1" t="s">
        <v>5918</v>
      </c>
      <c r="D2224" s="1" t="s">
        <v>5919</v>
      </c>
      <c r="E2224" s="1" t="s">
        <v>5143</v>
      </c>
      <c r="F2224" s="1" t="s">
        <v>455</v>
      </c>
      <c r="G2224" s="1" t="s">
        <v>1062</v>
      </c>
      <c r="H2224" s="1" t="s">
        <v>5920</v>
      </c>
      <c r="I2224" s="1">
        <f>+Territorio[[#This Row],[id]]</f>
        <v>2214</v>
      </c>
    </row>
    <row r="2225" spans="2:9" hidden="1" x14ac:dyDescent="0.25">
      <c r="B2225">
        <v>2215</v>
      </c>
      <c r="C2225" s="1" t="s">
        <v>5921</v>
      </c>
      <c r="D2225" s="1" t="s">
        <v>5922</v>
      </c>
      <c r="E2225" s="1" t="s">
        <v>5143</v>
      </c>
      <c r="F2225" s="1" t="s">
        <v>455</v>
      </c>
      <c r="G2225" s="1" t="s">
        <v>1062</v>
      </c>
      <c r="H2225" s="1" t="s">
        <v>5923</v>
      </c>
      <c r="I2225" s="1">
        <f>+Territorio[[#This Row],[id]]</f>
        <v>2215</v>
      </c>
    </row>
    <row r="2226" spans="2:9" hidden="1" x14ac:dyDescent="0.25">
      <c r="B2226">
        <v>2216</v>
      </c>
      <c r="C2226" s="1" t="s">
        <v>5924</v>
      </c>
      <c r="D2226" s="1" t="s">
        <v>5925</v>
      </c>
      <c r="E2226" s="1" t="s">
        <v>5143</v>
      </c>
      <c r="F2226" s="1" t="s">
        <v>455</v>
      </c>
      <c r="G2226" s="1" t="s">
        <v>1062</v>
      </c>
      <c r="H2226" s="1" t="s">
        <v>5926</v>
      </c>
      <c r="I2226" s="1">
        <f>+Territorio[[#This Row],[id]]</f>
        <v>2216</v>
      </c>
    </row>
    <row r="2227" spans="2:9" hidden="1" x14ac:dyDescent="0.25">
      <c r="B2227">
        <v>2217</v>
      </c>
      <c r="C2227" s="1" t="s">
        <v>1310</v>
      </c>
      <c r="D2227" s="1" t="s">
        <v>5927</v>
      </c>
      <c r="E2227" s="1" t="s">
        <v>5143</v>
      </c>
      <c r="F2227" s="1" t="s">
        <v>455</v>
      </c>
      <c r="G2227" s="1" t="s">
        <v>1062</v>
      </c>
      <c r="H2227" s="1" t="s">
        <v>5928</v>
      </c>
      <c r="I2227" s="1">
        <f>+Territorio[[#This Row],[id]]</f>
        <v>2217</v>
      </c>
    </row>
    <row r="2228" spans="2:9" hidden="1" x14ac:dyDescent="0.25">
      <c r="B2228">
        <v>2218</v>
      </c>
      <c r="C2228" s="1" t="s">
        <v>5929</v>
      </c>
      <c r="D2228" s="1" t="s">
        <v>5930</v>
      </c>
      <c r="E2228" s="1" t="s">
        <v>5143</v>
      </c>
      <c r="F2228" s="1" t="s">
        <v>455</v>
      </c>
      <c r="G2228" s="1" t="s">
        <v>1062</v>
      </c>
      <c r="H2228" s="1" t="s">
        <v>5931</v>
      </c>
      <c r="I2228" s="1">
        <f>+Territorio[[#This Row],[id]]</f>
        <v>2218</v>
      </c>
    </row>
    <row r="2229" spans="2:9" hidden="1" x14ac:dyDescent="0.25">
      <c r="B2229">
        <v>2219</v>
      </c>
      <c r="C2229" s="1" t="s">
        <v>5932</v>
      </c>
      <c r="D2229" s="1" t="s">
        <v>5933</v>
      </c>
      <c r="E2229" s="1" t="s">
        <v>5143</v>
      </c>
      <c r="F2229" s="1" t="s">
        <v>455</v>
      </c>
      <c r="G2229" s="1" t="s">
        <v>1062</v>
      </c>
      <c r="H2229" s="1" t="s">
        <v>5934</v>
      </c>
      <c r="I2229" s="1">
        <f>+Territorio[[#This Row],[id]]</f>
        <v>2219</v>
      </c>
    </row>
    <row r="2230" spans="2:9" hidden="1" x14ac:dyDescent="0.25">
      <c r="B2230">
        <v>2220</v>
      </c>
      <c r="C2230" s="1" t="s">
        <v>5935</v>
      </c>
      <c r="D2230" s="1" t="s">
        <v>5936</v>
      </c>
      <c r="E2230" s="1" t="s">
        <v>5143</v>
      </c>
      <c r="F2230" s="1" t="s">
        <v>455</v>
      </c>
      <c r="G2230" s="1" t="s">
        <v>1062</v>
      </c>
      <c r="H2230" s="1" t="s">
        <v>5937</v>
      </c>
      <c r="I2230" s="1">
        <f>+Territorio[[#This Row],[id]]</f>
        <v>2220</v>
      </c>
    </row>
    <row r="2231" spans="2:9" hidden="1" x14ac:dyDescent="0.25">
      <c r="B2231">
        <v>2221</v>
      </c>
      <c r="C2231" s="1" t="s">
        <v>5938</v>
      </c>
      <c r="D2231" s="1" t="s">
        <v>5939</v>
      </c>
      <c r="E2231" s="1" t="s">
        <v>5143</v>
      </c>
      <c r="F2231" s="1" t="s">
        <v>455</v>
      </c>
      <c r="G2231" s="1" t="s">
        <v>1062</v>
      </c>
      <c r="H2231" s="1" t="s">
        <v>5940</v>
      </c>
      <c r="I2231" s="1">
        <f>+Territorio[[#This Row],[id]]</f>
        <v>2221</v>
      </c>
    </row>
    <row r="2232" spans="2:9" hidden="1" x14ac:dyDescent="0.25">
      <c r="B2232">
        <v>2222</v>
      </c>
      <c r="C2232" s="1" t="s">
        <v>5941</v>
      </c>
      <c r="D2232" s="1" t="s">
        <v>5942</v>
      </c>
      <c r="E2232" s="1" t="s">
        <v>5143</v>
      </c>
      <c r="F2232" s="1" t="s">
        <v>455</v>
      </c>
      <c r="G2232" s="1" t="s">
        <v>1062</v>
      </c>
      <c r="H2232" s="1" t="s">
        <v>5943</v>
      </c>
      <c r="I2232" s="1">
        <f>+Territorio[[#This Row],[id]]</f>
        <v>2222</v>
      </c>
    </row>
    <row r="2233" spans="2:9" hidden="1" x14ac:dyDescent="0.25">
      <c r="B2233">
        <v>2223</v>
      </c>
      <c r="C2233" s="1" t="s">
        <v>5944</v>
      </c>
      <c r="D2233" s="1" t="s">
        <v>5945</v>
      </c>
      <c r="E2233" s="1" t="s">
        <v>5143</v>
      </c>
      <c r="F2233" s="1" t="s">
        <v>455</v>
      </c>
      <c r="G2233" s="1" t="s">
        <v>1062</v>
      </c>
      <c r="H2233" s="1" t="s">
        <v>5946</v>
      </c>
      <c r="I2233" s="1">
        <f>+Territorio[[#This Row],[id]]</f>
        <v>2223</v>
      </c>
    </row>
    <row r="2234" spans="2:9" hidden="1" x14ac:dyDescent="0.25">
      <c r="B2234">
        <v>2224</v>
      </c>
      <c r="C2234" s="1" t="s">
        <v>5947</v>
      </c>
      <c r="D2234" s="1" t="s">
        <v>5948</v>
      </c>
      <c r="E2234" s="1" t="s">
        <v>5143</v>
      </c>
      <c r="F2234" s="1" t="s">
        <v>455</v>
      </c>
      <c r="G2234" s="1" t="s">
        <v>1062</v>
      </c>
      <c r="H2234" s="1" t="s">
        <v>5949</v>
      </c>
      <c r="I2234" s="1">
        <f>+Territorio[[#This Row],[id]]</f>
        <v>2224</v>
      </c>
    </row>
    <row r="2235" spans="2:9" hidden="1" x14ac:dyDescent="0.25">
      <c r="B2235">
        <v>2225</v>
      </c>
      <c r="C2235" s="1" t="s">
        <v>5950</v>
      </c>
      <c r="D2235" s="1" t="s">
        <v>5951</v>
      </c>
      <c r="E2235" s="1" t="s">
        <v>5143</v>
      </c>
      <c r="F2235" s="1" t="s">
        <v>455</v>
      </c>
      <c r="G2235" s="1" t="s">
        <v>1062</v>
      </c>
      <c r="H2235" s="1" t="s">
        <v>5952</v>
      </c>
      <c r="I2235" s="1">
        <f>+Territorio[[#This Row],[id]]</f>
        <v>2225</v>
      </c>
    </row>
    <row r="2236" spans="2:9" hidden="1" x14ac:dyDescent="0.25">
      <c r="B2236">
        <v>2226</v>
      </c>
      <c r="C2236" s="1" t="s">
        <v>5953</v>
      </c>
      <c r="D2236" s="1" t="s">
        <v>5954</v>
      </c>
      <c r="E2236" s="1" t="s">
        <v>5143</v>
      </c>
      <c r="F2236" s="1" t="s">
        <v>455</v>
      </c>
      <c r="G2236" s="1" t="s">
        <v>1062</v>
      </c>
      <c r="H2236" s="1" t="s">
        <v>5955</v>
      </c>
      <c r="I2236" s="1">
        <f>+Territorio[[#This Row],[id]]</f>
        <v>2226</v>
      </c>
    </row>
    <row r="2237" spans="2:9" hidden="1" x14ac:dyDescent="0.25">
      <c r="B2237">
        <v>2227</v>
      </c>
      <c r="C2237" s="1" t="s">
        <v>5956</v>
      </c>
      <c r="D2237" s="1" t="s">
        <v>5957</v>
      </c>
      <c r="E2237" s="1" t="s">
        <v>5143</v>
      </c>
      <c r="F2237" s="1" t="s">
        <v>455</v>
      </c>
      <c r="G2237" s="1" t="s">
        <v>1062</v>
      </c>
      <c r="H2237" s="1" t="s">
        <v>5958</v>
      </c>
      <c r="I2237" s="1">
        <f>+Territorio[[#This Row],[id]]</f>
        <v>2227</v>
      </c>
    </row>
    <row r="2238" spans="2:9" hidden="1" x14ac:dyDescent="0.25">
      <c r="B2238">
        <v>2228</v>
      </c>
      <c r="C2238" s="1" t="s">
        <v>5959</v>
      </c>
      <c r="D2238" s="1" t="s">
        <v>5960</v>
      </c>
      <c r="E2238" s="1" t="s">
        <v>5143</v>
      </c>
      <c r="F2238" s="1" t="s">
        <v>455</v>
      </c>
      <c r="G2238" s="1" t="s">
        <v>1062</v>
      </c>
      <c r="H2238" s="1" t="s">
        <v>5961</v>
      </c>
      <c r="I2238" s="1">
        <f>+Territorio[[#This Row],[id]]</f>
        <v>2228</v>
      </c>
    </row>
    <row r="2239" spans="2:9" hidden="1" x14ac:dyDescent="0.25">
      <c r="B2239">
        <v>2229</v>
      </c>
      <c r="C2239" s="1" t="s">
        <v>5962</v>
      </c>
      <c r="D2239" s="1" t="s">
        <v>5963</v>
      </c>
      <c r="E2239" s="1" t="s">
        <v>5143</v>
      </c>
      <c r="F2239" s="1" t="s">
        <v>455</v>
      </c>
      <c r="G2239" s="1" t="s">
        <v>1062</v>
      </c>
      <c r="H2239" s="1" t="s">
        <v>5964</v>
      </c>
      <c r="I2239" s="1">
        <f>+Territorio[[#This Row],[id]]</f>
        <v>2229</v>
      </c>
    </row>
    <row r="2240" spans="2:9" hidden="1" x14ac:dyDescent="0.25">
      <c r="B2240">
        <v>2230</v>
      </c>
      <c r="C2240" s="1" t="s">
        <v>5965</v>
      </c>
      <c r="D2240" s="1" t="s">
        <v>5966</v>
      </c>
      <c r="E2240" s="1" t="s">
        <v>5143</v>
      </c>
      <c r="F2240" s="1" t="s">
        <v>455</v>
      </c>
      <c r="G2240" s="1" t="s">
        <v>1062</v>
      </c>
      <c r="H2240" s="1" t="s">
        <v>5967</v>
      </c>
      <c r="I2240" s="1">
        <f>+Territorio[[#This Row],[id]]</f>
        <v>2230</v>
      </c>
    </row>
    <row r="2241" spans="2:9" hidden="1" x14ac:dyDescent="0.25">
      <c r="B2241">
        <v>2231</v>
      </c>
      <c r="C2241" s="1" t="s">
        <v>5968</v>
      </c>
      <c r="D2241" s="1" t="s">
        <v>5969</v>
      </c>
      <c r="E2241" s="1" t="s">
        <v>5143</v>
      </c>
      <c r="F2241" s="1" t="s">
        <v>455</v>
      </c>
      <c r="G2241" s="1" t="s">
        <v>1062</v>
      </c>
      <c r="H2241" s="1" t="s">
        <v>5970</v>
      </c>
      <c r="I2241" s="1">
        <f>+Territorio[[#This Row],[id]]</f>
        <v>2231</v>
      </c>
    </row>
    <row r="2242" spans="2:9" hidden="1" x14ac:dyDescent="0.25">
      <c r="B2242">
        <v>2232</v>
      </c>
      <c r="C2242" s="1" t="s">
        <v>5971</v>
      </c>
      <c r="D2242" s="1" t="s">
        <v>5972</v>
      </c>
      <c r="E2242" s="1" t="s">
        <v>5143</v>
      </c>
      <c r="F2242" s="1" t="s">
        <v>455</v>
      </c>
      <c r="G2242" s="1" t="s">
        <v>1062</v>
      </c>
      <c r="H2242" s="1" t="s">
        <v>5973</v>
      </c>
      <c r="I2242" s="1">
        <f>+Territorio[[#This Row],[id]]</f>
        <v>2232</v>
      </c>
    </row>
    <row r="2243" spans="2:9" hidden="1" x14ac:dyDescent="0.25">
      <c r="B2243">
        <v>2233</v>
      </c>
      <c r="C2243" s="1" t="s">
        <v>5974</v>
      </c>
      <c r="D2243" s="1" t="s">
        <v>5975</v>
      </c>
      <c r="E2243" s="1" t="s">
        <v>5143</v>
      </c>
      <c r="F2243" s="1" t="s">
        <v>455</v>
      </c>
      <c r="G2243" s="1" t="s">
        <v>1062</v>
      </c>
      <c r="H2243" s="1" t="s">
        <v>5976</v>
      </c>
      <c r="I2243" s="1">
        <f>+Territorio[[#This Row],[id]]</f>
        <v>2233</v>
      </c>
    </row>
    <row r="2244" spans="2:9" hidden="1" x14ac:dyDescent="0.25">
      <c r="B2244">
        <v>2234</v>
      </c>
      <c r="C2244" s="1" t="s">
        <v>5977</v>
      </c>
      <c r="D2244" s="1" t="s">
        <v>5978</v>
      </c>
      <c r="E2244" s="1" t="s">
        <v>5143</v>
      </c>
      <c r="F2244" s="1" t="s">
        <v>455</v>
      </c>
      <c r="G2244" s="1" t="s">
        <v>1062</v>
      </c>
      <c r="H2244" s="1" t="s">
        <v>5979</v>
      </c>
      <c r="I2244" s="1">
        <f>+Territorio[[#This Row],[id]]</f>
        <v>2234</v>
      </c>
    </row>
    <row r="2245" spans="2:9" hidden="1" x14ac:dyDescent="0.25">
      <c r="B2245">
        <v>2235</v>
      </c>
      <c r="C2245" s="1" t="s">
        <v>5980</v>
      </c>
      <c r="D2245" s="1" t="s">
        <v>5981</v>
      </c>
      <c r="E2245" s="1" t="s">
        <v>5143</v>
      </c>
      <c r="F2245" s="1" t="s">
        <v>455</v>
      </c>
      <c r="G2245" s="1" t="s">
        <v>1062</v>
      </c>
      <c r="H2245" s="1" t="s">
        <v>5982</v>
      </c>
      <c r="I2245" s="1">
        <f>+Territorio[[#This Row],[id]]</f>
        <v>2235</v>
      </c>
    </row>
    <row r="2246" spans="2:9" hidden="1" x14ac:dyDescent="0.25">
      <c r="B2246">
        <v>2236</v>
      </c>
      <c r="C2246" s="1" t="s">
        <v>5983</v>
      </c>
      <c r="D2246" s="1" t="s">
        <v>5984</v>
      </c>
      <c r="E2246" s="1" t="s">
        <v>5143</v>
      </c>
      <c r="F2246" s="1" t="s">
        <v>455</v>
      </c>
      <c r="G2246" s="1" t="s">
        <v>1062</v>
      </c>
      <c r="H2246" s="1" t="s">
        <v>5985</v>
      </c>
      <c r="I2246" s="1">
        <f>+Territorio[[#This Row],[id]]</f>
        <v>2236</v>
      </c>
    </row>
    <row r="2247" spans="2:9" hidden="1" x14ac:dyDescent="0.25">
      <c r="B2247">
        <v>2237</v>
      </c>
      <c r="C2247" s="1" t="s">
        <v>5986</v>
      </c>
      <c r="D2247" s="1" t="s">
        <v>5987</v>
      </c>
      <c r="E2247" s="1" t="s">
        <v>5143</v>
      </c>
      <c r="F2247" s="1" t="s">
        <v>455</v>
      </c>
      <c r="G2247" s="1" t="s">
        <v>1062</v>
      </c>
      <c r="H2247" s="1" t="s">
        <v>5988</v>
      </c>
      <c r="I2247" s="1">
        <f>+Territorio[[#This Row],[id]]</f>
        <v>2237</v>
      </c>
    </row>
    <row r="2248" spans="2:9" hidden="1" x14ac:dyDescent="0.25">
      <c r="B2248">
        <v>2238</v>
      </c>
      <c r="C2248" s="1" t="s">
        <v>5989</v>
      </c>
      <c r="D2248" s="1" t="s">
        <v>5990</v>
      </c>
      <c r="E2248" s="1" t="s">
        <v>5143</v>
      </c>
      <c r="F2248" s="1" t="s">
        <v>455</v>
      </c>
      <c r="G2248" s="1" t="s">
        <v>1062</v>
      </c>
      <c r="H2248" s="1" t="s">
        <v>5991</v>
      </c>
      <c r="I2248" s="1">
        <f>+Territorio[[#This Row],[id]]</f>
        <v>2238</v>
      </c>
    </row>
    <row r="2249" spans="2:9" hidden="1" x14ac:dyDescent="0.25">
      <c r="B2249">
        <v>2239</v>
      </c>
      <c r="C2249" s="1" t="s">
        <v>5992</v>
      </c>
      <c r="D2249" s="1" t="s">
        <v>5993</v>
      </c>
      <c r="E2249" s="1" t="s">
        <v>5143</v>
      </c>
      <c r="F2249" s="1" t="s">
        <v>455</v>
      </c>
      <c r="G2249" s="1" t="s">
        <v>1062</v>
      </c>
      <c r="H2249" s="1" t="s">
        <v>5994</v>
      </c>
      <c r="I2249" s="1">
        <f>+Territorio[[#This Row],[id]]</f>
        <v>2239</v>
      </c>
    </row>
    <row r="2250" spans="2:9" hidden="1" x14ac:dyDescent="0.25">
      <c r="B2250">
        <v>2240</v>
      </c>
      <c r="C2250" s="1" t="s">
        <v>5995</v>
      </c>
      <c r="D2250" s="1" t="s">
        <v>5996</v>
      </c>
      <c r="E2250" s="1" t="s">
        <v>5143</v>
      </c>
      <c r="F2250" s="1" t="s">
        <v>455</v>
      </c>
      <c r="G2250" s="1" t="s">
        <v>1062</v>
      </c>
      <c r="H2250" s="1" t="s">
        <v>5997</v>
      </c>
      <c r="I2250" s="1">
        <f>+Territorio[[#This Row],[id]]</f>
        <v>2240</v>
      </c>
    </row>
    <row r="2251" spans="2:9" hidden="1" x14ac:dyDescent="0.25">
      <c r="B2251">
        <v>2241</v>
      </c>
      <c r="C2251" s="1" t="s">
        <v>5998</v>
      </c>
      <c r="D2251" s="1" t="s">
        <v>5999</v>
      </c>
      <c r="E2251" s="1" t="s">
        <v>5143</v>
      </c>
      <c r="F2251" s="1" t="s">
        <v>455</v>
      </c>
      <c r="G2251" s="1" t="s">
        <v>1062</v>
      </c>
      <c r="H2251" s="1" t="s">
        <v>6000</v>
      </c>
      <c r="I2251" s="1">
        <f>+Territorio[[#This Row],[id]]</f>
        <v>2241</v>
      </c>
    </row>
    <row r="2252" spans="2:9" hidden="1" x14ac:dyDescent="0.25">
      <c r="B2252">
        <v>2242</v>
      </c>
      <c r="C2252" s="1" t="s">
        <v>6001</v>
      </c>
      <c r="D2252" s="1" t="s">
        <v>6002</v>
      </c>
      <c r="E2252" s="1" t="s">
        <v>5143</v>
      </c>
      <c r="F2252" s="1" t="s">
        <v>455</v>
      </c>
      <c r="G2252" s="1" t="s">
        <v>1062</v>
      </c>
      <c r="H2252" s="1" t="s">
        <v>6003</v>
      </c>
      <c r="I2252" s="1">
        <f>+Territorio[[#This Row],[id]]</f>
        <v>2242</v>
      </c>
    </row>
    <row r="2253" spans="2:9" hidden="1" x14ac:dyDescent="0.25">
      <c r="B2253">
        <v>2243</v>
      </c>
      <c r="C2253" s="1" t="s">
        <v>6004</v>
      </c>
      <c r="D2253" s="1" t="s">
        <v>6005</v>
      </c>
      <c r="E2253" s="1" t="s">
        <v>5143</v>
      </c>
      <c r="F2253" s="1" t="s">
        <v>455</v>
      </c>
      <c r="G2253" s="1" t="s">
        <v>1062</v>
      </c>
      <c r="H2253" s="1" t="s">
        <v>6006</v>
      </c>
      <c r="I2253" s="1">
        <f>+Territorio[[#This Row],[id]]</f>
        <v>2243</v>
      </c>
    </row>
    <row r="2254" spans="2:9" hidden="1" x14ac:dyDescent="0.25">
      <c r="B2254">
        <v>2244</v>
      </c>
      <c r="C2254" s="1" t="s">
        <v>6007</v>
      </c>
      <c r="D2254" s="1" t="s">
        <v>6008</v>
      </c>
      <c r="E2254" s="1" t="s">
        <v>5143</v>
      </c>
      <c r="F2254" s="1" t="s">
        <v>455</v>
      </c>
      <c r="G2254" s="1" t="s">
        <v>1062</v>
      </c>
      <c r="H2254" s="1" t="s">
        <v>6009</v>
      </c>
      <c r="I2254" s="1">
        <f>+Territorio[[#This Row],[id]]</f>
        <v>2244</v>
      </c>
    </row>
    <row r="2255" spans="2:9" hidden="1" x14ac:dyDescent="0.25">
      <c r="B2255">
        <v>2245</v>
      </c>
      <c r="C2255" s="1" t="s">
        <v>6010</v>
      </c>
      <c r="D2255" s="1" t="s">
        <v>6011</v>
      </c>
      <c r="E2255" s="1" t="s">
        <v>5143</v>
      </c>
      <c r="F2255" s="1" t="s">
        <v>455</v>
      </c>
      <c r="G2255" s="1" t="s">
        <v>1062</v>
      </c>
      <c r="H2255" s="1" t="s">
        <v>6012</v>
      </c>
      <c r="I2255" s="1">
        <f>+Territorio[[#This Row],[id]]</f>
        <v>2245</v>
      </c>
    </row>
    <row r="2256" spans="2:9" hidden="1" x14ac:dyDescent="0.25">
      <c r="B2256">
        <v>2246</v>
      </c>
      <c r="C2256" s="1" t="s">
        <v>5935</v>
      </c>
      <c r="D2256" s="1" t="s">
        <v>6013</v>
      </c>
      <c r="E2256" s="1" t="s">
        <v>5143</v>
      </c>
      <c r="F2256" s="1" t="s">
        <v>455</v>
      </c>
      <c r="G2256" s="1" t="s">
        <v>1062</v>
      </c>
      <c r="H2256" s="1" t="s">
        <v>6014</v>
      </c>
      <c r="I2256" s="1">
        <f>+Territorio[[#This Row],[id]]</f>
        <v>2246</v>
      </c>
    </row>
    <row r="2257" spans="2:9" hidden="1" x14ac:dyDescent="0.25">
      <c r="B2257">
        <v>2247</v>
      </c>
      <c r="C2257" s="1" t="s">
        <v>6015</v>
      </c>
      <c r="D2257" s="1" t="s">
        <v>6016</v>
      </c>
      <c r="E2257" s="1" t="s">
        <v>5143</v>
      </c>
      <c r="F2257" s="1" t="s">
        <v>455</v>
      </c>
      <c r="G2257" s="1" t="s">
        <v>1062</v>
      </c>
      <c r="H2257" s="1" t="s">
        <v>6017</v>
      </c>
      <c r="I2257" s="1">
        <f>+Territorio[[#This Row],[id]]</f>
        <v>2247</v>
      </c>
    </row>
    <row r="2258" spans="2:9" hidden="1" x14ac:dyDescent="0.25">
      <c r="B2258">
        <v>2248</v>
      </c>
      <c r="C2258" s="1" t="s">
        <v>6018</v>
      </c>
      <c r="D2258" s="1" t="s">
        <v>6019</v>
      </c>
      <c r="E2258" s="1" t="s">
        <v>5143</v>
      </c>
      <c r="F2258" s="1" t="s">
        <v>455</v>
      </c>
      <c r="G2258" s="1" t="s">
        <v>1062</v>
      </c>
      <c r="H2258" s="1" t="s">
        <v>6020</v>
      </c>
      <c r="I2258" s="1">
        <f>+Territorio[[#This Row],[id]]</f>
        <v>2248</v>
      </c>
    </row>
    <row r="2259" spans="2:9" hidden="1" x14ac:dyDescent="0.25">
      <c r="B2259">
        <v>2249</v>
      </c>
      <c r="C2259" s="1" t="s">
        <v>2405</v>
      </c>
      <c r="D2259" s="1" t="s">
        <v>6021</v>
      </c>
      <c r="E2259" s="1" t="s">
        <v>5143</v>
      </c>
      <c r="F2259" s="1" t="s">
        <v>455</v>
      </c>
      <c r="G2259" s="1" t="s">
        <v>1062</v>
      </c>
      <c r="H2259" s="1" t="s">
        <v>6022</v>
      </c>
      <c r="I2259" s="1">
        <f>+Territorio[[#This Row],[id]]</f>
        <v>2249</v>
      </c>
    </row>
    <row r="2260" spans="2:9" hidden="1" x14ac:dyDescent="0.25">
      <c r="B2260">
        <v>2250</v>
      </c>
      <c r="C2260" s="1" t="s">
        <v>6023</v>
      </c>
      <c r="D2260" s="1" t="s">
        <v>6024</v>
      </c>
      <c r="E2260" s="1" t="s">
        <v>5143</v>
      </c>
      <c r="F2260" s="1" t="s">
        <v>455</v>
      </c>
      <c r="G2260" s="1" t="s">
        <v>1062</v>
      </c>
      <c r="H2260" s="1" t="s">
        <v>6025</v>
      </c>
      <c r="I2260" s="1">
        <f>+Territorio[[#This Row],[id]]</f>
        <v>2250</v>
      </c>
    </row>
    <row r="2261" spans="2:9" hidden="1" x14ac:dyDescent="0.25">
      <c r="B2261">
        <v>2251</v>
      </c>
      <c r="C2261" s="1" t="s">
        <v>6026</v>
      </c>
      <c r="D2261" s="1" t="s">
        <v>6027</v>
      </c>
      <c r="E2261" s="1" t="s">
        <v>5143</v>
      </c>
      <c r="F2261" s="1" t="s">
        <v>455</v>
      </c>
      <c r="G2261" s="1" t="s">
        <v>1062</v>
      </c>
      <c r="H2261" s="1" t="s">
        <v>6028</v>
      </c>
      <c r="I2261" s="1">
        <f>+Territorio[[#This Row],[id]]</f>
        <v>2251</v>
      </c>
    </row>
    <row r="2262" spans="2:9" hidden="1" x14ac:dyDescent="0.25">
      <c r="B2262">
        <v>2252</v>
      </c>
      <c r="C2262" s="1" t="s">
        <v>6029</v>
      </c>
      <c r="D2262" s="1" t="s">
        <v>6030</v>
      </c>
      <c r="E2262" s="1" t="s">
        <v>5143</v>
      </c>
      <c r="F2262" s="1" t="s">
        <v>455</v>
      </c>
      <c r="G2262" s="1" t="s">
        <v>1062</v>
      </c>
      <c r="H2262" s="1" t="s">
        <v>6031</v>
      </c>
      <c r="I2262" s="1">
        <f>+Territorio[[#This Row],[id]]</f>
        <v>2252</v>
      </c>
    </row>
    <row r="2263" spans="2:9" hidden="1" x14ac:dyDescent="0.25">
      <c r="B2263">
        <v>2253</v>
      </c>
      <c r="C2263" s="1" t="s">
        <v>6032</v>
      </c>
      <c r="D2263" s="1" t="s">
        <v>6033</v>
      </c>
      <c r="E2263" s="1" t="s">
        <v>5143</v>
      </c>
      <c r="F2263" s="1" t="s">
        <v>455</v>
      </c>
      <c r="G2263" s="1" t="s">
        <v>1062</v>
      </c>
      <c r="H2263" s="1" t="s">
        <v>6034</v>
      </c>
      <c r="I2263" s="1">
        <f>+Territorio[[#This Row],[id]]</f>
        <v>2253</v>
      </c>
    </row>
    <row r="2264" spans="2:9" hidden="1" x14ac:dyDescent="0.25">
      <c r="B2264">
        <v>2254</v>
      </c>
      <c r="C2264" s="1" t="s">
        <v>5444</v>
      </c>
      <c r="D2264" s="1" t="s">
        <v>6035</v>
      </c>
      <c r="E2264" s="1" t="s">
        <v>5143</v>
      </c>
      <c r="F2264" s="1" t="s">
        <v>455</v>
      </c>
      <c r="G2264" s="1" t="s">
        <v>1062</v>
      </c>
      <c r="H2264" s="1" t="s">
        <v>6036</v>
      </c>
      <c r="I2264" s="1">
        <f>+Territorio[[#This Row],[id]]</f>
        <v>2254</v>
      </c>
    </row>
    <row r="2265" spans="2:9" hidden="1" x14ac:dyDescent="0.25">
      <c r="B2265">
        <v>2255</v>
      </c>
      <c r="C2265" s="1" t="s">
        <v>6037</v>
      </c>
      <c r="D2265" s="1" t="s">
        <v>6038</v>
      </c>
      <c r="E2265" s="1" t="s">
        <v>5143</v>
      </c>
      <c r="F2265" s="1" t="s">
        <v>455</v>
      </c>
      <c r="G2265" s="1" t="s">
        <v>1062</v>
      </c>
      <c r="H2265" s="1" t="s">
        <v>6039</v>
      </c>
      <c r="I2265" s="1">
        <f>+Territorio[[#This Row],[id]]</f>
        <v>2255</v>
      </c>
    </row>
    <row r="2266" spans="2:9" hidden="1" x14ac:dyDescent="0.25">
      <c r="B2266">
        <v>2256</v>
      </c>
      <c r="C2266" s="1" t="s">
        <v>3564</v>
      </c>
      <c r="D2266" s="1" t="s">
        <v>6040</v>
      </c>
      <c r="E2266" s="1" t="s">
        <v>5143</v>
      </c>
      <c r="F2266" s="1" t="s">
        <v>455</v>
      </c>
      <c r="G2266" s="1" t="s">
        <v>1062</v>
      </c>
      <c r="H2266" s="1" t="s">
        <v>6041</v>
      </c>
      <c r="I2266" s="1">
        <f>+Territorio[[#This Row],[id]]</f>
        <v>2256</v>
      </c>
    </row>
    <row r="2267" spans="2:9" hidden="1" x14ac:dyDescent="0.25">
      <c r="B2267">
        <v>2257</v>
      </c>
      <c r="C2267" s="1" t="s">
        <v>2087</v>
      </c>
      <c r="D2267" s="1" t="s">
        <v>6042</v>
      </c>
      <c r="E2267" s="1" t="s">
        <v>5143</v>
      </c>
      <c r="F2267" s="1" t="s">
        <v>455</v>
      </c>
      <c r="G2267" s="1" t="s">
        <v>1062</v>
      </c>
      <c r="H2267" s="1" t="s">
        <v>6043</v>
      </c>
      <c r="I2267" s="1">
        <f>+Territorio[[#This Row],[id]]</f>
        <v>2257</v>
      </c>
    </row>
    <row r="2268" spans="2:9" hidden="1" x14ac:dyDescent="0.25">
      <c r="B2268">
        <v>2258</v>
      </c>
      <c r="C2268" s="1" t="s">
        <v>1029</v>
      </c>
      <c r="D2268" s="1" t="s">
        <v>6044</v>
      </c>
      <c r="E2268" s="1" t="s">
        <v>5143</v>
      </c>
      <c r="F2268" s="1" t="s">
        <v>455</v>
      </c>
      <c r="G2268" s="1" t="s">
        <v>1062</v>
      </c>
      <c r="H2268" s="1" t="s">
        <v>6045</v>
      </c>
      <c r="I2268" s="1">
        <f>+Territorio[[#This Row],[id]]</f>
        <v>2258</v>
      </c>
    </row>
    <row r="2269" spans="2:9" hidden="1" x14ac:dyDescent="0.25">
      <c r="B2269">
        <v>2259</v>
      </c>
      <c r="C2269" s="1" t="s">
        <v>1259</v>
      </c>
      <c r="D2269" s="1" t="s">
        <v>6046</v>
      </c>
      <c r="E2269" s="1" t="s">
        <v>5143</v>
      </c>
      <c r="F2269" s="1" t="s">
        <v>455</v>
      </c>
      <c r="G2269" s="1" t="s">
        <v>1062</v>
      </c>
      <c r="H2269" s="1" t="s">
        <v>6047</v>
      </c>
      <c r="I2269" s="1">
        <f>+Territorio[[#This Row],[id]]</f>
        <v>2259</v>
      </c>
    </row>
    <row r="2270" spans="2:9" hidden="1" x14ac:dyDescent="0.25">
      <c r="B2270">
        <v>2260</v>
      </c>
      <c r="C2270" s="1" t="s">
        <v>6048</v>
      </c>
      <c r="D2270" s="1" t="s">
        <v>6049</v>
      </c>
      <c r="E2270" s="1" t="s">
        <v>5143</v>
      </c>
      <c r="F2270" s="1" t="s">
        <v>455</v>
      </c>
      <c r="G2270" s="1" t="s">
        <v>1062</v>
      </c>
      <c r="H2270" s="1" t="s">
        <v>6050</v>
      </c>
      <c r="I2270" s="1">
        <f>+Territorio[[#This Row],[id]]</f>
        <v>2260</v>
      </c>
    </row>
    <row r="2271" spans="2:9" hidden="1" x14ac:dyDescent="0.25">
      <c r="B2271">
        <v>2261</v>
      </c>
      <c r="C2271" s="1" t="s">
        <v>6051</v>
      </c>
      <c r="D2271" s="1" t="s">
        <v>6052</v>
      </c>
      <c r="E2271" s="1" t="s">
        <v>5143</v>
      </c>
      <c r="F2271" s="1" t="s">
        <v>455</v>
      </c>
      <c r="G2271" s="1" t="s">
        <v>1062</v>
      </c>
      <c r="H2271" s="1" t="s">
        <v>6053</v>
      </c>
      <c r="I2271" s="1">
        <f>+Territorio[[#This Row],[id]]</f>
        <v>2261</v>
      </c>
    </row>
    <row r="2272" spans="2:9" hidden="1" x14ac:dyDescent="0.25">
      <c r="B2272">
        <v>2262</v>
      </c>
      <c r="C2272" s="1" t="s">
        <v>6054</v>
      </c>
      <c r="D2272" s="1" t="s">
        <v>6055</v>
      </c>
      <c r="E2272" s="1" t="s">
        <v>5143</v>
      </c>
      <c r="F2272" s="1" t="s">
        <v>455</v>
      </c>
      <c r="G2272" s="1" t="s">
        <v>1062</v>
      </c>
      <c r="H2272" s="1" t="s">
        <v>6056</v>
      </c>
      <c r="I2272" s="1">
        <f>+Territorio[[#This Row],[id]]</f>
        <v>2262</v>
      </c>
    </row>
    <row r="2273" spans="2:9" hidden="1" x14ac:dyDescent="0.25">
      <c r="B2273">
        <v>2263</v>
      </c>
      <c r="C2273" s="1" t="s">
        <v>6057</v>
      </c>
      <c r="D2273" s="1" t="s">
        <v>6058</v>
      </c>
      <c r="E2273" s="1" t="s">
        <v>5143</v>
      </c>
      <c r="F2273" s="1" t="s">
        <v>455</v>
      </c>
      <c r="G2273" s="1" t="s">
        <v>1062</v>
      </c>
      <c r="H2273" s="1" t="s">
        <v>6059</v>
      </c>
      <c r="I2273" s="1">
        <f>+Territorio[[#This Row],[id]]</f>
        <v>2263</v>
      </c>
    </row>
    <row r="2274" spans="2:9" hidden="1" x14ac:dyDescent="0.25">
      <c r="B2274">
        <v>2264</v>
      </c>
      <c r="C2274" s="1" t="s">
        <v>5410</v>
      </c>
      <c r="D2274" s="1" t="s">
        <v>6060</v>
      </c>
      <c r="E2274" s="1" t="s">
        <v>5143</v>
      </c>
      <c r="F2274" s="1" t="s">
        <v>455</v>
      </c>
      <c r="G2274" s="1" t="s">
        <v>1062</v>
      </c>
      <c r="H2274" s="1" t="s">
        <v>6061</v>
      </c>
      <c r="I2274" s="1">
        <f>+Territorio[[#This Row],[id]]</f>
        <v>2264</v>
      </c>
    </row>
    <row r="2275" spans="2:9" hidden="1" x14ac:dyDescent="0.25">
      <c r="B2275">
        <v>2265</v>
      </c>
      <c r="C2275" s="1" t="s">
        <v>6062</v>
      </c>
      <c r="D2275" s="1" t="s">
        <v>6063</v>
      </c>
      <c r="E2275" s="1" t="s">
        <v>5143</v>
      </c>
      <c r="F2275" s="1" t="s">
        <v>455</v>
      </c>
      <c r="G2275" s="1" t="s">
        <v>1062</v>
      </c>
      <c r="H2275" s="1" t="s">
        <v>6064</v>
      </c>
      <c r="I2275" s="1">
        <f>+Territorio[[#This Row],[id]]</f>
        <v>2265</v>
      </c>
    </row>
    <row r="2276" spans="2:9" hidden="1" x14ac:dyDescent="0.25">
      <c r="B2276">
        <v>2266</v>
      </c>
      <c r="C2276" s="1" t="s">
        <v>6065</v>
      </c>
      <c r="D2276" s="1" t="s">
        <v>6066</v>
      </c>
      <c r="E2276" s="1" t="s">
        <v>5143</v>
      </c>
      <c r="F2276" s="1" t="s">
        <v>455</v>
      </c>
      <c r="G2276" s="1" t="s">
        <v>1062</v>
      </c>
      <c r="H2276" s="1" t="s">
        <v>6067</v>
      </c>
      <c r="I2276" s="1">
        <f>+Territorio[[#This Row],[id]]</f>
        <v>2266</v>
      </c>
    </row>
    <row r="2277" spans="2:9" hidden="1" x14ac:dyDescent="0.25">
      <c r="B2277">
        <v>2267</v>
      </c>
      <c r="C2277" s="1" t="s">
        <v>3538</v>
      </c>
      <c r="D2277" s="1" t="s">
        <v>6068</v>
      </c>
      <c r="E2277" s="1" t="s">
        <v>5143</v>
      </c>
      <c r="F2277" s="1" t="s">
        <v>455</v>
      </c>
      <c r="G2277" s="1" t="s">
        <v>1062</v>
      </c>
      <c r="H2277" s="1" t="s">
        <v>6069</v>
      </c>
      <c r="I2277" s="1">
        <f>+Territorio[[#This Row],[id]]</f>
        <v>2267</v>
      </c>
    </row>
    <row r="2278" spans="2:9" hidden="1" x14ac:dyDescent="0.25">
      <c r="B2278">
        <v>2268</v>
      </c>
      <c r="C2278" s="1" t="s">
        <v>6070</v>
      </c>
      <c r="D2278" s="1" t="s">
        <v>6071</v>
      </c>
      <c r="E2278" s="1" t="s">
        <v>5143</v>
      </c>
      <c r="F2278" s="1" t="s">
        <v>455</v>
      </c>
      <c r="G2278" s="1" t="s">
        <v>1062</v>
      </c>
      <c r="H2278" s="1" t="s">
        <v>6072</v>
      </c>
      <c r="I2278" s="1">
        <f>+Territorio[[#This Row],[id]]</f>
        <v>2268</v>
      </c>
    </row>
    <row r="2279" spans="2:9" hidden="1" x14ac:dyDescent="0.25">
      <c r="B2279">
        <v>2269</v>
      </c>
      <c r="C2279" s="1" t="s">
        <v>5636</v>
      </c>
      <c r="D2279" s="1" t="s">
        <v>6073</v>
      </c>
      <c r="E2279" s="1" t="s">
        <v>5143</v>
      </c>
      <c r="F2279" s="1" t="s">
        <v>455</v>
      </c>
      <c r="G2279" s="1" t="s">
        <v>1062</v>
      </c>
      <c r="H2279" s="1" t="s">
        <v>6074</v>
      </c>
      <c r="I2279" s="1">
        <f>+Territorio[[#This Row],[id]]</f>
        <v>2269</v>
      </c>
    </row>
    <row r="2280" spans="2:9" hidden="1" x14ac:dyDescent="0.25">
      <c r="B2280">
        <v>2270</v>
      </c>
      <c r="C2280" s="1" t="s">
        <v>6075</v>
      </c>
      <c r="D2280" s="1" t="s">
        <v>6076</v>
      </c>
      <c r="E2280" s="1" t="s">
        <v>5143</v>
      </c>
      <c r="F2280" s="1" t="s">
        <v>455</v>
      </c>
      <c r="G2280" s="1" t="s">
        <v>1062</v>
      </c>
      <c r="H2280" s="1" t="s">
        <v>6077</v>
      </c>
      <c r="I2280" s="1">
        <f>+Territorio[[#This Row],[id]]</f>
        <v>2270</v>
      </c>
    </row>
    <row r="2281" spans="2:9" hidden="1" x14ac:dyDescent="0.25">
      <c r="B2281">
        <v>2271</v>
      </c>
      <c r="C2281" s="1" t="s">
        <v>6078</v>
      </c>
      <c r="D2281" s="1" t="s">
        <v>6079</v>
      </c>
      <c r="E2281" s="1" t="s">
        <v>5143</v>
      </c>
      <c r="F2281" s="1" t="s">
        <v>455</v>
      </c>
      <c r="G2281" s="1" t="s">
        <v>1062</v>
      </c>
      <c r="H2281" s="1" t="s">
        <v>6080</v>
      </c>
      <c r="I2281" s="1">
        <f>+Territorio[[#This Row],[id]]</f>
        <v>2271</v>
      </c>
    </row>
    <row r="2282" spans="2:9" hidden="1" x14ac:dyDescent="0.25">
      <c r="B2282">
        <v>2272</v>
      </c>
      <c r="C2282" s="1" t="s">
        <v>5941</v>
      </c>
      <c r="D2282" s="1" t="s">
        <v>6081</v>
      </c>
      <c r="E2282" s="1" t="s">
        <v>5143</v>
      </c>
      <c r="F2282" s="1" t="s">
        <v>455</v>
      </c>
      <c r="G2282" s="1" t="s">
        <v>1062</v>
      </c>
      <c r="H2282" s="1" t="s">
        <v>6082</v>
      </c>
      <c r="I2282" s="1">
        <f>+Territorio[[#This Row],[id]]</f>
        <v>2272</v>
      </c>
    </row>
    <row r="2283" spans="2:9" hidden="1" x14ac:dyDescent="0.25">
      <c r="B2283">
        <v>2273</v>
      </c>
      <c r="C2283" s="1" t="s">
        <v>1038</v>
      </c>
      <c r="D2283" s="1" t="s">
        <v>6083</v>
      </c>
      <c r="E2283" s="1" t="s">
        <v>5143</v>
      </c>
      <c r="F2283" s="1" t="s">
        <v>455</v>
      </c>
      <c r="G2283" s="1" t="s">
        <v>1062</v>
      </c>
      <c r="H2283" s="1" t="s">
        <v>6084</v>
      </c>
      <c r="I2283" s="1">
        <f>+Territorio[[#This Row],[id]]</f>
        <v>2273</v>
      </c>
    </row>
    <row r="2284" spans="2:9" hidden="1" x14ac:dyDescent="0.25">
      <c r="B2284">
        <v>2274</v>
      </c>
      <c r="C2284" s="1" t="s">
        <v>6085</v>
      </c>
      <c r="D2284" s="1" t="s">
        <v>6086</v>
      </c>
      <c r="E2284" s="1" t="s">
        <v>5143</v>
      </c>
      <c r="F2284" s="1" t="s">
        <v>455</v>
      </c>
      <c r="G2284" s="1" t="s">
        <v>1062</v>
      </c>
      <c r="H2284" s="1" t="s">
        <v>6087</v>
      </c>
      <c r="I2284" s="1">
        <f>+Territorio[[#This Row],[id]]</f>
        <v>2274</v>
      </c>
    </row>
    <row r="2285" spans="2:9" hidden="1" x14ac:dyDescent="0.25">
      <c r="B2285">
        <v>2275</v>
      </c>
      <c r="C2285" s="1" t="s">
        <v>6088</v>
      </c>
      <c r="D2285" s="1" t="s">
        <v>6089</v>
      </c>
      <c r="E2285" s="1" t="s">
        <v>5143</v>
      </c>
      <c r="F2285" s="1" t="s">
        <v>455</v>
      </c>
      <c r="G2285" s="1" t="s">
        <v>1062</v>
      </c>
      <c r="H2285" s="1" t="s">
        <v>6090</v>
      </c>
      <c r="I2285" s="1">
        <f>+Territorio[[#This Row],[id]]</f>
        <v>2275</v>
      </c>
    </row>
    <row r="2286" spans="2:9" hidden="1" x14ac:dyDescent="0.25">
      <c r="B2286">
        <v>2276</v>
      </c>
      <c r="C2286" s="1" t="s">
        <v>6091</v>
      </c>
      <c r="D2286" s="1" t="s">
        <v>6092</v>
      </c>
      <c r="E2286" s="1" t="s">
        <v>5143</v>
      </c>
      <c r="F2286" s="1" t="s">
        <v>455</v>
      </c>
      <c r="G2286" s="1" t="s">
        <v>1062</v>
      </c>
      <c r="H2286" s="1" t="s">
        <v>6093</v>
      </c>
      <c r="I2286" s="1">
        <f>+Territorio[[#This Row],[id]]</f>
        <v>2276</v>
      </c>
    </row>
    <row r="2287" spans="2:9" hidden="1" x14ac:dyDescent="0.25">
      <c r="B2287">
        <v>2277</v>
      </c>
      <c r="C2287" s="1" t="s">
        <v>6094</v>
      </c>
      <c r="D2287" s="1" t="s">
        <v>6095</v>
      </c>
      <c r="E2287" s="1" t="s">
        <v>5143</v>
      </c>
      <c r="F2287" s="1" t="s">
        <v>455</v>
      </c>
      <c r="G2287" s="1" t="s">
        <v>1062</v>
      </c>
      <c r="H2287" s="1" t="s">
        <v>6096</v>
      </c>
      <c r="I2287" s="1">
        <f>+Territorio[[#This Row],[id]]</f>
        <v>2277</v>
      </c>
    </row>
    <row r="2288" spans="2:9" hidden="1" x14ac:dyDescent="0.25">
      <c r="B2288">
        <v>2278</v>
      </c>
      <c r="C2288" s="1" t="s">
        <v>6097</v>
      </c>
      <c r="D2288" s="1" t="s">
        <v>6098</v>
      </c>
      <c r="E2288" s="1" t="s">
        <v>5143</v>
      </c>
      <c r="F2288" s="1" t="s">
        <v>455</v>
      </c>
      <c r="G2288" s="1" t="s">
        <v>1062</v>
      </c>
      <c r="H2288" s="1" t="s">
        <v>6099</v>
      </c>
      <c r="I2288" s="1">
        <f>+Territorio[[#This Row],[id]]</f>
        <v>2278</v>
      </c>
    </row>
    <row r="2289" spans="2:9" hidden="1" x14ac:dyDescent="0.25">
      <c r="B2289">
        <v>2279</v>
      </c>
      <c r="C2289" s="1" t="s">
        <v>6100</v>
      </c>
      <c r="D2289" s="1" t="s">
        <v>6101</v>
      </c>
      <c r="E2289" s="1" t="s">
        <v>5143</v>
      </c>
      <c r="F2289" s="1" t="s">
        <v>455</v>
      </c>
      <c r="G2289" s="1" t="s">
        <v>1062</v>
      </c>
      <c r="H2289" s="1" t="s">
        <v>6102</v>
      </c>
      <c r="I2289" s="1">
        <f>+Territorio[[#This Row],[id]]</f>
        <v>2279</v>
      </c>
    </row>
    <row r="2290" spans="2:9" hidden="1" x14ac:dyDescent="0.25">
      <c r="B2290">
        <v>2280</v>
      </c>
      <c r="C2290" s="1" t="s">
        <v>6103</v>
      </c>
      <c r="D2290" s="1" t="s">
        <v>6104</v>
      </c>
      <c r="E2290" s="1" t="s">
        <v>5143</v>
      </c>
      <c r="F2290" s="1" t="s">
        <v>455</v>
      </c>
      <c r="G2290" s="1" t="s">
        <v>1062</v>
      </c>
      <c r="H2290" s="1" t="s">
        <v>6105</v>
      </c>
      <c r="I2290" s="1">
        <f>+Territorio[[#This Row],[id]]</f>
        <v>2280</v>
      </c>
    </row>
    <row r="2291" spans="2:9" hidden="1" x14ac:dyDescent="0.25">
      <c r="B2291">
        <v>2281</v>
      </c>
      <c r="C2291" s="1" t="s">
        <v>1051</v>
      </c>
      <c r="D2291" s="1" t="s">
        <v>6106</v>
      </c>
      <c r="E2291" s="1" t="s">
        <v>5143</v>
      </c>
      <c r="F2291" s="1" t="s">
        <v>455</v>
      </c>
      <c r="G2291" s="1" t="s">
        <v>1062</v>
      </c>
      <c r="H2291" s="1" t="s">
        <v>6107</v>
      </c>
      <c r="I2291" s="1">
        <f>+Territorio[[#This Row],[id]]</f>
        <v>2281</v>
      </c>
    </row>
    <row r="2292" spans="2:9" hidden="1" x14ac:dyDescent="0.25">
      <c r="B2292">
        <v>2282</v>
      </c>
      <c r="C2292" s="1" t="s">
        <v>6108</v>
      </c>
      <c r="D2292" s="1" t="s">
        <v>6109</v>
      </c>
      <c r="E2292" s="1" t="s">
        <v>5143</v>
      </c>
      <c r="F2292" s="1" t="s">
        <v>455</v>
      </c>
      <c r="G2292" s="1" t="s">
        <v>1062</v>
      </c>
      <c r="H2292" s="1" t="s">
        <v>6110</v>
      </c>
      <c r="I2292" s="1">
        <f>+Territorio[[#This Row],[id]]</f>
        <v>2282</v>
      </c>
    </row>
    <row r="2293" spans="2:9" hidden="1" x14ac:dyDescent="0.25">
      <c r="B2293">
        <v>2283</v>
      </c>
      <c r="C2293" s="1" t="s">
        <v>5864</v>
      </c>
      <c r="D2293" s="1" t="s">
        <v>6111</v>
      </c>
      <c r="E2293" s="1" t="s">
        <v>5143</v>
      </c>
      <c r="F2293" s="1" t="s">
        <v>455</v>
      </c>
      <c r="G2293" s="1" t="s">
        <v>1062</v>
      </c>
      <c r="H2293" s="1" t="s">
        <v>6112</v>
      </c>
      <c r="I2293" s="1">
        <f>+Territorio[[#This Row],[id]]</f>
        <v>2283</v>
      </c>
    </row>
    <row r="2294" spans="2:9" hidden="1" x14ac:dyDescent="0.25">
      <c r="B2294">
        <v>2284</v>
      </c>
      <c r="C2294" s="1" t="s">
        <v>6113</v>
      </c>
      <c r="D2294" s="1" t="s">
        <v>6114</v>
      </c>
      <c r="E2294" s="1" t="s">
        <v>5143</v>
      </c>
      <c r="F2294" s="1" t="s">
        <v>455</v>
      </c>
      <c r="G2294" s="1" t="s">
        <v>1062</v>
      </c>
      <c r="H2294" s="1" t="s">
        <v>6115</v>
      </c>
      <c r="I2294" s="1">
        <f>+Territorio[[#This Row],[id]]</f>
        <v>2284</v>
      </c>
    </row>
    <row r="2295" spans="2:9" hidden="1" x14ac:dyDescent="0.25">
      <c r="B2295">
        <v>2285</v>
      </c>
      <c r="C2295" s="1" t="s">
        <v>4725</v>
      </c>
      <c r="D2295" s="1" t="s">
        <v>6116</v>
      </c>
      <c r="E2295" s="1" t="s">
        <v>5143</v>
      </c>
      <c r="F2295" s="1" t="s">
        <v>455</v>
      </c>
      <c r="G2295" s="1" t="s">
        <v>1062</v>
      </c>
      <c r="H2295" s="1" t="s">
        <v>6117</v>
      </c>
      <c r="I2295" s="1">
        <f>+Territorio[[#This Row],[id]]</f>
        <v>2285</v>
      </c>
    </row>
    <row r="2296" spans="2:9" hidden="1" x14ac:dyDescent="0.25">
      <c r="B2296">
        <v>2286</v>
      </c>
      <c r="C2296" s="1" t="s">
        <v>4727</v>
      </c>
      <c r="D2296" s="1" t="s">
        <v>6118</v>
      </c>
      <c r="E2296" s="1" t="s">
        <v>5143</v>
      </c>
      <c r="F2296" s="1" t="s">
        <v>455</v>
      </c>
      <c r="G2296" s="1" t="s">
        <v>1062</v>
      </c>
      <c r="H2296" s="1" t="s">
        <v>6119</v>
      </c>
      <c r="I2296" s="1">
        <f>+Territorio[[#This Row],[id]]</f>
        <v>2286</v>
      </c>
    </row>
    <row r="2297" spans="2:9" hidden="1" x14ac:dyDescent="0.25">
      <c r="B2297">
        <v>2287</v>
      </c>
      <c r="C2297" s="1" t="s">
        <v>6120</v>
      </c>
      <c r="D2297" s="1" t="s">
        <v>6121</v>
      </c>
      <c r="E2297" s="1" t="s">
        <v>5143</v>
      </c>
      <c r="F2297" s="1" t="s">
        <v>455</v>
      </c>
      <c r="G2297" s="1" t="s">
        <v>1062</v>
      </c>
      <c r="H2297" s="1" t="s">
        <v>6122</v>
      </c>
      <c r="I2297" s="1">
        <f>+Territorio[[#This Row],[id]]</f>
        <v>2287</v>
      </c>
    </row>
    <row r="2298" spans="2:9" hidden="1" x14ac:dyDescent="0.25">
      <c r="B2298">
        <v>2288</v>
      </c>
      <c r="C2298" s="1" t="s">
        <v>6123</v>
      </c>
      <c r="D2298" s="1" t="s">
        <v>6124</v>
      </c>
      <c r="E2298" s="1" t="s">
        <v>5143</v>
      </c>
      <c r="F2298" s="1" t="s">
        <v>455</v>
      </c>
      <c r="G2298" s="1" t="s">
        <v>1062</v>
      </c>
      <c r="H2298" s="1" t="s">
        <v>6125</v>
      </c>
      <c r="I2298" s="1">
        <f>+Territorio[[#This Row],[id]]</f>
        <v>2288</v>
      </c>
    </row>
    <row r="2299" spans="2:9" hidden="1" x14ac:dyDescent="0.25">
      <c r="B2299">
        <v>2289</v>
      </c>
      <c r="C2299" s="1" t="s">
        <v>6126</v>
      </c>
      <c r="D2299" s="1" t="s">
        <v>6127</v>
      </c>
      <c r="E2299" s="1" t="s">
        <v>5143</v>
      </c>
      <c r="F2299" s="1" t="s">
        <v>455</v>
      </c>
      <c r="G2299" s="1" t="s">
        <v>1062</v>
      </c>
      <c r="H2299" s="1" t="s">
        <v>6128</v>
      </c>
      <c r="I2299" s="1">
        <f>+Territorio[[#This Row],[id]]</f>
        <v>2289</v>
      </c>
    </row>
    <row r="2300" spans="2:9" hidden="1" x14ac:dyDescent="0.25">
      <c r="B2300">
        <v>2290</v>
      </c>
      <c r="C2300" s="1" t="s">
        <v>6129</v>
      </c>
      <c r="D2300" s="1" t="s">
        <v>6130</v>
      </c>
      <c r="E2300" s="1" t="s">
        <v>5143</v>
      </c>
      <c r="F2300" s="1" t="s">
        <v>455</v>
      </c>
      <c r="G2300" s="1" t="s">
        <v>1062</v>
      </c>
      <c r="H2300" s="1" t="s">
        <v>6131</v>
      </c>
      <c r="I2300" s="1">
        <f>+Territorio[[#This Row],[id]]</f>
        <v>2290</v>
      </c>
    </row>
    <row r="2301" spans="2:9" hidden="1" x14ac:dyDescent="0.25">
      <c r="B2301">
        <v>2291</v>
      </c>
      <c r="C2301" s="1" t="s">
        <v>6132</v>
      </c>
      <c r="D2301" s="1" t="s">
        <v>6133</v>
      </c>
      <c r="E2301" s="1" t="s">
        <v>5143</v>
      </c>
      <c r="F2301" s="1" t="s">
        <v>455</v>
      </c>
      <c r="G2301" s="1" t="s">
        <v>1062</v>
      </c>
      <c r="H2301" s="1" t="s">
        <v>6134</v>
      </c>
      <c r="I2301" s="1">
        <f>+Territorio[[#This Row],[id]]</f>
        <v>2291</v>
      </c>
    </row>
    <row r="2302" spans="2:9" hidden="1" x14ac:dyDescent="0.25">
      <c r="B2302">
        <v>2292</v>
      </c>
      <c r="C2302" s="1" t="s">
        <v>6135</v>
      </c>
      <c r="D2302" s="1" t="s">
        <v>6136</v>
      </c>
      <c r="E2302" s="1" t="s">
        <v>5143</v>
      </c>
      <c r="F2302" s="1" t="s">
        <v>455</v>
      </c>
      <c r="G2302" s="1" t="s">
        <v>1062</v>
      </c>
      <c r="H2302" s="1" t="s">
        <v>6137</v>
      </c>
      <c r="I2302" s="1">
        <f>+Territorio[[#This Row],[id]]</f>
        <v>2292</v>
      </c>
    </row>
    <row r="2303" spans="2:9" hidden="1" x14ac:dyDescent="0.25">
      <c r="B2303">
        <v>2293</v>
      </c>
      <c r="C2303" s="1" t="s">
        <v>6138</v>
      </c>
      <c r="D2303" s="1" t="s">
        <v>6139</v>
      </c>
      <c r="E2303" s="1" t="s">
        <v>5143</v>
      </c>
      <c r="F2303" s="1" t="s">
        <v>455</v>
      </c>
      <c r="G2303" s="1" t="s">
        <v>1062</v>
      </c>
      <c r="H2303" s="1" t="s">
        <v>6140</v>
      </c>
      <c r="I2303" s="1">
        <f>+Territorio[[#This Row],[id]]</f>
        <v>2293</v>
      </c>
    </row>
    <row r="2304" spans="2:9" hidden="1" x14ac:dyDescent="0.25">
      <c r="B2304">
        <v>2294</v>
      </c>
      <c r="C2304" s="1" t="s">
        <v>6141</v>
      </c>
      <c r="D2304" s="1" t="s">
        <v>6142</v>
      </c>
      <c r="E2304" s="1" t="s">
        <v>5143</v>
      </c>
      <c r="F2304" s="1" t="s">
        <v>455</v>
      </c>
      <c r="G2304" s="1" t="s">
        <v>1062</v>
      </c>
      <c r="H2304" s="1" t="s">
        <v>6143</v>
      </c>
      <c r="I2304" s="1">
        <f>+Territorio[[#This Row],[id]]</f>
        <v>2294</v>
      </c>
    </row>
    <row r="2305" spans="2:9" hidden="1" x14ac:dyDescent="0.25">
      <c r="B2305">
        <v>2295</v>
      </c>
      <c r="C2305" s="1" t="s">
        <v>6144</v>
      </c>
      <c r="D2305" s="1" t="s">
        <v>6145</v>
      </c>
      <c r="E2305" s="1" t="s">
        <v>5143</v>
      </c>
      <c r="F2305" s="1" t="s">
        <v>455</v>
      </c>
      <c r="G2305" s="1" t="s">
        <v>1062</v>
      </c>
      <c r="H2305" s="1" t="s">
        <v>6146</v>
      </c>
      <c r="I2305" s="1">
        <f>+Territorio[[#This Row],[id]]</f>
        <v>2295</v>
      </c>
    </row>
    <row r="2306" spans="2:9" hidden="1" x14ac:dyDescent="0.25">
      <c r="B2306">
        <v>2296</v>
      </c>
      <c r="C2306" s="1" t="s">
        <v>6147</v>
      </c>
      <c r="D2306" s="1" t="s">
        <v>6148</v>
      </c>
      <c r="E2306" s="1" t="s">
        <v>5143</v>
      </c>
      <c r="F2306" s="1" t="s">
        <v>455</v>
      </c>
      <c r="G2306" s="1" t="s">
        <v>1062</v>
      </c>
      <c r="H2306" s="1" t="s">
        <v>6149</v>
      </c>
      <c r="I2306" s="1">
        <f>+Territorio[[#This Row],[id]]</f>
        <v>2296</v>
      </c>
    </row>
    <row r="2307" spans="2:9" hidden="1" x14ac:dyDescent="0.25">
      <c r="B2307">
        <v>2297</v>
      </c>
      <c r="C2307" s="1" t="s">
        <v>5015</v>
      </c>
      <c r="D2307" s="1" t="s">
        <v>6150</v>
      </c>
      <c r="E2307" s="1" t="s">
        <v>5143</v>
      </c>
      <c r="F2307" s="1" t="s">
        <v>455</v>
      </c>
      <c r="G2307" s="1" t="s">
        <v>1062</v>
      </c>
      <c r="H2307" s="1" t="s">
        <v>6151</v>
      </c>
      <c r="I2307" s="1">
        <f>+Territorio[[#This Row],[id]]</f>
        <v>2297</v>
      </c>
    </row>
    <row r="2308" spans="2:9" hidden="1" x14ac:dyDescent="0.25">
      <c r="B2308">
        <v>2298</v>
      </c>
      <c r="C2308" s="1" t="s">
        <v>6152</v>
      </c>
      <c r="D2308" s="1" t="s">
        <v>6153</v>
      </c>
      <c r="E2308" s="1" t="s">
        <v>5143</v>
      </c>
      <c r="F2308" s="1" t="s">
        <v>455</v>
      </c>
      <c r="G2308" s="1" t="s">
        <v>1062</v>
      </c>
      <c r="H2308" s="1" t="s">
        <v>6154</v>
      </c>
      <c r="I2308" s="1">
        <f>+Territorio[[#This Row],[id]]</f>
        <v>2298</v>
      </c>
    </row>
    <row r="2309" spans="2:9" hidden="1" x14ac:dyDescent="0.25">
      <c r="B2309">
        <v>2299</v>
      </c>
      <c r="C2309" s="1" t="s">
        <v>6155</v>
      </c>
      <c r="D2309" s="1" t="s">
        <v>6156</v>
      </c>
      <c r="E2309" s="1" t="s">
        <v>5143</v>
      </c>
      <c r="F2309" s="1" t="s">
        <v>455</v>
      </c>
      <c r="G2309" s="1" t="s">
        <v>1062</v>
      </c>
      <c r="H2309" s="1" t="s">
        <v>6157</v>
      </c>
      <c r="I2309" s="1">
        <f>+Territorio[[#This Row],[id]]</f>
        <v>2299</v>
      </c>
    </row>
    <row r="2310" spans="2:9" hidden="1" x14ac:dyDescent="0.25">
      <c r="B2310">
        <v>2300</v>
      </c>
      <c r="C2310" s="1" t="s">
        <v>6158</v>
      </c>
      <c r="D2310" s="1" t="s">
        <v>6159</v>
      </c>
      <c r="E2310" s="1" t="s">
        <v>5143</v>
      </c>
      <c r="F2310" s="1" t="s">
        <v>455</v>
      </c>
      <c r="G2310" s="1" t="s">
        <v>1062</v>
      </c>
      <c r="H2310" s="1" t="s">
        <v>6160</v>
      </c>
      <c r="I2310" s="1">
        <f>+Territorio[[#This Row],[id]]</f>
        <v>2300</v>
      </c>
    </row>
    <row r="2311" spans="2:9" hidden="1" x14ac:dyDescent="0.25">
      <c r="B2311">
        <v>2301</v>
      </c>
      <c r="C2311" s="1" t="s">
        <v>2254</v>
      </c>
      <c r="D2311" s="1" t="s">
        <v>6161</v>
      </c>
      <c r="E2311" s="1" t="s">
        <v>5143</v>
      </c>
      <c r="F2311" s="1" t="s">
        <v>455</v>
      </c>
      <c r="G2311" s="1" t="s">
        <v>1062</v>
      </c>
      <c r="H2311" s="1" t="s">
        <v>6162</v>
      </c>
      <c r="I2311" s="1">
        <f>+Territorio[[#This Row],[id]]</f>
        <v>2301</v>
      </c>
    </row>
    <row r="2312" spans="2:9" hidden="1" x14ac:dyDescent="0.25">
      <c r="B2312">
        <v>2302</v>
      </c>
      <c r="C2312" s="1" t="s">
        <v>6163</v>
      </c>
      <c r="D2312" s="1" t="s">
        <v>6164</v>
      </c>
      <c r="E2312" s="1" t="s">
        <v>5143</v>
      </c>
      <c r="F2312" s="1" t="s">
        <v>455</v>
      </c>
      <c r="G2312" s="1" t="s">
        <v>1062</v>
      </c>
      <c r="H2312" s="1" t="s">
        <v>6165</v>
      </c>
      <c r="I2312" s="1">
        <f>+Territorio[[#This Row],[id]]</f>
        <v>2302</v>
      </c>
    </row>
    <row r="2313" spans="2:9" hidden="1" x14ac:dyDescent="0.25">
      <c r="B2313">
        <v>2303</v>
      </c>
      <c r="C2313" s="1" t="s">
        <v>6166</v>
      </c>
      <c r="D2313" s="1" t="s">
        <v>6167</v>
      </c>
      <c r="E2313" s="1" t="s">
        <v>5143</v>
      </c>
      <c r="F2313" s="1" t="s">
        <v>455</v>
      </c>
      <c r="G2313" s="1" t="s">
        <v>1062</v>
      </c>
      <c r="H2313" s="1" t="s">
        <v>6168</v>
      </c>
      <c r="I2313" s="1">
        <f>+Territorio[[#This Row],[id]]</f>
        <v>2303</v>
      </c>
    </row>
    <row r="2314" spans="2:9" hidden="1" x14ac:dyDescent="0.25">
      <c r="B2314">
        <v>2304</v>
      </c>
      <c r="C2314" s="1" t="s">
        <v>6169</v>
      </c>
      <c r="D2314" s="1" t="s">
        <v>6170</v>
      </c>
      <c r="E2314" s="1" t="s">
        <v>5143</v>
      </c>
      <c r="F2314" s="1" t="s">
        <v>455</v>
      </c>
      <c r="G2314" s="1" t="s">
        <v>1062</v>
      </c>
      <c r="H2314" s="1" t="s">
        <v>6171</v>
      </c>
      <c r="I2314" s="1">
        <f>+Territorio[[#This Row],[id]]</f>
        <v>2304</v>
      </c>
    </row>
    <row r="2315" spans="2:9" hidden="1" x14ac:dyDescent="0.25">
      <c r="B2315">
        <v>2305</v>
      </c>
      <c r="C2315" s="1" t="s">
        <v>2233</v>
      </c>
      <c r="D2315" s="1" t="s">
        <v>6172</v>
      </c>
      <c r="E2315" s="1" t="s">
        <v>5143</v>
      </c>
      <c r="F2315" s="1" t="s">
        <v>455</v>
      </c>
      <c r="G2315" s="1" t="s">
        <v>1062</v>
      </c>
      <c r="H2315" s="1" t="s">
        <v>6173</v>
      </c>
      <c r="I2315" s="1">
        <f>+Territorio[[#This Row],[id]]</f>
        <v>2305</v>
      </c>
    </row>
    <row r="2316" spans="2:9" hidden="1" x14ac:dyDescent="0.25">
      <c r="B2316">
        <v>2306</v>
      </c>
      <c r="C2316" s="1" t="s">
        <v>6174</v>
      </c>
      <c r="D2316" s="1" t="s">
        <v>6175</v>
      </c>
      <c r="E2316" s="1" t="s">
        <v>5143</v>
      </c>
      <c r="F2316" s="1" t="s">
        <v>455</v>
      </c>
      <c r="G2316" s="1" t="s">
        <v>1062</v>
      </c>
      <c r="H2316" s="1" t="s">
        <v>6176</v>
      </c>
      <c r="I2316" s="1">
        <f>+Territorio[[#This Row],[id]]</f>
        <v>2306</v>
      </c>
    </row>
    <row r="2317" spans="2:9" hidden="1" x14ac:dyDescent="0.25">
      <c r="B2317">
        <v>2307</v>
      </c>
      <c r="C2317" s="1" t="s">
        <v>6177</v>
      </c>
      <c r="D2317" s="1" t="s">
        <v>6178</v>
      </c>
      <c r="E2317" s="1" t="s">
        <v>5143</v>
      </c>
      <c r="F2317" s="1" t="s">
        <v>455</v>
      </c>
      <c r="G2317" s="1" t="s">
        <v>1062</v>
      </c>
      <c r="H2317" s="1" t="s">
        <v>6179</v>
      </c>
      <c r="I2317" s="1">
        <f>+Territorio[[#This Row],[id]]</f>
        <v>2307</v>
      </c>
    </row>
    <row r="2318" spans="2:9" hidden="1" x14ac:dyDescent="0.25">
      <c r="B2318">
        <v>2308</v>
      </c>
      <c r="C2318" s="1" t="s">
        <v>6180</v>
      </c>
      <c r="D2318" s="1" t="s">
        <v>6181</v>
      </c>
      <c r="E2318" s="1" t="s">
        <v>5143</v>
      </c>
      <c r="F2318" s="1" t="s">
        <v>455</v>
      </c>
      <c r="G2318" s="1" t="s">
        <v>1062</v>
      </c>
      <c r="H2318" s="1" t="s">
        <v>6182</v>
      </c>
      <c r="I2318" s="1">
        <f>+Territorio[[#This Row],[id]]</f>
        <v>2308</v>
      </c>
    </row>
    <row r="2319" spans="2:9" hidden="1" x14ac:dyDescent="0.25">
      <c r="B2319">
        <v>2309</v>
      </c>
      <c r="C2319" s="1" t="s">
        <v>6183</v>
      </c>
      <c r="D2319" s="1" t="s">
        <v>6184</v>
      </c>
      <c r="E2319" s="1" t="s">
        <v>5143</v>
      </c>
      <c r="F2319" s="1" t="s">
        <v>455</v>
      </c>
      <c r="G2319" s="1" t="s">
        <v>1062</v>
      </c>
      <c r="H2319" s="1" t="s">
        <v>6185</v>
      </c>
      <c r="I2319" s="1">
        <f>+Territorio[[#This Row],[id]]</f>
        <v>2309</v>
      </c>
    </row>
    <row r="2320" spans="2:9" hidden="1" x14ac:dyDescent="0.25">
      <c r="B2320">
        <v>2310</v>
      </c>
      <c r="C2320" s="1" t="s">
        <v>6186</v>
      </c>
      <c r="D2320" s="1" t="s">
        <v>6187</v>
      </c>
      <c r="E2320" s="1" t="s">
        <v>5143</v>
      </c>
      <c r="F2320" s="1" t="s">
        <v>455</v>
      </c>
      <c r="G2320" s="1" t="s">
        <v>1062</v>
      </c>
      <c r="H2320" s="1" t="s">
        <v>6188</v>
      </c>
      <c r="I2320" s="1">
        <f>+Territorio[[#This Row],[id]]</f>
        <v>2310</v>
      </c>
    </row>
    <row r="2321" spans="2:9" hidden="1" x14ac:dyDescent="0.25">
      <c r="B2321">
        <v>2311</v>
      </c>
      <c r="C2321" s="1" t="s">
        <v>6189</v>
      </c>
      <c r="D2321" s="1" t="s">
        <v>6190</v>
      </c>
      <c r="E2321" s="1" t="s">
        <v>5143</v>
      </c>
      <c r="F2321" s="1" t="s">
        <v>455</v>
      </c>
      <c r="G2321" s="1" t="s">
        <v>1062</v>
      </c>
      <c r="H2321" s="1" t="s">
        <v>6191</v>
      </c>
      <c r="I2321" s="1">
        <f>+Territorio[[#This Row],[id]]</f>
        <v>2311</v>
      </c>
    </row>
    <row r="2322" spans="2:9" hidden="1" x14ac:dyDescent="0.25">
      <c r="B2322">
        <v>2312</v>
      </c>
      <c r="C2322" s="1" t="s">
        <v>6192</v>
      </c>
      <c r="D2322" s="1" t="s">
        <v>6193</v>
      </c>
      <c r="E2322" s="1" t="s">
        <v>5143</v>
      </c>
      <c r="F2322" s="1" t="s">
        <v>455</v>
      </c>
      <c r="G2322" s="1" t="s">
        <v>1062</v>
      </c>
      <c r="H2322" s="1" t="s">
        <v>6194</v>
      </c>
      <c r="I2322" s="1">
        <f>+Territorio[[#This Row],[id]]</f>
        <v>2312</v>
      </c>
    </row>
    <row r="2323" spans="2:9" hidden="1" x14ac:dyDescent="0.25">
      <c r="B2323">
        <v>2313</v>
      </c>
      <c r="C2323" s="1" t="s">
        <v>6195</v>
      </c>
      <c r="D2323" s="1" t="s">
        <v>6196</v>
      </c>
      <c r="E2323" s="1" t="s">
        <v>5143</v>
      </c>
      <c r="F2323" s="1" t="s">
        <v>455</v>
      </c>
      <c r="G2323" s="1" t="s">
        <v>1062</v>
      </c>
      <c r="H2323" s="1" t="s">
        <v>6197</v>
      </c>
      <c r="I2323" s="1">
        <f>+Territorio[[#This Row],[id]]</f>
        <v>2313</v>
      </c>
    </row>
    <row r="2324" spans="2:9" hidden="1" x14ac:dyDescent="0.25">
      <c r="B2324">
        <v>2314</v>
      </c>
      <c r="C2324" s="1" t="s">
        <v>6198</v>
      </c>
      <c r="D2324" s="1" t="s">
        <v>6199</v>
      </c>
      <c r="E2324" s="1" t="s">
        <v>5143</v>
      </c>
      <c r="F2324" s="1" t="s">
        <v>455</v>
      </c>
      <c r="G2324" s="1" t="s">
        <v>1062</v>
      </c>
      <c r="H2324" s="1" t="s">
        <v>6200</v>
      </c>
      <c r="I2324" s="1">
        <f>+Territorio[[#This Row],[id]]</f>
        <v>2314</v>
      </c>
    </row>
    <row r="2325" spans="2:9" hidden="1" x14ac:dyDescent="0.25">
      <c r="B2325">
        <v>2315</v>
      </c>
      <c r="C2325" s="1" t="s">
        <v>6201</v>
      </c>
      <c r="D2325" s="1" t="s">
        <v>6202</v>
      </c>
      <c r="E2325" s="1" t="s">
        <v>5143</v>
      </c>
      <c r="F2325" s="1" t="s">
        <v>455</v>
      </c>
      <c r="G2325" s="1" t="s">
        <v>1062</v>
      </c>
      <c r="H2325" s="1" t="s">
        <v>6203</v>
      </c>
      <c r="I2325" s="1">
        <f>+Territorio[[#This Row],[id]]</f>
        <v>2315</v>
      </c>
    </row>
    <row r="2326" spans="2:9" hidden="1" x14ac:dyDescent="0.25">
      <c r="B2326">
        <v>2316</v>
      </c>
      <c r="C2326" s="1" t="s">
        <v>6204</v>
      </c>
      <c r="D2326" s="1" t="s">
        <v>6205</v>
      </c>
      <c r="E2326" s="1" t="s">
        <v>5143</v>
      </c>
      <c r="F2326" s="1" t="s">
        <v>455</v>
      </c>
      <c r="G2326" s="1" t="s">
        <v>1062</v>
      </c>
      <c r="H2326" s="1" t="s">
        <v>6206</v>
      </c>
      <c r="I2326" s="1">
        <f>+Territorio[[#This Row],[id]]</f>
        <v>2316</v>
      </c>
    </row>
    <row r="2327" spans="2:9" hidden="1" x14ac:dyDescent="0.25">
      <c r="B2327">
        <v>2317</v>
      </c>
      <c r="C2327" s="1" t="s">
        <v>6207</v>
      </c>
      <c r="D2327" s="1" t="s">
        <v>6208</v>
      </c>
      <c r="E2327" s="1" t="s">
        <v>5143</v>
      </c>
      <c r="F2327" s="1" t="s">
        <v>455</v>
      </c>
      <c r="G2327" s="1" t="s">
        <v>1062</v>
      </c>
      <c r="H2327" s="1" t="s">
        <v>6209</v>
      </c>
      <c r="I2327" s="1">
        <f>+Territorio[[#This Row],[id]]</f>
        <v>2317</v>
      </c>
    </row>
    <row r="2328" spans="2:9" hidden="1" x14ac:dyDescent="0.25">
      <c r="B2328">
        <v>2318</v>
      </c>
      <c r="C2328" s="1" t="s">
        <v>5050</v>
      </c>
      <c r="D2328" s="1" t="s">
        <v>6210</v>
      </c>
      <c r="E2328" s="1" t="s">
        <v>5143</v>
      </c>
      <c r="F2328" s="1" t="s">
        <v>455</v>
      </c>
      <c r="G2328" s="1" t="s">
        <v>1062</v>
      </c>
      <c r="H2328" s="1" t="s">
        <v>6211</v>
      </c>
      <c r="I2328" s="1">
        <f>+Territorio[[#This Row],[id]]</f>
        <v>2318</v>
      </c>
    </row>
    <row r="2329" spans="2:9" hidden="1" x14ac:dyDescent="0.25">
      <c r="B2329">
        <v>2319</v>
      </c>
      <c r="C2329" s="1" t="s">
        <v>6212</v>
      </c>
      <c r="D2329" s="1" t="s">
        <v>6213</v>
      </c>
      <c r="E2329" s="1" t="s">
        <v>5143</v>
      </c>
      <c r="F2329" s="1" t="s">
        <v>455</v>
      </c>
      <c r="G2329" s="1" t="s">
        <v>1062</v>
      </c>
      <c r="H2329" s="1" t="s">
        <v>6214</v>
      </c>
      <c r="I2329" s="1">
        <f>+Territorio[[#This Row],[id]]</f>
        <v>2319</v>
      </c>
    </row>
    <row r="2330" spans="2:9" hidden="1" x14ac:dyDescent="0.25">
      <c r="B2330">
        <v>2320</v>
      </c>
      <c r="C2330" s="1" t="s">
        <v>6215</v>
      </c>
      <c r="D2330" s="1" t="s">
        <v>6216</v>
      </c>
      <c r="E2330" s="1" t="s">
        <v>5143</v>
      </c>
      <c r="F2330" s="1" t="s">
        <v>455</v>
      </c>
      <c r="G2330" s="1" t="s">
        <v>1062</v>
      </c>
      <c r="H2330" s="1" t="s">
        <v>6217</v>
      </c>
      <c r="I2330" s="1">
        <f>+Territorio[[#This Row],[id]]</f>
        <v>2320</v>
      </c>
    </row>
    <row r="2331" spans="2:9" hidden="1" x14ac:dyDescent="0.25">
      <c r="B2331">
        <v>2321</v>
      </c>
      <c r="C2331" s="1" t="s">
        <v>6218</v>
      </c>
      <c r="D2331" s="1" t="s">
        <v>6219</v>
      </c>
      <c r="E2331" s="1" t="s">
        <v>5143</v>
      </c>
      <c r="F2331" s="1" t="s">
        <v>455</v>
      </c>
      <c r="G2331" s="1" t="s">
        <v>1062</v>
      </c>
      <c r="H2331" s="1" t="s">
        <v>6220</v>
      </c>
      <c r="I2331" s="1">
        <f>+Territorio[[#This Row],[id]]</f>
        <v>2321</v>
      </c>
    </row>
    <row r="2332" spans="2:9" hidden="1" x14ac:dyDescent="0.25">
      <c r="B2332">
        <v>2322</v>
      </c>
      <c r="C2332" s="1" t="s">
        <v>6221</v>
      </c>
      <c r="D2332" s="1" t="s">
        <v>6222</v>
      </c>
      <c r="E2332" s="1" t="s">
        <v>5143</v>
      </c>
      <c r="F2332" s="1" t="s">
        <v>455</v>
      </c>
      <c r="G2332" s="1" t="s">
        <v>1062</v>
      </c>
      <c r="H2332" s="1" t="s">
        <v>6223</v>
      </c>
      <c r="I2332" s="1">
        <f>+Territorio[[#This Row],[id]]</f>
        <v>2322</v>
      </c>
    </row>
    <row r="2333" spans="2:9" hidden="1" x14ac:dyDescent="0.25">
      <c r="B2333">
        <v>2323</v>
      </c>
      <c r="C2333" s="1" t="s">
        <v>6224</v>
      </c>
      <c r="D2333" s="1" t="s">
        <v>6225</v>
      </c>
      <c r="E2333" s="1" t="s">
        <v>5143</v>
      </c>
      <c r="F2333" s="1" t="s">
        <v>455</v>
      </c>
      <c r="G2333" s="1" t="s">
        <v>1062</v>
      </c>
      <c r="H2333" s="1" t="s">
        <v>6226</v>
      </c>
      <c r="I2333" s="1">
        <f>+Territorio[[#This Row],[id]]</f>
        <v>2323</v>
      </c>
    </row>
    <row r="2334" spans="2:9" hidden="1" x14ac:dyDescent="0.25">
      <c r="B2334">
        <v>2324</v>
      </c>
      <c r="C2334" s="1" t="s">
        <v>6227</v>
      </c>
      <c r="D2334" s="1" t="s">
        <v>6228</v>
      </c>
      <c r="E2334" s="1" t="s">
        <v>5143</v>
      </c>
      <c r="F2334" s="1" t="s">
        <v>455</v>
      </c>
      <c r="G2334" s="1" t="s">
        <v>1062</v>
      </c>
      <c r="H2334" s="1" t="s">
        <v>6229</v>
      </c>
      <c r="I2334" s="1">
        <f>+Territorio[[#This Row],[id]]</f>
        <v>2324</v>
      </c>
    </row>
    <row r="2335" spans="2:9" hidden="1" x14ac:dyDescent="0.25">
      <c r="B2335">
        <v>2325</v>
      </c>
      <c r="C2335" s="1" t="s">
        <v>6230</v>
      </c>
      <c r="D2335" s="1" t="s">
        <v>6231</v>
      </c>
      <c r="E2335" s="1" t="s">
        <v>5143</v>
      </c>
      <c r="F2335" s="1" t="s">
        <v>455</v>
      </c>
      <c r="G2335" s="1" t="s">
        <v>1062</v>
      </c>
      <c r="H2335" s="1" t="s">
        <v>6232</v>
      </c>
      <c r="I2335" s="1">
        <f>+Territorio[[#This Row],[id]]</f>
        <v>2325</v>
      </c>
    </row>
    <row r="2336" spans="2:9" hidden="1" x14ac:dyDescent="0.25">
      <c r="B2336">
        <v>2326</v>
      </c>
      <c r="C2336" s="1" t="s">
        <v>6233</v>
      </c>
      <c r="D2336" s="1" t="s">
        <v>6234</v>
      </c>
      <c r="E2336" s="1" t="s">
        <v>5143</v>
      </c>
      <c r="F2336" s="1" t="s">
        <v>455</v>
      </c>
      <c r="G2336" s="1" t="s">
        <v>1062</v>
      </c>
      <c r="H2336" s="1" t="s">
        <v>6235</v>
      </c>
      <c r="I2336" s="1">
        <f>+Territorio[[#This Row],[id]]</f>
        <v>2326</v>
      </c>
    </row>
    <row r="2337" spans="2:9" hidden="1" x14ac:dyDescent="0.25">
      <c r="B2337">
        <v>2327</v>
      </c>
      <c r="C2337" s="1" t="s">
        <v>6236</v>
      </c>
      <c r="D2337" s="1" t="s">
        <v>6237</v>
      </c>
      <c r="E2337" s="1" t="s">
        <v>5143</v>
      </c>
      <c r="F2337" s="1" t="s">
        <v>455</v>
      </c>
      <c r="G2337" s="1" t="s">
        <v>1062</v>
      </c>
      <c r="H2337" s="1" t="s">
        <v>6238</v>
      </c>
      <c r="I2337" s="1">
        <f>+Territorio[[#This Row],[id]]</f>
        <v>2327</v>
      </c>
    </row>
    <row r="2338" spans="2:9" hidden="1" x14ac:dyDescent="0.25">
      <c r="B2338">
        <v>2328</v>
      </c>
      <c r="C2338" s="1" t="s">
        <v>1262</v>
      </c>
      <c r="D2338" s="1" t="s">
        <v>6239</v>
      </c>
      <c r="E2338" s="1" t="s">
        <v>5143</v>
      </c>
      <c r="F2338" s="1" t="s">
        <v>455</v>
      </c>
      <c r="G2338" s="1" t="s">
        <v>1062</v>
      </c>
      <c r="H2338" s="1" t="s">
        <v>6240</v>
      </c>
      <c r="I2338" s="1">
        <f>+Territorio[[#This Row],[id]]</f>
        <v>2328</v>
      </c>
    </row>
    <row r="2339" spans="2:9" hidden="1" x14ac:dyDescent="0.25">
      <c r="B2339">
        <v>2329</v>
      </c>
      <c r="C2339" s="1" t="s">
        <v>6241</v>
      </c>
      <c r="D2339" s="1" t="s">
        <v>6242</v>
      </c>
      <c r="E2339" s="1" t="s">
        <v>5143</v>
      </c>
      <c r="F2339" s="1" t="s">
        <v>455</v>
      </c>
      <c r="G2339" s="1" t="s">
        <v>1062</v>
      </c>
      <c r="H2339" s="1" t="s">
        <v>6243</v>
      </c>
      <c r="I2339" s="1">
        <f>+Territorio[[#This Row],[id]]</f>
        <v>2329</v>
      </c>
    </row>
    <row r="2340" spans="2:9" hidden="1" x14ac:dyDescent="0.25">
      <c r="B2340">
        <v>2330</v>
      </c>
      <c r="C2340" s="1" t="s">
        <v>1038</v>
      </c>
      <c r="D2340" s="1" t="s">
        <v>6244</v>
      </c>
      <c r="E2340" s="1" t="s">
        <v>5143</v>
      </c>
      <c r="F2340" s="1" t="s">
        <v>455</v>
      </c>
      <c r="G2340" s="1" t="s">
        <v>1062</v>
      </c>
      <c r="H2340" s="1" t="s">
        <v>6245</v>
      </c>
      <c r="I2340" s="1">
        <f>+Territorio[[#This Row],[id]]</f>
        <v>2330</v>
      </c>
    </row>
    <row r="2341" spans="2:9" hidden="1" x14ac:dyDescent="0.25">
      <c r="B2341">
        <v>2331</v>
      </c>
      <c r="C2341" s="1" t="s">
        <v>6246</v>
      </c>
      <c r="D2341" s="1" t="s">
        <v>6247</v>
      </c>
      <c r="E2341" s="1" t="s">
        <v>5143</v>
      </c>
      <c r="F2341" s="1" t="s">
        <v>455</v>
      </c>
      <c r="G2341" s="1" t="s">
        <v>1062</v>
      </c>
      <c r="H2341" s="1" t="s">
        <v>6248</v>
      </c>
      <c r="I2341" s="1">
        <f>+Territorio[[#This Row],[id]]</f>
        <v>2331</v>
      </c>
    </row>
    <row r="2342" spans="2:9" hidden="1" x14ac:dyDescent="0.25">
      <c r="B2342">
        <v>2332</v>
      </c>
      <c r="C2342" s="1" t="s">
        <v>6249</v>
      </c>
      <c r="D2342" s="1" t="s">
        <v>6250</v>
      </c>
      <c r="E2342" s="1" t="s">
        <v>5143</v>
      </c>
      <c r="F2342" s="1" t="s">
        <v>455</v>
      </c>
      <c r="G2342" s="1" t="s">
        <v>1062</v>
      </c>
      <c r="H2342" s="1" t="s">
        <v>6251</v>
      </c>
      <c r="I2342" s="1">
        <f>+Territorio[[#This Row],[id]]</f>
        <v>2332</v>
      </c>
    </row>
    <row r="2343" spans="2:9" hidden="1" x14ac:dyDescent="0.25">
      <c r="B2343">
        <v>2333</v>
      </c>
      <c r="C2343" s="1" t="s">
        <v>6252</v>
      </c>
      <c r="D2343" s="1" t="s">
        <v>6253</v>
      </c>
      <c r="E2343" s="1" t="s">
        <v>5143</v>
      </c>
      <c r="F2343" s="1" t="s">
        <v>455</v>
      </c>
      <c r="G2343" s="1" t="s">
        <v>1062</v>
      </c>
      <c r="H2343" s="1" t="s">
        <v>6254</v>
      </c>
      <c r="I2343" s="1">
        <f>+Territorio[[#This Row],[id]]</f>
        <v>2333</v>
      </c>
    </row>
    <row r="2344" spans="2:9" hidden="1" x14ac:dyDescent="0.25">
      <c r="B2344">
        <v>2334</v>
      </c>
      <c r="C2344" s="1" t="s">
        <v>5708</v>
      </c>
      <c r="D2344" s="1" t="s">
        <v>6255</v>
      </c>
      <c r="E2344" s="1" t="s">
        <v>5143</v>
      </c>
      <c r="F2344" s="1" t="s">
        <v>455</v>
      </c>
      <c r="G2344" s="1" t="s">
        <v>1062</v>
      </c>
      <c r="H2344" s="1" t="s">
        <v>6256</v>
      </c>
      <c r="I2344" s="1">
        <f>+Territorio[[#This Row],[id]]</f>
        <v>2334</v>
      </c>
    </row>
    <row r="2345" spans="2:9" hidden="1" x14ac:dyDescent="0.25">
      <c r="B2345">
        <v>2335</v>
      </c>
      <c r="C2345" s="1" t="s">
        <v>3217</v>
      </c>
      <c r="D2345" s="1" t="s">
        <v>6257</v>
      </c>
      <c r="E2345" s="1" t="s">
        <v>5143</v>
      </c>
      <c r="F2345" s="1" t="s">
        <v>455</v>
      </c>
      <c r="G2345" s="1" t="s">
        <v>1062</v>
      </c>
      <c r="H2345" s="1" t="s">
        <v>6258</v>
      </c>
      <c r="I2345" s="1">
        <f>+Territorio[[#This Row],[id]]</f>
        <v>2335</v>
      </c>
    </row>
    <row r="2346" spans="2:9" hidden="1" x14ac:dyDescent="0.25">
      <c r="B2346">
        <v>2336</v>
      </c>
      <c r="C2346" s="1" t="s">
        <v>3518</v>
      </c>
      <c r="D2346" s="1" t="s">
        <v>6259</v>
      </c>
      <c r="E2346" s="1" t="s">
        <v>5143</v>
      </c>
      <c r="F2346" s="1" t="s">
        <v>455</v>
      </c>
      <c r="G2346" s="1" t="s">
        <v>1062</v>
      </c>
      <c r="H2346" s="1" t="s">
        <v>6260</v>
      </c>
      <c r="I2346" s="1">
        <f>+Territorio[[#This Row],[id]]</f>
        <v>2336</v>
      </c>
    </row>
    <row r="2347" spans="2:9" hidden="1" x14ac:dyDescent="0.25">
      <c r="B2347">
        <v>2337</v>
      </c>
      <c r="C2347" s="1" t="s">
        <v>6261</v>
      </c>
      <c r="D2347" s="1" t="s">
        <v>6262</v>
      </c>
      <c r="E2347" s="1" t="s">
        <v>5143</v>
      </c>
      <c r="F2347" s="1" t="s">
        <v>455</v>
      </c>
      <c r="G2347" s="1" t="s">
        <v>1062</v>
      </c>
      <c r="H2347" s="1" t="s">
        <v>6263</v>
      </c>
      <c r="I2347" s="1">
        <f>+Territorio[[#This Row],[id]]</f>
        <v>2337</v>
      </c>
    </row>
    <row r="2348" spans="2:9" hidden="1" x14ac:dyDescent="0.25">
      <c r="B2348">
        <v>2338</v>
      </c>
      <c r="C2348" s="1" t="s">
        <v>6264</v>
      </c>
      <c r="D2348" s="1" t="s">
        <v>6265</v>
      </c>
      <c r="E2348" s="1" t="s">
        <v>5143</v>
      </c>
      <c r="F2348" s="1" t="s">
        <v>455</v>
      </c>
      <c r="G2348" s="1" t="s">
        <v>1062</v>
      </c>
      <c r="H2348" s="1" t="s">
        <v>6266</v>
      </c>
      <c r="I2348" s="1">
        <f>+Territorio[[#This Row],[id]]</f>
        <v>2338</v>
      </c>
    </row>
    <row r="2349" spans="2:9" hidden="1" x14ac:dyDescent="0.25">
      <c r="B2349">
        <v>2339</v>
      </c>
      <c r="C2349" s="1" t="s">
        <v>5247</v>
      </c>
      <c r="D2349" s="1" t="s">
        <v>6267</v>
      </c>
      <c r="E2349" s="1" t="s">
        <v>5143</v>
      </c>
      <c r="F2349" s="1" t="s">
        <v>455</v>
      </c>
      <c r="G2349" s="1" t="s">
        <v>1062</v>
      </c>
      <c r="H2349" s="1" t="s">
        <v>6268</v>
      </c>
      <c r="I2349" s="1">
        <f>+Territorio[[#This Row],[id]]</f>
        <v>2339</v>
      </c>
    </row>
    <row r="2350" spans="2:9" hidden="1" x14ac:dyDescent="0.25">
      <c r="B2350">
        <v>2340</v>
      </c>
      <c r="C2350" s="1" t="s">
        <v>5521</v>
      </c>
      <c r="D2350" s="1" t="s">
        <v>6269</v>
      </c>
      <c r="E2350" s="1" t="s">
        <v>5143</v>
      </c>
      <c r="F2350" s="1" t="s">
        <v>455</v>
      </c>
      <c r="G2350" s="1" t="s">
        <v>1062</v>
      </c>
      <c r="H2350" s="1" t="s">
        <v>6270</v>
      </c>
      <c r="I2350" s="1">
        <f>+Territorio[[#This Row],[id]]</f>
        <v>2340</v>
      </c>
    </row>
    <row r="2351" spans="2:9" hidden="1" x14ac:dyDescent="0.25">
      <c r="B2351">
        <v>2341</v>
      </c>
      <c r="C2351" s="1" t="s">
        <v>6271</v>
      </c>
      <c r="D2351" s="1" t="s">
        <v>6272</v>
      </c>
      <c r="E2351" s="1" t="s">
        <v>5143</v>
      </c>
      <c r="F2351" s="1" t="s">
        <v>455</v>
      </c>
      <c r="G2351" s="1" t="s">
        <v>1062</v>
      </c>
      <c r="H2351" s="1" t="s">
        <v>6273</v>
      </c>
      <c r="I2351" s="1">
        <f>+Territorio[[#This Row],[id]]</f>
        <v>2341</v>
      </c>
    </row>
    <row r="2352" spans="2:9" hidden="1" x14ac:dyDescent="0.25">
      <c r="B2352">
        <v>2342</v>
      </c>
      <c r="C2352" s="1" t="s">
        <v>6274</v>
      </c>
      <c r="D2352" s="1" t="s">
        <v>6275</v>
      </c>
      <c r="E2352" s="1" t="s">
        <v>5143</v>
      </c>
      <c r="F2352" s="1" t="s">
        <v>455</v>
      </c>
      <c r="G2352" s="1" t="s">
        <v>1062</v>
      </c>
      <c r="H2352" s="1" t="s">
        <v>6276</v>
      </c>
      <c r="I2352" s="1">
        <f>+Territorio[[#This Row],[id]]</f>
        <v>2342</v>
      </c>
    </row>
    <row r="2353" spans="2:9" hidden="1" x14ac:dyDescent="0.25">
      <c r="B2353">
        <v>2343</v>
      </c>
      <c r="C2353" s="1" t="s">
        <v>6277</v>
      </c>
      <c r="D2353" s="1" t="s">
        <v>6278</v>
      </c>
      <c r="E2353" s="1" t="s">
        <v>5143</v>
      </c>
      <c r="F2353" s="1" t="s">
        <v>455</v>
      </c>
      <c r="G2353" s="1" t="s">
        <v>1062</v>
      </c>
      <c r="H2353" s="1" t="s">
        <v>6279</v>
      </c>
      <c r="I2353" s="1">
        <f>+Territorio[[#This Row],[id]]</f>
        <v>2343</v>
      </c>
    </row>
    <row r="2354" spans="2:9" hidden="1" x14ac:dyDescent="0.25">
      <c r="B2354">
        <v>2344</v>
      </c>
      <c r="C2354" s="1" t="s">
        <v>6280</v>
      </c>
      <c r="D2354" s="1" t="s">
        <v>6281</v>
      </c>
      <c r="E2354" s="1" t="s">
        <v>5143</v>
      </c>
      <c r="F2354" s="1" t="s">
        <v>455</v>
      </c>
      <c r="G2354" s="1" t="s">
        <v>1062</v>
      </c>
      <c r="H2354" s="1" t="s">
        <v>6282</v>
      </c>
      <c r="I2354" s="1">
        <f>+Territorio[[#This Row],[id]]</f>
        <v>2344</v>
      </c>
    </row>
    <row r="2355" spans="2:9" hidden="1" x14ac:dyDescent="0.25">
      <c r="B2355">
        <v>2345</v>
      </c>
      <c r="C2355" s="1" t="s">
        <v>6283</v>
      </c>
      <c r="D2355" s="1" t="s">
        <v>6284</v>
      </c>
      <c r="E2355" s="1" t="s">
        <v>5143</v>
      </c>
      <c r="F2355" s="1" t="s">
        <v>455</v>
      </c>
      <c r="G2355" s="1" t="s">
        <v>1062</v>
      </c>
      <c r="H2355" s="1" t="s">
        <v>6285</v>
      </c>
      <c r="I2355" s="1">
        <f>+Territorio[[#This Row],[id]]</f>
        <v>2345</v>
      </c>
    </row>
    <row r="2356" spans="2:9" hidden="1" x14ac:dyDescent="0.25">
      <c r="B2356">
        <v>2346</v>
      </c>
      <c r="C2356" s="1" t="s">
        <v>6286</v>
      </c>
      <c r="D2356" s="1" t="s">
        <v>6287</v>
      </c>
      <c r="E2356" s="1" t="s">
        <v>5143</v>
      </c>
      <c r="F2356" s="1" t="s">
        <v>455</v>
      </c>
      <c r="G2356" s="1" t="s">
        <v>1062</v>
      </c>
      <c r="H2356" s="1" t="s">
        <v>6288</v>
      </c>
      <c r="I2356" s="1">
        <f>+Territorio[[#This Row],[id]]</f>
        <v>2346</v>
      </c>
    </row>
    <row r="2357" spans="2:9" hidden="1" x14ac:dyDescent="0.25">
      <c r="B2357">
        <v>2347</v>
      </c>
      <c r="C2357" s="1" t="s">
        <v>6289</v>
      </c>
      <c r="D2357" s="1" t="s">
        <v>6290</v>
      </c>
      <c r="E2357" s="1" t="s">
        <v>5143</v>
      </c>
      <c r="F2357" s="1" t="s">
        <v>455</v>
      </c>
      <c r="G2357" s="1" t="s">
        <v>1062</v>
      </c>
      <c r="H2357" s="1" t="s">
        <v>6291</v>
      </c>
      <c r="I2357" s="1">
        <f>+Territorio[[#This Row],[id]]</f>
        <v>2347</v>
      </c>
    </row>
    <row r="2358" spans="2:9" hidden="1" x14ac:dyDescent="0.25">
      <c r="B2358">
        <v>2348</v>
      </c>
      <c r="C2358" s="1" t="s">
        <v>6292</v>
      </c>
      <c r="D2358" s="1" t="s">
        <v>6293</v>
      </c>
      <c r="E2358" s="1" t="s">
        <v>5143</v>
      </c>
      <c r="F2358" s="1" t="s">
        <v>455</v>
      </c>
      <c r="G2358" s="1" t="s">
        <v>1062</v>
      </c>
      <c r="H2358" s="1" t="s">
        <v>6294</v>
      </c>
      <c r="I2358" s="1">
        <f>+Territorio[[#This Row],[id]]</f>
        <v>2348</v>
      </c>
    </row>
    <row r="2359" spans="2:9" hidden="1" x14ac:dyDescent="0.25">
      <c r="B2359">
        <v>2349</v>
      </c>
      <c r="C2359" s="1" t="s">
        <v>6295</v>
      </c>
      <c r="D2359" s="1" t="s">
        <v>6296</v>
      </c>
      <c r="E2359" s="1" t="s">
        <v>5143</v>
      </c>
      <c r="F2359" s="1" t="s">
        <v>455</v>
      </c>
      <c r="G2359" s="1" t="s">
        <v>1062</v>
      </c>
      <c r="H2359" s="1" t="s">
        <v>6297</v>
      </c>
      <c r="I2359" s="1">
        <f>+Territorio[[#This Row],[id]]</f>
        <v>2349</v>
      </c>
    </row>
    <row r="2360" spans="2:9" hidden="1" x14ac:dyDescent="0.25">
      <c r="B2360">
        <v>2350</v>
      </c>
      <c r="C2360" s="1" t="s">
        <v>6298</v>
      </c>
      <c r="D2360" s="1" t="s">
        <v>6299</v>
      </c>
      <c r="E2360" s="1" t="s">
        <v>5143</v>
      </c>
      <c r="F2360" s="1" t="s">
        <v>455</v>
      </c>
      <c r="G2360" s="1" t="s">
        <v>1062</v>
      </c>
      <c r="H2360" s="1" t="s">
        <v>6300</v>
      </c>
      <c r="I2360" s="1">
        <f>+Territorio[[#This Row],[id]]</f>
        <v>2350</v>
      </c>
    </row>
    <row r="2361" spans="2:9" hidden="1" x14ac:dyDescent="0.25">
      <c r="B2361">
        <v>2351</v>
      </c>
      <c r="C2361" s="1" t="s">
        <v>6301</v>
      </c>
      <c r="D2361" s="1" t="s">
        <v>6302</v>
      </c>
      <c r="E2361" s="1" t="s">
        <v>5143</v>
      </c>
      <c r="F2361" s="1" t="s">
        <v>455</v>
      </c>
      <c r="G2361" s="1" t="s">
        <v>1062</v>
      </c>
      <c r="H2361" s="1" t="s">
        <v>6303</v>
      </c>
      <c r="I2361" s="1">
        <f>+Territorio[[#This Row],[id]]</f>
        <v>2351</v>
      </c>
    </row>
    <row r="2362" spans="2:9" hidden="1" x14ac:dyDescent="0.25">
      <c r="B2362">
        <v>2352</v>
      </c>
      <c r="C2362" s="1" t="s">
        <v>6304</v>
      </c>
      <c r="D2362" s="1" t="s">
        <v>6305</v>
      </c>
      <c r="E2362" s="1" t="s">
        <v>5143</v>
      </c>
      <c r="F2362" s="1" t="s">
        <v>455</v>
      </c>
      <c r="G2362" s="1" t="s">
        <v>1062</v>
      </c>
      <c r="H2362" s="1" t="s">
        <v>6306</v>
      </c>
      <c r="I2362" s="1">
        <f>+Territorio[[#This Row],[id]]</f>
        <v>2352</v>
      </c>
    </row>
    <row r="2363" spans="2:9" hidden="1" x14ac:dyDescent="0.25">
      <c r="B2363">
        <v>2353</v>
      </c>
      <c r="C2363" s="1" t="s">
        <v>6307</v>
      </c>
      <c r="D2363" s="1" t="s">
        <v>6308</v>
      </c>
      <c r="E2363" s="1" t="s">
        <v>5143</v>
      </c>
      <c r="F2363" s="1" t="s">
        <v>455</v>
      </c>
      <c r="G2363" s="1" t="s">
        <v>1062</v>
      </c>
      <c r="H2363" s="1" t="s">
        <v>6309</v>
      </c>
      <c r="I2363" s="1">
        <f>+Territorio[[#This Row],[id]]</f>
        <v>2353</v>
      </c>
    </row>
    <row r="2364" spans="2:9" hidden="1" x14ac:dyDescent="0.25">
      <c r="B2364">
        <v>2354</v>
      </c>
      <c r="C2364" s="1" t="s">
        <v>6310</v>
      </c>
      <c r="D2364" s="1" t="s">
        <v>6311</v>
      </c>
      <c r="E2364" s="1" t="s">
        <v>5143</v>
      </c>
      <c r="F2364" s="1" t="s">
        <v>455</v>
      </c>
      <c r="G2364" s="1" t="s">
        <v>1062</v>
      </c>
      <c r="H2364" s="1" t="s">
        <v>6312</v>
      </c>
      <c r="I2364" s="1">
        <f>+Territorio[[#This Row],[id]]</f>
        <v>2354</v>
      </c>
    </row>
    <row r="2365" spans="2:9" hidden="1" x14ac:dyDescent="0.25">
      <c r="B2365">
        <v>2355</v>
      </c>
      <c r="C2365" s="1" t="s">
        <v>6313</v>
      </c>
      <c r="D2365" s="1" t="s">
        <v>6314</v>
      </c>
      <c r="E2365" s="1" t="s">
        <v>5143</v>
      </c>
      <c r="F2365" s="1" t="s">
        <v>455</v>
      </c>
      <c r="G2365" s="1" t="s">
        <v>1062</v>
      </c>
      <c r="H2365" s="1" t="s">
        <v>6315</v>
      </c>
      <c r="I2365" s="1">
        <f>+Territorio[[#This Row],[id]]</f>
        <v>2355</v>
      </c>
    </row>
    <row r="2366" spans="2:9" hidden="1" x14ac:dyDescent="0.25">
      <c r="B2366">
        <v>2356</v>
      </c>
      <c r="C2366" s="1" t="s">
        <v>6316</v>
      </c>
      <c r="D2366" s="1" t="s">
        <v>6317</v>
      </c>
      <c r="E2366" s="1" t="s">
        <v>5143</v>
      </c>
      <c r="F2366" s="1" t="s">
        <v>455</v>
      </c>
      <c r="G2366" s="1" t="s">
        <v>1062</v>
      </c>
      <c r="H2366" s="1" t="s">
        <v>6318</v>
      </c>
      <c r="I2366" s="1">
        <f>+Territorio[[#This Row],[id]]</f>
        <v>2356</v>
      </c>
    </row>
    <row r="2367" spans="2:9" hidden="1" x14ac:dyDescent="0.25">
      <c r="B2367">
        <v>2357</v>
      </c>
      <c r="C2367" s="1" t="s">
        <v>6319</v>
      </c>
      <c r="D2367" s="1" t="s">
        <v>6320</v>
      </c>
      <c r="E2367" s="1" t="s">
        <v>5143</v>
      </c>
      <c r="F2367" s="1" t="s">
        <v>455</v>
      </c>
      <c r="G2367" s="1" t="s">
        <v>1062</v>
      </c>
      <c r="H2367" s="1" t="s">
        <v>6321</v>
      </c>
      <c r="I2367" s="1">
        <f>+Territorio[[#This Row],[id]]</f>
        <v>2357</v>
      </c>
    </row>
    <row r="2368" spans="2:9" hidden="1" x14ac:dyDescent="0.25">
      <c r="B2368">
        <v>2358</v>
      </c>
      <c r="C2368" s="1" t="s">
        <v>6322</v>
      </c>
      <c r="D2368" s="1" t="s">
        <v>6323</v>
      </c>
      <c r="E2368" s="1" t="s">
        <v>5143</v>
      </c>
      <c r="F2368" s="1" t="s">
        <v>455</v>
      </c>
      <c r="G2368" s="1" t="s">
        <v>1062</v>
      </c>
      <c r="H2368" s="1" t="s">
        <v>6324</v>
      </c>
      <c r="I2368" s="1">
        <f>+Territorio[[#This Row],[id]]</f>
        <v>2358</v>
      </c>
    </row>
    <row r="2369" spans="2:9" hidden="1" x14ac:dyDescent="0.25">
      <c r="B2369">
        <v>2359</v>
      </c>
      <c r="C2369" s="1" t="s">
        <v>6325</v>
      </c>
      <c r="D2369" s="1" t="s">
        <v>6326</v>
      </c>
      <c r="E2369" s="1" t="s">
        <v>5143</v>
      </c>
      <c r="F2369" s="1" t="s">
        <v>455</v>
      </c>
      <c r="G2369" s="1" t="s">
        <v>1062</v>
      </c>
      <c r="H2369" s="1" t="s">
        <v>6327</v>
      </c>
      <c r="I2369" s="1">
        <f>+Territorio[[#This Row],[id]]</f>
        <v>2359</v>
      </c>
    </row>
    <row r="2370" spans="2:9" hidden="1" x14ac:dyDescent="0.25">
      <c r="B2370">
        <v>2360</v>
      </c>
      <c r="C2370" s="1" t="s">
        <v>6328</v>
      </c>
      <c r="D2370" s="1" t="s">
        <v>6329</v>
      </c>
      <c r="E2370" s="1" t="s">
        <v>5143</v>
      </c>
      <c r="F2370" s="1" t="s">
        <v>455</v>
      </c>
      <c r="G2370" s="1" t="s">
        <v>1062</v>
      </c>
      <c r="H2370" s="1" t="s">
        <v>6330</v>
      </c>
      <c r="I2370" s="1">
        <f>+Territorio[[#This Row],[id]]</f>
        <v>2360</v>
      </c>
    </row>
    <row r="2371" spans="2:9" hidden="1" x14ac:dyDescent="0.25">
      <c r="B2371">
        <v>2361</v>
      </c>
      <c r="C2371" s="1" t="s">
        <v>6331</v>
      </c>
      <c r="D2371" s="1" t="s">
        <v>6332</v>
      </c>
      <c r="E2371" s="1" t="s">
        <v>5143</v>
      </c>
      <c r="F2371" s="1" t="s">
        <v>455</v>
      </c>
      <c r="G2371" s="1" t="s">
        <v>1062</v>
      </c>
      <c r="H2371" s="1" t="s">
        <v>6333</v>
      </c>
      <c r="I2371" s="1">
        <f>+Territorio[[#This Row],[id]]</f>
        <v>2361</v>
      </c>
    </row>
    <row r="2372" spans="2:9" hidden="1" x14ac:dyDescent="0.25">
      <c r="B2372">
        <v>2362</v>
      </c>
      <c r="C2372" s="1" t="s">
        <v>6334</v>
      </c>
      <c r="D2372" s="1" t="s">
        <v>6335</v>
      </c>
      <c r="E2372" s="1" t="s">
        <v>5143</v>
      </c>
      <c r="F2372" s="1" t="s">
        <v>455</v>
      </c>
      <c r="G2372" s="1" t="s">
        <v>1062</v>
      </c>
      <c r="H2372" s="1" t="s">
        <v>6336</v>
      </c>
      <c r="I2372" s="1">
        <f>+Territorio[[#This Row],[id]]</f>
        <v>2362</v>
      </c>
    </row>
    <row r="2373" spans="2:9" hidden="1" x14ac:dyDescent="0.25">
      <c r="B2373">
        <v>2363</v>
      </c>
      <c r="C2373" s="1" t="s">
        <v>6337</v>
      </c>
      <c r="D2373" s="1" t="s">
        <v>6338</v>
      </c>
      <c r="E2373" s="1" t="s">
        <v>5143</v>
      </c>
      <c r="F2373" s="1" t="s">
        <v>455</v>
      </c>
      <c r="G2373" s="1" t="s">
        <v>1062</v>
      </c>
      <c r="H2373" s="1" t="s">
        <v>6339</v>
      </c>
      <c r="I2373" s="1">
        <f>+Territorio[[#This Row],[id]]</f>
        <v>2363</v>
      </c>
    </row>
    <row r="2374" spans="2:9" hidden="1" x14ac:dyDescent="0.25">
      <c r="B2374">
        <v>2364</v>
      </c>
      <c r="C2374" s="1" t="s">
        <v>6340</v>
      </c>
      <c r="D2374" s="1" t="s">
        <v>6341</v>
      </c>
      <c r="E2374" s="1" t="s">
        <v>5143</v>
      </c>
      <c r="F2374" s="1" t="s">
        <v>455</v>
      </c>
      <c r="G2374" s="1" t="s">
        <v>1062</v>
      </c>
      <c r="H2374" s="1" t="s">
        <v>6342</v>
      </c>
      <c r="I2374" s="1">
        <f>+Territorio[[#This Row],[id]]</f>
        <v>2364</v>
      </c>
    </row>
    <row r="2375" spans="2:9" hidden="1" x14ac:dyDescent="0.25">
      <c r="B2375">
        <v>2365</v>
      </c>
      <c r="C2375" s="1" t="s">
        <v>6343</v>
      </c>
      <c r="D2375" s="1" t="s">
        <v>6344</v>
      </c>
      <c r="E2375" s="1" t="s">
        <v>5143</v>
      </c>
      <c r="F2375" s="1" t="s">
        <v>455</v>
      </c>
      <c r="G2375" s="1" t="s">
        <v>1062</v>
      </c>
      <c r="H2375" s="1" t="s">
        <v>6345</v>
      </c>
      <c r="I2375" s="1">
        <f>+Territorio[[#This Row],[id]]</f>
        <v>2365</v>
      </c>
    </row>
    <row r="2376" spans="2:9" hidden="1" x14ac:dyDescent="0.25">
      <c r="B2376">
        <v>2366</v>
      </c>
      <c r="C2376" s="1" t="s">
        <v>6346</v>
      </c>
      <c r="D2376" s="1" t="s">
        <v>6347</v>
      </c>
      <c r="E2376" s="1" t="s">
        <v>5143</v>
      </c>
      <c r="F2376" s="1" t="s">
        <v>455</v>
      </c>
      <c r="G2376" s="1" t="s">
        <v>1062</v>
      </c>
      <c r="H2376" s="1" t="s">
        <v>6348</v>
      </c>
      <c r="I2376" s="1">
        <f>+Territorio[[#This Row],[id]]</f>
        <v>2366</v>
      </c>
    </row>
    <row r="2377" spans="2:9" hidden="1" x14ac:dyDescent="0.25">
      <c r="B2377">
        <v>2367</v>
      </c>
      <c r="C2377" s="1" t="s">
        <v>6349</v>
      </c>
      <c r="D2377" s="1" t="s">
        <v>6350</v>
      </c>
      <c r="E2377" s="1" t="s">
        <v>5143</v>
      </c>
      <c r="F2377" s="1" t="s">
        <v>455</v>
      </c>
      <c r="G2377" s="1" t="s">
        <v>1062</v>
      </c>
      <c r="H2377" s="1" t="s">
        <v>6351</v>
      </c>
      <c r="I2377" s="1">
        <f>+Territorio[[#This Row],[id]]</f>
        <v>2367</v>
      </c>
    </row>
    <row r="2378" spans="2:9" hidden="1" x14ac:dyDescent="0.25">
      <c r="B2378">
        <v>2368</v>
      </c>
      <c r="C2378" s="1" t="s">
        <v>6352</v>
      </c>
      <c r="D2378" s="1" t="s">
        <v>6353</v>
      </c>
      <c r="E2378" s="1" t="s">
        <v>5143</v>
      </c>
      <c r="F2378" s="1" t="s">
        <v>455</v>
      </c>
      <c r="G2378" s="1" t="s">
        <v>1062</v>
      </c>
      <c r="H2378" s="1" t="s">
        <v>6354</v>
      </c>
      <c r="I2378" s="1">
        <f>+Territorio[[#This Row],[id]]</f>
        <v>2368</v>
      </c>
    </row>
    <row r="2379" spans="2:9" hidden="1" x14ac:dyDescent="0.25">
      <c r="B2379">
        <v>2369</v>
      </c>
      <c r="C2379" s="1" t="s">
        <v>1244</v>
      </c>
      <c r="D2379" s="1" t="s">
        <v>6355</v>
      </c>
      <c r="E2379" s="1" t="s">
        <v>5143</v>
      </c>
      <c r="F2379" s="1" t="s">
        <v>455</v>
      </c>
      <c r="G2379" s="1" t="s">
        <v>1062</v>
      </c>
      <c r="H2379" s="1" t="s">
        <v>6356</v>
      </c>
      <c r="I2379" s="1">
        <f>+Territorio[[#This Row],[id]]</f>
        <v>2369</v>
      </c>
    </row>
    <row r="2380" spans="2:9" hidden="1" x14ac:dyDescent="0.25">
      <c r="B2380">
        <v>2370</v>
      </c>
      <c r="C2380" s="1" t="s">
        <v>6357</v>
      </c>
      <c r="D2380" s="1" t="s">
        <v>6358</v>
      </c>
      <c r="E2380" s="1" t="s">
        <v>5143</v>
      </c>
      <c r="F2380" s="1" t="s">
        <v>455</v>
      </c>
      <c r="G2380" s="1" t="s">
        <v>1062</v>
      </c>
      <c r="H2380" s="1" t="s">
        <v>6359</v>
      </c>
      <c r="I2380" s="1">
        <f>+Territorio[[#This Row],[id]]</f>
        <v>2370</v>
      </c>
    </row>
    <row r="2381" spans="2:9" hidden="1" x14ac:dyDescent="0.25">
      <c r="B2381">
        <v>2371</v>
      </c>
      <c r="C2381" s="1" t="s">
        <v>6360</v>
      </c>
      <c r="D2381" s="1" t="s">
        <v>6361</v>
      </c>
      <c r="E2381" s="1" t="s">
        <v>5143</v>
      </c>
      <c r="F2381" s="1" t="s">
        <v>455</v>
      </c>
      <c r="G2381" s="1" t="s">
        <v>1062</v>
      </c>
      <c r="H2381" s="1" t="s">
        <v>6362</v>
      </c>
      <c r="I2381" s="1">
        <f>+Territorio[[#This Row],[id]]</f>
        <v>2371</v>
      </c>
    </row>
    <row r="2382" spans="2:9" hidden="1" x14ac:dyDescent="0.25">
      <c r="B2382">
        <v>2372</v>
      </c>
      <c r="C2382" s="1" t="s">
        <v>6363</v>
      </c>
      <c r="D2382" s="1" t="s">
        <v>6364</v>
      </c>
      <c r="E2382" s="1" t="s">
        <v>5143</v>
      </c>
      <c r="F2382" s="1" t="s">
        <v>455</v>
      </c>
      <c r="G2382" s="1" t="s">
        <v>1062</v>
      </c>
      <c r="H2382" s="1" t="s">
        <v>6365</v>
      </c>
      <c r="I2382" s="1">
        <f>+Territorio[[#This Row],[id]]</f>
        <v>2372</v>
      </c>
    </row>
    <row r="2383" spans="2:9" hidden="1" x14ac:dyDescent="0.25">
      <c r="B2383">
        <v>2373</v>
      </c>
      <c r="C2383" s="1" t="s">
        <v>6366</v>
      </c>
      <c r="D2383" s="1" t="s">
        <v>6367</v>
      </c>
      <c r="E2383" s="1" t="s">
        <v>5143</v>
      </c>
      <c r="F2383" s="1" t="s">
        <v>455</v>
      </c>
      <c r="G2383" s="1" t="s">
        <v>1062</v>
      </c>
      <c r="H2383" s="1" t="s">
        <v>6368</v>
      </c>
      <c r="I2383" s="1">
        <f>+Territorio[[#This Row],[id]]</f>
        <v>2373</v>
      </c>
    </row>
    <row r="2384" spans="2:9" hidden="1" x14ac:dyDescent="0.25">
      <c r="B2384">
        <v>2374</v>
      </c>
      <c r="C2384" s="1" t="s">
        <v>5267</v>
      </c>
      <c r="D2384" s="1" t="s">
        <v>6369</v>
      </c>
      <c r="E2384" s="1" t="s">
        <v>5143</v>
      </c>
      <c r="F2384" s="1" t="s">
        <v>455</v>
      </c>
      <c r="G2384" s="1" t="s">
        <v>1062</v>
      </c>
      <c r="H2384" s="1" t="s">
        <v>6370</v>
      </c>
      <c r="I2384" s="1">
        <f>+Territorio[[#This Row],[id]]</f>
        <v>2374</v>
      </c>
    </row>
    <row r="2385" spans="2:9" hidden="1" x14ac:dyDescent="0.25">
      <c r="B2385">
        <v>2375</v>
      </c>
      <c r="C2385" s="1" t="s">
        <v>2402</v>
      </c>
      <c r="D2385" s="1" t="s">
        <v>6371</v>
      </c>
      <c r="E2385" s="1" t="s">
        <v>5143</v>
      </c>
      <c r="F2385" s="1" t="s">
        <v>455</v>
      </c>
      <c r="G2385" s="1" t="s">
        <v>1062</v>
      </c>
      <c r="H2385" s="1" t="s">
        <v>6372</v>
      </c>
      <c r="I2385" s="1">
        <f>+Territorio[[#This Row],[id]]</f>
        <v>2375</v>
      </c>
    </row>
    <row r="2386" spans="2:9" hidden="1" x14ac:dyDescent="0.25">
      <c r="B2386">
        <v>2376</v>
      </c>
      <c r="C2386" s="1" t="s">
        <v>6373</v>
      </c>
      <c r="D2386" s="1" t="s">
        <v>6374</v>
      </c>
      <c r="E2386" s="1" t="s">
        <v>5143</v>
      </c>
      <c r="F2386" s="1" t="s">
        <v>455</v>
      </c>
      <c r="G2386" s="1" t="s">
        <v>1062</v>
      </c>
      <c r="H2386" s="1" t="s">
        <v>6375</v>
      </c>
      <c r="I2386" s="1">
        <f>+Territorio[[#This Row],[id]]</f>
        <v>2376</v>
      </c>
    </row>
    <row r="2387" spans="2:9" hidden="1" x14ac:dyDescent="0.25">
      <c r="B2387">
        <v>2377</v>
      </c>
      <c r="C2387" s="1" t="s">
        <v>6376</v>
      </c>
      <c r="D2387" s="1" t="s">
        <v>6377</v>
      </c>
      <c r="E2387" s="1" t="s">
        <v>5143</v>
      </c>
      <c r="F2387" s="1" t="s">
        <v>455</v>
      </c>
      <c r="G2387" s="1" t="s">
        <v>1062</v>
      </c>
      <c r="H2387" s="1" t="s">
        <v>6378</v>
      </c>
      <c r="I2387" s="1">
        <f>+Territorio[[#This Row],[id]]</f>
        <v>2377</v>
      </c>
    </row>
    <row r="2388" spans="2:9" hidden="1" x14ac:dyDescent="0.25">
      <c r="B2388">
        <v>2378</v>
      </c>
      <c r="C2388" s="1" t="s">
        <v>6379</v>
      </c>
      <c r="D2388" s="1" t="s">
        <v>6380</v>
      </c>
      <c r="E2388" s="1" t="s">
        <v>5143</v>
      </c>
      <c r="F2388" s="1" t="s">
        <v>455</v>
      </c>
      <c r="G2388" s="1" t="s">
        <v>1062</v>
      </c>
      <c r="H2388" s="1" t="s">
        <v>6381</v>
      </c>
      <c r="I2388" s="1">
        <f>+Territorio[[#This Row],[id]]</f>
        <v>2378</v>
      </c>
    </row>
    <row r="2389" spans="2:9" hidden="1" x14ac:dyDescent="0.25">
      <c r="B2389">
        <v>2379</v>
      </c>
      <c r="C2389" s="1" t="s">
        <v>6382</v>
      </c>
      <c r="D2389" s="1" t="s">
        <v>6383</v>
      </c>
      <c r="E2389" s="1" t="s">
        <v>5143</v>
      </c>
      <c r="F2389" s="1" t="s">
        <v>455</v>
      </c>
      <c r="G2389" s="1" t="s">
        <v>1062</v>
      </c>
      <c r="H2389" s="1" t="s">
        <v>6384</v>
      </c>
      <c r="I2389" s="1">
        <f>+Territorio[[#This Row],[id]]</f>
        <v>2379</v>
      </c>
    </row>
    <row r="2390" spans="2:9" hidden="1" x14ac:dyDescent="0.25">
      <c r="B2390">
        <v>2380</v>
      </c>
      <c r="C2390" s="1" t="s">
        <v>6385</v>
      </c>
      <c r="D2390" s="1" t="s">
        <v>6386</v>
      </c>
      <c r="E2390" s="1" t="s">
        <v>5143</v>
      </c>
      <c r="F2390" s="1" t="s">
        <v>455</v>
      </c>
      <c r="G2390" s="1" t="s">
        <v>1062</v>
      </c>
      <c r="H2390" s="1" t="s">
        <v>6387</v>
      </c>
      <c r="I2390" s="1">
        <f>+Territorio[[#This Row],[id]]</f>
        <v>2380</v>
      </c>
    </row>
    <row r="2391" spans="2:9" hidden="1" x14ac:dyDescent="0.25">
      <c r="B2391">
        <v>2381</v>
      </c>
      <c r="C2391" s="1" t="s">
        <v>2087</v>
      </c>
      <c r="D2391" s="1" t="s">
        <v>6388</v>
      </c>
      <c r="E2391" s="1" t="s">
        <v>5143</v>
      </c>
      <c r="F2391" s="1" t="s">
        <v>455</v>
      </c>
      <c r="G2391" s="1" t="s">
        <v>1062</v>
      </c>
      <c r="H2391" s="1" t="s">
        <v>6389</v>
      </c>
      <c r="I2391" s="1">
        <f>+Territorio[[#This Row],[id]]</f>
        <v>2381</v>
      </c>
    </row>
    <row r="2392" spans="2:9" hidden="1" x14ac:dyDescent="0.25">
      <c r="B2392">
        <v>2382</v>
      </c>
      <c r="C2392" s="1" t="s">
        <v>6390</v>
      </c>
      <c r="D2392" s="1" t="s">
        <v>6391</v>
      </c>
      <c r="E2392" s="1" t="s">
        <v>5143</v>
      </c>
      <c r="F2392" s="1" t="s">
        <v>455</v>
      </c>
      <c r="G2392" s="1" t="s">
        <v>1062</v>
      </c>
      <c r="H2392" s="1" t="s">
        <v>6392</v>
      </c>
      <c r="I2392" s="1">
        <f>+Territorio[[#This Row],[id]]</f>
        <v>2382</v>
      </c>
    </row>
    <row r="2393" spans="2:9" hidden="1" x14ac:dyDescent="0.25">
      <c r="B2393">
        <v>2383</v>
      </c>
      <c r="C2393" s="1" t="s">
        <v>6393</v>
      </c>
      <c r="D2393" s="1" t="s">
        <v>6394</v>
      </c>
      <c r="E2393" s="1" t="s">
        <v>5143</v>
      </c>
      <c r="F2393" s="1" t="s">
        <v>455</v>
      </c>
      <c r="G2393" s="1" t="s">
        <v>1062</v>
      </c>
      <c r="H2393" s="1" t="s">
        <v>6395</v>
      </c>
      <c r="I2393" s="1">
        <f>+Territorio[[#This Row],[id]]</f>
        <v>2383</v>
      </c>
    </row>
    <row r="2394" spans="2:9" hidden="1" x14ac:dyDescent="0.25">
      <c r="B2394">
        <v>2384</v>
      </c>
      <c r="C2394" s="1" t="s">
        <v>6396</v>
      </c>
      <c r="D2394" s="1" t="s">
        <v>6397</v>
      </c>
      <c r="E2394" s="1" t="s">
        <v>5143</v>
      </c>
      <c r="F2394" s="1" t="s">
        <v>455</v>
      </c>
      <c r="G2394" s="1" t="s">
        <v>1062</v>
      </c>
      <c r="H2394" s="1" t="s">
        <v>6398</v>
      </c>
      <c r="I2394" s="1">
        <f>+Territorio[[#This Row],[id]]</f>
        <v>2384</v>
      </c>
    </row>
    <row r="2395" spans="2:9" hidden="1" x14ac:dyDescent="0.25">
      <c r="B2395">
        <v>2385</v>
      </c>
      <c r="C2395" s="1" t="s">
        <v>6399</v>
      </c>
      <c r="D2395" s="1" t="s">
        <v>6400</v>
      </c>
      <c r="E2395" s="1" t="s">
        <v>5143</v>
      </c>
      <c r="F2395" s="1" t="s">
        <v>455</v>
      </c>
      <c r="G2395" s="1" t="s">
        <v>1062</v>
      </c>
      <c r="H2395" s="1" t="s">
        <v>6401</v>
      </c>
      <c r="I2395" s="1">
        <f>+Territorio[[#This Row],[id]]</f>
        <v>2385</v>
      </c>
    </row>
    <row r="2396" spans="2:9" hidden="1" x14ac:dyDescent="0.25">
      <c r="B2396">
        <v>2386</v>
      </c>
      <c r="C2396" s="1" t="s">
        <v>2087</v>
      </c>
      <c r="D2396" s="1" t="s">
        <v>6402</v>
      </c>
      <c r="E2396" s="1" t="s">
        <v>5143</v>
      </c>
      <c r="F2396" s="1" t="s">
        <v>455</v>
      </c>
      <c r="G2396" s="1" t="s">
        <v>1062</v>
      </c>
      <c r="H2396" s="1" t="s">
        <v>6403</v>
      </c>
      <c r="I2396" s="1">
        <f>+Territorio[[#This Row],[id]]</f>
        <v>2386</v>
      </c>
    </row>
    <row r="2397" spans="2:9" hidden="1" x14ac:dyDescent="0.25">
      <c r="B2397">
        <v>2387</v>
      </c>
      <c r="C2397" s="1" t="s">
        <v>6404</v>
      </c>
      <c r="D2397" s="1" t="s">
        <v>6405</v>
      </c>
      <c r="E2397" s="1" t="s">
        <v>5143</v>
      </c>
      <c r="F2397" s="1" t="s">
        <v>455</v>
      </c>
      <c r="G2397" s="1" t="s">
        <v>1062</v>
      </c>
      <c r="H2397" s="1" t="s">
        <v>6406</v>
      </c>
      <c r="I2397" s="1">
        <f>+Territorio[[#This Row],[id]]</f>
        <v>2387</v>
      </c>
    </row>
    <row r="2398" spans="2:9" hidden="1" x14ac:dyDescent="0.25">
      <c r="B2398">
        <v>2388</v>
      </c>
      <c r="C2398" s="1" t="s">
        <v>6407</v>
      </c>
      <c r="D2398" s="1" t="s">
        <v>6408</v>
      </c>
      <c r="E2398" s="1" t="s">
        <v>5143</v>
      </c>
      <c r="F2398" s="1" t="s">
        <v>455</v>
      </c>
      <c r="G2398" s="1" t="s">
        <v>1062</v>
      </c>
      <c r="H2398" s="1" t="s">
        <v>6409</v>
      </c>
      <c r="I2398" s="1">
        <f>+Territorio[[#This Row],[id]]</f>
        <v>2388</v>
      </c>
    </row>
    <row r="2399" spans="2:9" hidden="1" x14ac:dyDescent="0.25">
      <c r="B2399">
        <v>2389</v>
      </c>
      <c r="C2399" s="1" t="s">
        <v>3538</v>
      </c>
      <c r="D2399" s="1" t="s">
        <v>6410</v>
      </c>
      <c r="E2399" s="1" t="s">
        <v>5143</v>
      </c>
      <c r="F2399" s="1" t="s">
        <v>455</v>
      </c>
      <c r="G2399" s="1" t="s">
        <v>1062</v>
      </c>
      <c r="H2399" s="1" t="s">
        <v>6411</v>
      </c>
      <c r="I2399" s="1">
        <f>+Territorio[[#This Row],[id]]</f>
        <v>2389</v>
      </c>
    </row>
    <row r="2400" spans="2:9" hidden="1" x14ac:dyDescent="0.25">
      <c r="B2400">
        <v>2390</v>
      </c>
      <c r="C2400" s="1" t="s">
        <v>6412</v>
      </c>
      <c r="D2400" s="1" t="s">
        <v>6413</v>
      </c>
      <c r="E2400" s="1" t="s">
        <v>5143</v>
      </c>
      <c r="F2400" s="1" t="s">
        <v>455</v>
      </c>
      <c r="G2400" s="1" t="s">
        <v>1062</v>
      </c>
      <c r="H2400" s="1" t="s">
        <v>6414</v>
      </c>
      <c r="I2400" s="1">
        <f>+Territorio[[#This Row],[id]]</f>
        <v>2390</v>
      </c>
    </row>
    <row r="2401" spans="2:9" hidden="1" x14ac:dyDescent="0.25">
      <c r="B2401">
        <v>2391</v>
      </c>
      <c r="C2401" s="1" t="s">
        <v>6415</v>
      </c>
      <c r="D2401" s="1" t="s">
        <v>6416</v>
      </c>
      <c r="E2401" s="1" t="s">
        <v>5143</v>
      </c>
      <c r="F2401" s="1" t="s">
        <v>455</v>
      </c>
      <c r="G2401" s="1" t="s">
        <v>1062</v>
      </c>
      <c r="H2401" s="1" t="s">
        <v>6417</v>
      </c>
      <c r="I2401" s="1">
        <f>+Territorio[[#This Row],[id]]</f>
        <v>2391</v>
      </c>
    </row>
    <row r="2402" spans="2:9" hidden="1" x14ac:dyDescent="0.25">
      <c r="B2402">
        <v>2392</v>
      </c>
      <c r="C2402" s="1" t="s">
        <v>6418</v>
      </c>
      <c r="D2402" s="1" t="s">
        <v>6419</v>
      </c>
      <c r="E2402" s="1" t="s">
        <v>5143</v>
      </c>
      <c r="F2402" s="1" t="s">
        <v>455</v>
      </c>
      <c r="G2402" s="1" t="s">
        <v>1062</v>
      </c>
      <c r="H2402" s="1" t="s">
        <v>6420</v>
      </c>
      <c r="I2402" s="1">
        <f>+Territorio[[#This Row],[id]]</f>
        <v>2392</v>
      </c>
    </row>
    <row r="2403" spans="2:9" hidden="1" x14ac:dyDescent="0.25">
      <c r="B2403">
        <v>2393</v>
      </c>
      <c r="C2403" s="1" t="s">
        <v>5270</v>
      </c>
      <c r="D2403" s="1" t="s">
        <v>6421</v>
      </c>
      <c r="E2403" s="1" t="s">
        <v>5143</v>
      </c>
      <c r="F2403" s="1" t="s">
        <v>455</v>
      </c>
      <c r="G2403" s="1" t="s">
        <v>1062</v>
      </c>
      <c r="H2403" s="1" t="s">
        <v>6422</v>
      </c>
      <c r="I2403" s="1">
        <f>+Territorio[[#This Row],[id]]</f>
        <v>2393</v>
      </c>
    </row>
    <row r="2404" spans="2:9" hidden="1" x14ac:dyDescent="0.25">
      <c r="B2404">
        <v>2394</v>
      </c>
      <c r="C2404" s="1" t="s">
        <v>3097</v>
      </c>
      <c r="D2404" s="1" t="s">
        <v>6423</v>
      </c>
      <c r="E2404" s="1" t="s">
        <v>5143</v>
      </c>
      <c r="F2404" s="1" t="s">
        <v>455</v>
      </c>
      <c r="G2404" s="1" t="s">
        <v>1062</v>
      </c>
      <c r="H2404" s="1" t="s">
        <v>6424</v>
      </c>
      <c r="I2404" s="1">
        <f>+Territorio[[#This Row],[id]]</f>
        <v>2394</v>
      </c>
    </row>
    <row r="2405" spans="2:9" hidden="1" x14ac:dyDescent="0.25">
      <c r="B2405">
        <v>2395</v>
      </c>
      <c r="C2405" s="1" t="s">
        <v>6425</v>
      </c>
      <c r="D2405" s="1" t="s">
        <v>6426</v>
      </c>
      <c r="E2405" s="1" t="s">
        <v>5143</v>
      </c>
      <c r="F2405" s="1" t="s">
        <v>455</v>
      </c>
      <c r="G2405" s="1" t="s">
        <v>1062</v>
      </c>
      <c r="H2405" s="1" t="s">
        <v>6427</v>
      </c>
      <c r="I2405" s="1">
        <f>+Territorio[[#This Row],[id]]</f>
        <v>2395</v>
      </c>
    </row>
    <row r="2406" spans="2:9" hidden="1" x14ac:dyDescent="0.25">
      <c r="B2406">
        <v>2396</v>
      </c>
      <c r="C2406" s="1" t="s">
        <v>6428</v>
      </c>
      <c r="D2406" s="1" t="s">
        <v>6429</v>
      </c>
      <c r="E2406" s="1" t="s">
        <v>5143</v>
      </c>
      <c r="F2406" s="1" t="s">
        <v>455</v>
      </c>
      <c r="G2406" s="1" t="s">
        <v>1062</v>
      </c>
      <c r="H2406" s="1" t="s">
        <v>6430</v>
      </c>
      <c r="I2406" s="1">
        <f>+Territorio[[#This Row],[id]]</f>
        <v>2396</v>
      </c>
    </row>
    <row r="2407" spans="2:9" hidden="1" x14ac:dyDescent="0.25">
      <c r="B2407">
        <v>2397</v>
      </c>
      <c r="C2407" s="1" t="s">
        <v>6431</v>
      </c>
      <c r="D2407" s="1" t="s">
        <v>6432</v>
      </c>
      <c r="E2407" s="1" t="s">
        <v>5143</v>
      </c>
      <c r="F2407" s="1" t="s">
        <v>455</v>
      </c>
      <c r="G2407" s="1" t="s">
        <v>1062</v>
      </c>
      <c r="H2407" s="1" t="s">
        <v>6433</v>
      </c>
      <c r="I2407" s="1">
        <f>+Territorio[[#This Row],[id]]</f>
        <v>2397</v>
      </c>
    </row>
    <row r="2408" spans="2:9" hidden="1" x14ac:dyDescent="0.25">
      <c r="B2408">
        <v>2398</v>
      </c>
      <c r="C2408" s="1" t="s">
        <v>6434</v>
      </c>
      <c r="D2408" s="1" t="s">
        <v>6435</v>
      </c>
      <c r="E2408" s="1" t="s">
        <v>5143</v>
      </c>
      <c r="F2408" s="1" t="s">
        <v>455</v>
      </c>
      <c r="G2408" s="1" t="s">
        <v>1062</v>
      </c>
      <c r="H2408" s="1" t="s">
        <v>6436</v>
      </c>
      <c r="I2408" s="1">
        <f>+Territorio[[#This Row],[id]]</f>
        <v>2398</v>
      </c>
    </row>
    <row r="2409" spans="2:9" hidden="1" x14ac:dyDescent="0.25">
      <c r="B2409">
        <v>2399</v>
      </c>
      <c r="C2409" s="1" t="s">
        <v>1051</v>
      </c>
      <c r="D2409" s="1" t="s">
        <v>6437</v>
      </c>
      <c r="E2409" s="1" t="s">
        <v>5143</v>
      </c>
      <c r="F2409" s="1" t="s">
        <v>455</v>
      </c>
      <c r="G2409" s="1" t="s">
        <v>1062</v>
      </c>
      <c r="H2409" s="1" t="s">
        <v>6438</v>
      </c>
      <c r="I2409" s="1">
        <f>+Territorio[[#This Row],[id]]</f>
        <v>2399</v>
      </c>
    </row>
    <row r="2410" spans="2:9" hidden="1" x14ac:dyDescent="0.25">
      <c r="B2410">
        <v>2400</v>
      </c>
      <c r="C2410" s="1" t="s">
        <v>6439</v>
      </c>
      <c r="D2410" s="1" t="s">
        <v>6440</v>
      </c>
      <c r="E2410" s="1" t="s">
        <v>5143</v>
      </c>
      <c r="F2410" s="1" t="s">
        <v>455</v>
      </c>
      <c r="G2410" s="1" t="s">
        <v>1062</v>
      </c>
      <c r="H2410" s="1" t="s">
        <v>6441</v>
      </c>
      <c r="I2410" s="1">
        <f>+Territorio[[#This Row],[id]]</f>
        <v>2400</v>
      </c>
    </row>
    <row r="2411" spans="2:9" hidden="1" x14ac:dyDescent="0.25">
      <c r="B2411">
        <v>2401</v>
      </c>
      <c r="C2411" s="1" t="s">
        <v>6442</v>
      </c>
      <c r="D2411" s="1" t="s">
        <v>6443</v>
      </c>
      <c r="E2411" s="1" t="s">
        <v>5143</v>
      </c>
      <c r="F2411" s="1" t="s">
        <v>455</v>
      </c>
      <c r="G2411" s="1" t="s">
        <v>1062</v>
      </c>
      <c r="H2411" s="1" t="s">
        <v>6444</v>
      </c>
      <c r="I2411" s="1">
        <f>+Territorio[[#This Row],[id]]</f>
        <v>2401</v>
      </c>
    </row>
    <row r="2412" spans="2:9" hidden="1" x14ac:dyDescent="0.25">
      <c r="B2412">
        <v>2402</v>
      </c>
      <c r="C2412" s="1" t="s">
        <v>5953</v>
      </c>
      <c r="D2412" s="1" t="s">
        <v>6445</v>
      </c>
      <c r="E2412" s="1" t="s">
        <v>5143</v>
      </c>
      <c r="F2412" s="1" t="s">
        <v>455</v>
      </c>
      <c r="G2412" s="1" t="s">
        <v>1062</v>
      </c>
      <c r="H2412" s="1" t="s">
        <v>6446</v>
      </c>
      <c r="I2412" s="1">
        <f>+Territorio[[#This Row],[id]]</f>
        <v>2402</v>
      </c>
    </row>
    <row r="2413" spans="2:9" hidden="1" x14ac:dyDescent="0.25">
      <c r="B2413">
        <v>2403</v>
      </c>
      <c r="C2413" s="1" t="s">
        <v>6447</v>
      </c>
      <c r="D2413" s="1" t="s">
        <v>6448</v>
      </c>
      <c r="E2413" s="1" t="s">
        <v>5143</v>
      </c>
      <c r="F2413" s="1" t="s">
        <v>455</v>
      </c>
      <c r="G2413" s="1" t="s">
        <v>1062</v>
      </c>
      <c r="H2413" s="1" t="s">
        <v>6449</v>
      </c>
      <c r="I2413" s="1">
        <f>+Territorio[[#This Row],[id]]</f>
        <v>2403</v>
      </c>
    </row>
    <row r="2414" spans="2:9" hidden="1" x14ac:dyDescent="0.25">
      <c r="B2414">
        <v>2404</v>
      </c>
      <c r="C2414" s="1" t="s">
        <v>6450</v>
      </c>
      <c r="D2414" s="1" t="s">
        <v>6451</v>
      </c>
      <c r="E2414" s="1" t="s">
        <v>5143</v>
      </c>
      <c r="F2414" s="1" t="s">
        <v>455</v>
      </c>
      <c r="G2414" s="1" t="s">
        <v>1062</v>
      </c>
      <c r="H2414" s="1" t="s">
        <v>6452</v>
      </c>
      <c r="I2414" s="1">
        <f>+Territorio[[#This Row],[id]]</f>
        <v>2404</v>
      </c>
    </row>
    <row r="2415" spans="2:9" hidden="1" x14ac:dyDescent="0.25">
      <c r="B2415">
        <v>2405</v>
      </c>
      <c r="C2415" s="1" t="s">
        <v>6453</v>
      </c>
      <c r="D2415" s="1" t="s">
        <v>6454</v>
      </c>
      <c r="E2415" s="1" t="s">
        <v>5143</v>
      </c>
      <c r="F2415" s="1" t="s">
        <v>455</v>
      </c>
      <c r="G2415" s="1" t="s">
        <v>1062</v>
      </c>
      <c r="H2415" s="1" t="s">
        <v>6455</v>
      </c>
      <c r="I2415" s="1">
        <f>+Territorio[[#This Row],[id]]</f>
        <v>2405</v>
      </c>
    </row>
    <row r="2416" spans="2:9" hidden="1" x14ac:dyDescent="0.25">
      <c r="B2416">
        <v>2406</v>
      </c>
      <c r="C2416" s="1" t="s">
        <v>6456</v>
      </c>
      <c r="D2416" s="1" t="s">
        <v>6457</v>
      </c>
      <c r="E2416" s="1" t="s">
        <v>5143</v>
      </c>
      <c r="F2416" s="1" t="s">
        <v>455</v>
      </c>
      <c r="G2416" s="1" t="s">
        <v>1062</v>
      </c>
      <c r="H2416" s="1" t="s">
        <v>6458</v>
      </c>
      <c r="I2416" s="1">
        <f>+Territorio[[#This Row],[id]]</f>
        <v>2406</v>
      </c>
    </row>
    <row r="2417" spans="2:9" hidden="1" x14ac:dyDescent="0.25">
      <c r="B2417">
        <v>2407</v>
      </c>
      <c r="C2417" s="1" t="s">
        <v>6459</v>
      </c>
      <c r="D2417" s="1" t="s">
        <v>6460</v>
      </c>
      <c r="E2417" s="1" t="s">
        <v>5143</v>
      </c>
      <c r="F2417" s="1" t="s">
        <v>455</v>
      </c>
      <c r="G2417" s="1" t="s">
        <v>1062</v>
      </c>
      <c r="H2417" s="1" t="s">
        <v>6461</v>
      </c>
      <c r="I2417" s="1">
        <f>+Territorio[[#This Row],[id]]</f>
        <v>2407</v>
      </c>
    </row>
    <row r="2418" spans="2:9" hidden="1" x14ac:dyDescent="0.25">
      <c r="B2418">
        <v>2408</v>
      </c>
      <c r="C2418" s="1" t="s">
        <v>6462</v>
      </c>
      <c r="D2418" s="1" t="s">
        <v>6463</v>
      </c>
      <c r="E2418" s="1" t="s">
        <v>5143</v>
      </c>
      <c r="F2418" s="1" t="s">
        <v>455</v>
      </c>
      <c r="G2418" s="1" t="s">
        <v>1062</v>
      </c>
      <c r="H2418" s="1" t="s">
        <v>6464</v>
      </c>
      <c r="I2418" s="1">
        <f>+Territorio[[#This Row],[id]]</f>
        <v>2408</v>
      </c>
    </row>
    <row r="2419" spans="2:9" hidden="1" x14ac:dyDescent="0.25">
      <c r="B2419">
        <v>2409</v>
      </c>
      <c r="C2419" s="1" t="s">
        <v>6465</v>
      </c>
      <c r="D2419" s="1" t="s">
        <v>6466</v>
      </c>
      <c r="E2419" s="1" t="s">
        <v>5143</v>
      </c>
      <c r="F2419" s="1" t="s">
        <v>455</v>
      </c>
      <c r="G2419" s="1" t="s">
        <v>1062</v>
      </c>
      <c r="H2419" s="1" t="s">
        <v>6467</v>
      </c>
      <c r="I2419" s="1">
        <f>+Territorio[[#This Row],[id]]</f>
        <v>2409</v>
      </c>
    </row>
    <row r="2420" spans="2:9" hidden="1" x14ac:dyDescent="0.25">
      <c r="B2420">
        <v>2410</v>
      </c>
      <c r="C2420" s="1" t="s">
        <v>6468</v>
      </c>
      <c r="D2420" s="1" t="s">
        <v>6469</v>
      </c>
      <c r="E2420" s="1" t="s">
        <v>5143</v>
      </c>
      <c r="F2420" s="1" t="s">
        <v>455</v>
      </c>
      <c r="G2420" s="1" t="s">
        <v>1062</v>
      </c>
      <c r="H2420" s="1" t="s">
        <v>6470</v>
      </c>
      <c r="I2420" s="1">
        <f>+Territorio[[#This Row],[id]]</f>
        <v>2410</v>
      </c>
    </row>
    <row r="2421" spans="2:9" hidden="1" x14ac:dyDescent="0.25">
      <c r="B2421">
        <v>2411</v>
      </c>
      <c r="C2421" s="1" t="s">
        <v>6471</v>
      </c>
      <c r="D2421" s="1" t="s">
        <v>6472</v>
      </c>
      <c r="E2421" s="1" t="s">
        <v>5143</v>
      </c>
      <c r="F2421" s="1" t="s">
        <v>455</v>
      </c>
      <c r="G2421" s="1" t="s">
        <v>1062</v>
      </c>
      <c r="H2421" s="1" t="s">
        <v>6473</v>
      </c>
      <c r="I2421" s="1">
        <f>+Territorio[[#This Row],[id]]</f>
        <v>2411</v>
      </c>
    </row>
    <row r="2422" spans="2:9" hidden="1" x14ac:dyDescent="0.25">
      <c r="B2422">
        <v>2412</v>
      </c>
      <c r="C2422" s="1" t="s">
        <v>6474</v>
      </c>
      <c r="D2422" s="1" t="s">
        <v>6475</v>
      </c>
      <c r="E2422" s="1" t="s">
        <v>5143</v>
      </c>
      <c r="F2422" s="1" t="s">
        <v>455</v>
      </c>
      <c r="G2422" s="1" t="s">
        <v>1062</v>
      </c>
      <c r="H2422" s="1" t="s">
        <v>6476</v>
      </c>
      <c r="I2422" s="1">
        <f>+Territorio[[#This Row],[id]]</f>
        <v>2412</v>
      </c>
    </row>
    <row r="2423" spans="2:9" hidden="1" x14ac:dyDescent="0.25">
      <c r="B2423">
        <v>2413</v>
      </c>
      <c r="C2423" s="1" t="s">
        <v>5846</v>
      </c>
      <c r="D2423" s="1" t="s">
        <v>6477</v>
      </c>
      <c r="E2423" s="1" t="s">
        <v>5143</v>
      </c>
      <c r="F2423" s="1" t="s">
        <v>455</v>
      </c>
      <c r="G2423" s="1" t="s">
        <v>1062</v>
      </c>
      <c r="H2423" s="1" t="s">
        <v>6478</v>
      </c>
      <c r="I2423" s="1">
        <f>+Territorio[[#This Row],[id]]</f>
        <v>2413</v>
      </c>
    </row>
    <row r="2424" spans="2:9" hidden="1" x14ac:dyDescent="0.25">
      <c r="B2424">
        <v>2414</v>
      </c>
      <c r="C2424" s="1" t="s">
        <v>6479</v>
      </c>
      <c r="D2424" s="1" t="s">
        <v>6480</v>
      </c>
      <c r="E2424" s="1" t="s">
        <v>5143</v>
      </c>
      <c r="F2424" s="1" t="s">
        <v>455</v>
      </c>
      <c r="G2424" s="1" t="s">
        <v>1062</v>
      </c>
      <c r="H2424" s="1" t="s">
        <v>6481</v>
      </c>
      <c r="I2424" s="1">
        <f>+Territorio[[#This Row],[id]]</f>
        <v>2414</v>
      </c>
    </row>
    <row r="2425" spans="2:9" hidden="1" x14ac:dyDescent="0.25">
      <c r="B2425">
        <v>2415</v>
      </c>
      <c r="C2425" s="1" t="s">
        <v>6482</v>
      </c>
      <c r="D2425" s="1" t="s">
        <v>6483</v>
      </c>
      <c r="E2425" s="1" t="s">
        <v>5143</v>
      </c>
      <c r="F2425" s="1" t="s">
        <v>455</v>
      </c>
      <c r="G2425" s="1" t="s">
        <v>1062</v>
      </c>
      <c r="H2425" s="1" t="s">
        <v>6484</v>
      </c>
      <c r="I2425" s="1">
        <f>+Territorio[[#This Row],[id]]</f>
        <v>2415</v>
      </c>
    </row>
    <row r="2426" spans="2:9" hidden="1" x14ac:dyDescent="0.25">
      <c r="B2426">
        <v>2416</v>
      </c>
      <c r="C2426" s="1" t="s">
        <v>6485</v>
      </c>
      <c r="D2426" s="1" t="s">
        <v>6486</v>
      </c>
      <c r="E2426" s="1" t="s">
        <v>5143</v>
      </c>
      <c r="F2426" s="1" t="s">
        <v>455</v>
      </c>
      <c r="G2426" s="1" t="s">
        <v>1062</v>
      </c>
      <c r="H2426" s="1" t="s">
        <v>6487</v>
      </c>
      <c r="I2426" s="1">
        <f>+Territorio[[#This Row],[id]]</f>
        <v>2416</v>
      </c>
    </row>
    <row r="2427" spans="2:9" hidden="1" x14ac:dyDescent="0.25">
      <c r="B2427">
        <v>2417</v>
      </c>
      <c r="C2427" s="1" t="s">
        <v>6488</v>
      </c>
      <c r="D2427" s="1" t="s">
        <v>6489</v>
      </c>
      <c r="E2427" s="1" t="s">
        <v>5143</v>
      </c>
      <c r="F2427" s="1" t="s">
        <v>455</v>
      </c>
      <c r="G2427" s="1" t="s">
        <v>1062</v>
      </c>
      <c r="H2427" s="1" t="s">
        <v>6490</v>
      </c>
      <c r="I2427" s="1">
        <f>+Territorio[[#This Row],[id]]</f>
        <v>2417</v>
      </c>
    </row>
    <row r="2428" spans="2:9" hidden="1" x14ac:dyDescent="0.25">
      <c r="B2428">
        <v>2418</v>
      </c>
      <c r="C2428" s="1" t="s">
        <v>6491</v>
      </c>
      <c r="D2428" s="1" t="s">
        <v>6492</v>
      </c>
      <c r="E2428" s="1" t="s">
        <v>5143</v>
      </c>
      <c r="F2428" s="1" t="s">
        <v>455</v>
      </c>
      <c r="G2428" s="1" t="s">
        <v>1062</v>
      </c>
      <c r="H2428" s="1" t="s">
        <v>6493</v>
      </c>
      <c r="I2428" s="1">
        <f>+Territorio[[#This Row],[id]]</f>
        <v>2418</v>
      </c>
    </row>
    <row r="2429" spans="2:9" hidden="1" x14ac:dyDescent="0.25">
      <c r="B2429">
        <v>2419</v>
      </c>
      <c r="C2429" s="1" t="s">
        <v>5294</v>
      </c>
      <c r="D2429" s="1" t="s">
        <v>6494</v>
      </c>
      <c r="E2429" s="1" t="s">
        <v>5143</v>
      </c>
      <c r="F2429" s="1" t="s">
        <v>455</v>
      </c>
      <c r="G2429" s="1" t="s">
        <v>1062</v>
      </c>
      <c r="H2429" s="1" t="s">
        <v>6495</v>
      </c>
      <c r="I2429" s="1">
        <f>+Territorio[[#This Row],[id]]</f>
        <v>2419</v>
      </c>
    </row>
    <row r="2430" spans="2:9" hidden="1" x14ac:dyDescent="0.25">
      <c r="B2430">
        <v>2420</v>
      </c>
      <c r="C2430" s="1" t="s">
        <v>5909</v>
      </c>
      <c r="D2430" s="1" t="s">
        <v>6496</v>
      </c>
      <c r="E2430" s="1" t="s">
        <v>5143</v>
      </c>
      <c r="F2430" s="1" t="s">
        <v>455</v>
      </c>
      <c r="G2430" s="1" t="s">
        <v>1062</v>
      </c>
      <c r="H2430" s="1" t="s">
        <v>6497</v>
      </c>
      <c r="I2430" s="1">
        <f>+Territorio[[#This Row],[id]]</f>
        <v>2420</v>
      </c>
    </row>
    <row r="2431" spans="2:9" hidden="1" x14ac:dyDescent="0.25">
      <c r="B2431">
        <v>2421</v>
      </c>
      <c r="C2431" s="1" t="s">
        <v>6498</v>
      </c>
      <c r="D2431" s="1" t="s">
        <v>6499</v>
      </c>
      <c r="E2431" s="1" t="s">
        <v>5143</v>
      </c>
      <c r="F2431" s="1" t="s">
        <v>455</v>
      </c>
      <c r="G2431" s="1" t="s">
        <v>1062</v>
      </c>
      <c r="H2431" s="1" t="s">
        <v>6500</v>
      </c>
      <c r="I2431" s="1">
        <f>+Territorio[[#This Row],[id]]</f>
        <v>2421</v>
      </c>
    </row>
    <row r="2432" spans="2:9" hidden="1" x14ac:dyDescent="0.25">
      <c r="B2432">
        <v>2422</v>
      </c>
      <c r="C2432" s="1" t="s">
        <v>6501</v>
      </c>
      <c r="D2432" s="1" t="s">
        <v>6502</v>
      </c>
      <c r="E2432" s="1" t="s">
        <v>5143</v>
      </c>
      <c r="F2432" s="1" t="s">
        <v>455</v>
      </c>
      <c r="G2432" s="1" t="s">
        <v>1062</v>
      </c>
      <c r="H2432" s="1" t="s">
        <v>6503</v>
      </c>
      <c r="I2432" s="1">
        <f>+Territorio[[#This Row],[id]]</f>
        <v>2422</v>
      </c>
    </row>
    <row r="2433" spans="2:9" hidden="1" x14ac:dyDescent="0.25">
      <c r="B2433">
        <v>2423</v>
      </c>
      <c r="C2433" s="1" t="s">
        <v>6504</v>
      </c>
      <c r="D2433" s="1" t="s">
        <v>6505</v>
      </c>
      <c r="E2433" s="1" t="s">
        <v>5143</v>
      </c>
      <c r="F2433" s="1" t="s">
        <v>455</v>
      </c>
      <c r="G2433" s="1" t="s">
        <v>1062</v>
      </c>
      <c r="H2433" s="1" t="s">
        <v>6506</v>
      </c>
      <c r="I2433" s="1">
        <f>+Territorio[[#This Row],[id]]</f>
        <v>2423</v>
      </c>
    </row>
    <row r="2434" spans="2:9" hidden="1" x14ac:dyDescent="0.25">
      <c r="B2434">
        <v>2424</v>
      </c>
      <c r="C2434" s="1" t="s">
        <v>6507</v>
      </c>
      <c r="D2434" s="1" t="s">
        <v>6508</v>
      </c>
      <c r="E2434" s="1" t="s">
        <v>5143</v>
      </c>
      <c r="F2434" s="1" t="s">
        <v>455</v>
      </c>
      <c r="G2434" s="1" t="s">
        <v>1062</v>
      </c>
      <c r="H2434" s="1" t="s">
        <v>6509</v>
      </c>
      <c r="I2434" s="1">
        <f>+Territorio[[#This Row],[id]]</f>
        <v>2424</v>
      </c>
    </row>
    <row r="2435" spans="2:9" hidden="1" x14ac:dyDescent="0.25">
      <c r="B2435">
        <v>2425</v>
      </c>
      <c r="C2435" s="1" t="s">
        <v>6510</v>
      </c>
      <c r="D2435" s="1" t="s">
        <v>6511</v>
      </c>
      <c r="E2435" s="1" t="s">
        <v>5143</v>
      </c>
      <c r="F2435" s="1" t="s">
        <v>455</v>
      </c>
      <c r="G2435" s="1" t="s">
        <v>1062</v>
      </c>
      <c r="H2435" s="1" t="s">
        <v>6512</v>
      </c>
      <c r="I2435" s="1">
        <f>+Territorio[[#This Row],[id]]</f>
        <v>2425</v>
      </c>
    </row>
    <row r="2436" spans="2:9" hidden="1" x14ac:dyDescent="0.25">
      <c r="B2436">
        <v>2426</v>
      </c>
      <c r="C2436" s="1" t="s">
        <v>6513</v>
      </c>
      <c r="D2436" s="1" t="s">
        <v>6514</v>
      </c>
      <c r="E2436" s="1" t="s">
        <v>5143</v>
      </c>
      <c r="F2436" s="1" t="s">
        <v>455</v>
      </c>
      <c r="G2436" s="1" t="s">
        <v>1062</v>
      </c>
      <c r="H2436" s="1" t="s">
        <v>6515</v>
      </c>
      <c r="I2436" s="1">
        <f>+Territorio[[#This Row],[id]]</f>
        <v>2426</v>
      </c>
    </row>
    <row r="2437" spans="2:9" hidden="1" x14ac:dyDescent="0.25">
      <c r="B2437">
        <v>2427</v>
      </c>
      <c r="C2437" s="1" t="s">
        <v>883</v>
      </c>
      <c r="D2437" s="1" t="s">
        <v>6516</v>
      </c>
      <c r="E2437" s="1" t="s">
        <v>5143</v>
      </c>
      <c r="F2437" s="1" t="s">
        <v>455</v>
      </c>
      <c r="G2437" s="1" t="s">
        <v>1062</v>
      </c>
      <c r="H2437" s="1" t="s">
        <v>6517</v>
      </c>
      <c r="I2437" s="1">
        <f>+Territorio[[#This Row],[id]]</f>
        <v>2427</v>
      </c>
    </row>
    <row r="2438" spans="2:9" hidden="1" x14ac:dyDescent="0.25">
      <c r="B2438">
        <v>2428</v>
      </c>
      <c r="C2438" s="1" t="s">
        <v>2087</v>
      </c>
      <c r="D2438" s="1" t="s">
        <v>6518</v>
      </c>
      <c r="E2438" s="1" t="s">
        <v>5143</v>
      </c>
      <c r="F2438" s="1" t="s">
        <v>455</v>
      </c>
      <c r="G2438" s="1" t="s">
        <v>1062</v>
      </c>
      <c r="H2438" s="1" t="s">
        <v>6519</v>
      </c>
      <c r="I2438" s="1">
        <f>+Territorio[[#This Row],[id]]</f>
        <v>2428</v>
      </c>
    </row>
    <row r="2439" spans="2:9" hidden="1" x14ac:dyDescent="0.25">
      <c r="B2439">
        <v>2429</v>
      </c>
      <c r="C2439" s="1" t="s">
        <v>5815</v>
      </c>
      <c r="D2439" s="1" t="s">
        <v>6520</v>
      </c>
      <c r="E2439" s="1" t="s">
        <v>5143</v>
      </c>
      <c r="F2439" s="1" t="s">
        <v>455</v>
      </c>
      <c r="G2439" s="1" t="s">
        <v>1062</v>
      </c>
      <c r="H2439" s="1" t="s">
        <v>6521</v>
      </c>
      <c r="I2439" s="1">
        <f>+Territorio[[#This Row],[id]]</f>
        <v>2429</v>
      </c>
    </row>
    <row r="2440" spans="2:9" hidden="1" x14ac:dyDescent="0.25">
      <c r="B2440">
        <v>2430</v>
      </c>
      <c r="C2440" s="1" t="s">
        <v>6522</v>
      </c>
      <c r="D2440" s="1" t="s">
        <v>6523</v>
      </c>
      <c r="E2440" s="1" t="s">
        <v>5143</v>
      </c>
      <c r="F2440" s="1" t="s">
        <v>455</v>
      </c>
      <c r="G2440" s="1" t="s">
        <v>1062</v>
      </c>
      <c r="H2440" s="1" t="s">
        <v>6524</v>
      </c>
      <c r="I2440" s="1">
        <f>+Territorio[[#This Row],[id]]</f>
        <v>2430</v>
      </c>
    </row>
    <row r="2441" spans="2:9" hidden="1" x14ac:dyDescent="0.25">
      <c r="B2441">
        <v>2431</v>
      </c>
      <c r="C2441" s="1" t="s">
        <v>6525</v>
      </c>
      <c r="D2441" s="1" t="s">
        <v>6526</v>
      </c>
      <c r="E2441" s="1" t="s">
        <v>5143</v>
      </c>
      <c r="F2441" s="1" t="s">
        <v>455</v>
      </c>
      <c r="G2441" s="1" t="s">
        <v>1062</v>
      </c>
      <c r="H2441" s="1" t="s">
        <v>6527</v>
      </c>
      <c r="I2441" s="1">
        <f>+Territorio[[#This Row],[id]]</f>
        <v>2431</v>
      </c>
    </row>
    <row r="2442" spans="2:9" hidden="1" x14ac:dyDescent="0.25">
      <c r="B2442">
        <v>2432</v>
      </c>
      <c r="C2442" s="1" t="s">
        <v>6528</v>
      </c>
      <c r="D2442" s="1" t="s">
        <v>6529</v>
      </c>
      <c r="E2442" s="1" t="s">
        <v>5143</v>
      </c>
      <c r="F2442" s="1" t="s">
        <v>455</v>
      </c>
      <c r="G2442" s="1" t="s">
        <v>1062</v>
      </c>
      <c r="H2442" s="1" t="s">
        <v>6530</v>
      </c>
      <c r="I2442" s="1">
        <f>+Territorio[[#This Row],[id]]</f>
        <v>2432</v>
      </c>
    </row>
    <row r="2443" spans="2:9" hidden="1" x14ac:dyDescent="0.25">
      <c r="B2443">
        <v>2433</v>
      </c>
      <c r="C2443" s="1" t="s">
        <v>6531</v>
      </c>
      <c r="D2443" s="1" t="s">
        <v>6532</v>
      </c>
      <c r="E2443" s="1" t="s">
        <v>5143</v>
      </c>
      <c r="F2443" s="1" t="s">
        <v>455</v>
      </c>
      <c r="G2443" s="1" t="s">
        <v>1062</v>
      </c>
      <c r="H2443" s="1" t="s">
        <v>6533</v>
      </c>
      <c r="I2443" s="1">
        <f>+Territorio[[#This Row],[id]]</f>
        <v>2433</v>
      </c>
    </row>
    <row r="2444" spans="2:9" hidden="1" x14ac:dyDescent="0.25">
      <c r="B2444">
        <v>2434</v>
      </c>
      <c r="C2444" s="1" t="s">
        <v>6534</v>
      </c>
      <c r="D2444" s="1" t="s">
        <v>6535</v>
      </c>
      <c r="E2444" s="1" t="s">
        <v>5143</v>
      </c>
      <c r="F2444" s="1" t="s">
        <v>455</v>
      </c>
      <c r="G2444" s="1" t="s">
        <v>1062</v>
      </c>
      <c r="H2444" s="1" t="s">
        <v>6536</v>
      </c>
      <c r="I2444" s="1">
        <f>+Territorio[[#This Row],[id]]</f>
        <v>2434</v>
      </c>
    </row>
    <row r="2445" spans="2:9" hidden="1" x14ac:dyDescent="0.25">
      <c r="B2445">
        <v>2435</v>
      </c>
      <c r="C2445" s="1" t="s">
        <v>6537</v>
      </c>
      <c r="D2445" s="1" t="s">
        <v>6538</v>
      </c>
      <c r="E2445" s="1" t="s">
        <v>5143</v>
      </c>
      <c r="F2445" s="1" t="s">
        <v>455</v>
      </c>
      <c r="G2445" s="1" t="s">
        <v>1062</v>
      </c>
      <c r="H2445" s="1" t="s">
        <v>6539</v>
      </c>
      <c r="I2445" s="1">
        <f>+Territorio[[#This Row],[id]]</f>
        <v>2435</v>
      </c>
    </row>
    <row r="2446" spans="2:9" hidden="1" x14ac:dyDescent="0.25">
      <c r="B2446">
        <v>2436</v>
      </c>
      <c r="C2446" s="1" t="s">
        <v>6540</v>
      </c>
      <c r="D2446" s="1" t="s">
        <v>6541</v>
      </c>
      <c r="E2446" s="1" t="s">
        <v>5143</v>
      </c>
      <c r="F2446" s="1" t="s">
        <v>455</v>
      </c>
      <c r="G2446" s="1" t="s">
        <v>1062</v>
      </c>
      <c r="H2446" s="1" t="s">
        <v>6542</v>
      </c>
      <c r="I2446" s="1">
        <f>+Territorio[[#This Row],[id]]</f>
        <v>2436</v>
      </c>
    </row>
    <row r="2447" spans="2:9" hidden="1" x14ac:dyDescent="0.25">
      <c r="B2447">
        <v>2437</v>
      </c>
      <c r="C2447" s="1" t="s">
        <v>6543</v>
      </c>
      <c r="D2447" s="1" t="s">
        <v>6544</v>
      </c>
      <c r="E2447" s="1" t="s">
        <v>5143</v>
      </c>
      <c r="F2447" s="1" t="s">
        <v>455</v>
      </c>
      <c r="G2447" s="1" t="s">
        <v>1062</v>
      </c>
      <c r="H2447" s="1" t="s">
        <v>6545</v>
      </c>
      <c r="I2447" s="1">
        <f>+Territorio[[#This Row],[id]]</f>
        <v>2437</v>
      </c>
    </row>
    <row r="2448" spans="2:9" hidden="1" x14ac:dyDescent="0.25">
      <c r="B2448">
        <v>2438</v>
      </c>
      <c r="C2448" s="1" t="s">
        <v>6062</v>
      </c>
      <c r="D2448" s="1" t="s">
        <v>6546</v>
      </c>
      <c r="E2448" s="1" t="s">
        <v>5143</v>
      </c>
      <c r="F2448" s="1" t="s">
        <v>455</v>
      </c>
      <c r="G2448" s="1" t="s">
        <v>1062</v>
      </c>
      <c r="H2448" s="1" t="s">
        <v>6547</v>
      </c>
      <c r="I2448" s="1">
        <f>+Territorio[[#This Row],[id]]</f>
        <v>2438</v>
      </c>
    </row>
    <row r="2449" spans="2:9" hidden="1" x14ac:dyDescent="0.25">
      <c r="B2449">
        <v>2439</v>
      </c>
      <c r="C2449" s="1" t="s">
        <v>6548</v>
      </c>
      <c r="D2449" s="1" t="s">
        <v>6549</v>
      </c>
      <c r="E2449" s="1" t="s">
        <v>5143</v>
      </c>
      <c r="F2449" s="1" t="s">
        <v>455</v>
      </c>
      <c r="G2449" s="1" t="s">
        <v>1062</v>
      </c>
      <c r="H2449" s="1" t="s">
        <v>6550</v>
      </c>
      <c r="I2449" s="1">
        <f>+Territorio[[#This Row],[id]]</f>
        <v>2439</v>
      </c>
    </row>
    <row r="2450" spans="2:9" hidden="1" x14ac:dyDescent="0.25">
      <c r="B2450">
        <v>2440</v>
      </c>
      <c r="C2450" s="1" t="s">
        <v>6551</v>
      </c>
      <c r="D2450" s="1" t="s">
        <v>6552</v>
      </c>
      <c r="E2450" s="1" t="s">
        <v>5143</v>
      </c>
      <c r="F2450" s="1" t="s">
        <v>455</v>
      </c>
      <c r="G2450" s="1" t="s">
        <v>1062</v>
      </c>
      <c r="H2450" s="1" t="s">
        <v>6553</v>
      </c>
      <c r="I2450" s="1">
        <f>+Territorio[[#This Row],[id]]</f>
        <v>2440</v>
      </c>
    </row>
    <row r="2451" spans="2:9" hidden="1" x14ac:dyDescent="0.25">
      <c r="B2451">
        <v>2441</v>
      </c>
      <c r="C2451" s="1" t="s">
        <v>6554</v>
      </c>
      <c r="D2451" s="1" t="s">
        <v>6555</v>
      </c>
      <c r="E2451" s="1" t="s">
        <v>5143</v>
      </c>
      <c r="F2451" s="1" t="s">
        <v>455</v>
      </c>
      <c r="G2451" s="1" t="s">
        <v>1062</v>
      </c>
      <c r="H2451" s="1" t="s">
        <v>6556</v>
      </c>
      <c r="I2451" s="1">
        <f>+Territorio[[#This Row],[id]]</f>
        <v>2441</v>
      </c>
    </row>
    <row r="2452" spans="2:9" hidden="1" x14ac:dyDescent="0.25">
      <c r="B2452">
        <v>2442</v>
      </c>
      <c r="C2452" s="1" t="s">
        <v>6557</v>
      </c>
      <c r="D2452" s="1" t="s">
        <v>6558</v>
      </c>
      <c r="E2452" s="1" t="s">
        <v>5143</v>
      </c>
      <c r="F2452" s="1" t="s">
        <v>455</v>
      </c>
      <c r="G2452" s="1" t="s">
        <v>1062</v>
      </c>
      <c r="H2452" s="1" t="s">
        <v>6559</v>
      </c>
      <c r="I2452" s="1">
        <f>+Territorio[[#This Row],[id]]</f>
        <v>2442</v>
      </c>
    </row>
    <row r="2453" spans="2:9" hidden="1" x14ac:dyDescent="0.25">
      <c r="B2453">
        <v>2443</v>
      </c>
      <c r="C2453" s="1" t="s">
        <v>6560</v>
      </c>
      <c r="D2453" s="1" t="s">
        <v>6561</v>
      </c>
      <c r="E2453" s="1" t="s">
        <v>5143</v>
      </c>
      <c r="F2453" s="1" t="s">
        <v>455</v>
      </c>
      <c r="G2453" s="1" t="s">
        <v>1062</v>
      </c>
      <c r="H2453" s="1" t="s">
        <v>6562</v>
      </c>
      <c r="I2453" s="1">
        <f>+Territorio[[#This Row],[id]]</f>
        <v>2443</v>
      </c>
    </row>
    <row r="2454" spans="2:9" hidden="1" x14ac:dyDescent="0.25">
      <c r="B2454">
        <v>2444</v>
      </c>
      <c r="C2454" s="1" t="s">
        <v>5628</v>
      </c>
      <c r="D2454" s="1" t="s">
        <v>6563</v>
      </c>
      <c r="E2454" s="1" t="s">
        <v>5143</v>
      </c>
      <c r="F2454" s="1" t="s">
        <v>455</v>
      </c>
      <c r="G2454" s="1" t="s">
        <v>1062</v>
      </c>
      <c r="H2454" s="1" t="s">
        <v>6564</v>
      </c>
      <c r="I2454" s="1">
        <f>+Territorio[[#This Row],[id]]</f>
        <v>2444</v>
      </c>
    </row>
    <row r="2455" spans="2:9" hidden="1" x14ac:dyDescent="0.25">
      <c r="B2455">
        <v>2445</v>
      </c>
      <c r="C2455" s="1" t="s">
        <v>6565</v>
      </c>
      <c r="D2455" s="1" t="s">
        <v>6566</v>
      </c>
      <c r="E2455" s="1" t="s">
        <v>5143</v>
      </c>
      <c r="F2455" s="1" t="s">
        <v>455</v>
      </c>
      <c r="G2455" s="1" t="s">
        <v>1062</v>
      </c>
      <c r="H2455" s="1" t="s">
        <v>6567</v>
      </c>
      <c r="I2455" s="1">
        <f>+Territorio[[#This Row],[id]]</f>
        <v>2445</v>
      </c>
    </row>
    <row r="2456" spans="2:9" hidden="1" x14ac:dyDescent="0.25">
      <c r="B2456">
        <v>2446</v>
      </c>
      <c r="C2456" s="1" t="s">
        <v>6568</v>
      </c>
      <c r="D2456" s="1" t="s">
        <v>6569</v>
      </c>
      <c r="E2456" s="1" t="s">
        <v>5143</v>
      </c>
      <c r="F2456" s="1" t="s">
        <v>455</v>
      </c>
      <c r="G2456" s="1" t="s">
        <v>1062</v>
      </c>
      <c r="H2456" s="1" t="s">
        <v>6570</v>
      </c>
      <c r="I2456" s="1">
        <f>+Territorio[[#This Row],[id]]</f>
        <v>2446</v>
      </c>
    </row>
    <row r="2457" spans="2:9" hidden="1" x14ac:dyDescent="0.25">
      <c r="B2457">
        <v>2447</v>
      </c>
      <c r="C2457" s="1" t="s">
        <v>6456</v>
      </c>
      <c r="D2457" s="1" t="s">
        <v>6571</v>
      </c>
      <c r="E2457" s="1" t="s">
        <v>5143</v>
      </c>
      <c r="F2457" s="1" t="s">
        <v>455</v>
      </c>
      <c r="G2457" s="1" t="s">
        <v>1062</v>
      </c>
      <c r="H2457" s="1" t="s">
        <v>6572</v>
      </c>
      <c r="I2457" s="1">
        <f>+Territorio[[#This Row],[id]]</f>
        <v>2447</v>
      </c>
    </row>
    <row r="2458" spans="2:9" hidden="1" x14ac:dyDescent="0.25">
      <c r="B2458">
        <v>2448</v>
      </c>
      <c r="C2458" s="1" t="s">
        <v>6573</v>
      </c>
      <c r="D2458" s="1" t="s">
        <v>6574</v>
      </c>
      <c r="E2458" s="1" t="s">
        <v>5143</v>
      </c>
      <c r="F2458" s="1" t="s">
        <v>455</v>
      </c>
      <c r="G2458" s="1" t="s">
        <v>1062</v>
      </c>
      <c r="H2458" s="1" t="s">
        <v>6575</v>
      </c>
      <c r="I2458" s="1">
        <f>+Territorio[[#This Row],[id]]</f>
        <v>2448</v>
      </c>
    </row>
    <row r="2459" spans="2:9" hidden="1" x14ac:dyDescent="0.25">
      <c r="B2459">
        <v>2449</v>
      </c>
      <c r="C2459" s="1" t="s">
        <v>6576</v>
      </c>
      <c r="D2459" s="1" t="s">
        <v>6577</v>
      </c>
      <c r="E2459" s="1" t="s">
        <v>5143</v>
      </c>
      <c r="F2459" s="1" t="s">
        <v>455</v>
      </c>
      <c r="G2459" s="1" t="s">
        <v>1062</v>
      </c>
      <c r="H2459" s="1" t="s">
        <v>6578</v>
      </c>
      <c r="I2459" s="1">
        <f>+Territorio[[#This Row],[id]]</f>
        <v>2449</v>
      </c>
    </row>
    <row r="2460" spans="2:9" hidden="1" x14ac:dyDescent="0.25">
      <c r="B2460">
        <v>2450</v>
      </c>
      <c r="C2460" s="1" t="s">
        <v>6579</v>
      </c>
      <c r="D2460" s="1" t="s">
        <v>6580</v>
      </c>
      <c r="E2460" s="1" t="s">
        <v>5143</v>
      </c>
      <c r="F2460" s="1" t="s">
        <v>455</v>
      </c>
      <c r="G2460" s="1" t="s">
        <v>1062</v>
      </c>
      <c r="H2460" s="1" t="s">
        <v>6581</v>
      </c>
      <c r="I2460" s="1">
        <f>+Territorio[[#This Row],[id]]</f>
        <v>2450</v>
      </c>
    </row>
    <row r="2461" spans="2:9" hidden="1" x14ac:dyDescent="0.25">
      <c r="B2461">
        <v>2451</v>
      </c>
      <c r="C2461" s="1" t="s">
        <v>6582</v>
      </c>
      <c r="D2461" s="1" t="s">
        <v>6583</v>
      </c>
      <c r="E2461" s="1" t="s">
        <v>5143</v>
      </c>
      <c r="F2461" s="1" t="s">
        <v>455</v>
      </c>
      <c r="G2461" s="1" t="s">
        <v>1062</v>
      </c>
      <c r="H2461" s="1" t="s">
        <v>6584</v>
      </c>
      <c r="I2461" s="1">
        <f>+Territorio[[#This Row],[id]]</f>
        <v>2451</v>
      </c>
    </row>
    <row r="2462" spans="2:9" hidden="1" x14ac:dyDescent="0.25">
      <c r="B2462">
        <v>2452</v>
      </c>
      <c r="C2462" s="1" t="s">
        <v>6585</v>
      </c>
      <c r="D2462" s="1" t="s">
        <v>6586</v>
      </c>
      <c r="E2462" s="1" t="s">
        <v>5143</v>
      </c>
      <c r="F2462" s="1" t="s">
        <v>455</v>
      </c>
      <c r="G2462" s="1" t="s">
        <v>1062</v>
      </c>
      <c r="H2462" s="1" t="s">
        <v>6587</v>
      </c>
      <c r="I2462" s="1">
        <f>+Territorio[[#This Row],[id]]</f>
        <v>2452</v>
      </c>
    </row>
    <row r="2463" spans="2:9" hidden="1" x14ac:dyDescent="0.25">
      <c r="B2463">
        <v>2453</v>
      </c>
      <c r="C2463" s="1" t="s">
        <v>6588</v>
      </c>
      <c r="D2463" s="1" t="s">
        <v>6589</v>
      </c>
      <c r="E2463" s="1" t="s">
        <v>5143</v>
      </c>
      <c r="F2463" s="1" t="s">
        <v>455</v>
      </c>
      <c r="G2463" s="1" t="s">
        <v>1062</v>
      </c>
      <c r="H2463" s="1" t="s">
        <v>6590</v>
      </c>
      <c r="I2463" s="1">
        <f>+Territorio[[#This Row],[id]]</f>
        <v>2453</v>
      </c>
    </row>
    <row r="2464" spans="2:9" hidden="1" x14ac:dyDescent="0.25">
      <c r="B2464">
        <v>2454</v>
      </c>
      <c r="C2464" s="1" t="s">
        <v>6100</v>
      </c>
      <c r="D2464" s="1" t="s">
        <v>6591</v>
      </c>
      <c r="E2464" s="1" t="s">
        <v>5143</v>
      </c>
      <c r="F2464" s="1" t="s">
        <v>455</v>
      </c>
      <c r="G2464" s="1" t="s">
        <v>1062</v>
      </c>
      <c r="H2464" s="1" t="s">
        <v>6592</v>
      </c>
      <c r="I2464" s="1">
        <f>+Territorio[[#This Row],[id]]</f>
        <v>2454</v>
      </c>
    </row>
    <row r="2465" spans="2:9" hidden="1" x14ac:dyDescent="0.25">
      <c r="B2465">
        <v>2455</v>
      </c>
      <c r="C2465" s="1" t="s">
        <v>6593</v>
      </c>
      <c r="D2465" s="1" t="s">
        <v>6594</v>
      </c>
      <c r="E2465" s="1" t="s">
        <v>5143</v>
      </c>
      <c r="F2465" s="1" t="s">
        <v>455</v>
      </c>
      <c r="G2465" s="1" t="s">
        <v>1062</v>
      </c>
      <c r="H2465" s="1" t="s">
        <v>6595</v>
      </c>
      <c r="I2465" s="1">
        <f>+Territorio[[#This Row],[id]]</f>
        <v>2455</v>
      </c>
    </row>
    <row r="2466" spans="2:9" hidden="1" x14ac:dyDescent="0.25">
      <c r="B2466">
        <v>2456</v>
      </c>
      <c r="C2466" s="1" t="s">
        <v>6596</v>
      </c>
      <c r="D2466" s="1" t="s">
        <v>6597</v>
      </c>
      <c r="E2466" s="1" t="s">
        <v>5143</v>
      </c>
      <c r="F2466" s="1" t="s">
        <v>455</v>
      </c>
      <c r="G2466" s="1" t="s">
        <v>1062</v>
      </c>
      <c r="H2466" s="1" t="s">
        <v>6598</v>
      </c>
      <c r="I2466" s="1">
        <f>+Territorio[[#This Row],[id]]</f>
        <v>2456</v>
      </c>
    </row>
    <row r="2467" spans="2:9" hidden="1" x14ac:dyDescent="0.25">
      <c r="B2467">
        <v>2457</v>
      </c>
      <c r="C2467" s="1" t="s">
        <v>6599</v>
      </c>
      <c r="D2467" s="1" t="s">
        <v>6600</v>
      </c>
      <c r="E2467" s="1" t="s">
        <v>5143</v>
      </c>
      <c r="F2467" s="1" t="s">
        <v>455</v>
      </c>
      <c r="G2467" s="1" t="s">
        <v>1062</v>
      </c>
      <c r="H2467" s="1" t="s">
        <v>6601</v>
      </c>
      <c r="I2467" s="1">
        <f>+Territorio[[#This Row],[id]]</f>
        <v>2457</v>
      </c>
    </row>
    <row r="2468" spans="2:9" hidden="1" x14ac:dyDescent="0.25">
      <c r="B2468">
        <v>2458</v>
      </c>
      <c r="C2468" s="1" t="s">
        <v>5472</v>
      </c>
      <c r="D2468" s="1" t="s">
        <v>6602</v>
      </c>
      <c r="E2468" s="1" t="s">
        <v>5143</v>
      </c>
      <c r="F2468" s="1" t="s">
        <v>455</v>
      </c>
      <c r="G2468" s="1" t="s">
        <v>1062</v>
      </c>
      <c r="H2468" s="1" t="s">
        <v>6603</v>
      </c>
      <c r="I2468" s="1">
        <f>+Territorio[[#This Row],[id]]</f>
        <v>2458</v>
      </c>
    </row>
    <row r="2469" spans="2:9" hidden="1" x14ac:dyDescent="0.25">
      <c r="B2469">
        <v>2459</v>
      </c>
      <c r="C2469" s="1" t="s">
        <v>6604</v>
      </c>
      <c r="D2469" s="1" t="s">
        <v>6605</v>
      </c>
      <c r="E2469" s="1" t="s">
        <v>5143</v>
      </c>
      <c r="F2469" s="1" t="s">
        <v>455</v>
      </c>
      <c r="G2469" s="1" t="s">
        <v>1062</v>
      </c>
      <c r="H2469" s="1" t="s">
        <v>6606</v>
      </c>
      <c r="I2469" s="1">
        <f>+Territorio[[#This Row],[id]]</f>
        <v>2459</v>
      </c>
    </row>
    <row r="2470" spans="2:9" hidden="1" x14ac:dyDescent="0.25">
      <c r="B2470">
        <v>2460</v>
      </c>
      <c r="C2470" s="1" t="s">
        <v>6607</v>
      </c>
      <c r="D2470" s="1" t="s">
        <v>6608</v>
      </c>
      <c r="E2470" s="1" t="s">
        <v>5143</v>
      </c>
      <c r="F2470" s="1" t="s">
        <v>455</v>
      </c>
      <c r="G2470" s="1" t="s">
        <v>1062</v>
      </c>
      <c r="H2470" s="1" t="s">
        <v>6609</v>
      </c>
      <c r="I2470" s="1">
        <f>+Territorio[[#This Row],[id]]</f>
        <v>2460</v>
      </c>
    </row>
    <row r="2471" spans="2:9" hidden="1" x14ac:dyDescent="0.25">
      <c r="B2471">
        <v>2461</v>
      </c>
      <c r="C2471" s="1" t="s">
        <v>5334</v>
      </c>
      <c r="D2471" s="1" t="s">
        <v>6610</v>
      </c>
      <c r="E2471" s="1" t="s">
        <v>5143</v>
      </c>
      <c r="F2471" s="1" t="s">
        <v>455</v>
      </c>
      <c r="G2471" s="1" t="s">
        <v>1062</v>
      </c>
      <c r="H2471" s="1" t="s">
        <v>6611</v>
      </c>
      <c r="I2471" s="1">
        <f>+Territorio[[#This Row],[id]]</f>
        <v>2461</v>
      </c>
    </row>
    <row r="2472" spans="2:9" hidden="1" x14ac:dyDescent="0.25">
      <c r="B2472">
        <v>2462</v>
      </c>
      <c r="C2472" s="1" t="s">
        <v>6612</v>
      </c>
      <c r="D2472" s="1" t="s">
        <v>6613</v>
      </c>
      <c r="E2472" s="1" t="s">
        <v>5143</v>
      </c>
      <c r="F2472" s="1" t="s">
        <v>455</v>
      </c>
      <c r="G2472" s="1" t="s">
        <v>1062</v>
      </c>
      <c r="H2472" s="1" t="s">
        <v>6614</v>
      </c>
      <c r="I2472" s="1">
        <f>+Territorio[[#This Row],[id]]</f>
        <v>2462</v>
      </c>
    </row>
    <row r="2473" spans="2:9" hidden="1" x14ac:dyDescent="0.25">
      <c r="B2473">
        <v>2463</v>
      </c>
      <c r="C2473" s="1" t="s">
        <v>6615</v>
      </c>
      <c r="D2473" s="1" t="s">
        <v>6616</v>
      </c>
      <c r="E2473" s="1" t="s">
        <v>5143</v>
      </c>
      <c r="F2473" s="1" t="s">
        <v>455</v>
      </c>
      <c r="G2473" s="1" t="s">
        <v>1062</v>
      </c>
      <c r="H2473" s="1" t="s">
        <v>6617</v>
      </c>
      <c r="I2473" s="1">
        <f>+Territorio[[#This Row],[id]]</f>
        <v>2463</v>
      </c>
    </row>
    <row r="2474" spans="2:9" hidden="1" x14ac:dyDescent="0.25">
      <c r="B2474">
        <v>2464</v>
      </c>
      <c r="C2474" s="1" t="s">
        <v>6618</v>
      </c>
      <c r="D2474" s="1" t="s">
        <v>6619</v>
      </c>
      <c r="E2474" s="1" t="s">
        <v>5143</v>
      </c>
      <c r="F2474" s="1" t="s">
        <v>455</v>
      </c>
      <c r="G2474" s="1" t="s">
        <v>1062</v>
      </c>
      <c r="H2474" s="1" t="s">
        <v>6620</v>
      </c>
      <c r="I2474" s="1">
        <f>+Territorio[[#This Row],[id]]</f>
        <v>2464</v>
      </c>
    </row>
    <row r="2475" spans="2:9" hidden="1" x14ac:dyDescent="0.25">
      <c r="B2475">
        <v>2465</v>
      </c>
      <c r="C2475" s="1" t="s">
        <v>6621</v>
      </c>
      <c r="D2475" s="1" t="s">
        <v>6622</v>
      </c>
      <c r="E2475" s="1" t="s">
        <v>5143</v>
      </c>
      <c r="F2475" s="1" t="s">
        <v>455</v>
      </c>
      <c r="G2475" s="1" t="s">
        <v>1062</v>
      </c>
      <c r="H2475" s="1" t="s">
        <v>6623</v>
      </c>
      <c r="I2475" s="1">
        <f>+Territorio[[#This Row],[id]]</f>
        <v>2465</v>
      </c>
    </row>
    <row r="2476" spans="2:9" hidden="1" x14ac:dyDescent="0.25">
      <c r="B2476">
        <v>2466</v>
      </c>
      <c r="C2476" s="1" t="s">
        <v>6624</v>
      </c>
      <c r="D2476" s="1" t="s">
        <v>6625</v>
      </c>
      <c r="E2476" s="1" t="s">
        <v>5143</v>
      </c>
      <c r="F2476" s="1" t="s">
        <v>455</v>
      </c>
      <c r="G2476" s="1" t="s">
        <v>1062</v>
      </c>
      <c r="H2476" s="1" t="s">
        <v>6626</v>
      </c>
      <c r="I2476" s="1">
        <f>+Territorio[[#This Row],[id]]</f>
        <v>2466</v>
      </c>
    </row>
    <row r="2477" spans="2:9" hidden="1" x14ac:dyDescent="0.25">
      <c r="B2477">
        <v>2467</v>
      </c>
      <c r="C2477" s="1" t="s">
        <v>6166</v>
      </c>
      <c r="D2477" s="1" t="s">
        <v>6627</v>
      </c>
      <c r="E2477" s="1" t="s">
        <v>5143</v>
      </c>
      <c r="F2477" s="1" t="s">
        <v>455</v>
      </c>
      <c r="G2477" s="1" t="s">
        <v>1062</v>
      </c>
      <c r="H2477" s="1" t="s">
        <v>6628</v>
      </c>
      <c r="I2477" s="1">
        <f>+Territorio[[#This Row],[id]]</f>
        <v>2467</v>
      </c>
    </row>
    <row r="2478" spans="2:9" hidden="1" x14ac:dyDescent="0.25">
      <c r="B2478">
        <v>2468</v>
      </c>
      <c r="C2478" s="1" t="s">
        <v>6629</v>
      </c>
      <c r="D2478" s="1" t="s">
        <v>6630</v>
      </c>
      <c r="E2478" s="1" t="s">
        <v>5143</v>
      </c>
      <c r="F2478" s="1" t="s">
        <v>455</v>
      </c>
      <c r="G2478" s="1" t="s">
        <v>1062</v>
      </c>
      <c r="H2478" s="1" t="s">
        <v>6631</v>
      </c>
      <c r="I2478" s="1">
        <f>+Territorio[[#This Row],[id]]</f>
        <v>2468</v>
      </c>
    </row>
    <row r="2479" spans="2:9" hidden="1" x14ac:dyDescent="0.25">
      <c r="B2479">
        <v>2469</v>
      </c>
      <c r="C2479" s="1" t="s">
        <v>6632</v>
      </c>
      <c r="D2479" s="1" t="s">
        <v>6633</v>
      </c>
      <c r="E2479" s="1" t="s">
        <v>5143</v>
      </c>
      <c r="F2479" s="1" t="s">
        <v>455</v>
      </c>
      <c r="G2479" s="1" t="s">
        <v>1062</v>
      </c>
      <c r="H2479" s="1" t="s">
        <v>6634</v>
      </c>
      <c r="I2479" s="1">
        <f>+Territorio[[#This Row],[id]]</f>
        <v>2469</v>
      </c>
    </row>
    <row r="2480" spans="2:9" hidden="1" x14ac:dyDescent="0.25">
      <c r="B2480">
        <v>2470</v>
      </c>
      <c r="C2480" s="1" t="s">
        <v>6635</v>
      </c>
      <c r="D2480" s="1" t="s">
        <v>5119</v>
      </c>
      <c r="E2480" s="1" t="s">
        <v>5143</v>
      </c>
      <c r="F2480" s="1" t="s">
        <v>455</v>
      </c>
      <c r="G2480" s="1" t="s">
        <v>1062</v>
      </c>
      <c r="H2480" s="1" t="s">
        <v>6636</v>
      </c>
      <c r="I2480" s="1">
        <f>+Territorio[[#This Row],[id]]</f>
        <v>2470</v>
      </c>
    </row>
    <row r="2481" spans="2:9" hidden="1" x14ac:dyDescent="0.25">
      <c r="B2481">
        <v>2471</v>
      </c>
      <c r="C2481" s="1" t="s">
        <v>6637</v>
      </c>
      <c r="D2481" s="1" t="s">
        <v>6638</v>
      </c>
      <c r="E2481" s="1" t="s">
        <v>5143</v>
      </c>
      <c r="F2481" s="1" t="s">
        <v>455</v>
      </c>
      <c r="G2481" s="1" t="s">
        <v>1062</v>
      </c>
      <c r="H2481" s="1" t="s">
        <v>6639</v>
      </c>
      <c r="I2481" s="1">
        <f>+Territorio[[#This Row],[id]]</f>
        <v>2471</v>
      </c>
    </row>
    <row r="2482" spans="2:9" hidden="1" x14ac:dyDescent="0.25">
      <c r="B2482">
        <v>2472</v>
      </c>
      <c r="C2482" s="1" t="s">
        <v>6640</v>
      </c>
      <c r="D2482" s="1" t="s">
        <v>6641</v>
      </c>
      <c r="E2482" s="1" t="s">
        <v>5143</v>
      </c>
      <c r="F2482" s="1" t="s">
        <v>455</v>
      </c>
      <c r="G2482" s="1" t="s">
        <v>1062</v>
      </c>
      <c r="H2482" s="1" t="s">
        <v>6642</v>
      </c>
      <c r="I2482" s="1">
        <f>+Territorio[[#This Row],[id]]</f>
        <v>2472</v>
      </c>
    </row>
    <row r="2483" spans="2:9" hidden="1" x14ac:dyDescent="0.25">
      <c r="B2483">
        <v>2473</v>
      </c>
      <c r="C2483" s="1" t="s">
        <v>6643</v>
      </c>
      <c r="D2483" s="1" t="s">
        <v>6644</v>
      </c>
      <c r="E2483" s="1" t="s">
        <v>5143</v>
      </c>
      <c r="F2483" s="1" t="s">
        <v>455</v>
      </c>
      <c r="G2483" s="1" t="s">
        <v>1062</v>
      </c>
      <c r="H2483" s="1" t="s">
        <v>6645</v>
      </c>
      <c r="I2483" s="1">
        <f>+Territorio[[#This Row],[id]]</f>
        <v>2473</v>
      </c>
    </row>
    <row r="2484" spans="2:9" hidden="1" x14ac:dyDescent="0.25">
      <c r="B2484">
        <v>2474</v>
      </c>
      <c r="C2484" s="1" t="s">
        <v>6646</v>
      </c>
      <c r="D2484" s="1" t="s">
        <v>6647</v>
      </c>
      <c r="E2484" s="1" t="s">
        <v>5143</v>
      </c>
      <c r="F2484" s="1" t="s">
        <v>455</v>
      </c>
      <c r="G2484" s="1" t="s">
        <v>1062</v>
      </c>
      <c r="H2484" s="1" t="s">
        <v>6648</v>
      </c>
      <c r="I2484" s="1">
        <f>+Territorio[[#This Row],[id]]</f>
        <v>2474</v>
      </c>
    </row>
    <row r="2485" spans="2:9" hidden="1" x14ac:dyDescent="0.25">
      <c r="B2485">
        <v>2475</v>
      </c>
      <c r="C2485" s="1" t="s">
        <v>6649</v>
      </c>
      <c r="D2485" s="1" t="s">
        <v>6650</v>
      </c>
      <c r="E2485" s="1" t="s">
        <v>5143</v>
      </c>
      <c r="F2485" s="1" t="s">
        <v>455</v>
      </c>
      <c r="G2485" s="1" t="s">
        <v>1062</v>
      </c>
      <c r="H2485" s="1" t="s">
        <v>6651</v>
      </c>
      <c r="I2485" s="1">
        <f>+Territorio[[#This Row],[id]]</f>
        <v>2475</v>
      </c>
    </row>
    <row r="2486" spans="2:9" hidden="1" x14ac:dyDescent="0.25">
      <c r="B2486">
        <v>2476</v>
      </c>
      <c r="C2486" s="1" t="s">
        <v>6652</v>
      </c>
      <c r="D2486" s="1" t="s">
        <v>6653</v>
      </c>
      <c r="E2486" s="1" t="s">
        <v>5143</v>
      </c>
      <c r="F2486" s="1" t="s">
        <v>455</v>
      </c>
      <c r="G2486" s="1" t="s">
        <v>1062</v>
      </c>
      <c r="H2486" s="1" t="s">
        <v>6654</v>
      </c>
      <c r="I2486" s="1">
        <f>+Territorio[[#This Row],[id]]</f>
        <v>2476</v>
      </c>
    </row>
    <row r="2487" spans="2:9" hidden="1" x14ac:dyDescent="0.25">
      <c r="B2487">
        <v>2477</v>
      </c>
      <c r="C2487" s="1" t="s">
        <v>6655</v>
      </c>
      <c r="D2487" s="1" t="s">
        <v>6656</v>
      </c>
      <c r="E2487" s="1" t="s">
        <v>5143</v>
      </c>
      <c r="F2487" s="1" t="s">
        <v>455</v>
      </c>
      <c r="G2487" s="1" t="s">
        <v>1062</v>
      </c>
      <c r="H2487" s="1" t="s">
        <v>6657</v>
      </c>
      <c r="I2487" s="1">
        <f>+Territorio[[#This Row],[id]]</f>
        <v>2477</v>
      </c>
    </row>
    <row r="2488" spans="2:9" hidden="1" x14ac:dyDescent="0.25">
      <c r="B2488">
        <v>2478</v>
      </c>
      <c r="C2488" s="1" t="s">
        <v>6658</v>
      </c>
      <c r="D2488" s="1" t="s">
        <v>6659</v>
      </c>
      <c r="E2488" s="1" t="s">
        <v>5143</v>
      </c>
      <c r="F2488" s="1" t="s">
        <v>455</v>
      </c>
      <c r="G2488" s="1" t="s">
        <v>1062</v>
      </c>
      <c r="H2488" s="1" t="s">
        <v>6660</v>
      </c>
      <c r="I2488" s="1">
        <f>+Territorio[[#This Row],[id]]</f>
        <v>2478</v>
      </c>
    </row>
    <row r="2489" spans="2:9" hidden="1" x14ac:dyDescent="0.25">
      <c r="B2489">
        <v>2479</v>
      </c>
      <c r="C2489" s="1" t="s">
        <v>6661</v>
      </c>
      <c r="D2489" s="1" t="s">
        <v>6662</v>
      </c>
      <c r="E2489" s="1" t="s">
        <v>5143</v>
      </c>
      <c r="F2489" s="1" t="s">
        <v>455</v>
      </c>
      <c r="G2489" s="1" t="s">
        <v>1062</v>
      </c>
      <c r="H2489" s="1" t="s">
        <v>6663</v>
      </c>
      <c r="I2489" s="1">
        <f>+Territorio[[#This Row],[id]]</f>
        <v>2479</v>
      </c>
    </row>
    <row r="2490" spans="2:9" hidden="1" x14ac:dyDescent="0.25">
      <c r="B2490">
        <v>2480</v>
      </c>
      <c r="C2490" s="1" t="s">
        <v>6664</v>
      </c>
      <c r="D2490" s="1" t="s">
        <v>6665</v>
      </c>
      <c r="E2490" s="1" t="s">
        <v>5143</v>
      </c>
      <c r="F2490" s="1" t="s">
        <v>455</v>
      </c>
      <c r="G2490" s="1" t="s">
        <v>1062</v>
      </c>
      <c r="H2490" s="1" t="s">
        <v>6666</v>
      </c>
      <c r="I2490" s="1">
        <f>+Territorio[[#This Row],[id]]</f>
        <v>2480</v>
      </c>
    </row>
    <row r="2491" spans="2:9" hidden="1" x14ac:dyDescent="0.25">
      <c r="B2491">
        <v>2481</v>
      </c>
      <c r="C2491" s="1" t="s">
        <v>6667</v>
      </c>
      <c r="D2491" s="1" t="s">
        <v>6668</v>
      </c>
      <c r="E2491" s="1" t="s">
        <v>5143</v>
      </c>
      <c r="F2491" s="1" t="s">
        <v>455</v>
      </c>
      <c r="G2491" s="1" t="s">
        <v>1062</v>
      </c>
      <c r="H2491" s="1" t="s">
        <v>6669</v>
      </c>
      <c r="I2491" s="1">
        <f>+Territorio[[#This Row],[id]]</f>
        <v>2481</v>
      </c>
    </row>
    <row r="2492" spans="2:9" hidden="1" x14ac:dyDescent="0.25">
      <c r="B2492">
        <v>2482</v>
      </c>
      <c r="C2492" s="1" t="s">
        <v>6670</v>
      </c>
      <c r="D2492" s="1" t="s">
        <v>6671</v>
      </c>
      <c r="E2492" s="1" t="s">
        <v>5143</v>
      </c>
      <c r="F2492" s="1" t="s">
        <v>455</v>
      </c>
      <c r="G2492" s="1" t="s">
        <v>1062</v>
      </c>
      <c r="H2492" s="1" t="s">
        <v>6672</v>
      </c>
      <c r="I2492" s="1">
        <f>+Territorio[[#This Row],[id]]</f>
        <v>2482</v>
      </c>
    </row>
    <row r="2493" spans="2:9" hidden="1" x14ac:dyDescent="0.25">
      <c r="B2493">
        <v>2483</v>
      </c>
      <c r="C2493" s="1" t="s">
        <v>6673</v>
      </c>
      <c r="D2493" s="1" t="s">
        <v>6674</v>
      </c>
      <c r="E2493" s="1" t="s">
        <v>5143</v>
      </c>
      <c r="F2493" s="1" t="s">
        <v>455</v>
      </c>
      <c r="G2493" s="1" t="s">
        <v>1062</v>
      </c>
      <c r="H2493" s="1" t="s">
        <v>6675</v>
      </c>
      <c r="I2493" s="1">
        <f>+Territorio[[#This Row],[id]]</f>
        <v>2483</v>
      </c>
    </row>
    <row r="2494" spans="2:9" hidden="1" x14ac:dyDescent="0.25">
      <c r="B2494">
        <v>2484</v>
      </c>
      <c r="C2494" s="1" t="s">
        <v>6676</v>
      </c>
      <c r="D2494" s="1" t="s">
        <v>6677</v>
      </c>
      <c r="E2494" s="1" t="s">
        <v>5143</v>
      </c>
      <c r="F2494" s="1" t="s">
        <v>455</v>
      </c>
      <c r="G2494" s="1" t="s">
        <v>1062</v>
      </c>
      <c r="H2494" s="1" t="s">
        <v>6678</v>
      </c>
      <c r="I2494" s="1">
        <f>+Territorio[[#This Row],[id]]</f>
        <v>2484</v>
      </c>
    </row>
    <row r="2495" spans="2:9" hidden="1" x14ac:dyDescent="0.25">
      <c r="B2495">
        <v>2485</v>
      </c>
      <c r="C2495" s="1" t="s">
        <v>6679</v>
      </c>
      <c r="D2495" s="1" t="s">
        <v>6680</v>
      </c>
      <c r="E2495" s="1" t="s">
        <v>5143</v>
      </c>
      <c r="F2495" s="1" t="s">
        <v>455</v>
      </c>
      <c r="G2495" s="1" t="s">
        <v>1062</v>
      </c>
      <c r="H2495" s="1" t="s">
        <v>6681</v>
      </c>
      <c r="I2495" s="1">
        <f>+Territorio[[#This Row],[id]]</f>
        <v>2485</v>
      </c>
    </row>
    <row r="2496" spans="2:9" hidden="1" x14ac:dyDescent="0.25">
      <c r="B2496">
        <v>2486</v>
      </c>
      <c r="C2496" s="1" t="s">
        <v>6682</v>
      </c>
      <c r="D2496" s="1" t="s">
        <v>6683</v>
      </c>
      <c r="E2496" s="1" t="s">
        <v>5143</v>
      </c>
      <c r="F2496" s="1" t="s">
        <v>455</v>
      </c>
      <c r="G2496" s="1" t="s">
        <v>1062</v>
      </c>
      <c r="H2496" s="1" t="s">
        <v>6684</v>
      </c>
      <c r="I2496" s="1">
        <f>+Territorio[[#This Row],[id]]</f>
        <v>2486</v>
      </c>
    </row>
    <row r="2497" spans="2:9" hidden="1" x14ac:dyDescent="0.25">
      <c r="B2497">
        <v>2487</v>
      </c>
      <c r="C2497" s="1" t="s">
        <v>6685</v>
      </c>
      <c r="D2497" s="1" t="s">
        <v>6686</v>
      </c>
      <c r="E2497" s="1" t="s">
        <v>5143</v>
      </c>
      <c r="F2497" s="1" t="s">
        <v>455</v>
      </c>
      <c r="G2497" s="1" t="s">
        <v>1062</v>
      </c>
      <c r="H2497" s="1" t="s">
        <v>6687</v>
      </c>
      <c r="I2497" s="1">
        <f>+Territorio[[#This Row],[id]]</f>
        <v>2487</v>
      </c>
    </row>
    <row r="2498" spans="2:9" hidden="1" x14ac:dyDescent="0.25">
      <c r="B2498">
        <v>2488</v>
      </c>
      <c r="C2498" s="1" t="s">
        <v>6688</v>
      </c>
      <c r="D2498" s="1" t="s">
        <v>6689</v>
      </c>
      <c r="E2498" s="1" t="s">
        <v>5143</v>
      </c>
      <c r="F2498" s="1" t="s">
        <v>455</v>
      </c>
      <c r="G2498" s="1" t="s">
        <v>1062</v>
      </c>
      <c r="H2498" s="1" t="s">
        <v>6690</v>
      </c>
      <c r="I2498" s="1">
        <f>+Territorio[[#This Row],[id]]</f>
        <v>2488</v>
      </c>
    </row>
    <row r="2499" spans="2:9" hidden="1" x14ac:dyDescent="0.25">
      <c r="B2499">
        <v>2489</v>
      </c>
      <c r="C2499" s="1" t="s">
        <v>6691</v>
      </c>
      <c r="D2499" s="1" t="s">
        <v>6692</v>
      </c>
      <c r="E2499" s="1" t="s">
        <v>5143</v>
      </c>
      <c r="F2499" s="1" t="s">
        <v>455</v>
      </c>
      <c r="G2499" s="1" t="s">
        <v>1062</v>
      </c>
      <c r="H2499" s="1" t="s">
        <v>6693</v>
      </c>
      <c r="I2499" s="1">
        <f>+Territorio[[#This Row],[id]]</f>
        <v>2489</v>
      </c>
    </row>
    <row r="2500" spans="2:9" hidden="1" x14ac:dyDescent="0.25">
      <c r="B2500">
        <v>2490</v>
      </c>
      <c r="C2500" s="1" t="s">
        <v>6694</v>
      </c>
      <c r="D2500" s="1" t="s">
        <v>6695</v>
      </c>
      <c r="E2500" s="1" t="s">
        <v>5143</v>
      </c>
      <c r="F2500" s="1" t="s">
        <v>455</v>
      </c>
      <c r="G2500" s="1" t="s">
        <v>1062</v>
      </c>
      <c r="H2500" s="1" t="s">
        <v>6696</v>
      </c>
      <c r="I2500" s="1">
        <f>+Territorio[[#This Row],[id]]</f>
        <v>2490</v>
      </c>
    </row>
    <row r="2501" spans="2:9" hidden="1" x14ac:dyDescent="0.25">
      <c r="B2501">
        <v>2491</v>
      </c>
      <c r="C2501" s="1" t="s">
        <v>6697</v>
      </c>
      <c r="D2501" s="1" t="s">
        <v>6698</v>
      </c>
      <c r="E2501" s="1" t="s">
        <v>5143</v>
      </c>
      <c r="F2501" s="1" t="s">
        <v>455</v>
      </c>
      <c r="G2501" s="1" t="s">
        <v>1062</v>
      </c>
      <c r="H2501" s="1" t="s">
        <v>6699</v>
      </c>
      <c r="I2501" s="1">
        <f>+Territorio[[#This Row],[id]]</f>
        <v>2491</v>
      </c>
    </row>
    <row r="2502" spans="2:9" hidden="1" x14ac:dyDescent="0.25">
      <c r="B2502">
        <v>2492</v>
      </c>
      <c r="C2502" s="1" t="s">
        <v>6700</v>
      </c>
      <c r="D2502" s="1" t="s">
        <v>6701</v>
      </c>
      <c r="E2502" s="1" t="s">
        <v>5143</v>
      </c>
      <c r="F2502" s="1" t="s">
        <v>455</v>
      </c>
      <c r="G2502" s="1" t="s">
        <v>1062</v>
      </c>
      <c r="H2502" s="1" t="s">
        <v>6702</v>
      </c>
      <c r="I2502" s="1">
        <f>+Territorio[[#This Row],[id]]</f>
        <v>2492</v>
      </c>
    </row>
    <row r="2503" spans="2:9" hidden="1" x14ac:dyDescent="0.25">
      <c r="B2503">
        <v>2493</v>
      </c>
      <c r="C2503" s="1" t="s">
        <v>6703</v>
      </c>
      <c r="D2503" s="1" t="s">
        <v>6704</v>
      </c>
      <c r="E2503" s="1" t="s">
        <v>5143</v>
      </c>
      <c r="F2503" s="1" t="s">
        <v>455</v>
      </c>
      <c r="G2503" s="1" t="s">
        <v>1062</v>
      </c>
      <c r="H2503" s="1" t="s">
        <v>6705</v>
      </c>
      <c r="I2503" s="1">
        <f>+Territorio[[#This Row],[id]]</f>
        <v>2493</v>
      </c>
    </row>
    <row r="2504" spans="2:9" hidden="1" x14ac:dyDescent="0.25">
      <c r="B2504">
        <v>2494</v>
      </c>
      <c r="C2504" s="1" t="s">
        <v>6706</v>
      </c>
      <c r="D2504" s="1" t="s">
        <v>6707</v>
      </c>
      <c r="E2504" s="1" t="s">
        <v>5143</v>
      </c>
      <c r="F2504" s="1" t="s">
        <v>455</v>
      </c>
      <c r="G2504" s="1" t="s">
        <v>1062</v>
      </c>
      <c r="H2504" s="1" t="s">
        <v>6708</v>
      </c>
      <c r="I2504" s="1">
        <f>+Territorio[[#This Row],[id]]</f>
        <v>2494</v>
      </c>
    </row>
    <row r="2505" spans="2:9" hidden="1" x14ac:dyDescent="0.25">
      <c r="B2505">
        <v>2495</v>
      </c>
      <c r="C2505" s="1" t="s">
        <v>6709</v>
      </c>
      <c r="D2505" s="1" t="s">
        <v>6710</v>
      </c>
      <c r="E2505" s="1" t="s">
        <v>5143</v>
      </c>
      <c r="F2505" s="1" t="s">
        <v>455</v>
      </c>
      <c r="G2505" s="1" t="s">
        <v>1062</v>
      </c>
      <c r="H2505" s="1" t="s">
        <v>6711</v>
      </c>
      <c r="I2505" s="1">
        <f>+Territorio[[#This Row],[id]]</f>
        <v>2495</v>
      </c>
    </row>
    <row r="2506" spans="2:9" hidden="1" x14ac:dyDescent="0.25">
      <c r="B2506">
        <v>2496</v>
      </c>
      <c r="C2506" s="1" t="s">
        <v>6712</v>
      </c>
      <c r="D2506" s="1" t="s">
        <v>6713</v>
      </c>
      <c r="E2506" s="1" t="s">
        <v>5143</v>
      </c>
      <c r="F2506" s="1" t="s">
        <v>455</v>
      </c>
      <c r="G2506" s="1" t="s">
        <v>1062</v>
      </c>
      <c r="H2506" s="1" t="s">
        <v>6714</v>
      </c>
      <c r="I2506" s="1">
        <f>+Territorio[[#This Row],[id]]</f>
        <v>2496</v>
      </c>
    </row>
    <row r="2507" spans="2:9" hidden="1" x14ac:dyDescent="0.25">
      <c r="B2507">
        <v>2497</v>
      </c>
      <c r="C2507" s="1" t="s">
        <v>6715</v>
      </c>
      <c r="D2507" s="1" t="s">
        <v>6716</v>
      </c>
      <c r="E2507" s="1" t="s">
        <v>5143</v>
      </c>
      <c r="F2507" s="1" t="s">
        <v>455</v>
      </c>
      <c r="G2507" s="1" t="s">
        <v>1062</v>
      </c>
      <c r="H2507" s="1" t="s">
        <v>6717</v>
      </c>
      <c r="I2507" s="1">
        <f>+Territorio[[#This Row],[id]]</f>
        <v>2497</v>
      </c>
    </row>
    <row r="2508" spans="2:9" hidden="1" x14ac:dyDescent="0.25">
      <c r="B2508">
        <v>2498</v>
      </c>
      <c r="C2508" s="1" t="s">
        <v>6718</v>
      </c>
      <c r="D2508" s="1" t="s">
        <v>6719</v>
      </c>
      <c r="E2508" s="1" t="s">
        <v>5143</v>
      </c>
      <c r="F2508" s="1" t="s">
        <v>455</v>
      </c>
      <c r="G2508" s="1" t="s">
        <v>1062</v>
      </c>
      <c r="H2508" s="1" t="s">
        <v>6720</v>
      </c>
      <c r="I2508" s="1">
        <f>+Territorio[[#This Row],[id]]</f>
        <v>2498</v>
      </c>
    </row>
    <row r="2509" spans="2:9" hidden="1" x14ac:dyDescent="0.25">
      <c r="B2509">
        <v>2499</v>
      </c>
      <c r="C2509" s="1" t="s">
        <v>6721</v>
      </c>
      <c r="D2509" s="1" t="s">
        <v>6722</v>
      </c>
      <c r="E2509" s="1" t="s">
        <v>5143</v>
      </c>
      <c r="F2509" s="1" t="s">
        <v>455</v>
      </c>
      <c r="G2509" s="1" t="s">
        <v>1062</v>
      </c>
      <c r="H2509" s="1" t="s">
        <v>6723</v>
      </c>
      <c r="I2509" s="1">
        <f>+Territorio[[#This Row],[id]]</f>
        <v>2499</v>
      </c>
    </row>
    <row r="2510" spans="2:9" hidden="1" x14ac:dyDescent="0.25">
      <c r="B2510">
        <v>2500</v>
      </c>
      <c r="C2510" s="1" t="s">
        <v>6724</v>
      </c>
      <c r="D2510" s="1" t="s">
        <v>6725</v>
      </c>
      <c r="E2510" s="1" t="s">
        <v>5143</v>
      </c>
      <c r="F2510" s="1" t="s">
        <v>455</v>
      </c>
      <c r="G2510" s="1" t="s">
        <v>1062</v>
      </c>
      <c r="H2510" s="1" t="s">
        <v>6726</v>
      </c>
      <c r="I2510" s="1">
        <f>+Territorio[[#This Row],[id]]</f>
        <v>2500</v>
      </c>
    </row>
    <row r="2511" spans="2:9" hidden="1" x14ac:dyDescent="0.25">
      <c r="B2511">
        <v>2501</v>
      </c>
      <c r="C2511" s="1" t="s">
        <v>6727</v>
      </c>
      <c r="D2511" s="1" t="s">
        <v>6728</v>
      </c>
      <c r="E2511" s="1" t="s">
        <v>5143</v>
      </c>
      <c r="F2511" s="1" t="s">
        <v>455</v>
      </c>
      <c r="G2511" s="1" t="s">
        <v>1062</v>
      </c>
      <c r="H2511" s="1" t="s">
        <v>6729</v>
      </c>
      <c r="I2511" s="1">
        <f>+Territorio[[#This Row],[id]]</f>
        <v>2501</v>
      </c>
    </row>
    <row r="2512" spans="2:9" hidden="1" x14ac:dyDescent="0.25">
      <c r="B2512">
        <v>2502</v>
      </c>
      <c r="C2512" s="1" t="s">
        <v>6730</v>
      </c>
      <c r="D2512" s="1" t="s">
        <v>6731</v>
      </c>
      <c r="E2512" s="1" t="s">
        <v>5143</v>
      </c>
      <c r="F2512" s="1" t="s">
        <v>455</v>
      </c>
      <c r="G2512" s="1" t="s">
        <v>1062</v>
      </c>
      <c r="H2512" s="1" t="s">
        <v>6732</v>
      </c>
      <c r="I2512" s="1">
        <f>+Territorio[[#This Row],[id]]</f>
        <v>2502</v>
      </c>
    </row>
    <row r="2513" spans="2:9" hidden="1" x14ac:dyDescent="0.25">
      <c r="B2513">
        <v>2503</v>
      </c>
      <c r="C2513" s="1" t="s">
        <v>6037</v>
      </c>
      <c r="D2513" s="1" t="s">
        <v>6733</v>
      </c>
      <c r="E2513" s="1" t="s">
        <v>5143</v>
      </c>
      <c r="F2513" s="1" t="s">
        <v>455</v>
      </c>
      <c r="G2513" s="1" t="s">
        <v>1062</v>
      </c>
      <c r="H2513" s="1" t="s">
        <v>6734</v>
      </c>
      <c r="I2513" s="1">
        <f>+Territorio[[#This Row],[id]]</f>
        <v>2503</v>
      </c>
    </row>
    <row r="2514" spans="2:9" hidden="1" x14ac:dyDescent="0.25">
      <c r="B2514">
        <v>2504</v>
      </c>
      <c r="C2514" s="1" t="s">
        <v>6735</v>
      </c>
      <c r="D2514" s="1" t="s">
        <v>6736</v>
      </c>
      <c r="E2514" s="1" t="s">
        <v>5143</v>
      </c>
      <c r="F2514" s="1" t="s">
        <v>455</v>
      </c>
      <c r="G2514" s="1" t="s">
        <v>1062</v>
      </c>
      <c r="H2514" s="1" t="s">
        <v>6737</v>
      </c>
      <c r="I2514" s="1">
        <f>+Territorio[[#This Row],[id]]</f>
        <v>2504</v>
      </c>
    </row>
    <row r="2515" spans="2:9" hidden="1" x14ac:dyDescent="0.25">
      <c r="B2515">
        <v>2505</v>
      </c>
      <c r="C2515" s="1" t="s">
        <v>6738</v>
      </c>
      <c r="D2515" s="1" t="s">
        <v>6739</v>
      </c>
      <c r="E2515" s="1" t="s">
        <v>5143</v>
      </c>
      <c r="F2515" s="1" t="s">
        <v>455</v>
      </c>
      <c r="G2515" s="1" t="s">
        <v>1062</v>
      </c>
      <c r="H2515" s="1" t="s">
        <v>6740</v>
      </c>
      <c r="I2515" s="1">
        <f>+Territorio[[#This Row],[id]]</f>
        <v>2505</v>
      </c>
    </row>
    <row r="2516" spans="2:9" hidden="1" x14ac:dyDescent="0.25">
      <c r="B2516">
        <v>2506</v>
      </c>
      <c r="C2516" s="1" t="s">
        <v>6741</v>
      </c>
      <c r="D2516" s="1" t="s">
        <v>6742</v>
      </c>
      <c r="E2516" s="1" t="s">
        <v>5143</v>
      </c>
      <c r="F2516" s="1" t="s">
        <v>455</v>
      </c>
      <c r="G2516" s="1" t="s">
        <v>1062</v>
      </c>
      <c r="H2516" s="1" t="s">
        <v>6743</v>
      </c>
      <c r="I2516" s="1">
        <f>+Territorio[[#This Row],[id]]</f>
        <v>2506</v>
      </c>
    </row>
    <row r="2517" spans="2:9" hidden="1" x14ac:dyDescent="0.25">
      <c r="B2517">
        <v>2507</v>
      </c>
      <c r="C2517" s="1" t="s">
        <v>6744</v>
      </c>
      <c r="D2517" s="1" t="s">
        <v>6745</v>
      </c>
      <c r="E2517" s="1" t="s">
        <v>5143</v>
      </c>
      <c r="F2517" s="1" t="s">
        <v>455</v>
      </c>
      <c r="G2517" s="1" t="s">
        <v>1062</v>
      </c>
      <c r="H2517" s="1" t="s">
        <v>6746</v>
      </c>
      <c r="I2517" s="1">
        <f>+Territorio[[#This Row],[id]]</f>
        <v>2507</v>
      </c>
    </row>
    <row r="2518" spans="2:9" hidden="1" x14ac:dyDescent="0.25">
      <c r="B2518">
        <v>2508</v>
      </c>
      <c r="C2518" s="1" t="s">
        <v>6747</v>
      </c>
      <c r="D2518" s="1" t="s">
        <v>6748</v>
      </c>
      <c r="E2518" s="1" t="s">
        <v>5143</v>
      </c>
      <c r="F2518" s="1" t="s">
        <v>455</v>
      </c>
      <c r="G2518" s="1" t="s">
        <v>1062</v>
      </c>
      <c r="H2518" s="1" t="s">
        <v>6749</v>
      </c>
      <c r="I2518" s="1">
        <f>+Territorio[[#This Row],[id]]</f>
        <v>2508</v>
      </c>
    </row>
    <row r="2519" spans="2:9" hidden="1" x14ac:dyDescent="0.25">
      <c r="B2519">
        <v>2509</v>
      </c>
      <c r="C2519" s="1" t="s">
        <v>6750</v>
      </c>
      <c r="D2519" s="1" t="s">
        <v>6751</v>
      </c>
      <c r="E2519" s="1" t="s">
        <v>5143</v>
      </c>
      <c r="F2519" s="1" t="s">
        <v>455</v>
      </c>
      <c r="G2519" s="1" t="s">
        <v>1062</v>
      </c>
      <c r="H2519" s="1" t="s">
        <v>6752</v>
      </c>
      <c r="I2519" s="1">
        <f>+Territorio[[#This Row],[id]]</f>
        <v>2509</v>
      </c>
    </row>
    <row r="2520" spans="2:9" hidden="1" x14ac:dyDescent="0.25">
      <c r="B2520">
        <v>2510</v>
      </c>
      <c r="C2520" s="1" t="s">
        <v>6753</v>
      </c>
      <c r="D2520" s="1" t="s">
        <v>6754</v>
      </c>
      <c r="E2520" s="1" t="s">
        <v>5143</v>
      </c>
      <c r="F2520" s="1" t="s">
        <v>455</v>
      </c>
      <c r="G2520" s="1" t="s">
        <v>1062</v>
      </c>
      <c r="H2520" s="1" t="s">
        <v>6755</v>
      </c>
      <c r="I2520" s="1">
        <f>+Territorio[[#This Row],[id]]</f>
        <v>2510</v>
      </c>
    </row>
    <row r="2521" spans="2:9" hidden="1" x14ac:dyDescent="0.25">
      <c r="B2521">
        <v>2511</v>
      </c>
      <c r="C2521" s="1" t="s">
        <v>6756</v>
      </c>
      <c r="D2521" s="1" t="s">
        <v>6757</v>
      </c>
      <c r="E2521" s="1" t="s">
        <v>5143</v>
      </c>
      <c r="F2521" s="1" t="s">
        <v>455</v>
      </c>
      <c r="G2521" s="1" t="s">
        <v>1062</v>
      </c>
      <c r="H2521" s="1" t="s">
        <v>6758</v>
      </c>
      <c r="I2521" s="1">
        <f>+Territorio[[#This Row],[id]]</f>
        <v>2511</v>
      </c>
    </row>
    <row r="2522" spans="2:9" hidden="1" x14ac:dyDescent="0.25">
      <c r="B2522">
        <v>2512</v>
      </c>
      <c r="C2522" s="1" t="s">
        <v>6759</v>
      </c>
      <c r="D2522" s="1" t="s">
        <v>6760</v>
      </c>
      <c r="E2522" s="1" t="s">
        <v>5143</v>
      </c>
      <c r="F2522" s="1" t="s">
        <v>455</v>
      </c>
      <c r="G2522" s="1" t="s">
        <v>1062</v>
      </c>
      <c r="H2522" s="1" t="s">
        <v>6761</v>
      </c>
      <c r="I2522" s="1">
        <f>+Territorio[[#This Row],[id]]</f>
        <v>2512</v>
      </c>
    </row>
    <row r="2523" spans="2:9" hidden="1" x14ac:dyDescent="0.25">
      <c r="B2523">
        <v>2513</v>
      </c>
      <c r="C2523" s="1" t="s">
        <v>6762</v>
      </c>
      <c r="D2523" s="1" t="s">
        <v>6763</v>
      </c>
      <c r="E2523" s="1" t="s">
        <v>5143</v>
      </c>
      <c r="F2523" s="1" t="s">
        <v>455</v>
      </c>
      <c r="G2523" s="1" t="s">
        <v>1062</v>
      </c>
      <c r="H2523" s="1" t="s">
        <v>6764</v>
      </c>
      <c r="I2523" s="1">
        <f>+Territorio[[#This Row],[id]]</f>
        <v>2513</v>
      </c>
    </row>
    <row r="2524" spans="2:9" hidden="1" x14ac:dyDescent="0.25">
      <c r="B2524">
        <v>2514</v>
      </c>
      <c r="C2524" s="1" t="s">
        <v>6765</v>
      </c>
      <c r="D2524" s="1" t="s">
        <v>6766</v>
      </c>
      <c r="E2524" s="1" t="s">
        <v>5143</v>
      </c>
      <c r="F2524" s="1" t="s">
        <v>455</v>
      </c>
      <c r="G2524" s="1" t="s">
        <v>1062</v>
      </c>
      <c r="H2524" s="1" t="s">
        <v>6767</v>
      </c>
      <c r="I2524" s="1">
        <f>+Territorio[[#This Row],[id]]</f>
        <v>2514</v>
      </c>
    </row>
    <row r="2525" spans="2:9" hidden="1" x14ac:dyDescent="0.25">
      <c r="B2525">
        <v>2515</v>
      </c>
      <c r="C2525" s="1" t="s">
        <v>6768</v>
      </c>
      <c r="D2525" s="1" t="s">
        <v>6769</v>
      </c>
      <c r="E2525" s="1" t="s">
        <v>5143</v>
      </c>
      <c r="F2525" s="1" t="s">
        <v>455</v>
      </c>
      <c r="G2525" s="1" t="s">
        <v>1062</v>
      </c>
      <c r="H2525" s="1" t="s">
        <v>6770</v>
      </c>
      <c r="I2525" s="1">
        <f>+Territorio[[#This Row],[id]]</f>
        <v>2515</v>
      </c>
    </row>
    <row r="2526" spans="2:9" hidden="1" x14ac:dyDescent="0.25">
      <c r="B2526">
        <v>2516</v>
      </c>
      <c r="C2526" s="1" t="s">
        <v>6771</v>
      </c>
      <c r="D2526" s="1" t="s">
        <v>6772</v>
      </c>
      <c r="E2526" s="1" t="s">
        <v>5143</v>
      </c>
      <c r="F2526" s="1" t="s">
        <v>455</v>
      </c>
      <c r="G2526" s="1" t="s">
        <v>1062</v>
      </c>
      <c r="H2526" s="1" t="s">
        <v>6773</v>
      </c>
      <c r="I2526" s="1">
        <f>+Territorio[[#This Row],[id]]</f>
        <v>2516</v>
      </c>
    </row>
    <row r="2527" spans="2:9" hidden="1" x14ac:dyDescent="0.25">
      <c r="B2527">
        <v>2517</v>
      </c>
      <c r="C2527" s="1" t="s">
        <v>6774</v>
      </c>
      <c r="D2527" s="1" t="s">
        <v>6775</v>
      </c>
      <c r="E2527" s="1" t="s">
        <v>5143</v>
      </c>
      <c r="F2527" s="1" t="s">
        <v>455</v>
      </c>
      <c r="G2527" s="1" t="s">
        <v>1062</v>
      </c>
      <c r="H2527" s="1" t="s">
        <v>6776</v>
      </c>
      <c r="I2527" s="1">
        <f>+Territorio[[#This Row],[id]]</f>
        <v>2517</v>
      </c>
    </row>
    <row r="2528" spans="2:9" hidden="1" x14ac:dyDescent="0.25">
      <c r="B2528">
        <v>2518</v>
      </c>
      <c r="C2528" s="1" t="s">
        <v>6777</v>
      </c>
      <c r="D2528" s="1" t="s">
        <v>6778</v>
      </c>
      <c r="E2528" s="1" t="s">
        <v>5143</v>
      </c>
      <c r="F2528" s="1" t="s">
        <v>455</v>
      </c>
      <c r="G2528" s="1" t="s">
        <v>1062</v>
      </c>
      <c r="H2528" s="1" t="s">
        <v>6779</v>
      </c>
      <c r="I2528" s="1">
        <f>+Territorio[[#This Row],[id]]</f>
        <v>2518</v>
      </c>
    </row>
    <row r="2529" spans="2:9" hidden="1" x14ac:dyDescent="0.25">
      <c r="B2529">
        <v>2519</v>
      </c>
      <c r="C2529" s="1" t="s">
        <v>6780</v>
      </c>
      <c r="D2529" s="1" t="s">
        <v>6781</v>
      </c>
      <c r="E2529" s="1" t="s">
        <v>5143</v>
      </c>
      <c r="F2529" s="1" t="s">
        <v>455</v>
      </c>
      <c r="G2529" s="1" t="s">
        <v>1062</v>
      </c>
      <c r="H2529" s="1" t="s">
        <v>6782</v>
      </c>
      <c r="I2529" s="1">
        <f>+Territorio[[#This Row],[id]]</f>
        <v>2519</v>
      </c>
    </row>
    <row r="2530" spans="2:9" hidden="1" x14ac:dyDescent="0.25">
      <c r="B2530">
        <v>2520</v>
      </c>
      <c r="C2530" s="1" t="s">
        <v>6783</v>
      </c>
      <c r="D2530" s="1" t="s">
        <v>6784</v>
      </c>
      <c r="E2530" s="1" t="s">
        <v>5143</v>
      </c>
      <c r="F2530" s="1" t="s">
        <v>455</v>
      </c>
      <c r="G2530" s="1" t="s">
        <v>1062</v>
      </c>
      <c r="H2530" s="1" t="s">
        <v>6785</v>
      </c>
      <c r="I2530" s="1">
        <f>+Territorio[[#This Row],[id]]</f>
        <v>2520</v>
      </c>
    </row>
    <row r="2531" spans="2:9" hidden="1" x14ac:dyDescent="0.25">
      <c r="B2531">
        <v>2521</v>
      </c>
      <c r="C2531" s="1" t="s">
        <v>6786</v>
      </c>
      <c r="D2531" s="1" t="s">
        <v>6787</v>
      </c>
      <c r="E2531" s="1" t="s">
        <v>5143</v>
      </c>
      <c r="F2531" s="1" t="s">
        <v>455</v>
      </c>
      <c r="G2531" s="1" t="s">
        <v>1062</v>
      </c>
      <c r="H2531" s="1" t="s">
        <v>6788</v>
      </c>
      <c r="I2531" s="1">
        <f>+Territorio[[#This Row],[id]]</f>
        <v>2521</v>
      </c>
    </row>
    <row r="2532" spans="2:9" hidden="1" x14ac:dyDescent="0.25">
      <c r="B2532">
        <v>2522</v>
      </c>
      <c r="C2532" s="1" t="s">
        <v>6789</v>
      </c>
      <c r="D2532" s="1" t="s">
        <v>6790</v>
      </c>
      <c r="E2532" s="1" t="s">
        <v>5143</v>
      </c>
      <c r="F2532" s="1" t="s">
        <v>455</v>
      </c>
      <c r="G2532" s="1" t="s">
        <v>1062</v>
      </c>
      <c r="H2532" s="1" t="s">
        <v>6791</v>
      </c>
      <c r="I2532" s="1">
        <f>+Territorio[[#This Row],[id]]</f>
        <v>2522</v>
      </c>
    </row>
    <row r="2533" spans="2:9" hidden="1" x14ac:dyDescent="0.25">
      <c r="B2533">
        <v>2523</v>
      </c>
      <c r="C2533" s="1" t="s">
        <v>6792</v>
      </c>
      <c r="D2533" s="1" t="s">
        <v>6793</v>
      </c>
      <c r="E2533" s="1" t="s">
        <v>5143</v>
      </c>
      <c r="F2533" s="1" t="s">
        <v>455</v>
      </c>
      <c r="G2533" s="1" t="s">
        <v>1062</v>
      </c>
      <c r="H2533" s="1" t="s">
        <v>6794</v>
      </c>
      <c r="I2533" s="1">
        <f>+Territorio[[#This Row],[id]]</f>
        <v>2523</v>
      </c>
    </row>
    <row r="2534" spans="2:9" hidden="1" x14ac:dyDescent="0.25">
      <c r="B2534">
        <v>2524</v>
      </c>
      <c r="C2534" s="1" t="s">
        <v>6795</v>
      </c>
      <c r="D2534" s="1" t="s">
        <v>6796</v>
      </c>
      <c r="E2534" s="1" t="s">
        <v>5143</v>
      </c>
      <c r="F2534" s="1" t="s">
        <v>455</v>
      </c>
      <c r="G2534" s="1" t="s">
        <v>1062</v>
      </c>
      <c r="H2534" s="1" t="s">
        <v>6797</v>
      </c>
      <c r="I2534" s="1">
        <f>+Territorio[[#This Row],[id]]</f>
        <v>2524</v>
      </c>
    </row>
    <row r="2535" spans="2:9" hidden="1" x14ac:dyDescent="0.25">
      <c r="B2535">
        <v>2525</v>
      </c>
      <c r="C2535" s="1" t="s">
        <v>6798</v>
      </c>
      <c r="D2535" s="1" t="s">
        <v>6799</v>
      </c>
      <c r="E2535" s="1" t="s">
        <v>5143</v>
      </c>
      <c r="F2535" s="1" t="s">
        <v>455</v>
      </c>
      <c r="G2535" s="1" t="s">
        <v>1062</v>
      </c>
      <c r="H2535" s="1" t="s">
        <v>6800</v>
      </c>
      <c r="I2535" s="1">
        <f>+Territorio[[#This Row],[id]]</f>
        <v>2525</v>
      </c>
    </row>
    <row r="2536" spans="2:9" hidden="1" x14ac:dyDescent="0.25">
      <c r="B2536">
        <v>2526</v>
      </c>
      <c r="C2536" s="1" t="s">
        <v>6801</v>
      </c>
      <c r="D2536" s="1" t="s">
        <v>6802</v>
      </c>
      <c r="E2536" s="1" t="s">
        <v>5143</v>
      </c>
      <c r="F2536" s="1" t="s">
        <v>455</v>
      </c>
      <c r="G2536" s="1" t="s">
        <v>1062</v>
      </c>
      <c r="H2536" s="1" t="s">
        <v>6803</v>
      </c>
      <c r="I2536" s="1">
        <f>+Territorio[[#This Row],[id]]</f>
        <v>2526</v>
      </c>
    </row>
    <row r="2537" spans="2:9" hidden="1" x14ac:dyDescent="0.25">
      <c r="B2537">
        <v>2527</v>
      </c>
      <c r="C2537" s="1" t="s">
        <v>6804</v>
      </c>
      <c r="D2537" s="1" t="s">
        <v>6805</v>
      </c>
      <c r="E2537" s="1" t="s">
        <v>5143</v>
      </c>
      <c r="F2537" s="1" t="s">
        <v>455</v>
      </c>
      <c r="G2537" s="1" t="s">
        <v>1062</v>
      </c>
      <c r="H2537" s="1" t="s">
        <v>6806</v>
      </c>
      <c r="I2537" s="1">
        <f>+Territorio[[#This Row],[id]]</f>
        <v>2527</v>
      </c>
    </row>
    <row r="2538" spans="2:9" hidden="1" x14ac:dyDescent="0.25">
      <c r="B2538">
        <v>2528</v>
      </c>
      <c r="C2538" s="1" t="s">
        <v>4756</v>
      </c>
      <c r="D2538" s="1" t="s">
        <v>6807</v>
      </c>
      <c r="E2538" s="1" t="s">
        <v>5143</v>
      </c>
      <c r="F2538" s="1" t="s">
        <v>455</v>
      </c>
      <c r="G2538" s="1" t="s">
        <v>1062</v>
      </c>
      <c r="H2538" s="1" t="s">
        <v>6808</v>
      </c>
      <c r="I2538" s="1">
        <f>+Territorio[[#This Row],[id]]</f>
        <v>2528</v>
      </c>
    </row>
    <row r="2539" spans="2:9" hidden="1" x14ac:dyDescent="0.25">
      <c r="B2539">
        <v>2529</v>
      </c>
      <c r="C2539" s="1" t="s">
        <v>6809</v>
      </c>
      <c r="D2539" s="1" t="s">
        <v>6810</v>
      </c>
      <c r="E2539" s="1" t="s">
        <v>5143</v>
      </c>
      <c r="F2539" s="1" t="s">
        <v>455</v>
      </c>
      <c r="G2539" s="1" t="s">
        <v>1062</v>
      </c>
      <c r="H2539" s="1" t="s">
        <v>6811</v>
      </c>
      <c r="I2539" s="1">
        <f>+Territorio[[#This Row],[id]]</f>
        <v>2529</v>
      </c>
    </row>
    <row r="2540" spans="2:9" hidden="1" x14ac:dyDescent="0.25">
      <c r="B2540">
        <v>2530</v>
      </c>
      <c r="C2540" s="1" t="s">
        <v>6812</v>
      </c>
      <c r="D2540" s="1" t="s">
        <v>6813</v>
      </c>
      <c r="E2540" s="1" t="s">
        <v>5143</v>
      </c>
      <c r="F2540" s="1" t="s">
        <v>455</v>
      </c>
      <c r="G2540" s="1" t="s">
        <v>1062</v>
      </c>
      <c r="H2540" s="1" t="s">
        <v>6814</v>
      </c>
      <c r="I2540" s="1">
        <f>+Territorio[[#This Row],[id]]</f>
        <v>2530</v>
      </c>
    </row>
    <row r="2541" spans="2:9" hidden="1" x14ac:dyDescent="0.25">
      <c r="B2541">
        <v>2531</v>
      </c>
      <c r="C2541" s="1" t="s">
        <v>6815</v>
      </c>
      <c r="D2541" s="1" t="s">
        <v>6816</v>
      </c>
      <c r="E2541" s="1" t="s">
        <v>5143</v>
      </c>
      <c r="F2541" s="1" t="s">
        <v>455</v>
      </c>
      <c r="G2541" s="1" t="s">
        <v>1062</v>
      </c>
      <c r="H2541" s="1" t="s">
        <v>6817</v>
      </c>
      <c r="I2541" s="1">
        <f>+Territorio[[#This Row],[id]]</f>
        <v>2531</v>
      </c>
    </row>
    <row r="2542" spans="2:9" hidden="1" x14ac:dyDescent="0.25">
      <c r="B2542">
        <v>2532</v>
      </c>
      <c r="C2542" s="1" t="s">
        <v>6818</v>
      </c>
      <c r="D2542" s="1" t="s">
        <v>6819</v>
      </c>
      <c r="E2542" s="1" t="s">
        <v>5143</v>
      </c>
      <c r="F2542" s="1" t="s">
        <v>455</v>
      </c>
      <c r="G2542" s="1" t="s">
        <v>1062</v>
      </c>
      <c r="H2542" s="1" t="s">
        <v>6820</v>
      </c>
      <c r="I2542" s="1">
        <f>+Territorio[[#This Row],[id]]</f>
        <v>2532</v>
      </c>
    </row>
    <row r="2543" spans="2:9" hidden="1" x14ac:dyDescent="0.25">
      <c r="B2543">
        <v>2533</v>
      </c>
      <c r="C2543" s="1" t="s">
        <v>4758</v>
      </c>
      <c r="D2543" s="1" t="s">
        <v>6821</v>
      </c>
      <c r="E2543" s="1" t="s">
        <v>5143</v>
      </c>
      <c r="F2543" s="1" t="s">
        <v>455</v>
      </c>
      <c r="G2543" s="1" t="s">
        <v>1062</v>
      </c>
      <c r="H2543" s="1" t="s">
        <v>6822</v>
      </c>
      <c r="I2543" s="1">
        <f>+Territorio[[#This Row],[id]]</f>
        <v>2533</v>
      </c>
    </row>
    <row r="2544" spans="2:9" hidden="1" x14ac:dyDescent="0.25">
      <c r="B2544">
        <v>2534</v>
      </c>
      <c r="C2544" s="1" t="s">
        <v>6823</v>
      </c>
      <c r="D2544" s="1" t="s">
        <v>6824</v>
      </c>
      <c r="E2544" s="1" t="s">
        <v>5143</v>
      </c>
      <c r="F2544" s="1" t="s">
        <v>455</v>
      </c>
      <c r="G2544" s="1" t="s">
        <v>1062</v>
      </c>
      <c r="H2544" s="1" t="s">
        <v>6825</v>
      </c>
      <c r="I2544" s="1">
        <f>+Territorio[[#This Row],[id]]</f>
        <v>2534</v>
      </c>
    </row>
    <row r="2545" spans="2:9" hidden="1" x14ac:dyDescent="0.25">
      <c r="B2545">
        <v>2535</v>
      </c>
      <c r="C2545" s="1" t="s">
        <v>6826</v>
      </c>
      <c r="D2545" s="1" t="s">
        <v>6827</v>
      </c>
      <c r="E2545" s="1" t="s">
        <v>5143</v>
      </c>
      <c r="F2545" s="1" t="s">
        <v>455</v>
      </c>
      <c r="G2545" s="1" t="s">
        <v>1062</v>
      </c>
      <c r="H2545" s="1" t="s">
        <v>6828</v>
      </c>
      <c r="I2545" s="1">
        <f>+Territorio[[#This Row],[id]]</f>
        <v>2535</v>
      </c>
    </row>
    <row r="2546" spans="2:9" hidden="1" x14ac:dyDescent="0.25">
      <c r="B2546">
        <v>2536</v>
      </c>
      <c r="C2546" s="1" t="s">
        <v>6829</v>
      </c>
      <c r="D2546" s="1" t="s">
        <v>6830</v>
      </c>
      <c r="E2546" s="1" t="s">
        <v>5143</v>
      </c>
      <c r="F2546" s="1" t="s">
        <v>455</v>
      </c>
      <c r="G2546" s="1" t="s">
        <v>1062</v>
      </c>
      <c r="H2546" s="1" t="s">
        <v>6831</v>
      </c>
      <c r="I2546" s="1">
        <f>+Territorio[[#This Row],[id]]</f>
        <v>2536</v>
      </c>
    </row>
    <row r="2547" spans="2:9" hidden="1" x14ac:dyDescent="0.25">
      <c r="B2547">
        <v>2537</v>
      </c>
      <c r="C2547" s="1" t="s">
        <v>5320</v>
      </c>
      <c r="D2547" s="1" t="s">
        <v>6832</v>
      </c>
      <c r="E2547" s="1" t="s">
        <v>5143</v>
      </c>
      <c r="F2547" s="1" t="s">
        <v>455</v>
      </c>
      <c r="G2547" s="1" t="s">
        <v>1062</v>
      </c>
      <c r="H2547" s="1" t="s">
        <v>6833</v>
      </c>
      <c r="I2547" s="1">
        <f>+Territorio[[#This Row],[id]]</f>
        <v>2537</v>
      </c>
    </row>
    <row r="2548" spans="2:9" hidden="1" x14ac:dyDescent="0.25">
      <c r="B2548">
        <v>2538</v>
      </c>
      <c r="C2548" s="1" t="s">
        <v>6834</v>
      </c>
      <c r="D2548" s="1" t="s">
        <v>6835</v>
      </c>
      <c r="E2548" s="1" t="s">
        <v>5143</v>
      </c>
      <c r="F2548" s="1" t="s">
        <v>455</v>
      </c>
      <c r="G2548" s="1" t="s">
        <v>1062</v>
      </c>
      <c r="H2548" s="1" t="s">
        <v>6836</v>
      </c>
      <c r="I2548" s="1">
        <f>+Territorio[[#This Row],[id]]</f>
        <v>2538</v>
      </c>
    </row>
    <row r="2549" spans="2:9" hidden="1" x14ac:dyDescent="0.25">
      <c r="B2549">
        <v>2539</v>
      </c>
      <c r="C2549" s="1" t="s">
        <v>6837</v>
      </c>
      <c r="D2549" s="1" t="s">
        <v>6838</v>
      </c>
      <c r="E2549" s="1" t="s">
        <v>5143</v>
      </c>
      <c r="F2549" s="1" t="s">
        <v>455</v>
      </c>
      <c r="G2549" s="1" t="s">
        <v>1062</v>
      </c>
      <c r="H2549" s="1" t="s">
        <v>6839</v>
      </c>
      <c r="I2549" s="1">
        <f>+Territorio[[#This Row],[id]]</f>
        <v>2539</v>
      </c>
    </row>
    <row r="2550" spans="2:9" hidden="1" x14ac:dyDescent="0.25">
      <c r="B2550">
        <v>2540</v>
      </c>
      <c r="C2550" s="1" t="s">
        <v>6840</v>
      </c>
      <c r="D2550" s="1" t="s">
        <v>6841</v>
      </c>
      <c r="E2550" s="1" t="s">
        <v>5143</v>
      </c>
      <c r="F2550" s="1" t="s">
        <v>455</v>
      </c>
      <c r="G2550" s="1" t="s">
        <v>1062</v>
      </c>
      <c r="H2550" s="1" t="s">
        <v>6842</v>
      </c>
      <c r="I2550" s="1">
        <f>+Territorio[[#This Row],[id]]</f>
        <v>2540</v>
      </c>
    </row>
    <row r="2551" spans="2:9" hidden="1" x14ac:dyDescent="0.25">
      <c r="B2551">
        <v>2541</v>
      </c>
      <c r="C2551" s="1" t="s">
        <v>6843</v>
      </c>
      <c r="D2551" s="1" t="s">
        <v>6844</v>
      </c>
      <c r="E2551" s="1" t="s">
        <v>5143</v>
      </c>
      <c r="F2551" s="1" t="s">
        <v>455</v>
      </c>
      <c r="G2551" s="1" t="s">
        <v>1062</v>
      </c>
      <c r="H2551" s="1" t="s">
        <v>6845</v>
      </c>
      <c r="I2551" s="1">
        <f>+Territorio[[#This Row],[id]]</f>
        <v>2541</v>
      </c>
    </row>
    <row r="2552" spans="2:9" hidden="1" x14ac:dyDescent="0.25">
      <c r="B2552">
        <v>2542</v>
      </c>
      <c r="C2552" s="1" t="s">
        <v>6846</v>
      </c>
      <c r="D2552" s="1" t="s">
        <v>6847</v>
      </c>
      <c r="E2552" s="1" t="s">
        <v>5143</v>
      </c>
      <c r="F2552" s="1" t="s">
        <v>455</v>
      </c>
      <c r="G2552" s="1" t="s">
        <v>1062</v>
      </c>
      <c r="H2552" s="1" t="s">
        <v>6848</v>
      </c>
      <c r="I2552" s="1">
        <f>+Territorio[[#This Row],[id]]</f>
        <v>2542</v>
      </c>
    </row>
    <row r="2553" spans="2:9" hidden="1" x14ac:dyDescent="0.25">
      <c r="B2553">
        <v>2543</v>
      </c>
      <c r="C2553" s="1" t="s">
        <v>6849</v>
      </c>
      <c r="D2553" s="1" t="s">
        <v>6850</v>
      </c>
      <c r="E2553" s="1" t="s">
        <v>5143</v>
      </c>
      <c r="F2553" s="1" t="s">
        <v>455</v>
      </c>
      <c r="G2553" s="1" t="s">
        <v>1062</v>
      </c>
      <c r="H2553" s="1" t="s">
        <v>6851</v>
      </c>
      <c r="I2553" s="1">
        <f>+Territorio[[#This Row],[id]]</f>
        <v>2543</v>
      </c>
    </row>
    <row r="2554" spans="2:9" hidden="1" x14ac:dyDescent="0.25">
      <c r="B2554">
        <v>2544</v>
      </c>
      <c r="C2554" s="1" t="s">
        <v>6852</v>
      </c>
      <c r="D2554" s="1" t="s">
        <v>6853</v>
      </c>
      <c r="E2554" s="1" t="s">
        <v>5143</v>
      </c>
      <c r="F2554" s="1" t="s">
        <v>455</v>
      </c>
      <c r="G2554" s="1" t="s">
        <v>1062</v>
      </c>
      <c r="H2554" s="1" t="s">
        <v>6854</v>
      </c>
      <c r="I2554" s="1">
        <f>+Territorio[[#This Row],[id]]</f>
        <v>2544</v>
      </c>
    </row>
    <row r="2555" spans="2:9" hidden="1" x14ac:dyDescent="0.25">
      <c r="B2555">
        <v>2545</v>
      </c>
      <c r="C2555" s="1" t="s">
        <v>6855</v>
      </c>
      <c r="D2555" s="1" t="s">
        <v>6856</v>
      </c>
      <c r="E2555" s="1" t="s">
        <v>5143</v>
      </c>
      <c r="F2555" s="1" t="s">
        <v>455</v>
      </c>
      <c r="G2555" s="1" t="s">
        <v>1062</v>
      </c>
      <c r="H2555" s="1" t="s">
        <v>6857</v>
      </c>
      <c r="I2555" s="1">
        <f>+Territorio[[#This Row],[id]]</f>
        <v>2545</v>
      </c>
    </row>
    <row r="2556" spans="2:9" hidden="1" x14ac:dyDescent="0.25">
      <c r="B2556">
        <v>2546</v>
      </c>
      <c r="C2556" s="1" t="s">
        <v>6858</v>
      </c>
      <c r="D2556" s="1" t="s">
        <v>6859</v>
      </c>
      <c r="E2556" s="1" t="s">
        <v>5143</v>
      </c>
      <c r="F2556" s="1" t="s">
        <v>455</v>
      </c>
      <c r="G2556" s="1" t="s">
        <v>1062</v>
      </c>
      <c r="H2556" s="1" t="s">
        <v>6860</v>
      </c>
      <c r="I2556" s="1">
        <f>+Territorio[[#This Row],[id]]</f>
        <v>2546</v>
      </c>
    </row>
    <row r="2557" spans="2:9" hidden="1" x14ac:dyDescent="0.25">
      <c r="B2557">
        <v>2547</v>
      </c>
      <c r="C2557" s="1" t="s">
        <v>6861</v>
      </c>
      <c r="D2557" s="1" t="s">
        <v>6862</v>
      </c>
      <c r="E2557" s="1" t="s">
        <v>5143</v>
      </c>
      <c r="F2557" s="1" t="s">
        <v>455</v>
      </c>
      <c r="G2557" s="1" t="s">
        <v>1062</v>
      </c>
      <c r="H2557" s="1" t="s">
        <v>6863</v>
      </c>
      <c r="I2557" s="1">
        <f>+Territorio[[#This Row],[id]]</f>
        <v>2547</v>
      </c>
    </row>
    <row r="2558" spans="2:9" hidden="1" x14ac:dyDescent="0.25">
      <c r="B2558">
        <v>2548</v>
      </c>
      <c r="C2558" s="1" t="s">
        <v>6864</v>
      </c>
      <c r="D2558" s="1" t="s">
        <v>6865</v>
      </c>
      <c r="E2558" s="1" t="s">
        <v>5143</v>
      </c>
      <c r="F2558" s="1" t="s">
        <v>455</v>
      </c>
      <c r="G2558" s="1" t="s">
        <v>1062</v>
      </c>
      <c r="H2558" s="1" t="s">
        <v>6866</v>
      </c>
      <c r="I2558" s="1">
        <f>+Territorio[[#This Row],[id]]</f>
        <v>2548</v>
      </c>
    </row>
    <row r="2559" spans="2:9" hidden="1" x14ac:dyDescent="0.25">
      <c r="B2559">
        <v>2549</v>
      </c>
      <c r="C2559" s="1" t="s">
        <v>6867</v>
      </c>
      <c r="D2559" s="1" t="s">
        <v>6868</v>
      </c>
      <c r="E2559" s="1" t="s">
        <v>5143</v>
      </c>
      <c r="F2559" s="1" t="s">
        <v>455</v>
      </c>
      <c r="G2559" s="1" t="s">
        <v>1062</v>
      </c>
      <c r="H2559" s="1" t="s">
        <v>6869</v>
      </c>
      <c r="I2559" s="1">
        <f>+Territorio[[#This Row],[id]]</f>
        <v>2549</v>
      </c>
    </row>
    <row r="2560" spans="2:9" hidden="1" x14ac:dyDescent="0.25">
      <c r="B2560">
        <v>2550</v>
      </c>
      <c r="C2560" s="1" t="s">
        <v>6870</v>
      </c>
      <c r="D2560" s="1" t="s">
        <v>6871</v>
      </c>
      <c r="E2560" s="1" t="s">
        <v>5143</v>
      </c>
      <c r="F2560" s="1" t="s">
        <v>455</v>
      </c>
      <c r="G2560" s="1" t="s">
        <v>1062</v>
      </c>
      <c r="H2560" s="1" t="s">
        <v>6872</v>
      </c>
      <c r="I2560" s="1">
        <f>+Territorio[[#This Row],[id]]</f>
        <v>2550</v>
      </c>
    </row>
    <row r="2561" spans="2:9" hidden="1" x14ac:dyDescent="0.25">
      <c r="B2561">
        <v>2551</v>
      </c>
      <c r="C2561" s="1" t="s">
        <v>5678</v>
      </c>
      <c r="D2561" s="1" t="s">
        <v>6873</v>
      </c>
      <c r="E2561" s="1" t="s">
        <v>5143</v>
      </c>
      <c r="F2561" s="1" t="s">
        <v>455</v>
      </c>
      <c r="G2561" s="1" t="s">
        <v>1062</v>
      </c>
      <c r="H2561" s="1" t="s">
        <v>6874</v>
      </c>
      <c r="I2561" s="1">
        <f>+Territorio[[#This Row],[id]]</f>
        <v>2551</v>
      </c>
    </row>
    <row r="2562" spans="2:9" hidden="1" x14ac:dyDescent="0.25">
      <c r="B2562">
        <v>2552</v>
      </c>
      <c r="C2562" s="1" t="s">
        <v>3796</v>
      </c>
      <c r="D2562" s="1" t="s">
        <v>6875</v>
      </c>
      <c r="E2562" s="1" t="s">
        <v>5143</v>
      </c>
      <c r="F2562" s="1" t="s">
        <v>455</v>
      </c>
      <c r="G2562" s="1" t="s">
        <v>1062</v>
      </c>
      <c r="H2562" s="1" t="s">
        <v>6876</v>
      </c>
      <c r="I2562" s="1">
        <f>+Territorio[[#This Row],[id]]</f>
        <v>2552</v>
      </c>
    </row>
    <row r="2563" spans="2:9" hidden="1" x14ac:dyDescent="0.25">
      <c r="B2563">
        <v>2553</v>
      </c>
      <c r="C2563" s="1" t="s">
        <v>6877</v>
      </c>
      <c r="D2563" s="1" t="s">
        <v>6878</v>
      </c>
      <c r="E2563" s="1" t="s">
        <v>5143</v>
      </c>
      <c r="F2563" s="1" t="s">
        <v>455</v>
      </c>
      <c r="G2563" s="1" t="s">
        <v>1062</v>
      </c>
      <c r="H2563" s="1" t="s">
        <v>6879</v>
      </c>
      <c r="I2563" s="1">
        <f>+Territorio[[#This Row],[id]]</f>
        <v>2553</v>
      </c>
    </row>
    <row r="2564" spans="2:9" hidden="1" x14ac:dyDescent="0.25">
      <c r="B2564">
        <v>2554</v>
      </c>
      <c r="C2564" s="1" t="s">
        <v>6880</v>
      </c>
      <c r="D2564" s="1" t="s">
        <v>6881</v>
      </c>
      <c r="E2564" s="1" t="s">
        <v>5143</v>
      </c>
      <c r="F2564" s="1" t="s">
        <v>455</v>
      </c>
      <c r="G2564" s="1" t="s">
        <v>1062</v>
      </c>
      <c r="H2564" s="1" t="s">
        <v>6882</v>
      </c>
      <c r="I2564" s="1">
        <f>+Territorio[[#This Row],[id]]</f>
        <v>2554</v>
      </c>
    </row>
    <row r="2565" spans="2:9" hidden="1" x14ac:dyDescent="0.25">
      <c r="B2565">
        <v>2555</v>
      </c>
      <c r="C2565" s="1" t="s">
        <v>6883</v>
      </c>
      <c r="D2565" s="1" t="s">
        <v>6884</v>
      </c>
      <c r="E2565" s="1" t="s">
        <v>5143</v>
      </c>
      <c r="F2565" s="1" t="s">
        <v>455</v>
      </c>
      <c r="G2565" s="1" t="s">
        <v>1062</v>
      </c>
      <c r="H2565" s="1" t="s">
        <v>6885</v>
      </c>
      <c r="I2565" s="1">
        <f>+Territorio[[#This Row],[id]]</f>
        <v>2555</v>
      </c>
    </row>
    <row r="2566" spans="2:9" hidden="1" x14ac:dyDescent="0.25">
      <c r="B2566">
        <v>2556</v>
      </c>
      <c r="C2566" s="1" t="s">
        <v>6886</v>
      </c>
      <c r="D2566" s="1" t="s">
        <v>6887</v>
      </c>
      <c r="E2566" s="1" t="s">
        <v>5143</v>
      </c>
      <c r="F2566" s="1" t="s">
        <v>455</v>
      </c>
      <c r="G2566" s="1" t="s">
        <v>1062</v>
      </c>
      <c r="H2566" s="1" t="s">
        <v>6888</v>
      </c>
      <c r="I2566" s="1">
        <f>+Territorio[[#This Row],[id]]</f>
        <v>2556</v>
      </c>
    </row>
    <row r="2567" spans="2:9" hidden="1" x14ac:dyDescent="0.25">
      <c r="B2567">
        <v>2557</v>
      </c>
      <c r="C2567" s="1" t="s">
        <v>6889</v>
      </c>
      <c r="D2567" s="1" t="s">
        <v>6890</v>
      </c>
      <c r="E2567" s="1" t="s">
        <v>5143</v>
      </c>
      <c r="F2567" s="1" t="s">
        <v>455</v>
      </c>
      <c r="G2567" s="1" t="s">
        <v>1062</v>
      </c>
      <c r="H2567" s="1" t="s">
        <v>6891</v>
      </c>
      <c r="I2567" s="1">
        <f>+Territorio[[#This Row],[id]]</f>
        <v>2557</v>
      </c>
    </row>
    <row r="2568" spans="2:9" hidden="1" x14ac:dyDescent="0.25">
      <c r="B2568">
        <v>2558</v>
      </c>
      <c r="C2568" s="1" t="s">
        <v>6892</v>
      </c>
      <c r="D2568" s="1" t="s">
        <v>6893</v>
      </c>
      <c r="E2568" s="1" t="s">
        <v>5143</v>
      </c>
      <c r="F2568" s="1" t="s">
        <v>455</v>
      </c>
      <c r="G2568" s="1" t="s">
        <v>1062</v>
      </c>
      <c r="H2568" s="1" t="s">
        <v>6894</v>
      </c>
      <c r="I2568" s="1">
        <f>+Territorio[[#This Row],[id]]</f>
        <v>2558</v>
      </c>
    </row>
    <row r="2569" spans="2:9" hidden="1" x14ac:dyDescent="0.25">
      <c r="B2569">
        <v>2559</v>
      </c>
      <c r="C2569" s="1" t="s">
        <v>6895</v>
      </c>
      <c r="D2569" s="1" t="s">
        <v>6896</v>
      </c>
      <c r="E2569" s="1" t="s">
        <v>5143</v>
      </c>
      <c r="F2569" s="1" t="s">
        <v>455</v>
      </c>
      <c r="G2569" s="1" t="s">
        <v>1062</v>
      </c>
      <c r="H2569" s="1" t="s">
        <v>6897</v>
      </c>
      <c r="I2569" s="1">
        <f>+Territorio[[#This Row],[id]]</f>
        <v>2559</v>
      </c>
    </row>
    <row r="2570" spans="2:9" hidden="1" x14ac:dyDescent="0.25">
      <c r="B2570">
        <v>2560</v>
      </c>
      <c r="C2570" s="1" t="s">
        <v>6898</v>
      </c>
      <c r="D2570" s="1" t="s">
        <v>6899</v>
      </c>
      <c r="E2570" s="1" t="s">
        <v>5143</v>
      </c>
      <c r="F2570" s="1" t="s">
        <v>455</v>
      </c>
      <c r="G2570" s="1" t="s">
        <v>1062</v>
      </c>
      <c r="H2570" s="1" t="s">
        <v>6900</v>
      </c>
      <c r="I2570" s="1">
        <f>+Territorio[[#This Row],[id]]</f>
        <v>2560</v>
      </c>
    </row>
    <row r="2571" spans="2:9" hidden="1" x14ac:dyDescent="0.25">
      <c r="B2571">
        <v>2561</v>
      </c>
      <c r="C2571" s="1" t="s">
        <v>6901</v>
      </c>
      <c r="D2571" s="1" t="s">
        <v>6902</v>
      </c>
      <c r="E2571" s="1" t="s">
        <v>5143</v>
      </c>
      <c r="F2571" s="1" t="s">
        <v>455</v>
      </c>
      <c r="G2571" s="1" t="s">
        <v>1062</v>
      </c>
      <c r="H2571" s="1" t="s">
        <v>6903</v>
      </c>
      <c r="I2571" s="1">
        <f>+Territorio[[#This Row],[id]]</f>
        <v>2561</v>
      </c>
    </row>
    <row r="2572" spans="2:9" hidden="1" x14ac:dyDescent="0.25">
      <c r="B2572">
        <v>2562</v>
      </c>
      <c r="C2572" s="1" t="s">
        <v>6166</v>
      </c>
      <c r="D2572" s="1" t="s">
        <v>6904</v>
      </c>
      <c r="E2572" s="1" t="s">
        <v>5143</v>
      </c>
      <c r="F2572" s="1" t="s">
        <v>455</v>
      </c>
      <c r="G2572" s="1" t="s">
        <v>1062</v>
      </c>
      <c r="H2572" s="1" t="s">
        <v>6905</v>
      </c>
      <c r="I2572" s="1">
        <f>+Territorio[[#This Row],[id]]</f>
        <v>2562</v>
      </c>
    </row>
    <row r="2573" spans="2:9" hidden="1" x14ac:dyDescent="0.25">
      <c r="B2573">
        <v>2563</v>
      </c>
      <c r="C2573" s="1" t="s">
        <v>3727</v>
      </c>
      <c r="D2573" s="1" t="s">
        <v>6906</v>
      </c>
      <c r="E2573" s="1" t="s">
        <v>5143</v>
      </c>
      <c r="F2573" s="1" t="s">
        <v>455</v>
      </c>
      <c r="G2573" s="1" t="s">
        <v>1062</v>
      </c>
      <c r="H2573" s="1" t="s">
        <v>6907</v>
      </c>
      <c r="I2573" s="1">
        <f>+Territorio[[#This Row],[id]]</f>
        <v>2563</v>
      </c>
    </row>
    <row r="2574" spans="2:9" hidden="1" x14ac:dyDescent="0.25">
      <c r="B2574">
        <v>2564</v>
      </c>
      <c r="C2574" s="1" t="s">
        <v>6908</v>
      </c>
      <c r="D2574" s="1" t="s">
        <v>6909</v>
      </c>
      <c r="E2574" s="1" t="s">
        <v>5143</v>
      </c>
      <c r="F2574" s="1" t="s">
        <v>455</v>
      </c>
      <c r="G2574" s="1" t="s">
        <v>1062</v>
      </c>
      <c r="H2574" s="1" t="s">
        <v>6910</v>
      </c>
      <c r="I2574" s="1">
        <f>+Territorio[[#This Row],[id]]</f>
        <v>2564</v>
      </c>
    </row>
    <row r="2575" spans="2:9" hidden="1" x14ac:dyDescent="0.25">
      <c r="B2575">
        <v>2565</v>
      </c>
      <c r="C2575" s="1" t="s">
        <v>6911</v>
      </c>
      <c r="D2575" s="1" t="s">
        <v>6912</v>
      </c>
      <c r="E2575" s="1" t="s">
        <v>5143</v>
      </c>
      <c r="F2575" s="1" t="s">
        <v>455</v>
      </c>
      <c r="G2575" s="1" t="s">
        <v>1062</v>
      </c>
      <c r="H2575" s="1" t="s">
        <v>6913</v>
      </c>
      <c r="I2575" s="1">
        <f>+Territorio[[#This Row],[id]]</f>
        <v>2565</v>
      </c>
    </row>
    <row r="2576" spans="2:9" hidden="1" x14ac:dyDescent="0.25">
      <c r="B2576">
        <v>2566</v>
      </c>
      <c r="C2576" s="1" t="s">
        <v>6914</v>
      </c>
      <c r="D2576" s="1" t="s">
        <v>6915</v>
      </c>
      <c r="E2576" s="1" t="s">
        <v>5143</v>
      </c>
      <c r="F2576" s="1" t="s">
        <v>455</v>
      </c>
      <c r="G2576" s="1" t="s">
        <v>1062</v>
      </c>
      <c r="H2576" s="1" t="s">
        <v>6916</v>
      </c>
      <c r="I2576" s="1">
        <f>+Territorio[[#This Row],[id]]</f>
        <v>2566</v>
      </c>
    </row>
    <row r="2577" spans="2:9" hidden="1" x14ac:dyDescent="0.25">
      <c r="B2577">
        <v>2567</v>
      </c>
      <c r="C2577" s="1" t="s">
        <v>6917</v>
      </c>
      <c r="D2577" s="1" t="s">
        <v>6918</v>
      </c>
      <c r="E2577" s="1" t="s">
        <v>5143</v>
      </c>
      <c r="F2577" s="1" t="s">
        <v>455</v>
      </c>
      <c r="G2577" s="1" t="s">
        <v>1062</v>
      </c>
      <c r="H2577" s="1" t="s">
        <v>6919</v>
      </c>
      <c r="I2577" s="1">
        <f>+Territorio[[#This Row],[id]]</f>
        <v>2567</v>
      </c>
    </row>
    <row r="2578" spans="2:9" hidden="1" x14ac:dyDescent="0.25">
      <c r="B2578">
        <v>2568</v>
      </c>
      <c r="C2578" s="1" t="s">
        <v>737</v>
      </c>
      <c r="D2578" s="1" t="s">
        <v>6920</v>
      </c>
      <c r="E2578" s="1" t="s">
        <v>5143</v>
      </c>
      <c r="F2578" s="1" t="s">
        <v>455</v>
      </c>
      <c r="G2578" s="1" t="s">
        <v>1062</v>
      </c>
      <c r="H2578" s="1" t="s">
        <v>6921</v>
      </c>
      <c r="I2578" s="1">
        <f>+Territorio[[#This Row],[id]]</f>
        <v>2568</v>
      </c>
    </row>
    <row r="2579" spans="2:9" hidden="1" x14ac:dyDescent="0.25">
      <c r="B2579">
        <v>2569</v>
      </c>
      <c r="C2579" s="1" t="s">
        <v>6922</v>
      </c>
      <c r="D2579" s="1" t="s">
        <v>6923</v>
      </c>
      <c r="E2579" s="1" t="s">
        <v>5143</v>
      </c>
      <c r="F2579" s="1" t="s">
        <v>455</v>
      </c>
      <c r="G2579" s="1" t="s">
        <v>1062</v>
      </c>
      <c r="H2579" s="1" t="s">
        <v>6924</v>
      </c>
      <c r="I2579" s="1">
        <f>+Territorio[[#This Row],[id]]</f>
        <v>2569</v>
      </c>
    </row>
    <row r="2580" spans="2:9" hidden="1" x14ac:dyDescent="0.25">
      <c r="B2580">
        <v>2570</v>
      </c>
      <c r="C2580" s="1" t="s">
        <v>6925</v>
      </c>
      <c r="D2580" s="1" t="s">
        <v>6926</v>
      </c>
      <c r="E2580" s="1" t="s">
        <v>5143</v>
      </c>
      <c r="F2580" s="1" t="s">
        <v>455</v>
      </c>
      <c r="G2580" s="1" t="s">
        <v>1062</v>
      </c>
      <c r="H2580" s="1" t="s">
        <v>6927</v>
      </c>
      <c r="I2580" s="1">
        <f>+Territorio[[#This Row],[id]]</f>
        <v>2570</v>
      </c>
    </row>
    <row r="2581" spans="2:9" hidden="1" x14ac:dyDescent="0.25">
      <c r="B2581">
        <v>2571</v>
      </c>
      <c r="C2581" s="1" t="s">
        <v>2276</v>
      </c>
      <c r="D2581" s="1" t="s">
        <v>6928</v>
      </c>
      <c r="E2581" s="1" t="s">
        <v>5143</v>
      </c>
      <c r="F2581" s="1" t="s">
        <v>455</v>
      </c>
      <c r="G2581" s="1" t="s">
        <v>1062</v>
      </c>
      <c r="H2581" s="1" t="s">
        <v>6929</v>
      </c>
      <c r="I2581" s="1">
        <f>+Territorio[[#This Row],[id]]</f>
        <v>2571</v>
      </c>
    </row>
    <row r="2582" spans="2:9" hidden="1" x14ac:dyDescent="0.25">
      <c r="B2582">
        <v>2572</v>
      </c>
      <c r="C2582" s="1" t="s">
        <v>5235</v>
      </c>
      <c r="D2582" s="1" t="s">
        <v>6930</v>
      </c>
      <c r="E2582" s="1" t="s">
        <v>5143</v>
      </c>
      <c r="F2582" s="1" t="s">
        <v>455</v>
      </c>
      <c r="G2582" s="1" t="s">
        <v>1062</v>
      </c>
      <c r="H2582" s="1" t="s">
        <v>6931</v>
      </c>
      <c r="I2582" s="1">
        <f>+Territorio[[#This Row],[id]]</f>
        <v>2572</v>
      </c>
    </row>
    <row r="2583" spans="2:9" hidden="1" x14ac:dyDescent="0.25">
      <c r="B2583">
        <v>2573</v>
      </c>
      <c r="C2583" s="1" t="s">
        <v>6932</v>
      </c>
      <c r="D2583" s="1" t="s">
        <v>6933</v>
      </c>
      <c r="E2583" s="1" t="s">
        <v>5143</v>
      </c>
      <c r="F2583" s="1" t="s">
        <v>455</v>
      </c>
      <c r="G2583" s="1" t="s">
        <v>1062</v>
      </c>
      <c r="H2583" s="1" t="s">
        <v>6934</v>
      </c>
      <c r="I2583" s="1">
        <f>+Territorio[[#This Row],[id]]</f>
        <v>2573</v>
      </c>
    </row>
    <row r="2584" spans="2:9" hidden="1" x14ac:dyDescent="0.25">
      <c r="B2584">
        <v>2574</v>
      </c>
      <c r="C2584" s="1" t="s">
        <v>6935</v>
      </c>
      <c r="D2584" s="1" t="s">
        <v>6936</v>
      </c>
      <c r="E2584" s="1" t="s">
        <v>5143</v>
      </c>
      <c r="F2584" s="1" t="s">
        <v>455</v>
      </c>
      <c r="G2584" s="1" t="s">
        <v>1062</v>
      </c>
      <c r="H2584" s="1" t="s">
        <v>6937</v>
      </c>
      <c r="I2584" s="1">
        <f>+Territorio[[#This Row],[id]]</f>
        <v>2574</v>
      </c>
    </row>
    <row r="2585" spans="2:9" hidden="1" x14ac:dyDescent="0.25">
      <c r="B2585">
        <v>2575</v>
      </c>
      <c r="C2585" s="1" t="s">
        <v>3751</v>
      </c>
      <c r="D2585" s="1" t="s">
        <v>6938</v>
      </c>
      <c r="E2585" s="1" t="s">
        <v>5143</v>
      </c>
      <c r="F2585" s="1" t="s">
        <v>455</v>
      </c>
      <c r="G2585" s="1" t="s">
        <v>1062</v>
      </c>
      <c r="H2585" s="1" t="s">
        <v>6939</v>
      </c>
      <c r="I2585" s="1">
        <f>+Territorio[[#This Row],[id]]</f>
        <v>2575</v>
      </c>
    </row>
    <row r="2586" spans="2:9" hidden="1" x14ac:dyDescent="0.25">
      <c r="B2586">
        <v>2576</v>
      </c>
      <c r="C2586" s="1" t="s">
        <v>6940</v>
      </c>
      <c r="D2586" s="1" t="s">
        <v>6941</v>
      </c>
      <c r="E2586" s="1" t="s">
        <v>5143</v>
      </c>
      <c r="F2586" s="1" t="s">
        <v>455</v>
      </c>
      <c r="G2586" s="1" t="s">
        <v>1062</v>
      </c>
      <c r="H2586" s="1" t="s">
        <v>6942</v>
      </c>
      <c r="I2586" s="1">
        <f>+Territorio[[#This Row],[id]]</f>
        <v>2576</v>
      </c>
    </row>
    <row r="2587" spans="2:9" hidden="1" x14ac:dyDescent="0.25">
      <c r="B2587">
        <v>2577</v>
      </c>
      <c r="C2587" s="1" t="s">
        <v>6943</v>
      </c>
      <c r="D2587" s="1" t="s">
        <v>6944</v>
      </c>
      <c r="E2587" s="1" t="s">
        <v>5143</v>
      </c>
      <c r="F2587" s="1" t="s">
        <v>455</v>
      </c>
      <c r="G2587" s="1" t="s">
        <v>1062</v>
      </c>
      <c r="H2587" s="1" t="s">
        <v>6945</v>
      </c>
      <c r="I2587" s="1">
        <f>+Territorio[[#This Row],[id]]</f>
        <v>2577</v>
      </c>
    </row>
    <row r="2588" spans="2:9" hidden="1" x14ac:dyDescent="0.25">
      <c r="B2588">
        <v>2578</v>
      </c>
      <c r="C2588" s="1" t="s">
        <v>6946</v>
      </c>
      <c r="D2588" s="1" t="s">
        <v>6947</v>
      </c>
      <c r="E2588" s="1" t="s">
        <v>5143</v>
      </c>
      <c r="F2588" s="1" t="s">
        <v>455</v>
      </c>
      <c r="G2588" s="1" t="s">
        <v>1062</v>
      </c>
      <c r="H2588" s="1" t="s">
        <v>6948</v>
      </c>
      <c r="I2588" s="1">
        <f>+Territorio[[#This Row],[id]]</f>
        <v>2578</v>
      </c>
    </row>
    <row r="2589" spans="2:9" hidden="1" x14ac:dyDescent="0.25">
      <c r="B2589">
        <v>2579</v>
      </c>
      <c r="C2589" s="1" t="s">
        <v>6949</v>
      </c>
      <c r="D2589" s="1" t="s">
        <v>6950</v>
      </c>
      <c r="E2589" s="1" t="s">
        <v>5143</v>
      </c>
      <c r="F2589" s="1" t="s">
        <v>455</v>
      </c>
      <c r="G2589" s="1" t="s">
        <v>1062</v>
      </c>
      <c r="H2589" s="1" t="s">
        <v>6951</v>
      </c>
      <c r="I2589" s="1">
        <f>+Territorio[[#This Row],[id]]</f>
        <v>2579</v>
      </c>
    </row>
    <row r="2590" spans="2:9" hidden="1" x14ac:dyDescent="0.25">
      <c r="B2590">
        <v>2580</v>
      </c>
      <c r="C2590" s="1" t="s">
        <v>6952</v>
      </c>
      <c r="D2590" s="1" t="s">
        <v>6953</v>
      </c>
      <c r="E2590" s="1" t="s">
        <v>5143</v>
      </c>
      <c r="F2590" s="1" t="s">
        <v>455</v>
      </c>
      <c r="G2590" s="1" t="s">
        <v>1062</v>
      </c>
      <c r="H2590" s="1" t="s">
        <v>6954</v>
      </c>
      <c r="I2590" s="1">
        <f>+Territorio[[#This Row],[id]]</f>
        <v>2580</v>
      </c>
    </row>
    <row r="2591" spans="2:9" hidden="1" x14ac:dyDescent="0.25">
      <c r="B2591">
        <v>2581</v>
      </c>
      <c r="C2591" s="1" t="s">
        <v>6955</v>
      </c>
      <c r="D2591" s="1" t="s">
        <v>6956</v>
      </c>
      <c r="E2591" s="1" t="s">
        <v>5143</v>
      </c>
      <c r="F2591" s="1" t="s">
        <v>455</v>
      </c>
      <c r="G2591" s="1" t="s">
        <v>1062</v>
      </c>
      <c r="H2591" s="1" t="s">
        <v>6957</v>
      </c>
      <c r="I2591" s="1">
        <f>+Territorio[[#This Row],[id]]</f>
        <v>2581</v>
      </c>
    </row>
    <row r="2592" spans="2:9" hidden="1" x14ac:dyDescent="0.25">
      <c r="B2592">
        <v>2582</v>
      </c>
      <c r="C2592" s="1" t="s">
        <v>6958</v>
      </c>
      <c r="D2592" s="1" t="s">
        <v>6959</v>
      </c>
      <c r="E2592" s="1" t="s">
        <v>5143</v>
      </c>
      <c r="F2592" s="1" t="s">
        <v>455</v>
      </c>
      <c r="G2592" s="1" t="s">
        <v>1062</v>
      </c>
      <c r="H2592" s="1" t="s">
        <v>6960</v>
      </c>
      <c r="I2592" s="1">
        <f>+Territorio[[#This Row],[id]]</f>
        <v>2582</v>
      </c>
    </row>
    <row r="2593" spans="2:9" hidden="1" x14ac:dyDescent="0.25">
      <c r="B2593">
        <v>2583</v>
      </c>
      <c r="C2593" s="1" t="s">
        <v>6961</v>
      </c>
      <c r="D2593" s="1" t="s">
        <v>6962</v>
      </c>
      <c r="E2593" s="1" t="s">
        <v>5143</v>
      </c>
      <c r="F2593" s="1" t="s">
        <v>455</v>
      </c>
      <c r="G2593" s="1" t="s">
        <v>1062</v>
      </c>
      <c r="H2593" s="1" t="s">
        <v>6963</v>
      </c>
      <c r="I2593" s="1">
        <f>+Territorio[[#This Row],[id]]</f>
        <v>2583</v>
      </c>
    </row>
    <row r="2594" spans="2:9" hidden="1" x14ac:dyDescent="0.25">
      <c r="B2594">
        <v>2584</v>
      </c>
      <c r="C2594" s="1" t="s">
        <v>6964</v>
      </c>
      <c r="D2594" s="1" t="s">
        <v>6965</v>
      </c>
      <c r="E2594" s="1" t="s">
        <v>5143</v>
      </c>
      <c r="F2594" s="1" t="s">
        <v>455</v>
      </c>
      <c r="G2594" s="1" t="s">
        <v>1062</v>
      </c>
      <c r="H2594" s="1" t="s">
        <v>6966</v>
      </c>
      <c r="I2594" s="1">
        <f>+Territorio[[#This Row],[id]]</f>
        <v>2584</v>
      </c>
    </row>
    <row r="2595" spans="2:9" hidden="1" x14ac:dyDescent="0.25">
      <c r="B2595">
        <v>2585</v>
      </c>
      <c r="C2595" s="1" t="s">
        <v>5328</v>
      </c>
      <c r="D2595" s="1" t="s">
        <v>6967</v>
      </c>
      <c r="E2595" s="1" t="s">
        <v>5143</v>
      </c>
      <c r="F2595" s="1" t="s">
        <v>455</v>
      </c>
      <c r="G2595" s="1" t="s">
        <v>1062</v>
      </c>
      <c r="H2595" s="1" t="s">
        <v>6968</v>
      </c>
      <c r="I2595" s="1">
        <f>+Territorio[[#This Row],[id]]</f>
        <v>2585</v>
      </c>
    </row>
    <row r="2596" spans="2:9" hidden="1" x14ac:dyDescent="0.25">
      <c r="B2596">
        <v>2586</v>
      </c>
      <c r="C2596" s="1" t="s">
        <v>6969</v>
      </c>
      <c r="D2596" s="1" t="s">
        <v>6970</v>
      </c>
      <c r="E2596" s="1" t="s">
        <v>5143</v>
      </c>
      <c r="F2596" s="1" t="s">
        <v>455</v>
      </c>
      <c r="G2596" s="1" t="s">
        <v>1062</v>
      </c>
      <c r="H2596" s="1" t="s">
        <v>6971</v>
      </c>
      <c r="I2596" s="1">
        <f>+Territorio[[#This Row],[id]]</f>
        <v>2586</v>
      </c>
    </row>
    <row r="2597" spans="2:9" hidden="1" x14ac:dyDescent="0.25">
      <c r="B2597">
        <v>2587</v>
      </c>
      <c r="C2597" s="1" t="s">
        <v>2565</v>
      </c>
      <c r="D2597" s="1" t="s">
        <v>6972</v>
      </c>
      <c r="E2597" s="1" t="s">
        <v>5143</v>
      </c>
      <c r="F2597" s="1" t="s">
        <v>455</v>
      </c>
      <c r="G2597" s="1" t="s">
        <v>1062</v>
      </c>
      <c r="H2597" s="1" t="s">
        <v>6973</v>
      </c>
      <c r="I2597" s="1">
        <f>+Territorio[[#This Row],[id]]</f>
        <v>2587</v>
      </c>
    </row>
    <row r="2598" spans="2:9" hidden="1" x14ac:dyDescent="0.25">
      <c r="B2598">
        <v>2588</v>
      </c>
      <c r="C2598" s="1" t="s">
        <v>980</v>
      </c>
      <c r="D2598" s="1" t="s">
        <v>6974</v>
      </c>
      <c r="E2598" s="1" t="s">
        <v>5143</v>
      </c>
      <c r="F2598" s="1" t="s">
        <v>455</v>
      </c>
      <c r="G2598" s="1" t="s">
        <v>1062</v>
      </c>
      <c r="H2598" s="1" t="s">
        <v>6975</v>
      </c>
      <c r="I2598" s="1">
        <f>+Territorio[[#This Row],[id]]</f>
        <v>2588</v>
      </c>
    </row>
    <row r="2599" spans="2:9" hidden="1" x14ac:dyDescent="0.25">
      <c r="B2599">
        <v>2589</v>
      </c>
      <c r="C2599" s="1" t="s">
        <v>6976</v>
      </c>
      <c r="D2599" s="1" t="s">
        <v>6977</v>
      </c>
      <c r="E2599" s="1" t="s">
        <v>5143</v>
      </c>
      <c r="F2599" s="1" t="s">
        <v>455</v>
      </c>
      <c r="G2599" s="1" t="s">
        <v>1062</v>
      </c>
      <c r="H2599" s="1" t="s">
        <v>6978</v>
      </c>
      <c r="I2599" s="1">
        <f>+Territorio[[#This Row],[id]]</f>
        <v>2589</v>
      </c>
    </row>
    <row r="2600" spans="2:9" hidden="1" x14ac:dyDescent="0.25">
      <c r="B2600">
        <v>2590</v>
      </c>
      <c r="C2600" s="1" t="s">
        <v>6979</v>
      </c>
      <c r="D2600" s="1" t="s">
        <v>6980</v>
      </c>
      <c r="E2600" s="1" t="s">
        <v>5143</v>
      </c>
      <c r="F2600" s="1" t="s">
        <v>455</v>
      </c>
      <c r="G2600" s="1" t="s">
        <v>1062</v>
      </c>
      <c r="H2600" s="1" t="s">
        <v>6981</v>
      </c>
      <c r="I2600" s="1">
        <f>+Territorio[[#This Row],[id]]</f>
        <v>2590</v>
      </c>
    </row>
    <row r="2601" spans="2:9" hidden="1" x14ac:dyDescent="0.25">
      <c r="B2601">
        <v>2591</v>
      </c>
      <c r="C2601" s="1" t="s">
        <v>6982</v>
      </c>
      <c r="D2601" s="1" t="s">
        <v>6983</v>
      </c>
      <c r="E2601" s="1" t="s">
        <v>5143</v>
      </c>
      <c r="F2601" s="1" t="s">
        <v>455</v>
      </c>
      <c r="G2601" s="1" t="s">
        <v>1062</v>
      </c>
      <c r="H2601" s="1" t="s">
        <v>6984</v>
      </c>
      <c r="I2601" s="1">
        <f>+Territorio[[#This Row],[id]]</f>
        <v>2591</v>
      </c>
    </row>
    <row r="2602" spans="2:9" hidden="1" x14ac:dyDescent="0.25">
      <c r="B2602">
        <v>2592</v>
      </c>
      <c r="C2602" s="1" t="s">
        <v>6985</v>
      </c>
      <c r="D2602" s="1" t="s">
        <v>6986</v>
      </c>
      <c r="E2602" s="1" t="s">
        <v>5143</v>
      </c>
      <c r="F2602" s="1" t="s">
        <v>455</v>
      </c>
      <c r="G2602" s="1" t="s">
        <v>1062</v>
      </c>
      <c r="H2602" s="1" t="s">
        <v>6987</v>
      </c>
      <c r="I2602" s="1">
        <f>+Territorio[[#This Row],[id]]</f>
        <v>2592</v>
      </c>
    </row>
    <row r="2603" spans="2:9" hidden="1" x14ac:dyDescent="0.25">
      <c r="B2603">
        <v>2593</v>
      </c>
      <c r="C2603" s="1" t="s">
        <v>6988</v>
      </c>
      <c r="D2603" s="1" t="s">
        <v>6989</v>
      </c>
      <c r="E2603" s="1" t="s">
        <v>5143</v>
      </c>
      <c r="F2603" s="1" t="s">
        <v>455</v>
      </c>
      <c r="G2603" s="1" t="s">
        <v>1062</v>
      </c>
      <c r="H2603" s="1" t="s">
        <v>6990</v>
      </c>
      <c r="I2603" s="1">
        <f>+Territorio[[#This Row],[id]]</f>
        <v>2593</v>
      </c>
    </row>
    <row r="2604" spans="2:9" hidden="1" x14ac:dyDescent="0.25">
      <c r="B2604">
        <v>2594</v>
      </c>
      <c r="C2604" s="1" t="s">
        <v>6991</v>
      </c>
      <c r="D2604" s="1" t="s">
        <v>6992</v>
      </c>
      <c r="E2604" s="1" t="s">
        <v>5143</v>
      </c>
      <c r="F2604" s="1" t="s">
        <v>455</v>
      </c>
      <c r="G2604" s="1" t="s">
        <v>1062</v>
      </c>
      <c r="H2604" s="1" t="s">
        <v>6993</v>
      </c>
      <c r="I2604" s="1">
        <f>+Territorio[[#This Row],[id]]</f>
        <v>2594</v>
      </c>
    </row>
    <row r="2605" spans="2:9" hidden="1" x14ac:dyDescent="0.25">
      <c r="B2605">
        <v>2595</v>
      </c>
      <c r="C2605" s="1" t="s">
        <v>6994</v>
      </c>
      <c r="D2605" s="1" t="s">
        <v>6995</v>
      </c>
      <c r="E2605" s="1" t="s">
        <v>5143</v>
      </c>
      <c r="F2605" s="1" t="s">
        <v>455</v>
      </c>
      <c r="G2605" s="1" t="s">
        <v>1062</v>
      </c>
      <c r="H2605" s="1" t="s">
        <v>6996</v>
      </c>
      <c r="I2605" s="1">
        <f>+Territorio[[#This Row],[id]]</f>
        <v>2595</v>
      </c>
    </row>
    <row r="2606" spans="2:9" hidden="1" x14ac:dyDescent="0.25">
      <c r="B2606">
        <v>2596</v>
      </c>
      <c r="C2606" s="1" t="s">
        <v>6997</v>
      </c>
      <c r="D2606" s="1" t="s">
        <v>6998</v>
      </c>
      <c r="E2606" s="1" t="s">
        <v>5143</v>
      </c>
      <c r="F2606" s="1" t="s">
        <v>455</v>
      </c>
      <c r="G2606" s="1" t="s">
        <v>1062</v>
      </c>
      <c r="H2606" s="1" t="s">
        <v>6999</v>
      </c>
      <c r="I2606" s="1">
        <f>+Territorio[[#This Row],[id]]</f>
        <v>2596</v>
      </c>
    </row>
    <row r="2607" spans="2:9" hidden="1" x14ac:dyDescent="0.25">
      <c r="B2607">
        <v>2597</v>
      </c>
      <c r="C2607" s="1" t="s">
        <v>2427</v>
      </c>
      <c r="D2607" s="1" t="s">
        <v>7000</v>
      </c>
      <c r="E2607" s="1" t="s">
        <v>5143</v>
      </c>
      <c r="F2607" s="1" t="s">
        <v>455</v>
      </c>
      <c r="G2607" s="1" t="s">
        <v>1062</v>
      </c>
      <c r="H2607" s="1" t="s">
        <v>7001</v>
      </c>
      <c r="I2607" s="1">
        <f>+Territorio[[#This Row],[id]]</f>
        <v>2597</v>
      </c>
    </row>
    <row r="2608" spans="2:9" hidden="1" x14ac:dyDescent="0.25">
      <c r="B2608">
        <v>2598</v>
      </c>
      <c r="C2608" s="1" t="s">
        <v>7002</v>
      </c>
      <c r="D2608" s="1" t="s">
        <v>7003</v>
      </c>
      <c r="E2608" s="1" t="s">
        <v>5143</v>
      </c>
      <c r="F2608" s="1" t="s">
        <v>455</v>
      </c>
      <c r="G2608" s="1" t="s">
        <v>1062</v>
      </c>
      <c r="H2608" s="1" t="s">
        <v>7004</v>
      </c>
      <c r="I2608" s="1">
        <f>+Territorio[[#This Row],[id]]</f>
        <v>2598</v>
      </c>
    </row>
    <row r="2609" spans="2:9" hidden="1" x14ac:dyDescent="0.25">
      <c r="B2609">
        <v>2599</v>
      </c>
      <c r="C2609" s="1" t="s">
        <v>7005</v>
      </c>
      <c r="D2609" s="1" t="s">
        <v>7006</v>
      </c>
      <c r="E2609" s="1" t="s">
        <v>5143</v>
      </c>
      <c r="F2609" s="1" t="s">
        <v>455</v>
      </c>
      <c r="G2609" s="1" t="s">
        <v>1062</v>
      </c>
      <c r="H2609" s="1" t="s">
        <v>7007</v>
      </c>
      <c r="I2609" s="1">
        <f>+Territorio[[#This Row],[id]]</f>
        <v>2599</v>
      </c>
    </row>
    <row r="2610" spans="2:9" hidden="1" x14ac:dyDescent="0.25">
      <c r="B2610">
        <v>2600</v>
      </c>
      <c r="C2610" s="1" t="s">
        <v>6428</v>
      </c>
      <c r="D2610" s="1" t="s">
        <v>7008</v>
      </c>
      <c r="E2610" s="1" t="s">
        <v>5143</v>
      </c>
      <c r="F2610" s="1" t="s">
        <v>455</v>
      </c>
      <c r="G2610" s="1" t="s">
        <v>1062</v>
      </c>
      <c r="H2610" s="1" t="s">
        <v>7009</v>
      </c>
      <c r="I2610" s="1">
        <f>+Territorio[[#This Row],[id]]</f>
        <v>2600</v>
      </c>
    </row>
    <row r="2611" spans="2:9" hidden="1" x14ac:dyDescent="0.25">
      <c r="B2611">
        <v>2601</v>
      </c>
      <c r="C2611" s="1" t="s">
        <v>6789</v>
      </c>
      <c r="D2611" s="1" t="s">
        <v>7010</v>
      </c>
      <c r="E2611" s="1" t="s">
        <v>5143</v>
      </c>
      <c r="F2611" s="1" t="s">
        <v>455</v>
      </c>
      <c r="G2611" s="1" t="s">
        <v>1062</v>
      </c>
      <c r="H2611" s="1" t="s">
        <v>7011</v>
      </c>
      <c r="I2611" s="1">
        <f>+Territorio[[#This Row],[id]]</f>
        <v>2601</v>
      </c>
    </row>
    <row r="2612" spans="2:9" hidden="1" x14ac:dyDescent="0.25">
      <c r="B2612">
        <v>2602</v>
      </c>
      <c r="C2612" s="1" t="s">
        <v>7012</v>
      </c>
      <c r="D2612" s="1" t="s">
        <v>7013</v>
      </c>
      <c r="E2612" s="1" t="s">
        <v>5143</v>
      </c>
      <c r="F2612" s="1" t="s">
        <v>455</v>
      </c>
      <c r="G2612" s="1" t="s">
        <v>1062</v>
      </c>
      <c r="H2612" s="1" t="s">
        <v>7014</v>
      </c>
      <c r="I2612" s="1">
        <f>+Territorio[[#This Row],[id]]</f>
        <v>2602</v>
      </c>
    </row>
    <row r="2613" spans="2:9" hidden="1" x14ac:dyDescent="0.25">
      <c r="B2613">
        <v>2603</v>
      </c>
      <c r="C2613" s="1" t="s">
        <v>2402</v>
      </c>
      <c r="D2613" s="1" t="s">
        <v>7015</v>
      </c>
      <c r="E2613" s="1" t="s">
        <v>5143</v>
      </c>
      <c r="F2613" s="1" t="s">
        <v>455</v>
      </c>
      <c r="G2613" s="1" t="s">
        <v>1062</v>
      </c>
      <c r="H2613" s="1" t="s">
        <v>7016</v>
      </c>
      <c r="I2613" s="1">
        <f>+Territorio[[#This Row],[id]]</f>
        <v>2603</v>
      </c>
    </row>
    <row r="2614" spans="2:9" hidden="1" x14ac:dyDescent="0.25">
      <c r="B2614">
        <v>2604</v>
      </c>
      <c r="C2614" s="1" t="s">
        <v>7017</v>
      </c>
      <c r="D2614" s="1" t="s">
        <v>7018</v>
      </c>
      <c r="E2614" s="1" t="s">
        <v>5143</v>
      </c>
      <c r="F2614" s="1" t="s">
        <v>455</v>
      </c>
      <c r="G2614" s="1" t="s">
        <v>1062</v>
      </c>
      <c r="H2614" s="1" t="s">
        <v>7019</v>
      </c>
      <c r="I2614" s="1">
        <f>+Territorio[[#This Row],[id]]</f>
        <v>2604</v>
      </c>
    </row>
    <row r="2615" spans="2:9" hidden="1" x14ac:dyDescent="0.25">
      <c r="B2615">
        <v>2605</v>
      </c>
      <c r="C2615" s="1" t="s">
        <v>7020</v>
      </c>
      <c r="D2615" s="1" t="s">
        <v>7021</v>
      </c>
      <c r="E2615" s="1" t="s">
        <v>5143</v>
      </c>
      <c r="F2615" s="1" t="s">
        <v>455</v>
      </c>
      <c r="G2615" s="1" t="s">
        <v>1062</v>
      </c>
      <c r="H2615" s="1" t="s">
        <v>7022</v>
      </c>
      <c r="I2615" s="1">
        <f>+Territorio[[#This Row],[id]]</f>
        <v>2605</v>
      </c>
    </row>
    <row r="2616" spans="2:9" hidden="1" x14ac:dyDescent="0.25">
      <c r="B2616">
        <v>2606</v>
      </c>
      <c r="C2616" s="1" t="s">
        <v>2087</v>
      </c>
      <c r="D2616" s="1" t="s">
        <v>7023</v>
      </c>
      <c r="E2616" s="1" t="s">
        <v>5143</v>
      </c>
      <c r="F2616" s="1" t="s">
        <v>455</v>
      </c>
      <c r="G2616" s="1" t="s">
        <v>1062</v>
      </c>
      <c r="H2616" s="1" t="s">
        <v>7024</v>
      </c>
      <c r="I2616" s="1">
        <f>+Territorio[[#This Row],[id]]</f>
        <v>2606</v>
      </c>
    </row>
    <row r="2617" spans="2:9" hidden="1" x14ac:dyDescent="0.25">
      <c r="B2617">
        <v>2607</v>
      </c>
      <c r="C2617" s="1" t="s">
        <v>2033</v>
      </c>
      <c r="D2617" s="1" t="s">
        <v>7025</v>
      </c>
      <c r="E2617" s="1" t="s">
        <v>1047</v>
      </c>
      <c r="F2617" s="1" t="s">
        <v>179</v>
      </c>
      <c r="G2617" s="1" t="s">
        <v>1062</v>
      </c>
      <c r="H2617" s="1" t="s">
        <v>7026</v>
      </c>
      <c r="I2617" s="1">
        <f>+Territorio[[#This Row],[id]]</f>
        <v>2607</v>
      </c>
    </row>
    <row r="2618" spans="2:9" hidden="1" x14ac:dyDescent="0.25">
      <c r="B2618">
        <v>2608</v>
      </c>
      <c r="C2618" s="1" t="s">
        <v>7027</v>
      </c>
      <c r="D2618" s="1" t="s">
        <v>7028</v>
      </c>
      <c r="E2618" s="1" t="s">
        <v>1047</v>
      </c>
      <c r="F2618" s="1" t="s">
        <v>179</v>
      </c>
      <c r="G2618" s="1" t="s">
        <v>1062</v>
      </c>
      <c r="H2618" s="1" t="s">
        <v>7029</v>
      </c>
      <c r="I2618" s="1">
        <f>+Territorio[[#This Row],[id]]</f>
        <v>2608</v>
      </c>
    </row>
    <row r="2619" spans="2:9" hidden="1" x14ac:dyDescent="0.25">
      <c r="B2619">
        <v>2609</v>
      </c>
      <c r="C2619" s="1" t="s">
        <v>7030</v>
      </c>
      <c r="D2619" s="1" t="s">
        <v>7031</v>
      </c>
      <c r="E2619" s="1" t="s">
        <v>1047</v>
      </c>
      <c r="F2619" s="1" t="s">
        <v>179</v>
      </c>
      <c r="G2619" s="1" t="s">
        <v>1062</v>
      </c>
      <c r="H2619" s="1" t="s">
        <v>7032</v>
      </c>
      <c r="I2619" s="1">
        <f>+Territorio[[#This Row],[id]]</f>
        <v>2609</v>
      </c>
    </row>
    <row r="2620" spans="2:9" hidden="1" x14ac:dyDescent="0.25">
      <c r="B2620">
        <v>2610</v>
      </c>
      <c r="C2620" s="1" t="s">
        <v>7033</v>
      </c>
      <c r="D2620" s="1" t="s">
        <v>7034</v>
      </c>
      <c r="E2620" s="1" t="s">
        <v>1047</v>
      </c>
      <c r="F2620" s="1" t="s">
        <v>179</v>
      </c>
      <c r="G2620" s="1" t="s">
        <v>1062</v>
      </c>
      <c r="H2620" s="1" t="s">
        <v>7035</v>
      </c>
      <c r="I2620" s="1">
        <f>+Territorio[[#This Row],[id]]</f>
        <v>2610</v>
      </c>
    </row>
    <row r="2621" spans="2:9" hidden="1" x14ac:dyDescent="0.25">
      <c r="B2621">
        <v>2611</v>
      </c>
      <c r="C2621" s="1" t="s">
        <v>7036</v>
      </c>
      <c r="D2621" s="1" t="s">
        <v>7037</v>
      </c>
      <c r="E2621" s="1" t="s">
        <v>1047</v>
      </c>
      <c r="F2621" s="1" t="s">
        <v>179</v>
      </c>
      <c r="G2621" s="1" t="s">
        <v>1062</v>
      </c>
      <c r="H2621" s="1" t="s">
        <v>7038</v>
      </c>
      <c r="I2621" s="1">
        <f>+Territorio[[#This Row],[id]]</f>
        <v>2611</v>
      </c>
    </row>
    <row r="2622" spans="2:9" hidden="1" x14ac:dyDescent="0.25">
      <c r="B2622">
        <v>2612</v>
      </c>
      <c r="C2622" s="1" t="s">
        <v>7039</v>
      </c>
      <c r="D2622" s="1" t="s">
        <v>7040</v>
      </c>
      <c r="E2622" s="1" t="s">
        <v>1047</v>
      </c>
      <c r="F2622" s="1" t="s">
        <v>179</v>
      </c>
      <c r="G2622" s="1" t="s">
        <v>1062</v>
      </c>
      <c r="H2622" s="1" t="s">
        <v>7041</v>
      </c>
      <c r="I2622" s="1">
        <f>+Territorio[[#This Row],[id]]</f>
        <v>2612</v>
      </c>
    </row>
    <row r="2623" spans="2:9" hidden="1" x14ac:dyDescent="0.25">
      <c r="B2623">
        <v>2613</v>
      </c>
      <c r="C2623" s="1" t="s">
        <v>7042</v>
      </c>
      <c r="D2623" s="1" t="s">
        <v>7043</v>
      </c>
      <c r="E2623" s="1" t="s">
        <v>1047</v>
      </c>
      <c r="F2623" s="1" t="s">
        <v>179</v>
      </c>
      <c r="G2623" s="1" t="s">
        <v>1062</v>
      </c>
      <c r="H2623" s="1" t="s">
        <v>7044</v>
      </c>
      <c r="I2623" s="1">
        <f>+Territorio[[#This Row],[id]]</f>
        <v>2613</v>
      </c>
    </row>
    <row r="2624" spans="2:9" hidden="1" x14ac:dyDescent="0.25">
      <c r="B2624">
        <v>2614</v>
      </c>
      <c r="C2624" s="1" t="s">
        <v>7045</v>
      </c>
      <c r="D2624" s="1" t="s">
        <v>7046</v>
      </c>
      <c r="E2624" s="1" t="s">
        <v>1047</v>
      </c>
      <c r="F2624" s="1" t="s">
        <v>179</v>
      </c>
      <c r="G2624" s="1" t="s">
        <v>1062</v>
      </c>
      <c r="H2624" s="1" t="s">
        <v>7047</v>
      </c>
      <c r="I2624" s="1">
        <f>+Territorio[[#This Row],[id]]</f>
        <v>2614</v>
      </c>
    </row>
    <row r="2625" spans="2:9" hidden="1" x14ac:dyDescent="0.25">
      <c r="B2625">
        <v>2615</v>
      </c>
      <c r="C2625" s="1" t="s">
        <v>7048</v>
      </c>
      <c r="D2625" s="1" t="s">
        <v>7049</v>
      </c>
      <c r="E2625" s="1" t="s">
        <v>1047</v>
      </c>
      <c r="F2625" s="1" t="s">
        <v>179</v>
      </c>
      <c r="G2625" s="1" t="s">
        <v>1062</v>
      </c>
      <c r="H2625" s="1" t="s">
        <v>7050</v>
      </c>
      <c r="I2625" s="1">
        <f>+Territorio[[#This Row],[id]]</f>
        <v>2615</v>
      </c>
    </row>
    <row r="2626" spans="2:9" hidden="1" x14ac:dyDescent="0.25">
      <c r="B2626">
        <v>2616</v>
      </c>
      <c r="C2626" s="1" t="s">
        <v>7051</v>
      </c>
      <c r="D2626" s="1" t="s">
        <v>7052</v>
      </c>
      <c r="E2626" s="1" t="s">
        <v>1047</v>
      </c>
      <c r="F2626" s="1" t="s">
        <v>179</v>
      </c>
      <c r="G2626" s="1" t="s">
        <v>1062</v>
      </c>
      <c r="H2626" s="1" t="s">
        <v>7053</v>
      </c>
      <c r="I2626" s="1">
        <f>+Territorio[[#This Row],[id]]</f>
        <v>2616</v>
      </c>
    </row>
    <row r="2627" spans="2:9" hidden="1" x14ac:dyDescent="0.25">
      <c r="B2627">
        <v>2617</v>
      </c>
      <c r="C2627" s="1" t="s">
        <v>7054</v>
      </c>
      <c r="D2627" s="1" t="s">
        <v>7055</v>
      </c>
      <c r="E2627" s="1" t="s">
        <v>1047</v>
      </c>
      <c r="F2627" s="1" t="s">
        <v>179</v>
      </c>
      <c r="G2627" s="1" t="s">
        <v>1062</v>
      </c>
      <c r="H2627" s="1" t="s">
        <v>7056</v>
      </c>
      <c r="I2627" s="1">
        <f>+Territorio[[#This Row],[id]]</f>
        <v>2617</v>
      </c>
    </row>
    <row r="2628" spans="2:9" hidden="1" x14ac:dyDescent="0.25">
      <c r="B2628">
        <v>2618</v>
      </c>
      <c r="C2628" s="1" t="s">
        <v>2092</v>
      </c>
      <c r="D2628" s="1" t="s">
        <v>7057</v>
      </c>
      <c r="E2628" s="1" t="s">
        <v>1047</v>
      </c>
      <c r="F2628" s="1" t="s">
        <v>179</v>
      </c>
      <c r="G2628" s="1" t="s">
        <v>1062</v>
      </c>
      <c r="H2628" s="1" t="s">
        <v>7058</v>
      </c>
      <c r="I2628" s="1">
        <f>+Territorio[[#This Row],[id]]</f>
        <v>2618</v>
      </c>
    </row>
    <row r="2629" spans="2:9" hidden="1" x14ac:dyDescent="0.25">
      <c r="B2629">
        <v>2619</v>
      </c>
      <c r="C2629" s="1" t="s">
        <v>1244</v>
      </c>
      <c r="D2629" s="1" t="s">
        <v>7059</v>
      </c>
      <c r="E2629" s="1" t="s">
        <v>1047</v>
      </c>
      <c r="F2629" s="1" t="s">
        <v>179</v>
      </c>
      <c r="G2629" s="1" t="s">
        <v>1062</v>
      </c>
      <c r="H2629" s="1" t="s">
        <v>7060</v>
      </c>
      <c r="I2629" s="1">
        <f>+Territorio[[#This Row],[id]]</f>
        <v>2619</v>
      </c>
    </row>
    <row r="2630" spans="2:9" hidden="1" x14ac:dyDescent="0.25">
      <c r="B2630">
        <v>2620</v>
      </c>
      <c r="C2630" s="1" t="s">
        <v>1416</v>
      </c>
      <c r="D2630" s="1" t="s">
        <v>7061</v>
      </c>
      <c r="E2630" s="1" t="s">
        <v>1047</v>
      </c>
      <c r="F2630" s="1" t="s">
        <v>179</v>
      </c>
      <c r="G2630" s="1" t="s">
        <v>1062</v>
      </c>
      <c r="H2630" s="1" t="s">
        <v>7062</v>
      </c>
      <c r="I2630" s="1">
        <f>+Territorio[[#This Row],[id]]</f>
        <v>2620</v>
      </c>
    </row>
    <row r="2631" spans="2:9" hidden="1" x14ac:dyDescent="0.25">
      <c r="B2631">
        <v>2621</v>
      </c>
      <c r="C2631" s="1" t="s">
        <v>2095</v>
      </c>
      <c r="D2631" s="1" t="s">
        <v>7063</v>
      </c>
      <c r="E2631" s="1" t="s">
        <v>1047</v>
      </c>
      <c r="F2631" s="1" t="s">
        <v>179</v>
      </c>
      <c r="G2631" s="1" t="s">
        <v>1062</v>
      </c>
      <c r="H2631" s="1" t="s">
        <v>7064</v>
      </c>
      <c r="I2631" s="1">
        <f>+Territorio[[#This Row],[id]]</f>
        <v>2621</v>
      </c>
    </row>
    <row r="2632" spans="2:9" hidden="1" x14ac:dyDescent="0.25">
      <c r="B2632">
        <v>2622</v>
      </c>
      <c r="C2632" s="1" t="s">
        <v>1029</v>
      </c>
      <c r="D2632" s="1" t="s">
        <v>7065</v>
      </c>
      <c r="E2632" s="1" t="s">
        <v>1047</v>
      </c>
      <c r="F2632" s="1" t="s">
        <v>179</v>
      </c>
      <c r="G2632" s="1" t="s">
        <v>1062</v>
      </c>
      <c r="H2632" s="1" t="s">
        <v>7066</v>
      </c>
      <c r="I2632" s="1">
        <f>+Territorio[[#This Row],[id]]</f>
        <v>2622</v>
      </c>
    </row>
    <row r="2633" spans="2:9" hidden="1" x14ac:dyDescent="0.25">
      <c r="B2633">
        <v>2623</v>
      </c>
      <c r="C2633" s="1" t="s">
        <v>5253</v>
      </c>
      <c r="D2633" s="1" t="s">
        <v>7067</v>
      </c>
      <c r="E2633" s="1" t="s">
        <v>1047</v>
      </c>
      <c r="F2633" s="1" t="s">
        <v>179</v>
      </c>
      <c r="G2633" s="1" t="s">
        <v>1062</v>
      </c>
      <c r="H2633" s="1" t="s">
        <v>7068</v>
      </c>
      <c r="I2633" s="1">
        <f>+Territorio[[#This Row],[id]]</f>
        <v>2623</v>
      </c>
    </row>
    <row r="2634" spans="2:9" hidden="1" x14ac:dyDescent="0.25">
      <c r="B2634">
        <v>2624</v>
      </c>
      <c r="C2634" s="1" t="s">
        <v>7069</v>
      </c>
      <c r="D2634" s="1" t="s">
        <v>7070</v>
      </c>
      <c r="E2634" s="1" t="s">
        <v>1047</v>
      </c>
      <c r="F2634" s="1" t="s">
        <v>179</v>
      </c>
      <c r="G2634" s="1" t="s">
        <v>1062</v>
      </c>
      <c r="H2634" s="1" t="s">
        <v>7071</v>
      </c>
      <c r="I2634" s="1">
        <f>+Territorio[[#This Row],[id]]</f>
        <v>2624</v>
      </c>
    </row>
    <row r="2635" spans="2:9" hidden="1" x14ac:dyDescent="0.25">
      <c r="B2635">
        <v>2625</v>
      </c>
      <c r="C2635" s="1" t="s">
        <v>1244</v>
      </c>
      <c r="D2635" s="1" t="s">
        <v>7072</v>
      </c>
      <c r="E2635" s="1" t="s">
        <v>1047</v>
      </c>
      <c r="F2635" s="1" t="s">
        <v>179</v>
      </c>
      <c r="G2635" s="1" t="s">
        <v>1062</v>
      </c>
      <c r="H2635" s="1" t="s">
        <v>7073</v>
      </c>
      <c r="I2635" s="1">
        <f>+Territorio[[#This Row],[id]]</f>
        <v>2625</v>
      </c>
    </row>
    <row r="2636" spans="2:9" hidden="1" x14ac:dyDescent="0.25">
      <c r="B2636">
        <v>2626</v>
      </c>
      <c r="C2636" s="1" t="s">
        <v>7074</v>
      </c>
      <c r="D2636" s="1" t="s">
        <v>7075</v>
      </c>
      <c r="E2636" s="1" t="s">
        <v>1047</v>
      </c>
      <c r="F2636" s="1" t="s">
        <v>179</v>
      </c>
      <c r="G2636" s="1" t="s">
        <v>1062</v>
      </c>
      <c r="H2636" s="1" t="s">
        <v>7076</v>
      </c>
      <c r="I2636" s="1">
        <f>+Territorio[[#This Row],[id]]</f>
        <v>2626</v>
      </c>
    </row>
    <row r="2637" spans="2:9" hidden="1" x14ac:dyDescent="0.25">
      <c r="B2637">
        <v>2627</v>
      </c>
      <c r="C2637" s="1" t="s">
        <v>7077</v>
      </c>
      <c r="D2637" s="1" t="s">
        <v>7078</v>
      </c>
      <c r="E2637" s="1" t="s">
        <v>1047</v>
      </c>
      <c r="F2637" s="1" t="s">
        <v>179</v>
      </c>
      <c r="G2637" s="1" t="s">
        <v>1062</v>
      </c>
      <c r="H2637" s="1" t="s">
        <v>7079</v>
      </c>
      <c r="I2637" s="1">
        <f>+Territorio[[#This Row],[id]]</f>
        <v>2627</v>
      </c>
    </row>
    <row r="2638" spans="2:9" hidden="1" x14ac:dyDescent="0.25">
      <c r="B2638">
        <v>2628</v>
      </c>
      <c r="C2638" s="1" t="s">
        <v>7080</v>
      </c>
      <c r="D2638" s="1" t="s">
        <v>7081</v>
      </c>
      <c r="E2638" s="1" t="s">
        <v>1047</v>
      </c>
      <c r="F2638" s="1" t="s">
        <v>179</v>
      </c>
      <c r="G2638" s="1" t="s">
        <v>1062</v>
      </c>
      <c r="H2638" s="1" t="s">
        <v>7082</v>
      </c>
      <c r="I2638" s="1">
        <f>+Territorio[[#This Row],[id]]</f>
        <v>2628</v>
      </c>
    </row>
    <row r="2639" spans="2:9" hidden="1" x14ac:dyDescent="0.25">
      <c r="B2639">
        <v>2629</v>
      </c>
      <c r="C2639" s="1" t="s">
        <v>7083</v>
      </c>
      <c r="D2639" s="1" t="s">
        <v>7084</v>
      </c>
      <c r="E2639" s="1" t="s">
        <v>1047</v>
      </c>
      <c r="F2639" s="1" t="s">
        <v>179</v>
      </c>
      <c r="G2639" s="1" t="s">
        <v>1062</v>
      </c>
      <c r="H2639" s="1" t="s">
        <v>7085</v>
      </c>
      <c r="I2639" s="1">
        <f>+Territorio[[#This Row],[id]]</f>
        <v>2629</v>
      </c>
    </row>
    <row r="2640" spans="2:9" hidden="1" x14ac:dyDescent="0.25">
      <c r="B2640">
        <v>2630</v>
      </c>
      <c r="C2640" s="1" t="s">
        <v>7086</v>
      </c>
      <c r="D2640" s="1" t="s">
        <v>7087</v>
      </c>
      <c r="E2640" s="1" t="s">
        <v>1047</v>
      </c>
      <c r="F2640" s="1" t="s">
        <v>179</v>
      </c>
      <c r="G2640" s="1" t="s">
        <v>1062</v>
      </c>
      <c r="H2640" s="1" t="s">
        <v>7088</v>
      </c>
      <c r="I2640" s="1">
        <f>+Territorio[[#This Row],[id]]</f>
        <v>2630</v>
      </c>
    </row>
    <row r="2641" spans="2:9" hidden="1" x14ac:dyDescent="0.25">
      <c r="B2641">
        <v>2631</v>
      </c>
      <c r="C2641" s="1" t="s">
        <v>7089</v>
      </c>
      <c r="D2641" s="1" t="s">
        <v>7090</v>
      </c>
      <c r="E2641" s="1" t="s">
        <v>1047</v>
      </c>
      <c r="F2641" s="1" t="s">
        <v>179</v>
      </c>
      <c r="G2641" s="1" t="s">
        <v>1062</v>
      </c>
      <c r="H2641" s="1" t="s">
        <v>7091</v>
      </c>
      <c r="I2641" s="1">
        <f>+Territorio[[#This Row],[id]]</f>
        <v>2631</v>
      </c>
    </row>
    <row r="2642" spans="2:9" hidden="1" x14ac:dyDescent="0.25">
      <c r="B2642">
        <v>2632</v>
      </c>
      <c r="C2642" s="1" t="s">
        <v>7092</v>
      </c>
      <c r="D2642" s="1" t="s">
        <v>7093</v>
      </c>
      <c r="E2642" s="1" t="s">
        <v>1047</v>
      </c>
      <c r="F2642" s="1" t="s">
        <v>179</v>
      </c>
      <c r="G2642" s="1" t="s">
        <v>1062</v>
      </c>
      <c r="H2642" s="1" t="s">
        <v>7094</v>
      </c>
      <c r="I2642" s="1">
        <f>+Territorio[[#This Row],[id]]</f>
        <v>2632</v>
      </c>
    </row>
    <row r="2643" spans="2:9" hidden="1" x14ac:dyDescent="0.25">
      <c r="B2643">
        <v>2633</v>
      </c>
      <c r="C2643" s="1" t="s">
        <v>892</v>
      </c>
      <c r="D2643" s="1" t="s">
        <v>7095</v>
      </c>
      <c r="E2643" s="1" t="s">
        <v>1047</v>
      </c>
      <c r="F2643" s="1" t="s">
        <v>179</v>
      </c>
      <c r="G2643" s="1" t="s">
        <v>1062</v>
      </c>
      <c r="H2643" s="1" t="s">
        <v>7096</v>
      </c>
      <c r="I2643" s="1">
        <f>+Territorio[[#This Row],[id]]</f>
        <v>2633</v>
      </c>
    </row>
    <row r="2644" spans="2:9" hidden="1" x14ac:dyDescent="0.25">
      <c r="B2644">
        <v>2634</v>
      </c>
      <c r="C2644" s="1" t="s">
        <v>7097</v>
      </c>
      <c r="D2644" s="1" t="s">
        <v>7098</v>
      </c>
      <c r="E2644" s="1" t="s">
        <v>1047</v>
      </c>
      <c r="F2644" s="1" t="s">
        <v>179</v>
      </c>
      <c r="G2644" s="1" t="s">
        <v>1062</v>
      </c>
      <c r="H2644" s="1" t="s">
        <v>7099</v>
      </c>
      <c r="I2644" s="1">
        <f>+Territorio[[#This Row],[id]]</f>
        <v>2634</v>
      </c>
    </row>
    <row r="2645" spans="2:9" hidden="1" x14ac:dyDescent="0.25">
      <c r="B2645">
        <v>2635</v>
      </c>
      <c r="C2645" s="1" t="s">
        <v>7100</v>
      </c>
      <c r="D2645" s="1" t="s">
        <v>7101</v>
      </c>
      <c r="E2645" s="1" t="s">
        <v>1047</v>
      </c>
      <c r="F2645" s="1" t="s">
        <v>179</v>
      </c>
      <c r="G2645" s="1" t="s">
        <v>1062</v>
      </c>
      <c r="H2645" s="1" t="s">
        <v>7102</v>
      </c>
      <c r="I2645" s="1">
        <f>+Territorio[[#This Row],[id]]</f>
        <v>2635</v>
      </c>
    </row>
    <row r="2646" spans="2:9" hidden="1" x14ac:dyDescent="0.25">
      <c r="B2646">
        <v>2636</v>
      </c>
      <c r="C2646" s="1" t="s">
        <v>7103</v>
      </c>
      <c r="D2646" s="1" t="s">
        <v>7104</v>
      </c>
      <c r="E2646" s="1" t="s">
        <v>1047</v>
      </c>
      <c r="F2646" s="1" t="s">
        <v>179</v>
      </c>
      <c r="G2646" s="1" t="s">
        <v>1062</v>
      </c>
      <c r="H2646" s="1" t="s">
        <v>7105</v>
      </c>
      <c r="I2646" s="1">
        <f>+Territorio[[#This Row],[id]]</f>
        <v>2636</v>
      </c>
    </row>
    <row r="2647" spans="2:9" hidden="1" x14ac:dyDescent="0.25">
      <c r="B2647">
        <v>2637</v>
      </c>
      <c r="C2647" s="1" t="s">
        <v>1416</v>
      </c>
      <c r="D2647" s="1" t="s">
        <v>7106</v>
      </c>
      <c r="E2647" s="1" t="s">
        <v>1047</v>
      </c>
      <c r="F2647" s="1" t="s">
        <v>179</v>
      </c>
      <c r="G2647" s="1" t="s">
        <v>1062</v>
      </c>
      <c r="H2647" s="1" t="s">
        <v>7107</v>
      </c>
      <c r="I2647" s="1">
        <f>+Territorio[[#This Row],[id]]</f>
        <v>2637</v>
      </c>
    </row>
    <row r="2648" spans="2:9" hidden="1" x14ac:dyDescent="0.25">
      <c r="B2648">
        <v>2638</v>
      </c>
      <c r="C2648" s="1" t="s">
        <v>7108</v>
      </c>
      <c r="D2648" s="1" t="s">
        <v>7109</v>
      </c>
      <c r="E2648" s="1" t="s">
        <v>1047</v>
      </c>
      <c r="F2648" s="1" t="s">
        <v>179</v>
      </c>
      <c r="G2648" s="1" t="s">
        <v>1062</v>
      </c>
      <c r="H2648" s="1" t="s">
        <v>7110</v>
      </c>
      <c r="I2648" s="1">
        <f>+Territorio[[#This Row],[id]]</f>
        <v>2638</v>
      </c>
    </row>
    <row r="2649" spans="2:9" hidden="1" x14ac:dyDescent="0.25">
      <c r="B2649">
        <v>2639</v>
      </c>
      <c r="C2649" s="1" t="s">
        <v>1244</v>
      </c>
      <c r="D2649" s="1" t="s">
        <v>7111</v>
      </c>
      <c r="E2649" s="1" t="s">
        <v>1047</v>
      </c>
      <c r="F2649" s="1" t="s">
        <v>179</v>
      </c>
      <c r="G2649" s="1" t="s">
        <v>1062</v>
      </c>
      <c r="H2649" s="1" t="s">
        <v>7112</v>
      </c>
      <c r="I2649" s="1">
        <f>+Territorio[[#This Row],[id]]</f>
        <v>2639</v>
      </c>
    </row>
    <row r="2650" spans="2:9" hidden="1" x14ac:dyDescent="0.25">
      <c r="B2650">
        <v>2640</v>
      </c>
      <c r="C2650" s="1" t="s">
        <v>7113</v>
      </c>
      <c r="D2650" s="1" t="s">
        <v>7114</v>
      </c>
      <c r="E2650" s="1" t="s">
        <v>1047</v>
      </c>
      <c r="F2650" s="1" t="s">
        <v>179</v>
      </c>
      <c r="G2650" s="1" t="s">
        <v>1062</v>
      </c>
      <c r="H2650" s="1" t="s">
        <v>7115</v>
      </c>
      <c r="I2650" s="1">
        <f>+Territorio[[#This Row],[id]]</f>
        <v>2640</v>
      </c>
    </row>
    <row r="2651" spans="2:9" hidden="1" x14ac:dyDescent="0.25">
      <c r="B2651">
        <v>2641</v>
      </c>
      <c r="C2651" s="1" t="s">
        <v>734</v>
      </c>
      <c r="D2651" s="1" t="s">
        <v>7116</v>
      </c>
      <c r="E2651" s="1" t="s">
        <v>1047</v>
      </c>
      <c r="F2651" s="1" t="s">
        <v>179</v>
      </c>
      <c r="G2651" s="1" t="s">
        <v>1062</v>
      </c>
      <c r="H2651" s="1" t="s">
        <v>7117</v>
      </c>
      <c r="I2651" s="1">
        <f>+Territorio[[#This Row],[id]]</f>
        <v>2641</v>
      </c>
    </row>
    <row r="2652" spans="2:9" hidden="1" x14ac:dyDescent="0.25">
      <c r="B2652">
        <v>2642</v>
      </c>
      <c r="C2652" s="1" t="s">
        <v>2336</v>
      </c>
      <c r="D2652" s="1" t="s">
        <v>7118</v>
      </c>
      <c r="E2652" s="1" t="s">
        <v>1047</v>
      </c>
      <c r="F2652" s="1" t="s">
        <v>179</v>
      </c>
      <c r="G2652" s="1" t="s">
        <v>1062</v>
      </c>
      <c r="H2652" s="1" t="s">
        <v>7119</v>
      </c>
      <c r="I2652" s="1">
        <f>+Territorio[[#This Row],[id]]</f>
        <v>2642</v>
      </c>
    </row>
    <row r="2653" spans="2:9" hidden="1" x14ac:dyDescent="0.25">
      <c r="B2653">
        <v>2643</v>
      </c>
      <c r="C2653" s="1" t="s">
        <v>2072</v>
      </c>
      <c r="D2653" s="1" t="s">
        <v>7120</v>
      </c>
      <c r="E2653" s="1" t="s">
        <v>1047</v>
      </c>
      <c r="F2653" s="1" t="s">
        <v>179</v>
      </c>
      <c r="G2653" s="1" t="s">
        <v>1062</v>
      </c>
      <c r="H2653" s="1" t="s">
        <v>7121</v>
      </c>
      <c r="I2653" s="1">
        <f>+Territorio[[#This Row],[id]]</f>
        <v>2643</v>
      </c>
    </row>
    <row r="2654" spans="2:9" hidden="1" x14ac:dyDescent="0.25">
      <c r="B2654">
        <v>2644</v>
      </c>
      <c r="C2654" s="1" t="s">
        <v>2104</v>
      </c>
      <c r="D2654" s="1" t="s">
        <v>7122</v>
      </c>
      <c r="E2654" s="1" t="s">
        <v>1047</v>
      </c>
      <c r="F2654" s="1" t="s">
        <v>179</v>
      </c>
      <c r="G2654" s="1" t="s">
        <v>1062</v>
      </c>
      <c r="H2654" s="1" t="s">
        <v>7123</v>
      </c>
      <c r="I2654" s="1">
        <f>+Territorio[[#This Row],[id]]</f>
        <v>2644</v>
      </c>
    </row>
    <row r="2655" spans="2:9" hidden="1" x14ac:dyDescent="0.25">
      <c r="B2655">
        <v>2645</v>
      </c>
      <c r="C2655" s="1" t="s">
        <v>7124</v>
      </c>
      <c r="D2655" s="1" t="s">
        <v>7125</v>
      </c>
      <c r="E2655" s="1" t="s">
        <v>1047</v>
      </c>
      <c r="F2655" s="1" t="s">
        <v>179</v>
      </c>
      <c r="G2655" s="1" t="s">
        <v>1062</v>
      </c>
      <c r="H2655" s="1" t="s">
        <v>7126</v>
      </c>
      <c r="I2655" s="1">
        <f>+Territorio[[#This Row],[id]]</f>
        <v>2645</v>
      </c>
    </row>
    <row r="2656" spans="2:9" hidden="1" x14ac:dyDescent="0.25">
      <c r="B2656">
        <v>2646</v>
      </c>
      <c r="C2656" s="1" t="s">
        <v>7127</v>
      </c>
      <c r="D2656" s="1" t="s">
        <v>7128</v>
      </c>
      <c r="E2656" s="1" t="s">
        <v>1047</v>
      </c>
      <c r="F2656" s="1" t="s">
        <v>179</v>
      </c>
      <c r="G2656" s="1" t="s">
        <v>1062</v>
      </c>
      <c r="H2656" s="1" t="s">
        <v>7129</v>
      </c>
      <c r="I2656" s="1">
        <f>+Territorio[[#This Row],[id]]</f>
        <v>2646</v>
      </c>
    </row>
    <row r="2657" spans="2:9" hidden="1" x14ac:dyDescent="0.25">
      <c r="B2657">
        <v>2647</v>
      </c>
      <c r="C2657" s="1" t="s">
        <v>3197</v>
      </c>
      <c r="D2657" s="1" t="s">
        <v>7130</v>
      </c>
      <c r="E2657" s="1" t="s">
        <v>1047</v>
      </c>
      <c r="F2657" s="1" t="s">
        <v>179</v>
      </c>
      <c r="G2657" s="1" t="s">
        <v>1062</v>
      </c>
      <c r="H2657" s="1" t="s">
        <v>7131</v>
      </c>
      <c r="I2657" s="1">
        <f>+Territorio[[#This Row],[id]]</f>
        <v>2647</v>
      </c>
    </row>
    <row r="2658" spans="2:9" hidden="1" x14ac:dyDescent="0.25">
      <c r="B2658">
        <v>2648</v>
      </c>
      <c r="C2658" s="1" t="s">
        <v>7132</v>
      </c>
      <c r="D2658" s="1" t="s">
        <v>7133</v>
      </c>
      <c r="E2658" s="1" t="s">
        <v>1047</v>
      </c>
      <c r="F2658" s="1" t="s">
        <v>179</v>
      </c>
      <c r="G2658" s="1" t="s">
        <v>1062</v>
      </c>
      <c r="H2658" s="1" t="s">
        <v>7134</v>
      </c>
      <c r="I2658" s="1">
        <f>+Territorio[[#This Row],[id]]</f>
        <v>2648</v>
      </c>
    </row>
    <row r="2659" spans="2:9" hidden="1" x14ac:dyDescent="0.25">
      <c r="B2659">
        <v>2649</v>
      </c>
      <c r="C2659" s="1" t="s">
        <v>7135</v>
      </c>
      <c r="D2659" s="1" t="s">
        <v>7136</v>
      </c>
      <c r="E2659" s="1" t="s">
        <v>1047</v>
      </c>
      <c r="F2659" s="1" t="s">
        <v>179</v>
      </c>
      <c r="G2659" s="1" t="s">
        <v>1062</v>
      </c>
      <c r="H2659" s="1" t="s">
        <v>7137</v>
      </c>
      <c r="I2659" s="1">
        <f>+Territorio[[#This Row],[id]]</f>
        <v>2649</v>
      </c>
    </row>
    <row r="2660" spans="2:9" hidden="1" x14ac:dyDescent="0.25">
      <c r="B2660">
        <v>2650</v>
      </c>
      <c r="C2660" s="1" t="s">
        <v>7138</v>
      </c>
      <c r="D2660" s="1" t="s">
        <v>7139</v>
      </c>
      <c r="E2660" s="1" t="s">
        <v>1047</v>
      </c>
      <c r="F2660" s="1" t="s">
        <v>179</v>
      </c>
      <c r="G2660" s="1" t="s">
        <v>1062</v>
      </c>
      <c r="H2660" s="1" t="s">
        <v>7140</v>
      </c>
      <c r="I2660" s="1">
        <f>+Territorio[[#This Row],[id]]</f>
        <v>2650</v>
      </c>
    </row>
    <row r="2661" spans="2:9" hidden="1" x14ac:dyDescent="0.25">
      <c r="B2661">
        <v>2651</v>
      </c>
      <c r="C2661" s="1" t="s">
        <v>7141</v>
      </c>
      <c r="D2661" s="1" t="s">
        <v>7142</v>
      </c>
      <c r="E2661" s="1" t="s">
        <v>1047</v>
      </c>
      <c r="F2661" s="1" t="s">
        <v>179</v>
      </c>
      <c r="G2661" s="1" t="s">
        <v>1062</v>
      </c>
      <c r="H2661" s="1" t="s">
        <v>7143</v>
      </c>
      <c r="I2661" s="1">
        <f>+Territorio[[#This Row],[id]]</f>
        <v>2651</v>
      </c>
    </row>
    <row r="2662" spans="2:9" hidden="1" x14ac:dyDescent="0.25">
      <c r="B2662">
        <v>2652</v>
      </c>
      <c r="C2662" s="1" t="s">
        <v>7144</v>
      </c>
      <c r="D2662" s="1" t="s">
        <v>7145</v>
      </c>
      <c r="E2662" s="1" t="s">
        <v>1047</v>
      </c>
      <c r="F2662" s="1" t="s">
        <v>179</v>
      </c>
      <c r="G2662" s="1" t="s">
        <v>1062</v>
      </c>
      <c r="H2662" s="1" t="s">
        <v>7146</v>
      </c>
      <c r="I2662" s="1">
        <f>+Territorio[[#This Row],[id]]</f>
        <v>2652</v>
      </c>
    </row>
    <row r="2663" spans="2:9" hidden="1" x14ac:dyDescent="0.25">
      <c r="B2663">
        <v>2653</v>
      </c>
      <c r="C2663" s="1" t="s">
        <v>7147</v>
      </c>
      <c r="D2663" s="1" t="s">
        <v>7148</v>
      </c>
      <c r="E2663" s="1" t="s">
        <v>1047</v>
      </c>
      <c r="F2663" s="1" t="s">
        <v>179</v>
      </c>
      <c r="G2663" s="1" t="s">
        <v>1062</v>
      </c>
      <c r="H2663" s="1" t="s">
        <v>7149</v>
      </c>
      <c r="I2663" s="1">
        <f>+Territorio[[#This Row],[id]]</f>
        <v>2653</v>
      </c>
    </row>
    <row r="2664" spans="2:9" hidden="1" x14ac:dyDescent="0.25">
      <c r="B2664">
        <v>2654</v>
      </c>
      <c r="C2664" s="1" t="s">
        <v>7150</v>
      </c>
      <c r="D2664" s="1" t="s">
        <v>7151</v>
      </c>
      <c r="E2664" s="1" t="s">
        <v>1047</v>
      </c>
      <c r="F2664" s="1" t="s">
        <v>179</v>
      </c>
      <c r="G2664" s="1" t="s">
        <v>1062</v>
      </c>
      <c r="H2664" s="1" t="s">
        <v>7152</v>
      </c>
      <c r="I2664" s="1">
        <f>+Territorio[[#This Row],[id]]</f>
        <v>2654</v>
      </c>
    </row>
    <row r="2665" spans="2:9" hidden="1" x14ac:dyDescent="0.25">
      <c r="B2665">
        <v>2655</v>
      </c>
      <c r="C2665" s="1" t="s">
        <v>7153</v>
      </c>
      <c r="D2665" s="1" t="s">
        <v>7154</v>
      </c>
      <c r="E2665" s="1" t="s">
        <v>1047</v>
      </c>
      <c r="F2665" s="1" t="s">
        <v>179</v>
      </c>
      <c r="G2665" s="1" t="s">
        <v>1062</v>
      </c>
      <c r="H2665" s="1" t="s">
        <v>7155</v>
      </c>
      <c r="I2665" s="1">
        <f>+Territorio[[#This Row],[id]]</f>
        <v>2655</v>
      </c>
    </row>
    <row r="2666" spans="2:9" hidden="1" x14ac:dyDescent="0.25">
      <c r="B2666">
        <v>2656</v>
      </c>
      <c r="C2666" s="1" t="s">
        <v>2565</v>
      </c>
      <c r="D2666" s="1" t="s">
        <v>7156</v>
      </c>
      <c r="E2666" s="1" t="s">
        <v>1047</v>
      </c>
      <c r="F2666" s="1" t="s">
        <v>179</v>
      </c>
      <c r="G2666" s="1" t="s">
        <v>1062</v>
      </c>
      <c r="H2666" s="1" t="s">
        <v>7157</v>
      </c>
      <c r="I2666" s="1">
        <f>+Territorio[[#This Row],[id]]</f>
        <v>2656</v>
      </c>
    </row>
    <row r="2667" spans="2:9" hidden="1" x14ac:dyDescent="0.25">
      <c r="B2667">
        <v>2657</v>
      </c>
      <c r="C2667" s="1" t="s">
        <v>3518</v>
      </c>
      <c r="D2667" s="1" t="s">
        <v>7158</v>
      </c>
      <c r="E2667" s="1" t="s">
        <v>1047</v>
      </c>
      <c r="F2667" s="1" t="s">
        <v>179</v>
      </c>
      <c r="G2667" s="1" t="s">
        <v>1062</v>
      </c>
      <c r="H2667" s="1" t="s">
        <v>7159</v>
      </c>
      <c r="I2667" s="1">
        <f>+Territorio[[#This Row],[id]]</f>
        <v>2657</v>
      </c>
    </row>
    <row r="2668" spans="2:9" hidden="1" x14ac:dyDescent="0.25">
      <c r="B2668">
        <v>2658</v>
      </c>
      <c r="C2668" s="1" t="s">
        <v>7160</v>
      </c>
      <c r="D2668" s="1" t="s">
        <v>7161</v>
      </c>
      <c r="E2668" s="1" t="s">
        <v>1047</v>
      </c>
      <c r="F2668" s="1" t="s">
        <v>179</v>
      </c>
      <c r="G2668" s="1" t="s">
        <v>1062</v>
      </c>
      <c r="H2668" s="1" t="s">
        <v>7162</v>
      </c>
      <c r="I2668" s="1">
        <f>+Territorio[[#This Row],[id]]</f>
        <v>2658</v>
      </c>
    </row>
    <row r="2669" spans="2:9" hidden="1" x14ac:dyDescent="0.25">
      <c r="B2669">
        <v>2659</v>
      </c>
      <c r="C2669" s="1" t="s">
        <v>7163</v>
      </c>
      <c r="D2669" s="1" t="s">
        <v>7164</v>
      </c>
      <c r="E2669" s="1" t="s">
        <v>1047</v>
      </c>
      <c r="F2669" s="1" t="s">
        <v>179</v>
      </c>
      <c r="G2669" s="1" t="s">
        <v>1062</v>
      </c>
      <c r="H2669" s="1" t="s">
        <v>7165</v>
      </c>
      <c r="I2669" s="1">
        <f>+Territorio[[#This Row],[id]]</f>
        <v>2659</v>
      </c>
    </row>
    <row r="2670" spans="2:9" hidden="1" x14ac:dyDescent="0.25">
      <c r="B2670">
        <v>2660</v>
      </c>
      <c r="C2670" s="1" t="s">
        <v>7166</v>
      </c>
      <c r="D2670" s="1" t="s">
        <v>7167</v>
      </c>
      <c r="E2670" s="1" t="s">
        <v>1047</v>
      </c>
      <c r="F2670" s="1" t="s">
        <v>179</v>
      </c>
      <c r="G2670" s="1" t="s">
        <v>1062</v>
      </c>
      <c r="H2670" s="1" t="s">
        <v>7168</v>
      </c>
      <c r="I2670" s="1">
        <f>+Territorio[[#This Row],[id]]</f>
        <v>2660</v>
      </c>
    </row>
    <row r="2671" spans="2:9" hidden="1" x14ac:dyDescent="0.25">
      <c r="B2671">
        <v>2661</v>
      </c>
      <c r="C2671" s="1" t="s">
        <v>7169</v>
      </c>
      <c r="D2671" s="1" t="s">
        <v>7170</v>
      </c>
      <c r="E2671" s="1" t="s">
        <v>1047</v>
      </c>
      <c r="F2671" s="1" t="s">
        <v>179</v>
      </c>
      <c r="G2671" s="1" t="s">
        <v>1062</v>
      </c>
      <c r="H2671" s="1" t="s">
        <v>7171</v>
      </c>
      <c r="I2671" s="1">
        <f>+Territorio[[#This Row],[id]]</f>
        <v>2661</v>
      </c>
    </row>
    <row r="2672" spans="2:9" hidden="1" x14ac:dyDescent="0.25">
      <c r="B2672">
        <v>2662</v>
      </c>
      <c r="C2672" s="1" t="s">
        <v>7172</v>
      </c>
      <c r="D2672" s="1" t="s">
        <v>7173</v>
      </c>
      <c r="E2672" s="1" t="s">
        <v>1047</v>
      </c>
      <c r="F2672" s="1" t="s">
        <v>179</v>
      </c>
      <c r="G2672" s="1" t="s">
        <v>1062</v>
      </c>
      <c r="H2672" s="1" t="s">
        <v>7174</v>
      </c>
      <c r="I2672" s="1">
        <f>+Territorio[[#This Row],[id]]</f>
        <v>2662</v>
      </c>
    </row>
    <row r="2673" spans="2:9" hidden="1" x14ac:dyDescent="0.25">
      <c r="B2673">
        <v>2663</v>
      </c>
      <c r="C2673" s="1" t="s">
        <v>1038</v>
      </c>
      <c r="D2673" s="1" t="s">
        <v>4774</v>
      </c>
      <c r="E2673" s="1" t="s">
        <v>1047</v>
      </c>
      <c r="F2673" s="1" t="s">
        <v>179</v>
      </c>
      <c r="G2673" s="1" t="s">
        <v>1062</v>
      </c>
      <c r="H2673" s="1" t="s">
        <v>7175</v>
      </c>
      <c r="I2673" s="1">
        <f>+Territorio[[#This Row],[id]]</f>
        <v>2663</v>
      </c>
    </row>
    <row r="2674" spans="2:9" hidden="1" x14ac:dyDescent="0.25">
      <c r="B2674">
        <v>2664</v>
      </c>
      <c r="C2674" s="1" t="s">
        <v>7176</v>
      </c>
      <c r="D2674" s="1" t="s">
        <v>4777</v>
      </c>
      <c r="E2674" s="1" t="s">
        <v>1047</v>
      </c>
      <c r="F2674" s="1" t="s">
        <v>179</v>
      </c>
      <c r="G2674" s="1" t="s">
        <v>1062</v>
      </c>
      <c r="H2674" s="1" t="s">
        <v>7177</v>
      </c>
      <c r="I2674" s="1">
        <f>+Territorio[[#This Row],[id]]</f>
        <v>2664</v>
      </c>
    </row>
    <row r="2675" spans="2:9" hidden="1" x14ac:dyDescent="0.25">
      <c r="B2675">
        <v>2665</v>
      </c>
      <c r="C2675" s="1" t="s">
        <v>7178</v>
      </c>
      <c r="D2675" s="1" t="s">
        <v>4780</v>
      </c>
      <c r="E2675" s="1" t="s">
        <v>1047</v>
      </c>
      <c r="F2675" s="1" t="s">
        <v>179</v>
      </c>
      <c r="G2675" s="1" t="s">
        <v>1062</v>
      </c>
      <c r="H2675" s="1" t="s">
        <v>7179</v>
      </c>
      <c r="I2675" s="1">
        <f>+Territorio[[#This Row],[id]]</f>
        <v>2665</v>
      </c>
    </row>
    <row r="2676" spans="2:9" hidden="1" x14ac:dyDescent="0.25">
      <c r="B2676">
        <v>2666</v>
      </c>
      <c r="C2676" s="1" t="s">
        <v>7042</v>
      </c>
      <c r="D2676" s="1" t="s">
        <v>4783</v>
      </c>
      <c r="E2676" s="1" t="s">
        <v>1047</v>
      </c>
      <c r="F2676" s="1" t="s">
        <v>179</v>
      </c>
      <c r="G2676" s="1" t="s">
        <v>1062</v>
      </c>
      <c r="H2676" s="1" t="s">
        <v>7180</v>
      </c>
      <c r="I2676" s="1">
        <f>+Territorio[[#This Row],[id]]</f>
        <v>2666</v>
      </c>
    </row>
    <row r="2677" spans="2:9" hidden="1" x14ac:dyDescent="0.25">
      <c r="B2677">
        <v>2667</v>
      </c>
      <c r="C2677" s="1" t="s">
        <v>7181</v>
      </c>
      <c r="D2677" s="1" t="s">
        <v>7182</v>
      </c>
      <c r="E2677" s="1" t="s">
        <v>1047</v>
      </c>
      <c r="F2677" s="1" t="s">
        <v>179</v>
      </c>
      <c r="G2677" s="1" t="s">
        <v>1062</v>
      </c>
      <c r="H2677" s="1" t="s">
        <v>7183</v>
      </c>
      <c r="I2677" s="1">
        <f>+Territorio[[#This Row],[id]]</f>
        <v>2667</v>
      </c>
    </row>
    <row r="2678" spans="2:9" hidden="1" x14ac:dyDescent="0.25">
      <c r="B2678">
        <v>2668</v>
      </c>
      <c r="C2678" s="1" t="s">
        <v>115</v>
      </c>
      <c r="D2678" s="1" t="s">
        <v>7184</v>
      </c>
      <c r="E2678" s="1" t="s">
        <v>1047</v>
      </c>
      <c r="F2678" s="1" t="s">
        <v>179</v>
      </c>
      <c r="G2678" s="1" t="s">
        <v>1062</v>
      </c>
      <c r="H2678" s="1" t="s">
        <v>7185</v>
      </c>
      <c r="I2678" s="1">
        <f>+Territorio[[#This Row],[id]]</f>
        <v>2668</v>
      </c>
    </row>
    <row r="2679" spans="2:9" hidden="1" x14ac:dyDescent="0.25">
      <c r="B2679">
        <v>2669</v>
      </c>
      <c r="C2679" s="1" t="s">
        <v>2115</v>
      </c>
      <c r="D2679" s="1" t="s">
        <v>7186</v>
      </c>
      <c r="E2679" s="1" t="s">
        <v>1047</v>
      </c>
      <c r="F2679" s="1" t="s">
        <v>179</v>
      </c>
      <c r="G2679" s="1" t="s">
        <v>1062</v>
      </c>
      <c r="H2679" s="1" t="s">
        <v>7187</v>
      </c>
      <c r="I2679" s="1">
        <f>+Territorio[[#This Row],[id]]</f>
        <v>2669</v>
      </c>
    </row>
    <row r="2680" spans="2:9" hidden="1" x14ac:dyDescent="0.25">
      <c r="B2680">
        <v>2670</v>
      </c>
      <c r="C2680" s="1" t="s">
        <v>7188</v>
      </c>
      <c r="D2680" s="1" t="s">
        <v>7189</v>
      </c>
      <c r="E2680" s="1" t="s">
        <v>1047</v>
      </c>
      <c r="F2680" s="1" t="s">
        <v>179</v>
      </c>
      <c r="G2680" s="1" t="s">
        <v>1062</v>
      </c>
      <c r="H2680" s="1" t="s">
        <v>7190</v>
      </c>
      <c r="I2680" s="1">
        <f>+Territorio[[#This Row],[id]]</f>
        <v>2670</v>
      </c>
    </row>
    <row r="2681" spans="2:9" hidden="1" x14ac:dyDescent="0.25">
      <c r="B2681">
        <v>2671</v>
      </c>
      <c r="C2681" s="1" t="s">
        <v>1244</v>
      </c>
      <c r="D2681" s="1" t="s">
        <v>7191</v>
      </c>
      <c r="E2681" s="1" t="s">
        <v>1047</v>
      </c>
      <c r="F2681" s="1" t="s">
        <v>179</v>
      </c>
      <c r="G2681" s="1" t="s">
        <v>1062</v>
      </c>
      <c r="H2681" s="1" t="s">
        <v>7192</v>
      </c>
      <c r="I2681" s="1">
        <f>+Territorio[[#This Row],[id]]</f>
        <v>2671</v>
      </c>
    </row>
    <row r="2682" spans="2:9" hidden="1" x14ac:dyDescent="0.25">
      <c r="B2682">
        <v>2672</v>
      </c>
      <c r="C2682" s="1" t="s">
        <v>7193</v>
      </c>
      <c r="D2682" s="1" t="s">
        <v>7194</v>
      </c>
      <c r="E2682" s="1" t="s">
        <v>1047</v>
      </c>
      <c r="F2682" s="1" t="s">
        <v>179</v>
      </c>
      <c r="G2682" s="1" t="s">
        <v>1062</v>
      </c>
      <c r="H2682" s="1" t="s">
        <v>7195</v>
      </c>
      <c r="I2682" s="1">
        <f>+Territorio[[#This Row],[id]]</f>
        <v>2672</v>
      </c>
    </row>
    <row r="2683" spans="2:9" hidden="1" x14ac:dyDescent="0.25">
      <c r="B2683">
        <v>2673</v>
      </c>
      <c r="C2683" s="1" t="s">
        <v>1262</v>
      </c>
      <c r="D2683" s="1" t="s">
        <v>7196</v>
      </c>
      <c r="E2683" s="1" t="s">
        <v>1047</v>
      </c>
      <c r="F2683" s="1" t="s">
        <v>179</v>
      </c>
      <c r="G2683" s="1" t="s">
        <v>1062</v>
      </c>
      <c r="H2683" s="1" t="s">
        <v>7197</v>
      </c>
      <c r="I2683" s="1">
        <f>+Territorio[[#This Row],[id]]</f>
        <v>2673</v>
      </c>
    </row>
    <row r="2684" spans="2:9" hidden="1" x14ac:dyDescent="0.25">
      <c r="B2684">
        <v>2674</v>
      </c>
      <c r="C2684" s="1" t="s">
        <v>2227</v>
      </c>
      <c r="D2684" s="1" t="s">
        <v>7198</v>
      </c>
      <c r="E2684" s="1" t="s">
        <v>1047</v>
      </c>
      <c r="F2684" s="1" t="s">
        <v>179</v>
      </c>
      <c r="G2684" s="1" t="s">
        <v>1062</v>
      </c>
      <c r="H2684" s="1" t="s">
        <v>7199</v>
      </c>
      <c r="I2684" s="1">
        <f>+Territorio[[#This Row],[id]]</f>
        <v>2674</v>
      </c>
    </row>
    <row r="2685" spans="2:9" hidden="1" x14ac:dyDescent="0.25">
      <c r="B2685">
        <v>2675</v>
      </c>
      <c r="C2685" s="1" t="s">
        <v>1416</v>
      </c>
      <c r="D2685" s="1" t="s">
        <v>7200</v>
      </c>
      <c r="E2685" s="1" t="s">
        <v>1047</v>
      </c>
      <c r="F2685" s="1" t="s">
        <v>179</v>
      </c>
      <c r="G2685" s="1" t="s">
        <v>1062</v>
      </c>
      <c r="H2685" s="1" t="s">
        <v>7201</v>
      </c>
      <c r="I2685" s="1">
        <f>+Territorio[[#This Row],[id]]</f>
        <v>2675</v>
      </c>
    </row>
    <row r="2686" spans="2:9" hidden="1" x14ac:dyDescent="0.25">
      <c r="B2686">
        <v>2676</v>
      </c>
      <c r="C2686" s="1" t="s">
        <v>7202</v>
      </c>
      <c r="D2686" s="1" t="s">
        <v>7203</v>
      </c>
      <c r="E2686" s="1" t="s">
        <v>1047</v>
      </c>
      <c r="F2686" s="1" t="s">
        <v>179</v>
      </c>
      <c r="G2686" s="1" t="s">
        <v>1062</v>
      </c>
      <c r="H2686" s="1" t="s">
        <v>7204</v>
      </c>
      <c r="I2686" s="1">
        <f>+Territorio[[#This Row],[id]]</f>
        <v>2676</v>
      </c>
    </row>
    <row r="2687" spans="2:9" hidden="1" x14ac:dyDescent="0.25">
      <c r="B2687">
        <v>2677</v>
      </c>
      <c r="C2687" s="1" t="s">
        <v>7205</v>
      </c>
      <c r="D2687" s="1" t="s">
        <v>7206</v>
      </c>
      <c r="E2687" s="1" t="s">
        <v>1047</v>
      </c>
      <c r="F2687" s="1" t="s">
        <v>179</v>
      </c>
      <c r="G2687" s="1" t="s">
        <v>1062</v>
      </c>
      <c r="H2687" s="1" t="s">
        <v>7207</v>
      </c>
      <c r="I2687" s="1">
        <f>+Territorio[[#This Row],[id]]</f>
        <v>2677</v>
      </c>
    </row>
    <row r="2688" spans="2:9" hidden="1" x14ac:dyDescent="0.25">
      <c r="B2688">
        <v>2678</v>
      </c>
      <c r="C2688" s="1" t="s">
        <v>7208</v>
      </c>
      <c r="D2688" s="1" t="s">
        <v>7209</v>
      </c>
      <c r="E2688" s="1" t="s">
        <v>1047</v>
      </c>
      <c r="F2688" s="1" t="s">
        <v>179</v>
      </c>
      <c r="G2688" s="1" t="s">
        <v>1062</v>
      </c>
      <c r="H2688" s="1" t="s">
        <v>7210</v>
      </c>
      <c r="I2688" s="1">
        <f>+Territorio[[#This Row],[id]]</f>
        <v>2678</v>
      </c>
    </row>
    <row r="2689" spans="2:9" hidden="1" x14ac:dyDescent="0.25">
      <c r="B2689">
        <v>2679</v>
      </c>
      <c r="C2689" s="1" t="s">
        <v>2045</v>
      </c>
      <c r="D2689" s="1" t="s">
        <v>7211</v>
      </c>
      <c r="E2689" s="1" t="s">
        <v>1047</v>
      </c>
      <c r="F2689" s="1" t="s">
        <v>179</v>
      </c>
      <c r="G2689" s="1" t="s">
        <v>1062</v>
      </c>
      <c r="H2689" s="1" t="s">
        <v>7212</v>
      </c>
      <c r="I2689" s="1">
        <f>+Territorio[[#This Row],[id]]</f>
        <v>2679</v>
      </c>
    </row>
    <row r="2690" spans="2:9" hidden="1" x14ac:dyDescent="0.25">
      <c r="B2690">
        <v>2680</v>
      </c>
      <c r="C2690" s="1" t="s">
        <v>7213</v>
      </c>
      <c r="D2690" s="1" t="s">
        <v>7214</v>
      </c>
      <c r="E2690" s="1" t="s">
        <v>1047</v>
      </c>
      <c r="F2690" s="1" t="s">
        <v>179</v>
      </c>
      <c r="G2690" s="1" t="s">
        <v>1062</v>
      </c>
      <c r="H2690" s="1" t="s">
        <v>7215</v>
      </c>
      <c r="I2690" s="1">
        <f>+Territorio[[#This Row],[id]]</f>
        <v>2680</v>
      </c>
    </row>
    <row r="2691" spans="2:9" hidden="1" x14ac:dyDescent="0.25">
      <c r="B2691">
        <v>2681</v>
      </c>
      <c r="C2691" s="1" t="s">
        <v>7216</v>
      </c>
      <c r="D2691" s="1" t="s">
        <v>7217</v>
      </c>
      <c r="E2691" s="1" t="s">
        <v>1047</v>
      </c>
      <c r="F2691" s="1" t="s">
        <v>179</v>
      </c>
      <c r="G2691" s="1" t="s">
        <v>1062</v>
      </c>
      <c r="H2691" s="1" t="s">
        <v>7218</v>
      </c>
      <c r="I2691" s="1">
        <f>+Territorio[[#This Row],[id]]</f>
        <v>2681</v>
      </c>
    </row>
    <row r="2692" spans="2:9" hidden="1" x14ac:dyDescent="0.25">
      <c r="B2692">
        <v>2682</v>
      </c>
      <c r="C2692" s="1" t="s">
        <v>7219</v>
      </c>
      <c r="D2692" s="1" t="s">
        <v>7220</v>
      </c>
      <c r="E2692" s="1" t="s">
        <v>1047</v>
      </c>
      <c r="F2692" s="1" t="s">
        <v>179</v>
      </c>
      <c r="G2692" s="1" t="s">
        <v>1062</v>
      </c>
      <c r="H2692" s="1" t="s">
        <v>7221</v>
      </c>
      <c r="I2692" s="1">
        <f>+Territorio[[#This Row],[id]]</f>
        <v>2682</v>
      </c>
    </row>
    <row r="2693" spans="2:9" hidden="1" x14ac:dyDescent="0.25">
      <c r="B2693">
        <v>2683</v>
      </c>
      <c r="C2693" s="1" t="s">
        <v>7222</v>
      </c>
      <c r="D2693" s="1" t="s">
        <v>7223</v>
      </c>
      <c r="E2693" s="1" t="s">
        <v>1047</v>
      </c>
      <c r="F2693" s="1" t="s">
        <v>179</v>
      </c>
      <c r="G2693" s="1" t="s">
        <v>1062</v>
      </c>
      <c r="H2693" s="1" t="s">
        <v>7224</v>
      </c>
      <c r="I2693" s="1">
        <f>+Territorio[[#This Row],[id]]</f>
        <v>2683</v>
      </c>
    </row>
    <row r="2694" spans="2:9" hidden="1" x14ac:dyDescent="0.25">
      <c r="B2694">
        <v>2684</v>
      </c>
      <c r="C2694" s="1" t="s">
        <v>883</v>
      </c>
      <c r="D2694" s="1" t="s">
        <v>7225</v>
      </c>
      <c r="E2694" s="1" t="s">
        <v>1047</v>
      </c>
      <c r="F2694" s="1" t="s">
        <v>179</v>
      </c>
      <c r="G2694" s="1" t="s">
        <v>1062</v>
      </c>
      <c r="H2694" s="1" t="s">
        <v>7226</v>
      </c>
      <c r="I2694" s="1">
        <f>+Territorio[[#This Row],[id]]</f>
        <v>2684</v>
      </c>
    </row>
    <row r="2695" spans="2:9" hidden="1" x14ac:dyDescent="0.25">
      <c r="B2695">
        <v>2685</v>
      </c>
      <c r="C2695" s="1" t="s">
        <v>7227</v>
      </c>
      <c r="D2695" s="1" t="s">
        <v>7228</v>
      </c>
      <c r="E2695" s="1" t="s">
        <v>1047</v>
      </c>
      <c r="F2695" s="1" t="s">
        <v>179</v>
      </c>
      <c r="G2695" s="1" t="s">
        <v>1062</v>
      </c>
      <c r="H2695" s="1" t="s">
        <v>7229</v>
      </c>
      <c r="I2695" s="1">
        <f>+Territorio[[#This Row],[id]]</f>
        <v>2685</v>
      </c>
    </row>
    <row r="2696" spans="2:9" hidden="1" x14ac:dyDescent="0.25">
      <c r="B2696">
        <v>2686</v>
      </c>
      <c r="C2696" s="1" t="s">
        <v>7230</v>
      </c>
      <c r="D2696" s="1" t="s">
        <v>7231</v>
      </c>
      <c r="E2696" s="1" t="s">
        <v>1047</v>
      </c>
      <c r="F2696" s="1" t="s">
        <v>179</v>
      </c>
      <c r="G2696" s="1" t="s">
        <v>1062</v>
      </c>
      <c r="H2696" s="1" t="s">
        <v>7232</v>
      </c>
      <c r="I2696" s="1">
        <f>+Territorio[[#This Row],[id]]</f>
        <v>2686</v>
      </c>
    </row>
    <row r="2697" spans="2:9" hidden="1" x14ac:dyDescent="0.25">
      <c r="B2697">
        <v>2687</v>
      </c>
      <c r="C2697" s="1" t="s">
        <v>7233</v>
      </c>
      <c r="D2697" s="1" t="s">
        <v>7234</v>
      </c>
      <c r="E2697" s="1" t="s">
        <v>1047</v>
      </c>
      <c r="F2697" s="1" t="s">
        <v>179</v>
      </c>
      <c r="G2697" s="1" t="s">
        <v>1062</v>
      </c>
      <c r="H2697" s="1" t="s">
        <v>7235</v>
      </c>
      <c r="I2697" s="1">
        <f>+Territorio[[#This Row],[id]]</f>
        <v>2687</v>
      </c>
    </row>
    <row r="2698" spans="2:9" hidden="1" x14ac:dyDescent="0.25">
      <c r="B2698">
        <v>2688</v>
      </c>
      <c r="C2698" s="1" t="s">
        <v>7236</v>
      </c>
      <c r="D2698" s="1" t="s">
        <v>7237</v>
      </c>
      <c r="E2698" s="1" t="s">
        <v>1047</v>
      </c>
      <c r="F2698" s="1" t="s">
        <v>179</v>
      </c>
      <c r="G2698" s="1" t="s">
        <v>1062</v>
      </c>
      <c r="H2698" s="1" t="s">
        <v>7238</v>
      </c>
      <c r="I2698" s="1">
        <f>+Territorio[[#This Row],[id]]</f>
        <v>2688</v>
      </c>
    </row>
    <row r="2699" spans="2:9" hidden="1" x14ac:dyDescent="0.25">
      <c r="B2699">
        <v>2689</v>
      </c>
      <c r="C2699" s="1" t="s">
        <v>1035</v>
      </c>
      <c r="D2699" s="1" t="s">
        <v>7239</v>
      </c>
      <c r="E2699" s="1" t="s">
        <v>1047</v>
      </c>
      <c r="F2699" s="1" t="s">
        <v>179</v>
      </c>
      <c r="G2699" s="1" t="s">
        <v>1062</v>
      </c>
      <c r="H2699" s="1" t="s">
        <v>7240</v>
      </c>
      <c r="I2699" s="1">
        <f>+Territorio[[#This Row],[id]]</f>
        <v>2689</v>
      </c>
    </row>
    <row r="2700" spans="2:9" hidden="1" x14ac:dyDescent="0.25">
      <c r="B2700">
        <v>2690</v>
      </c>
      <c r="C2700" s="1" t="s">
        <v>7241</v>
      </c>
      <c r="D2700" s="1" t="s">
        <v>7242</v>
      </c>
      <c r="E2700" s="1" t="s">
        <v>1047</v>
      </c>
      <c r="F2700" s="1" t="s">
        <v>179</v>
      </c>
      <c r="G2700" s="1" t="s">
        <v>1062</v>
      </c>
      <c r="H2700" s="1" t="s">
        <v>7243</v>
      </c>
      <c r="I2700" s="1">
        <f>+Territorio[[#This Row],[id]]</f>
        <v>2690</v>
      </c>
    </row>
    <row r="2701" spans="2:9" hidden="1" x14ac:dyDescent="0.25">
      <c r="B2701">
        <v>2691</v>
      </c>
      <c r="C2701" s="1" t="s">
        <v>3727</v>
      </c>
      <c r="D2701" s="1" t="s">
        <v>7244</v>
      </c>
      <c r="E2701" s="1" t="s">
        <v>1047</v>
      </c>
      <c r="F2701" s="1" t="s">
        <v>179</v>
      </c>
      <c r="G2701" s="1" t="s">
        <v>1062</v>
      </c>
      <c r="H2701" s="1" t="s">
        <v>7245</v>
      </c>
      <c r="I2701" s="1">
        <f>+Territorio[[#This Row],[id]]</f>
        <v>2691</v>
      </c>
    </row>
    <row r="2702" spans="2:9" hidden="1" x14ac:dyDescent="0.25">
      <c r="B2702">
        <v>2692</v>
      </c>
      <c r="C2702" s="1" t="s">
        <v>1960</v>
      </c>
      <c r="D2702" s="1" t="s">
        <v>7246</v>
      </c>
      <c r="E2702" s="1" t="s">
        <v>1047</v>
      </c>
      <c r="F2702" s="1" t="s">
        <v>179</v>
      </c>
      <c r="G2702" s="1" t="s">
        <v>1062</v>
      </c>
      <c r="H2702" s="1" t="s">
        <v>7247</v>
      </c>
      <c r="I2702" s="1">
        <f>+Territorio[[#This Row],[id]]</f>
        <v>2692</v>
      </c>
    </row>
    <row r="2703" spans="2:9" hidden="1" x14ac:dyDescent="0.25">
      <c r="B2703">
        <v>2693</v>
      </c>
      <c r="C2703" s="1" t="s">
        <v>7248</v>
      </c>
      <c r="D2703" s="1" t="s">
        <v>7249</v>
      </c>
      <c r="E2703" s="1" t="s">
        <v>1047</v>
      </c>
      <c r="F2703" s="1" t="s">
        <v>179</v>
      </c>
      <c r="G2703" s="1" t="s">
        <v>1062</v>
      </c>
      <c r="H2703" s="1" t="s">
        <v>7250</v>
      </c>
      <c r="I2703" s="1">
        <f>+Territorio[[#This Row],[id]]</f>
        <v>2693</v>
      </c>
    </row>
    <row r="2704" spans="2:9" hidden="1" x14ac:dyDescent="0.25">
      <c r="B2704">
        <v>2694</v>
      </c>
      <c r="C2704" s="1" t="s">
        <v>4100</v>
      </c>
      <c r="D2704" s="1" t="s">
        <v>7251</v>
      </c>
      <c r="E2704" s="1" t="s">
        <v>1047</v>
      </c>
      <c r="F2704" s="1" t="s">
        <v>179</v>
      </c>
      <c r="G2704" s="1" t="s">
        <v>1062</v>
      </c>
      <c r="H2704" s="1" t="s">
        <v>7252</v>
      </c>
      <c r="I2704" s="1">
        <f>+Territorio[[#This Row],[id]]</f>
        <v>2694</v>
      </c>
    </row>
    <row r="2705" spans="2:9" hidden="1" x14ac:dyDescent="0.25">
      <c r="B2705">
        <v>2695</v>
      </c>
      <c r="C2705" s="1" t="s">
        <v>1416</v>
      </c>
      <c r="D2705" s="1" t="s">
        <v>7253</v>
      </c>
      <c r="E2705" s="1" t="s">
        <v>1047</v>
      </c>
      <c r="F2705" s="1" t="s">
        <v>179</v>
      </c>
      <c r="G2705" s="1" t="s">
        <v>1062</v>
      </c>
      <c r="H2705" s="1" t="s">
        <v>7254</v>
      </c>
      <c r="I2705" s="1">
        <f>+Territorio[[#This Row],[id]]</f>
        <v>2695</v>
      </c>
    </row>
    <row r="2706" spans="2:9" hidden="1" x14ac:dyDescent="0.25">
      <c r="B2706">
        <v>2696</v>
      </c>
      <c r="C2706" s="1" t="s">
        <v>1748</v>
      </c>
      <c r="D2706" s="1" t="s">
        <v>7255</v>
      </c>
      <c r="E2706" s="1" t="s">
        <v>1047</v>
      </c>
      <c r="F2706" s="1" t="s">
        <v>179</v>
      </c>
      <c r="G2706" s="1" t="s">
        <v>1062</v>
      </c>
      <c r="H2706" s="1" t="s">
        <v>7256</v>
      </c>
      <c r="I2706" s="1">
        <f>+Territorio[[#This Row],[id]]</f>
        <v>2696</v>
      </c>
    </row>
    <row r="2707" spans="2:9" hidden="1" x14ac:dyDescent="0.25">
      <c r="B2707">
        <v>2697</v>
      </c>
      <c r="C2707" s="1" t="s">
        <v>1960</v>
      </c>
      <c r="D2707" s="1" t="s">
        <v>7257</v>
      </c>
      <c r="E2707" s="1" t="s">
        <v>1047</v>
      </c>
      <c r="F2707" s="1" t="s">
        <v>179</v>
      </c>
      <c r="G2707" s="1" t="s">
        <v>1062</v>
      </c>
      <c r="H2707" s="1" t="s">
        <v>7258</v>
      </c>
      <c r="I2707" s="1">
        <f>+Territorio[[#This Row],[id]]</f>
        <v>2697</v>
      </c>
    </row>
    <row r="2708" spans="2:9" hidden="1" x14ac:dyDescent="0.25">
      <c r="B2708">
        <v>2698</v>
      </c>
      <c r="C2708" s="1" t="s">
        <v>7259</v>
      </c>
      <c r="D2708" s="1" t="s">
        <v>7260</v>
      </c>
      <c r="E2708" s="1" t="s">
        <v>1047</v>
      </c>
      <c r="F2708" s="1" t="s">
        <v>179</v>
      </c>
      <c r="G2708" s="1" t="s">
        <v>1062</v>
      </c>
      <c r="H2708" s="1" t="s">
        <v>7261</v>
      </c>
      <c r="I2708" s="1">
        <f>+Territorio[[#This Row],[id]]</f>
        <v>2698</v>
      </c>
    </row>
    <row r="2709" spans="2:9" hidden="1" x14ac:dyDescent="0.25">
      <c r="B2709">
        <v>2699</v>
      </c>
      <c r="C2709" s="1" t="s">
        <v>3526</v>
      </c>
      <c r="D2709" s="1" t="s">
        <v>7262</v>
      </c>
      <c r="E2709" s="1" t="s">
        <v>1047</v>
      </c>
      <c r="F2709" s="1" t="s">
        <v>179</v>
      </c>
      <c r="G2709" s="1" t="s">
        <v>1062</v>
      </c>
      <c r="H2709" s="1" t="s">
        <v>7263</v>
      </c>
      <c r="I2709" s="1">
        <f>+Territorio[[#This Row],[id]]</f>
        <v>2699</v>
      </c>
    </row>
    <row r="2710" spans="2:9" hidden="1" x14ac:dyDescent="0.25">
      <c r="B2710">
        <v>2700</v>
      </c>
      <c r="C2710" s="1" t="s">
        <v>7264</v>
      </c>
      <c r="D2710" s="1" t="s">
        <v>7265</v>
      </c>
      <c r="E2710" s="1" t="s">
        <v>1047</v>
      </c>
      <c r="F2710" s="1" t="s">
        <v>179</v>
      </c>
      <c r="G2710" s="1" t="s">
        <v>1062</v>
      </c>
      <c r="H2710" s="1" t="s">
        <v>7266</v>
      </c>
      <c r="I2710" s="1">
        <f>+Territorio[[#This Row],[id]]</f>
        <v>2700</v>
      </c>
    </row>
    <row r="2711" spans="2:9" hidden="1" x14ac:dyDescent="0.25">
      <c r="B2711">
        <v>2701</v>
      </c>
      <c r="C2711" s="1" t="s">
        <v>7267</v>
      </c>
      <c r="D2711" s="1" t="s">
        <v>7268</v>
      </c>
      <c r="E2711" s="1" t="s">
        <v>1047</v>
      </c>
      <c r="F2711" s="1" t="s">
        <v>179</v>
      </c>
      <c r="G2711" s="1" t="s">
        <v>1062</v>
      </c>
      <c r="H2711" s="1" t="s">
        <v>7269</v>
      </c>
      <c r="I2711" s="1">
        <f>+Territorio[[#This Row],[id]]</f>
        <v>2701</v>
      </c>
    </row>
    <row r="2712" spans="2:9" hidden="1" x14ac:dyDescent="0.25">
      <c r="B2712">
        <v>2702</v>
      </c>
      <c r="C2712" s="1" t="s">
        <v>7270</v>
      </c>
      <c r="D2712" s="1" t="s">
        <v>7271</v>
      </c>
      <c r="E2712" s="1" t="s">
        <v>1047</v>
      </c>
      <c r="F2712" s="1" t="s">
        <v>179</v>
      </c>
      <c r="G2712" s="1" t="s">
        <v>1062</v>
      </c>
      <c r="H2712" s="1" t="s">
        <v>7272</v>
      </c>
      <c r="I2712" s="1">
        <f>+Territorio[[#This Row],[id]]</f>
        <v>2702</v>
      </c>
    </row>
    <row r="2713" spans="2:9" hidden="1" x14ac:dyDescent="0.25">
      <c r="B2713">
        <v>2703</v>
      </c>
      <c r="C2713" s="1" t="s">
        <v>2139</v>
      </c>
      <c r="D2713" s="1" t="s">
        <v>4785</v>
      </c>
      <c r="E2713" s="1" t="s">
        <v>1047</v>
      </c>
      <c r="F2713" s="1" t="s">
        <v>179</v>
      </c>
      <c r="G2713" s="1" t="s">
        <v>1062</v>
      </c>
      <c r="H2713" s="1" t="s">
        <v>7273</v>
      </c>
      <c r="I2713" s="1">
        <f>+Territorio[[#This Row],[id]]</f>
        <v>2703</v>
      </c>
    </row>
    <row r="2714" spans="2:9" hidden="1" x14ac:dyDescent="0.25">
      <c r="B2714">
        <v>2704</v>
      </c>
      <c r="C2714" s="1" t="s">
        <v>7274</v>
      </c>
      <c r="D2714" s="1" t="s">
        <v>4788</v>
      </c>
      <c r="E2714" s="1" t="s">
        <v>1047</v>
      </c>
      <c r="F2714" s="1" t="s">
        <v>179</v>
      </c>
      <c r="G2714" s="1" t="s">
        <v>1062</v>
      </c>
      <c r="H2714" s="1" t="s">
        <v>7275</v>
      </c>
      <c r="I2714" s="1">
        <f>+Territorio[[#This Row],[id]]</f>
        <v>2704</v>
      </c>
    </row>
    <row r="2715" spans="2:9" hidden="1" x14ac:dyDescent="0.25">
      <c r="B2715">
        <v>2705</v>
      </c>
      <c r="C2715" s="1" t="s">
        <v>7276</v>
      </c>
      <c r="D2715" s="1" t="s">
        <v>7277</v>
      </c>
      <c r="E2715" s="1" t="s">
        <v>1047</v>
      </c>
      <c r="F2715" s="1" t="s">
        <v>179</v>
      </c>
      <c r="G2715" s="1" t="s">
        <v>1062</v>
      </c>
      <c r="H2715" s="1" t="s">
        <v>7278</v>
      </c>
      <c r="I2715" s="1">
        <f>+Territorio[[#This Row],[id]]</f>
        <v>2705</v>
      </c>
    </row>
    <row r="2716" spans="2:9" hidden="1" x14ac:dyDescent="0.25">
      <c r="B2716">
        <v>2706</v>
      </c>
      <c r="C2716" s="1" t="s">
        <v>7279</v>
      </c>
      <c r="D2716" s="1" t="s">
        <v>4791</v>
      </c>
      <c r="E2716" s="1" t="s">
        <v>1047</v>
      </c>
      <c r="F2716" s="1" t="s">
        <v>179</v>
      </c>
      <c r="G2716" s="1" t="s">
        <v>1062</v>
      </c>
      <c r="H2716" s="1" t="s">
        <v>7280</v>
      </c>
      <c r="I2716" s="1">
        <f>+Territorio[[#This Row],[id]]</f>
        <v>2706</v>
      </c>
    </row>
    <row r="2717" spans="2:9" hidden="1" x14ac:dyDescent="0.25">
      <c r="B2717">
        <v>2707</v>
      </c>
      <c r="C2717" s="1" t="s">
        <v>7281</v>
      </c>
      <c r="D2717" s="1" t="s">
        <v>7282</v>
      </c>
      <c r="E2717" s="1" t="s">
        <v>1047</v>
      </c>
      <c r="F2717" s="1" t="s">
        <v>179</v>
      </c>
      <c r="G2717" s="1" t="s">
        <v>1062</v>
      </c>
      <c r="H2717" s="1" t="s">
        <v>7283</v>
      </c>
      <c r="I2717" s="1">
        <f>+Territorio[[#This Row],[id]]</f>
        <v>2707</v>
      </c>
    </row>
    <row r="2718" spans="2:9" hidden="1" x14ac:dyDescent="0.25">
      <c r="B2718">
        <v>2708</v>
      </c>
      <c r="C2718" s="1" t="s">
        <v>7284</v>
      </c>
      <c r="D2718" s="1" t="s">
        <v>7285</v>
      </c>
      <c r="E2718" s="1" t="s">
        <v>1047</v>
      </c>
      <c r="F2718" s="1" t="s">
        <v>179</v>
      </c>
      <c r="G2718" s="1" t="s">
        <v>1062</v>
      </c>
      <c r="H2718" s="1" t="s">
        <v>7286</v>
      </c>
      <c r="I2718" s="1">
        <f>+Territorio[[#This Row],[id]]</f>
        <v>2708</v>
      </c>
    </row>
    <row r="2719" spans="2:9" hidden="1" x14ac:dyDescent="0.25">
      <c r="B2719">
        <v>2709</v>
      </c>
      <c r="C2719" s="1" t="s">
        <v>7287</v>
      </c>
      <c r="D2719" s="1" t="s">
        <v>7288</v>
      </c>
      <c r="E2719" s="1" t="s">
        <v>1047</v>
      </c>
      <c r="F2719" s="1" t="s">
        <v>179</v>
      </c>
      <c r="G2719" s="1" t="s">
        <v>1062</v>
      </c>
      <c r="H2719" s="1" t="s">
        <v>7289</v>
      </c>
      <c r="I2719" s="1">
        <f>+Territorio[[#This Row],[id]]</f>
        <v>2709</v>
      </c>
    </row>
    <row r="2720" spans="2:9" hidden="1" x14ac:dyDescent="0.25">
      <c r="B2720">
        <v>2710</v>
      </c>
      <c r="C2720" s="1" t="s">
        <v>963</v>
      </c>
      <c r="D2720" s="1" t="s">
        <v>7290</v>
      </c>
      <c r="E2720" s="1" t="s">
        <v>1047</v>
      </c>
      <c r="F2720" s="1" t="s">
        <v>179</v>
      </c>
      <c r="G2720" s="1" t="s">
        <v>1062</v>
      </c>
      <c r="H2720" s="1" t="s">
        <v>7291</v>
      </c>
      <c r="I2720" s="1">
        <f>+Territorio[[#This Row],[id]]</f>
        <v>2710</v>
      </c>
    </row>
    <row r="2721" spans="2:9" hidden="1" x14ac:dyDescent="0.25">
      <c r="B2721">
        <v>2711</v>
      </c>
      <c r="C2721" s="1" t="s">
        <v>1960</v>
      </c>
      <c r="D2721" s="1" t="s">
        <v>7292</v>
      </c>
      <c r="E2721" s="1" t="s">
        <v>1047</v>
      </c>
      <c r="F2721" s="1" t="s">
        <v>179</v>
      </c>
      <c r="G2721" s="1" t="s">
        <v>1062</v>
      </c>
      <c r="H2721" s="1" t="s">
        <v>7293</v>
      </c>
      <c r="I2721" s="1">
        <f>+Territorio[[#This Row],[id]]</f>
        <v>2711</v>
      </c>
    </row>
    <row r="2722" spans="2:9" hidden="1" x14ac:dyDescent="0.25">
      <c r="B2722">
        <v>2712</v>
      </c>
      <c r="C2722" s="1" t="s">
        <v>7294</v>
      </c>
      <c r="D2722" s="1" t="s">
        <v>7295</v>
      </c>
      <c r="E2722" s="1" t="s">
        <v>1047</v>
      </c>
      <c r="F2722" s="1" t="s">
        <v>179</v>
      </c>
      <c r="G2722" s="1" t="s">
        <v>1062</v>
      </c>
      <c r="H2722" s="1" t="s">
        <v>7296</v>
      </c>
      <c r="I2722" s="1">
        <f>+Territorio[[#This Row],[id]]</f>
        <v>2712</v>
      </c>
    </row>
    <row r="2723" spans="2:9" hidden="1" x14ac:dyDescent="0.25">
      <c r="B2723">
        <v>2713</v>
      </c>
      <c r="C2723" s="1" t="s">
        <v>7297</v>
      </c>
      <c r="D2723" s="1" t="s">
        <v>7298</v>
      </c>
      <c r="E2723" s="1" t="s">
        <v>1047</v>
      </c>
      <c r="F2723" s="1" t="s">
        <v>179</v>
      </c>
      <c r="G2723" s="1" t="s">
        <v>1062</v>
      </c>
      <c r="H2723" s="1" t="s">
        <v>7299</v>
      </c>
      <c r="I2723" s="1">
        <f>+Territorio[[#This Row],[id]]</f>
        <v>2713</v>
      </c>
    </row>
    <row r="2724" spans="2:9" hidden="1" x14ac:dyDescent="0.25">
      <c r="B2724">
        <v>2714</v>
      </c>
      <c r="C2724" s="1" t="s">
        <v>7300</v>
      </c>
      <c r="D2724" s="1" t="s">
        <v>7301</v>
      </c>
      <c r="E2724" s="1" t="s">
        <v>1047</v>
      </c>
      <c r="F2724" s="1" t="s">
        <v>179</v>
      </c>
      <c r="G2724" s="1" t="s">
        <v>1062</v>
      </c>
      <c r="H2724" s="1" t="s">
        <v>7302</v>
      </c>
      <c r="I2724" s="1">
        <f>+Territorio[[#This Row],[id]]</f>
        <v>2714</v>
      </c>
    </row>
    <row r="2725" spans="2:9" hidden="1" x14ac:dyDescent="0.25">
      <c r="B2725">
        <v>2715</v>
      </c>
      <c r="C2725" s="1" t="s">
        <v>7303</v>
      </c>
      <c r="D2725" s="1" t="s">
        <v>7304</v>
      </c>
      <c r="E2725" s="1" t="s">
        <v>1047</v>
      </c>
      <c r="F2725" s="1" t="s">
        <v>179</v>
      </c>
      <c r="G2725" s="1" t="s">
        <v>1062</v>
      </c>
      <c r="H2725" s="1" t="s">
        <v>7305</v>
      </c>
      <c r="I2725" s="1">
        <f>+Territorio[[#This Row],[id]]</f>
        <v>2715</v>
      </c>
    </row>
    <row r="2726" spans="2:9" hidden="1" x14ac:dyDescent="0.25">
      <c r="B2726">
        <v>2716</v>
      </c>
      <c r="C2726" s="1" t="s">
        <v>7306</v>
      </c>
      <c r="D2726" s="1" t="s">
        <v>7307</v>
      </c>
      <c r="E2726" s="1" t="s">
        <v>1047</v>
      </c>
      <c r="F2726" s="1" t="s">
        <v>179</v>
      </c>
      <c r="G2726" s="1" t="s">
        <v>1062</v>
      </c>
      <c r="H2726" s="1" t="s">
        <v>7308</v>
      </c>
      <c r="I2726" s="1">
        <f>+Territorio[[#This Row],[id]]</f>
        <v>2716</v>
      </c>
    </row>
    <row r="2727" spans="2:9" hidden="1" x14ac:dyDescent="0.25">
      <c r="B2727">
        <v>2717</v>
      </c>
      <c r="C2727" s="1" t="s">
        <v>1748</v>
      </c>
      <c r="D2727" s="1" t="s">
        <v>7309</v>
      </c>
      <c r="E2727" s="1" t="s">
        <v>1047</v>
      </c>
      <c r="F2727" s="1" t="s">
        <v>179</v>
      </c>
      <c r="G2727" s="1" t="s">
        <v>1062</v>
      </c>
      <c r="H2727" s="1" t="s">
        <v>7310</v>
      </c>
      <c r="I2727" s="1">
        <f>+Territorio[[#This Row],[id]]</f>
        <v>2717</v>
      </c>
    </row>
    <row r="2728" spans="2:9" hidden="1" x14ac:dyDescent="0.25">
      <c r="B2728">
        <v>2718</v>
      </c>
      <c r="C2728" s="1" t="s">
        <v>7311</v>
      </c>
      <c r="D2728" s="1" t="s">
        <v>7312</v>
      </c>
      <c r="E2728" s="1" t="s">
        <v>1047</v>
      </c>
      <c r="F2728" s="1" t="s">
        <v>179</v>
      </c>
      <c r="G2728" s="1" t="s">
        <v>1062</v>
      </c>
      <c r="H2728" s="1" t="s">
        <v>7313</v>
      </c>
      <c r="I2728" s="1">
        <f>+Territorio[[#This Row],[id]]</f>
        <v>2718</v>
      </c>
    </row>
    <row r="2729" spans="2:9" hidden="1" x14ac:dyDescent="0.25">
      <c r="B2729">
        <v>2719</v>
      </c>
      <c r="C2729" s="1" t="s">
        <v>5830</v>
      </c>
      <c r="D2729" s="1" t="s">
        <v>7314</v>
      </c>
      <c r="E2729" s="1" t="s">
        <v>1047</v>
      </c>
      <c r="F2729" s="1" t="s">
        <v>179</v>
      </c>
      <c r="G2729" s="1" t="s">
        <v>1062</v>
      </c>
      <c r="H2729" s="1" t="s">
        <v>7315</v>
      </c>
      <c r="I2729" s="1">
        <f>+Territorio[[#This Row],[id]]</f>
        <v>2719</v>
      </c>
    </row>
    <row r="2730" spans="2:9" hidden="1" x14ac:dyDescent="0.25">
      <c r="B2730">
        <v>2720</v>
      </c>
      <c r="C2730" s="1" t="s">
        <v>1387</v>
      </c>
      <c r="D2730" s="1" t="s">
        <v>7316</v>
      </c>
      <c r="E2730" s="1" t="s">
        <v>1047</v>
      </c>
      <c r="F2730" s="1" t="s">
        <v>179</v>
      </c>
      <c r="G2730" s="1" t="s">
        <v>1062</v>
      </c>
      <c r="H2730" s="1" t="s">
        <v>7317</v>
      </c>
      <c r="I2730" s="1">
        <f>+Territorio[[#This Row],[id]]</f>
        <v>2720</v>
      </c>
    </row>
    <row r="2731" spans="2:9" hidden="1" x14ac:dyDescent="0.25">
      <c r="B2731">
        <v>2721</v>
      </c>
      <c r="C2731" s="1" t="s">
        <v>1244</v>
      </c>
      <c r="D2731" s="1" t="s">
        <v>7318</v>
      </c>
      <c r="E2731" s="1" t="s">
        <v>1047</v>
      </c>
      <c r="F2731" s="1" t="s">
        <v>179</v>
      </c>
      <c r="G2731" s="1" t="s">
        <v>1062</v>
      </c>
      <c r="H2731" s="1" t="s">
        <v>7319</v>
      </c>
      <c r="I2731" s="1">
        <f>+Territorio[[#This Row],[id]]</f>
        <v>2721</v>
      </c>
    </row>
    <row r="2732" spans="2:9" hidden="1" x14ac:dyDescent="0.25">
      <c r="B2732">
        <v>2722</v>
      </c>
      <c r="C2732" s="1" t="s">
        <v>801</v>
      </c>
      <c r="D2732" s="1" t="s">
        <v>7320</v>
      </c>
      <c r="E2732" s="1" t="s">
        <v>1047</v>
      </c>
      <c r="F2732" s="1" t="s">
        <v>179</v>
      </c>
      <c r="G2732" s="1" t="s">
        <v>1062</v>
      </c>
      <c r="H2732" s="1" t="s">
        <v>7321</v>
      </c>
      <c r="I2732" s="1">
        <f>+Territorio[[#This Row],[id]]</f>
        <v>2722</v>
      </c>
    </row>
    <row r="2733" spans="2:9" hidden="1" x14ac:dyDescent="0.25">
      <c r="B2733">
        <v>2723</v>
      </c>
      <c r="C2733" s="1" t="s">
        <v>7322</v>
      </c>
      <c r="D2733" s="1" t="s">
        <v>7323</v>
      </c>
      <c r="E2733" s="1" t="s">
        <v>1047</v>
      </c>
      <c r="F2733" s="1" t="s">
        <v>179</v>
      </c>
      <c r="G2733" s="1" t="s">
        <v>1062</v>
      </c>
      <c r="H2733" s="1" t="s">
        <v>7324</v>
      </c>
      <c r="I2733" s="1">
        <f>+Territorio[[#This Row],[id]]</f>
        <v>2723</v>
      </c>
    </row>
    <row r="2734" spans="2:9" hidden="1" x14ac:dyDescent="0.25">
      <c r="B2734">
        <v>2724</v>
      </c>
      <c r="C2734" s="1" t="s">
        <v>7325</v>
      </c>
      <c r="D2734" s="1" t="s">
        <v>7326</v>
      </c>
      <c r="E2734" s="1" t="s">
        <v>1047</v>
      </c>
      <c r="F2734" s="1" t="s">
        <v>179</v>
      </c>
      <c r="G2734" s="1" t="s">
        <v>1062</v>
      </c>
      <c r="H2734" s="1" t="s">
        <v>7327</v>
      </c>
      <c r="I2734" s="1">
        <f>+Territorio[[#This Row],[id]]</f>
        <v>2724</v>
      </c>
    </row>
    <row r="2735" spans="2:9" hidden="1" x14ac:dyDescent="0.25">
      <c r="B2735">
        <v>2725</v>
      </c>
      <c r="C2735" s="1" t="s">
        <v>1244</v>
      </c>
      <c r="D2735" s="1" t="s">
        <v>7328</v>
      </c>
      <c r="E2735" s="1" t="s">
        <v>1047</v>
      </c>
      <c r="F2735" s="1" t="s">
        <v>179</v>
      </c>
      <c r="G2735" s="1" t="s">
        <v>1062</v>
      </c>
      <c r="H2735" s="1" t="s">
        <v>7329</v>
      </c>
      <c r="I2735" s="1">
        <f>+Territorio[[#This Row],[id]]</f>
        <v>2725</v>
      </c>
    </row>
    <row r="2736" spans="2:9" hidden="1" x14ac:dyDescent="0.25">
      <c r="B2736">
        <v>2726</v>
      </c>
      <c r="C2736" s="1" t="s">
        <v>7330</v>
      </c>
      <c r="D2736" s="1" t="s">
        <v>7331</v>
      </c>
      <c r="E2736" s="1" t="s">
        <v>1047</v>
      </c>
      <c r="F2736" s="1" t="s">
        <v>179</v>
      </c>
      <c r="G2736" s="1" t="s">
        <v>1062</v>
      </c>
      <c r="H2736" s="1" t="s">
        <v>7332</v>
      </c>
      <c r="I2736" s="1">
        <f>+Territorio[[#This Row],[id]]</f>
        <v>2726</v>
      </c>
    </row>
    <row r="2737" spans="2:9" hidden="1" x14ac:dyDescent="0.25">
      <c r="B2737">
        <v>2727</v>
      </c>
      <c r="C2737" s="1" t="s">
        <v>2227</v>
      </c>
      <c r="D2737" s="1" t="s">
        <v>7333</v>
      </c>
      <c r="E2737" s="1" t="s">
        <v>1047</v>
      </c>
      <c r="F2737" s="1" t="s">
        <v>179</v>
      </c>
      <c r="G2737" s="1" t="s">
        <v>1062</v>
      </c>
      <c r="H2737" s="1" t="s">
        <v>7334</v>
      </c>
      <c r="I2737" s="1">
        <f>+Territorio[[#This Row],[id]]</f>
        <v>2727</v>
      </c>
    </row>
    <row r="2738" spans="2:9" hidden="1" x14ac:dyDescent="0.25">
      <c r="B2738">
        <v>2728</v>
      </c>
      <c r="C2738" s="1" t="s">
        <v>7248</v>
      </c>
      <c r="D2738" s="1" t="s">
        <v>7335</v>
      </c>
      <c r="E2738" s="1" t="s">
        <v>1047</v>
      </c>
      <c r="F2738" s="1" t="s">
        <v>179</v>
      </c>
      <c r="G2738" s="1" t="s">
        <v>1062</v>
      </c>
      <c r="H2738" s="1" t="s">
        <v>7336</v>
      </c>
      <c r="I2738" s="1">
        <f>+Territorio[[#This Row],[id]]</f>
        <v>2728</v>
      </c>
    </row>
    <row r="2739" spans="2:9" hidden="1" x14ac:dyDescent="0.25">
      <c r="B2739">
        <v>2729</v>
      </c>
      <c r="C2739" s="1" t="s">
        <v>1416</v>
      </c>
      <c r="D2739" s="1" t="s">
        <v>7337</v>
      </c>
      <c r="E2739" s="1" t="s">
        <v>1047</v>
      </c>
      <c r="F2739" s="1" t="s">
        <v>179</v>
      </c>
      <c r="G2739" s="1" t="s">
        <v>1062</v>
      </c>
      <c r="H2739" s="1" t="s">
        <v>7338</v>
      </c>
      <c r="I2739" s="1">
        <f>+Territorio[[#This Row],[id]]</f>
        <v>2729</v>
      </c>
    </row>
    <row r="2740" spans="2:9" hidden="1" x14ac:dyDescent="0.25">
      <c r="B2740">
        <v>2730</v>
      </c>
      <c r="C2740" s="1" t="s">
        <v>7339</v>
      </c>
      <c r="D2740" s="1" t="s">
        <v>7340</v>
      </c>
      <c r="E2740" s="1" t="s">
        <v>1047</v>
      </c>
      <c r="F2740" s="1" t="s">
        <v>179</v>
      </c>
      <c r="G2740" s="1" t="s">
        <v>1062</v>
      </c>
      <c r="H2740" s="1" t="s">
        <v>7341</v>
      </c>
      <c r="I2740" s="1">
        <f>+Territorio[[#This Row],[id]]</f>
        <v>2730</v>
      </c>
    </row>
    <row r="2741" spans="2:9" hidden="1" x14ac:dyDescent="0.25">
      <c r="B2741">
        <v>2731</v>
      </c>
      <c r="C2741" s="1" t="s">
        <v>2095</v>
      </c>
      <c r="D2741" s="1" t="s">
        <v>7342</v>
      </c>
      <c r="E2741" s="1" t="s">
        <v>1047</v>
      </c>
      <c r="F2741" s="1" t="s">
        <v>179</v>
      </c>
      <c r="G2741" s="1" t="s">
        <v>1062</v>
      </c>
      <c r="H2741" s="1" t="s">
        <v>7343</v>
      </c>
      <c r="I2741" s="1">
        <f>+Territorio[[#This Row],[id]]</f>
        <v>2731</v>
      </c>
    </row>
    <row r="2742" spans="2:9" hidden="1" x14ac:dyDescent="0.25">
      <c r="B2742">
        <v>2732</v>
      </c>
      <c r="C2742" s="1" t="s">
        <v>7344</v>
      </c>
      <c r="D2742" s="1" t="s">
        <v>7345</v>
      </c>
      <c r="E2742" s="1" t="s">
        <v>1047</v>
      </c>
      <c r="F2742" s="1" t="s">
        <v>179</v>
      </c>
      <c r="G2742" s="1" t="s">
        <v>1062</v>
      </c>
      <c r="H2742" s="1" t="s">
        <v>7346</v>
      </c>
      <c r="I2742" s="1">
        <f>+Territorio[[#This Row],[id]]</f>
        <v>2732</v>
      </c>
    </row>
    <row r="2743" spans="2:9" hidden="1" x14ac:dyDescent="0.25">
      <c r="B2743">
        <v>2733</v>
      </c>
      <c r="C2743" s="1" t="s">
        <v>7347</v>
      </c>
      <c r="D2743" s="1" t="s">
        <v>7348</v>
      </c>
      <c r="E2743" s="1" t="s">
        <v>1047</v>
      </c>
      <c r="F2743" s="1" t="s">
        <v>179</v>
      </c>
      <c r="G2743" s="1" t="s">
        <v>1062</v>
      </c>
      <c r="H2743" s="1" t="s">
        <v>7349</v>
      </c>
      <c r="I2743" s="1">
        <f>+Territorio[[#This Row],[id]]</f>
        <v>2733</v>
      </c>
    </row>
    <row r="2744" spans="2:9" hidden="1" x14ac:dyDescent="0.25">
      <c r="B2744">
        <v>2734</v>
      </c>
      <c r="C2744" s="1" t="s">
        <v>7350</v>
      </c>
      <c r="D2744" s="1" t="s">
        <v>7351</v>
      </c>
      <c r="E2744" s="1" t="s">
        <v>1047</v>
      </c>
      <c r="F2744" s="1" t="s">
        <v>179</v>
      </c>
      <c r="G2744" s="1" t="s">
        <v>1062</v>
      </c>
      <c r="H2744" s="1" t="s">
        <v>7352</v>
      </c>
      <c r="I2744" s="1">
        <f>+Territorio[[#This Row],[id]]</f>
        <v>2734</v>
      </c>
    </row>
    <row r="2745" spans="2:9" hidden="1" x14ac:dyDescent="0.25">
      <c r="B2745">
        <v>2735</v>
      </c>
      <c r="C2745" s="1" t="s">
        <v>2238</v>
      </c>
      <c r="D2745" s="1" t="s">
        <v>7353</v>
      </c>
      <c r="E2745" s="1" t="s">
        <v>1047</v>
      </c>
      <c r="F2745" s="1" t="s">
        <v>179</v>
      </c>
      <c r="G2745" s="1" t="s">
        <v>1062</v>
      </c>
      <c r="H2745" s="1" t="s">
        <v>7354</v>
      </c>
      <c r="I2745" s="1">
        <f>+Territorio[[#This Row],[id]]</f>
        <v>2735</v>
      </c>
    </row>
    <row r="2746" spans="2:9" hidden="1" x14ac:dyDescent="0.25">
      <c r="B2746">
        <v>2736</v>
      </c>
      <c r="C2746" s="1" t="s">
        <v>2150</v>
      </c>
      <c r="D2746" s="1" t="s">
        <v>7355</v>
      </c>
      <c r="E2746" s="1" t="s">
        <v>1047</v>
      </c>
      <c r="F2746" s="1" t="s">
        <v>179</v>
      </c>
      <c r="G2746" s="1" t="s">
        <v>1062</v>
      </c>
      <c r="H2746" s="1" t="s">
        <v>7356</v>
      </c>
      <c r="I2746" s="1">
        <f>+Territorio[[#This Row],[id]]</f>
        <v>2736</v>
      </c>
    </row>
    <row r="2747" spans="2:9" hidden="1" x14ac:dyDescent="0.25">
      <c r="B2747">
        <v>2737</v>
      </c>
      <c r="C2747" s="1" t="s">
        <v>892</v>
      </c>
      <c r="D2747" s="1" t="s">
        <v>7357</v>
      </c>
      <c r="E2747" s="1" t="s">
        <v>1047</v>
      </c>
      <c r="F2747" s="1" t="s">
        <v>179</v>
      </c>
      <c r="G2747" s="1" t="s">
        <v>1062</v>
      </c>
      <c r="H2747" s="1" t="s">
        <v>7358</v>
      </c>
      <c r="I2747" s="1">
        <f>+Territorio[[#This Row],[id]]</f>
        <v>2737</v>
      </c>
    </row>
    <row r="2748" spans="2:9" hidden="1" x14ac:dyDescent="0.25">
      <c r="B2748">
        <v>2738</v>
      </c>
      <c r="C2748" s="1" t="s">
        <v>883</v>
      </c>
      <c r="D2748" s="1" t="s">
        <v>7359</v>
      </c>
      <c r="E2748" s="1" t="s">
        <v>1047</v>
      </c>
      <c r="F2748" s="1" t="s">
        <v>179</v>
      </c>
      <c r="G2748" s="1" t="s">
        <v>1062</v>
      </c>
      <c r="H2748" s="1" t="s">
        <v>7360</v>
      </c>
      <c r="I2748" s="1">
        <f>+Territorio[[#This Row],[id]]</f>
        <v>2738</v>
      </c>
    </row>
    <row r="2749" spans="2:9" hidden="1" x14ac:dyDescent="0.25">
      <c r="B2749">
        <v>2739</v>
      </c>
      <c r="C2749" s="1" t="s">
        <v>7361</v>
      </c>
      <c r="D2749" s="1" t="s">
        <v>7362</v>
      </c>
      <c r="E2749" s="1" t="s">
        <v>1047</v>
      </c>
      <c r="F2749" s="1" t="s">
        <v>179</v>
      </c>
      <c r="G2749" s="1" t="s">
        <v>1062</v>
      </c>
      <c r="H2749" s="1" t="s">
        <v>7363</v>
      </c>
      <c r="I2749" s="1">
        <f>+Territorio[[#This Row],[id]]</f>
        <v>2739</v>
      </c>
    </row>
    <row r="2750" spans="2:9" hidden="1" x14ac:dyDescent="0.25">
      <c r="B2750">
        <v>2740</v>
      </c>
      <c r="C2750" s="1" t="s">
        <v>7364</v>
      </c>
      <c r="D2750" s="1" t="s">
        <v>7365</v>
      </c>
      <c r="E2750" s="1" t="s">
        <v>1047</v>
      </c>
      <c r="F2750" s="1" t="s">
        <v>179</v>
      </c>
      <c r="G2750" s="1" t="s">
        <v>1062</v>
      </c>
      <c r="H2750" s="1" t="s">
        <v>7366</v>
      </c>
      <c r="I2750" s="1">
        <f>+Territorio[[#This Row],[id]]</f>
        <v>2740</v>
      </c>
    </row>
    <row r="2751" spans="2:9" hidden="1" x14ac:dyDescent="0.25">
      <c r="B2751">
        <v>2741</v>
      </c>
      <c r="C2751" s="1" t="s">
        <v>1416</v>
      </c>
      <c r="D2751" s="1" t="s">
        <v>7367</v>
      </c>
      <c r="E2751" s="1" t="s">
        <v>1047</v>
      </c>
      <c r="F2751" s="1" t="s">
        <v>179</v>
      </c>
      <c r="G2751" s="1" t="s">
        <v>1062</v>
      </c>
      <c r="H2751" s="1" t="s">
        <v>7368</v>
      </c>
      <c r="I2751" s="1">
        <f>+Territorio[[#This Row],[id]]</f>
        <v>2741</v>
      </c>
    </row>
    <row r="2752" spans="2:9" hidden="1" x14ac:dyDescent="0.25">
      <c r="B2752">
        <v>2742</v>
      </c>
      <c r="C2752" s="1" t="s">
        <v>2227</v>
      </c>
      <c r="D2752" s="1" t="s">
        <v>7369</v>
      </c>
      <c r="E2752" s="1" t="s">
        <v>1047</v>
      </c>
      <c r="F2752" s="1" t="s">
        <v>179</v>
      </c>
      <c r="G2752" s="1" t="s">
        <v>1062</v>
      </c>
      <c r="H2752" s="1" t="s">
        <v>7370</v>
      </c>
      <c r="I2752" s="1">
        <f>+Territorio[[#This Row],[id]]</f>
        <v>2742</v>
      </c>
    </row>
    <row r="2753" spans="2:9" hidden="1" x14ac:dyDescent="0.25">
      <c r="B2753">
        <v>2743</v>
      </c>
      <c r="C2753" s="1" t="s">
        <v>7371</v>
      </c>
      <c r="D2753" s="1" t="s">
        <v>7372</v>
      </c>
      <c r="E2753" s="1" t="s">
        <v>1047</v>
      </c>
      <c r="F2753" s="1" t="s">
        <v>179</v>
      </c>
      <c r="G2753" s="1" t="s">
        <v>1062</v>
      </c>
      <c r="H2753" s="1" t="s">
        <v>7373</v>
      </c>
      <c r="I2753" s="1">
        <f>+Territorio[[#This Row],[id]]</f>
        <v>2743</v>
      </c>
    </row>
    <row r="2754" spans="2:9" hidden="1" x14ac:dyDescent="0.25">
      <c r="B2754">
        <v>2744</v>
      </c>
      <c r="C2754" s="1" t="s">
        <v>7374</v>
      </c>
      <c r="D2754" s="1" t="s">
        <v>7375</v>
      </c>
      <c r="E2754" s="1" t="s">
        <v>1047</v>
      </c>
      <c r="F2754" s="1" t="s">
        <v>179</v>
      </c>
      <c r="G2754" s="1" t="s">
        <v>1062</v>
      </c>
      <c r="H2754" s="1" t="s">
        <v>7376</v>
      </c>
      <c r="I2754" s="1">
        <f>+Territorio[[#This Row],[id]]</f>
        <v>2744</v>
      </c>
    </row>
    <row r="2755" spans="2:9" hidden="1" x14ac:dyDescent="0.25">
      <c r="B2755">
        <v>2745</v>
      </c>
      <c r="C2755" s="1" t="s">
        <v>7377</v>
      </c>
      <c r="D2755" s="1" t="s">
        <v>7378</v>
      </c>
      <c r="E2755" s="1" t="s">
        <v>1047</v>
      </c>
      <c r="F2755" s="1" t="s">
        <v>179</v>
      </c>
      <c r="G2755" s="1" t="s">
        <v>1062</v>
      </c>
      <c r="H2755" s="1" t="s">
        <v>7379</v>
      </c>
      <c r="I2755" s="1">
        <f>+Territorio[[#This Row],[id]]</f>
        <v>2745</v>
      </c>
    </row>
    <row r="2756" spans="2:9" hidden="1" x14ac:dyDescent="0.25">
      <c r="B2756">
        <v>2746</v>
      </c>
      <c r="C2756" s="1" t="s">
        <v>7380</v>
      </c>
      <c r="D2756" s="1" t="s">
        <v>7381</v>
      </c>
      <c r="E2756" s="1" t="s">
        <v>1047</v>
      </c>
      <c r="F2756" s="1" t="s">
        <v>179</v>
      </c>
      <c r="G2756" s="1" t="s">
        <v>1062</v>
      </c>
      <c r="H2756" s="1" t="s">
        <v>7382</v>
      </c>
      <c r="I2756" s="1">
        <f>+Territorio[[#This Row],[id]]</f>
        <v>2746</v>
      </c>
    </row>
    <row r="2757" spans="2:9" hidden="1" x14ac:dyDescent="0.25">
      <c r="B2757">
        <v>2747</v>
      </c>
      <c r="C2757" s="1" t="s">
        <v>7383</v>
      </c>
      <c r="D2757" s="1" t="s">
        <v>7384</v>
      </c>
      <c r="E2757" s="1" t="s">
        <v>1047</v>
      </c>
      <c r="F2757" s="1" t="s">
        <v>179</v>
      </c>
      <c r="G2757" s="1" t="s">
        <v>1062</v>
      </c>
      <c r="H2757" s="1" t="s">
        <v>7385</v>
      </c>
      <c r="I2757" s="1">
        <f>+Territorio[[#This Row],[id]]</f>
        <v>2747</v>
      </c>
    </row>
    <row r="2758" spans="2:9" hidden="1" x14ac:dyDescent="0.25">
      <c r="B2758">
        <v>2748</v>
      </c>
      <c r="C2758" s="1" t="s">
        <v>7386</v>
      </c>
      <c r="D2758" s="1" t="s">
        <v>7387</v>
      </c>
      <c r="E2758" s="1" t="s">
        <v>1047</v>
      </c>
      <c r="F2758" s="1" t="s">
        <v>179</v>
      </c>
      <c r="G2758" s="1" t="s">
        <v>1062</v>
      </c>
      <c r="H2758" s="1" t="s">
        <v>7388</v>
      </c>
      <c r="I2758" s="1">
        <f>+Territorio[[#This Row],[id]]</f>
        <v>2748</v>
      </c>
    </row>
    <row r="2759" spans="2:9" hidden="1" x14ac:dyDescent="0.25">
      <c r="B2759">
        <v>2749</v>
      </c>
      <c r="C2759" s="1" t="s">
        <v>2336</v>
      </c>
      <c r="D2759" s="1" t="s">
        <v>7389</v>
      </c>
      <c r="E2759" s="1" t="s">
        <v>1047</v>
      </c>
      <c r="F2759" s="1" t="s">
        <v>179</v>
      </c>
      <c r="G2759" s="1" t="s">
        <v>1062</v>
      </c>
      <c r="H2759" s="1" t="s">
        <v>7390</v>
      </c>
      <c r="I2759" s="1">
        <f>+Territorio[[#This Row],[id]]</f>
        <v>2749</v>
      </c>
    </row>
    <row r="2760" spans="2:9" hidden="1" x14ac:dyDescent="0.25">
      <c r="B2760">
        <v>2750</v>
      </c>
      <c r="C2760" s="1" t="s">
        <v>253</v>
      </c>
      <c r="D2760" s="1" t="s">
        <v>7391</v>
      </c>
      <c r="E2760" s="1" t="s">
        <v>1047</v>
      </c>
      <c r="F2760" s="1" t="s">
        <v>179</v>
      </c>
      <c r="G2760" s="1" t="s">
        <v>1062</v>
      </c>
      <c r="H2760" s="1" t="s">
        <v>7392</v>
      </c>
      <c r="I2760" s="1">
        <f>+Territorio[[#This Row],[id]]</f>
        <v>2750</v>
      </c>
    </row>
    <row r="2761" spans="2:9" hidden="1" x14ac:dyDescent="0.25">
      <c r="B2761">
        <v>2751</v>
      </c>
      <c r="C2761" s="1" t="s">
        <v>2227</v>
      </c>
      <c r="D2761" s="1" t="s">
        <v>7393</v>
      </c>
      <c r="E2761" s="1" t="s">
        <v>1047</v>
      </c>
      <c r="F2761" s="1" t="s">
        <v>179</v>
      </c>
      <c r="G2761" s="1" t="s">
        <v>1062</v>
      </c>
      <c r="H2761" s="1" t="s">
        <v>7394</v>
      </c>
      <c r="I2761" s="1">
        <f>+Territorio[[#This Row],[id]]</f>
        <v>2751</v>
      </c>
    </row>
    <row r="2762" spans="2:9" hidden="1" x14ac:dyDescent="0.25">
      <c r="B2762">
        <v>2752</v>
      </c>
      <c r="C2762" s="1" t="s">
        <v>7322</v>
      </c>
      <c r="D2762" s="1" t="s">
        <v>7395</v>
      </c>
      <c r="E2762" s="1" t="s">
        <v>1047</v>
      </c>
      <c r="F2762" s="1" t="s">
        <v>179</v>
      </c>
      <c r="G2762" s="1" t="s">
        <v>1062</v>
      </c>
      <c r="H2762" s="1" t="s">
        <v>7396</v>
      </c>
      <c r="I2762" s="1">
        <f>+Territorio[[#This Row],[id]]</f>
        <v>2752</v>
      </c>
    </row>
    <row r="2763" spans="2:9" hidden="1" x14ac:dyDescent="0.25">
      <c r="B2763">
        <v>2753</v>
      </c>
      <c r="C2763" s="1" t="s">
        <v>7397</v>
      </c>
      <c r="D2763" s="1" t="s">
        <v>7398</v>
      </c>
      <c r="E2763" s="1" t="s">
        <v>1047</v>
      </c>
      <c r="F2763" s="1" t="s">
        <v>179</v>
      </c>
      <c r="G2763" s="1" t="s">
        <v>1062</v>
      </c>
      <c r="H2763" s="1" t="s">
        <v>7399</v>
      </c>
      <c r="I2763" s="1">
        <f>+Territorio[[#This Row],[id]]</f>
        <v>2753</v>
      </c>
    </row>
    <row r="2764" spans="2:9" hidden="1" x14ac:dyDescent="0.25">
      <c r="B2764">
        <v>2754</v>
      </c>
      <c r="C2764" s="1" t="s">
        <v>7400</v>
      </c>
      <c r="D2764" s="1" t="s">
        <v>7401</v>
      </c>
      <c r="E2764" s="1" t="s">
        <v>1047</v>
      </c>
      <c r="F2764" s="1" t="s">
        <v>179</v>
      </c>
      <c r="G2764" s="1" t="s">
        <v>1062</v>
      </c>
      <c r="H2764" s="1" t="s">
        <v>7402</v>
      </c>
      <c r="I2764" s="1">
        <f>+Territorio[[#This Row],[id]]</f>
        <v>2754</v>
      </c>
    </row>
    <row r="2765" spans="2:9" hidden="1" x14ac:dyDescent="0.25">
      <c r="B2765">
        <v>2755</v>
      </c>
      <c r="C2765" s="1" t="s">
        <v>7403</v>
      </c>
      <c r="D2765" s="1" t="s">
        <v>7404</v>
      </c>
      <c r="E2765" s="1" t="s">
        <v>1047</v>
      </c>
      <c r="F2765" s="1" t="s">
        <v>179</v>
      </c>
      <c r="G2765" s="1" t="s">
        <v>1062</v>
      </c>
      <c r="H2765" s="1" t="s">
        <v>7405</v>
      </c>
      <c r="I2765" s="1">
        <f>+Territorio[[#This Row],[id]]</f>
        <v>2755</v>
      </c>
    </row>
    <row r="2766" spans="2:9" hidden="1" x14ac:dyDescent="0.25">
      <c r="B2766">
        <v>2756</v>
      </c>
      <c r="C2766" s="1" t="s">
        <v>2738</v>
      </c>
      <c r="D2766" s="1" t="s">
        <v>7406</v>
      </c>
      <c r="E2766" s="1" t="s">
        <v>1047</v>
      </c>
      <c r="F2766" s="1" t="s">
        <v>179</v>
      </c>
      <c r="G2766" s="1" t="s">
        <v>1062</v>
      </c>
      <c r="H2766" s="1" t="s">
        <v>7407</v>
      </c>
      <c r="I2766" s="1">
        <f>+Territorio[[#This Row],[id]]</f>
        <v>2756</v>
      </c>
    </row>
    <row r="2767" spans="2:9" hidden="1" x14ac:dyDescent="0.25">
      <c r="B2767">
        <v>2757</v>
      </c>
      <c r="C2767" s="1" t="s">
        <v>2155</v>
      </c>
      <c r="D2767" s="1" t="s">
        <v>7408</v>
      </c>
      <c r="E2767" s="1" t="s">
        <v>1047</v>
      </c>
      <c r="F2767" s="1" t="s">
        <v>179</v>
      </c>
      <c r="G2767" s="1" t="s">
        <v>1062</v>
      </c>
      <c r="H2767" s="1" t="s">
        <v>7409</v>
      </c>
      <c r="I2767" s="1">
        <f>+Territorio[[#This Row],[id]]</f>
        <v>2757</v>
      </c>
    </row>
    <row r="2768" spans="2:9" hidden="1" x14ac:dyDescent="0.25">
      <c r="B2768">
        <v>2758</v>
      </c>
      <c r="C2768" s="1" t="s">
        <v>7410</v>
      </c>
      <c r="D2768" s="1" t="s">
        <v>7411</v>
      </c>
      <c r="E2768" s="1" t="s">
        <v>1047</v>
      </c>
      <c r="F2768" s="1" t="s">
        <v>179</v>
      </c>
      <c r="G2768" s="1" t="s">
        <v>1062</v>
      </c>
      <c r="H2768" s="1" t="s">
        <v>7412</v>
      </c>
      <c r="I2768" s="1">
        <f>+Territorio[[#This Row],[id]]</f>
        <v>2758</v>
      </c>
    </row>
    <row r="2769" spans="2:9" hidden="1" x14ac:dyDescent="0.25">
      <c r="B2769">
        <v>2759</v>
      </c>
      <c r="C2769" s="1" t="s">
        <v>2158</v>
      </c>
      <c r="D2769" s="1" t="s">
        <v>7413</v>
      </c>
      <c r="E2769" s="1" t="s">
        <v>1047</v>
      </c>
      <c r="F2769" s="1" t="s">
        <v>179</v>
      </c>
      <c r="G2769" s="1" t="s">
        <v>1062</v>
      </c>
      <c r="H2769" s="1" t="s">
        <v>7414</v>
      </c>
      <c r="I2769" s="1">
        <f>+Territorio[[#This Row],[id]]</f>
        <v>2759</v>
      </c>
    </row>
    <row r="2770" spans="2:9" hidden="1" x14ac:dyDescent="0.25">
      <c r="B2770">
        <v>2760</v>
      </c>
      <c r="C2770" s="1" t="s">
        <v>7415</v>
      </c>
      <c r="D2770" s="1" t="s">
        <v>7416</v>
      </c>
      <c r="E2770" s="1" t="s">
        <v>1047</v>
      </c>
      <c r="F2770" s="1" t="s">
        <v>179</v>
      </c>
      <c r="G2770" s="1" t="s">
        <v>1062</v>
      </c>
      <c r="H2770" s="1" t="s">
        <v>7417</v>
      </c>
      <c r="I2770" s="1">
        <f>+Territorio[[#This Row],[id]]</f>
        <v>2760</v>
      </c>
    </row>
    <row r="2771" spans="2:9" hidden="1" x14ac:dyDescent="0.25">
      <c r="B2771">
        <v>2761</v>
      </c>
      <c r="C2771" s="1" t="s">
        <v>4100</v>
      </c>
      <c r="D2771" s="1" t="s">
        <v>7418</v>
      </c>
      <c r="E2771" s="1" t="s">
        <v>1047</v>
      </c>
      <c r="F2771" s="1" t="s">
        <v>179</v>
      </c>
      <c r="G2771" s="1" t="s">
        <v>1062</v>
      </c>
      <c r="H2771" s="1" t="s">
        <v>7419</v>
      </c>
      <c r="I2771" s="1">
        <f>+Territorio[[#This Row],[id]]</f>
        <v>2761</v>
      </c>
    </row>
    <row r="2772" spans="2:9" hidden="1" x14ac:dyDescent="0.25">
      <c r="B2772">
        <v>2762</v>
      </c>
      <c r="C2772" s="1" t="s">
        <v>2227</v>
      </c>
      <c r="D2772" s="1" t="s">
        <v>7420</v>
      </c>
      <c r="E2772" s="1" t="s">
        <v>1047</v>
      </c>
      <c r="F2772" s="1" t="s">
        <v>179</v>
      </c>
      <c r="G2772" s="1" t="s">
        <v>1062</v>
      </c>
      <c r="H2772" s="1" t="s">
        <v>7421</v>
      </c>
      <c r="I2772" s="1">
        <f>+Territorio[[#This Row],[id]]</f>
        <v>2762</v>
      </c>
    </row>
    <row r="2773" spans="2:9" hidden="1" x14ac:dyDescent="0.25">
      <c r="B2773">
        <v>2763</v>
      </c>
      <c r="C2773" s="1" t="s">
        <v>7422</v>
      </c>
      <c r="D2773" s="1" t="s">
        <v>7423</v>
      </c>
      <c r="E2773" s="1" t="s">
        <v>1047</v>
      </c>
      <c r="F2773" s="1" t="s">
        <v>179</v>
      </c>
      <c r="G2773" s="1" t="s">
        <v>1062</v>
      </c>
      <c r="H2773" s="1" t="s">
        <v>7424</v>
      </c>
      <c r="I2773" s="1">
        <f>+Territorio[[#This Row],[id]]</f>
        <v>2763</v>
      </c>
    </row>
    <row r="2774" spans="2:9" hidden="1" x14ac:dyDescent="0.25">
      <c r="B2774">
        <v>2764</v>
      </c>
      <c r="C2774" s="1" t="s">
        <v>7322</v>
      </c>
      <c r="D2774" s="1" t="s">
        <v>7425</v>
      </c>
      <c r="E2774" s="1" t="s">
        <v>1047</v>
      </c>
      <c r="F2774" s="1" t="s">
        <v>179</v>
      </c>
      <c r="G2774" s="1" t="s">
        <v>1062</v>
      </c>
      <c r="H2774" s="1" t="s">
        <v>7426</v>
      </c>
      <c r="I2774" s="1">
        <f>+Territorio[[#This Row],[id]]</f>
        <v>2764</v>
      </c>
    </row>
    <row r="2775" spans="2:9" hidden="1" x14ac:dyDescent="0.25">
      <c r="B2775">
        <v>2765</v>
      </c>
      <c r="C2775" s="1" t="s">
        <v>3342</v>
      </c>
      <c r="D2775" s="1" t="s">
        <v>7427</v>
      </c>
      <c r="E2775" s="1" t="s">
        <v>1047</v>
      </c>
      <c r="F2775" s="1" t="s">
        <v>179</v>
      </c>
      <c r="G2775" s="1" t="s">
        <v>1062</v>
      </c>
      <c r="H2775" s="1" t="s">
        <v>7428</v>
      </c>
      <c r="I2775" s="1">
        <f>+Territorio[[#This Row],[id]]</f>
        <v>2765</v>
      </c>
    </row>
    <row r="2776" spans="2:9" hidden="1" x14ac:dyDescent="0.25">
      <c r="B2776">
        <v>2766</v>
      </c>
      <c r="C2776" s="1" t="s">
        <v>7429</v>
      </c>
      <c r="D2776" s="1" t="s">
        <v>7430</v>
      </c>
      <c r="E2776" s="1" t="s">
        <v>1047</v>
      </c>
      <c r="F2776" s="1" t="s">
        <v>179</v>
      </c>
      <c r="G2776" s="1" t="s">
        <v>1062</v>
      </c>
      <c r="H2776" s="1" t="s">
        <v>7431</v>
      </c>
      <c r="I2776" s="1">
        <f>+Territorio[[#This Row],[id]]</f>
        <v>2766</v>
      </c>
    </row>
    <row r="2777" spans="2:9" hidden="1" x14ac:dyDescent="0.25">
      <c r="B2777">
        <v>2767</v>
      </c>
      <c r="C2777" s="1" t="s">
        <v>2161</v>
      </c>
      <c r="D2777" s="1" t="s">
        <v>7432</v>
      </c>
      <c r="E2777" s="1" t="s">
        <v>1047</v>
      </c>
      <c r="F2777" s="1" t="s">
        <v>179</v>
      </c>
      <c r="G2777" s="1" t="s">
        <v>1062</v>
      </c>
      <c r="H2777" s="1" t="s">
        <v>7433</v>
      </c>
      <c r="I2777" s="1">
        <f>+Territorio[[#This Row],[id]]</f>
        <v>2767</v>
      </c>
    </row>
    <row r="2778" spans="2:9" hidden="1" x14ac:dyDescent="0.25">
      <c r="B2778">
        <v>2768</v>
      </c>
      <c r="C2778" s="1" t="s">
        <v>1029</v>
      </c>
      <c r="D2778" s="1" t="s">
        <v>7434</v>
      </c>
      <c r="E2778" s="1" t="s">
        <v>1047</v>
      </c>
      <c r="F2778" s="1" t="s">
        <v>179</v>
      </c>
      <c r="G2778" s="1" t="s">
        <v>1062</v>
      </c>
      <c r="H2778" s="1" t="s">
        <v>7435</v>
      </c>
      <c r="I2778" s="1">
        <f>+Territorio[[#This Row],[id]]</f>
        <v>2768</v>
      </c>
    </row>
    <row r="2779" spans="2:9" hidden="1" x14ac:dyDescent="0.25">
      <c r="B2779">
        <v>2769</v>
      </c>
      <c r="C2779" s="1" t="s">
        <v>7436</v>
      </c>
      <c r="D2779" s="1" t="s">
        <v>7437</v>
      </c>
      <c r="E2779" s="1" t="s">
        <v>1047</v>
      </c>
      <c r="F2779" s="1" t="s">
        <v>179</v>
      </c>
      <c r="G2779" s="1" t="s">
        <v>1062</v>
      </c>
      <c r="H2779" s="1" t="s">
        <v>7438</v>
      </c>
      <c r="I2779" s="1">
        <f>+Territorio[[#This Row],[id]]</f>
        <v>2769</v>
      </c>
    </row>
    <row r="2780" spans="2:9" hidden="1" x14ac:dyDescent="0.25">
      <c r="B2780">
        <v>2770</v>
      </c>
      <c r="C2780" s="1" t="s">
        <v>7439</v>
      </c>
      <c r="D2780" s="1" t="s">
        <v>7440</v>
      </c>
      <c r="E2780" s="1" t="s">
        <v>1047</v>
      </c>
      <c r="F2780" s="1" t="s">
        <v>179</v>
      </c>
      <c r="G2780" s="1" t="s">
        <v>1062</v>
      </c>
      <c r="H2780" s="1" t="s">
        <v>7441</v>
      </c>
      <c r="I2780" s="1">
        <f>+Territorio[[#This Row],[id]]</f>
        <v>2770</v>
      </c>
    </row>
    <row r="2781" spans="2:9" hidden="1" x14ac:dyDescent="0.25">
      <c r="B2781">
        <v>2771</v>
      </c>
      <c r="C2781" s="1" t="s">
        <v>7241</v>
      </c>
      <c r="D2781" s="1" t="s">
        <v>7442</v>
      </c>
      <c r="E2781" s="1" t="s">
        <v>1047</v>
      </c>
      <c r="F2781" s="1" t="s">
        <v>179</v>
      </c>
      <c r="G2781" s="1" t="s">
        <v>1062</v>
      </c>
      <c r="H2781" s="1" t="s">
        <v>7443</v>
      </c>
      <c r="I2781" s="1">
        <f>+Territorio[[#This Row],[id]]</f>
        <v>2771</v>
      </c>
    </row>
    <row r="2782" spans="2:9" hidden="1" x14ac:dyDescent="0.25">
      <c r="B2782">
        <v>2772</v>
      </c>
      <c r="C2782" s="1" t="s">
        <v>883</v>
      </c>
      <c r="D2782" s="1" t="s">
        <v>7444</v>
      </c>
      <c r="E2782" s="1" t="s">
        <v>1047</v>
      </c>
      <c r="F2782" s="1" t="s">
        <v>179</v>
      </c>
      <c r="G2782" s="1" t="s">
        <v>1062</v>
      </c>
      <c r="H2782" s="1" t="s">
        <v>7445</v>
      </c>
      <c r="I2782" s="1">
        <f>+Territorio[[#This Row],[id]]</f>
        <v>2772</v>
      </c>
    </row>
    <row r="2783" spans="2:9" hidden="1" x14ac:dyDescent="0.25">
      <c r="B2783">
        <v>2773</v>
      </c>
      <c r="C2783" s="1" t="s">
        <v>2532</v>
      </c>
      <c r="D2783" s="1" t="s">
        <v>7446</v>
      </c>
      <c r="E2783" s="1" t="s">
        <v>1047</v>
      </c>
      <c r="F2783" s="1" t="s">
        <v>179</v>
      </c>
      <c r="G2783" s="1" t="s">
        <v>1062</v>
      </c>
      <c r="H2783" s="1" t="s">
        <v>7447</v>
      </c>
      <c r="I2783" s="1">
        <f>+Territorio[[#This Row],[id]]</f>
        <v>2773</v>
      </c>
    </row>
    <row r="2784" spans="2:9" hidden="1" x14ac:dyDescent="0.25">
      <c r="B2784">
        <v>2774</v>
      </c>
      <c r="C2784" s="1" t="s">
        <v>7448</v>
      </c>
      <c r="D2784" s="1" t="s">
        <v>7449</v>
      </c>
      <c r="E2784" s="1" t="s">
        <v>1047</v>
      </c>
      <c r="F2784" s="1" t="s">
        <v>179</v>
      </c>
      <c r="G2784" s="1" t="s">
        <v>1062</v>
      </c>
      <c r="H2784" s="1" t="s">
        <v>7450</v>
      </c>
      <c r="I2784" s="1">
        <f>+Territorio[[#This Row],[id]]</f>
        <v>2774</v>
      </c>
    </row>
    <row r="2785" spans="2:9" hidden="1" x14ac:dyDescent="0.25">
      <c r="B2785">
        <v>2775</v>
      </c>
      <c r="C2785" s="1" t="s">
        <v>2164</v>
      </c>
      <c r="D2785" s="1" t="s">
        <v>7451</v>
      </c>
      <c r="E2785" s="1" t="s">
        <v>1047</v>
      </c>
      <c r="F2785" s="1" t="s">
        <v>179</v>
      </c>
      <c r="G2785" s="1" t="s">
        <v>1062</v>
      </c>
      <c r="H2785" s="1" t="s">
        <v>7452</v>
      </c>
      <c r="I2785" s="1">
        <f>+Territorio[[#This Row],[id]]</f>
        <v>2775</v>
      </c>
    </row>
    <row r="2786" spans="2:9" hidden="1" x14ac:dyDescent="0.25">
      <c r="B2786">
        <v>2776</v>
      </c>
      <c r="C2786" s="1" t="s">
        <v>2471</v>
      </c>
      <c r="D2786" s="1" t="s">
        <v>7453</v>
      </c>
      <c r="E2786" s="1" t="s">
        <v>1047</v>
      </c>
      <c r="F2786" s="1" t="s">
        <v>179</v>
      </c>
      <c r="G2786" s="1" t="s">
        <v>1062</v>
      </c>
      <c r="H2786" s="1" t="s">
        <v>7454</v>
      </c>
      <c r="I2786" s="1">
        <f>+Territorio[[#This Row],[id]]</f>
        <v>2776</v>
      </c>
    </row>
    <row r="2787" spans="2:9" hidden="1" x14ac:dyDescent="0.25">
      <c r="B2787">
        <v>2777</v>
      </c>
      <c r="C2787" s="1" t="s">
        <v>2276</v>
      </c>
      <c r="D2787" s="1" t="s">
        <v>7455</v>
      </c>
      <c r="E2787" s="1" t="s">
        <v>1047</v>
      </c>
      <c r="F2787" s="1" t="s">
        <v>179</v>
      </c>
      <c r="G2787" s="1" t="s">
        <v>1062</v>
      </c>
      <c r="H2787" s="1" t="s">
        <v>7456</v>
      </c>
      <c r="I2787" s="1">
        <f>+Territorio[[#This Row],[id]]</f>
        <v>2777</v>
      </c>
    </row>
    <row r="2788" spans="2:9" hidden="1" x14ac:dyDescent="0.25">
      <c r="B2788">
        <v>2778</v>
      </c>
      <c r="C2788" s="1" t="s">
        <v>892</v>
      </c>
      <c r="D2788" s="1" t="s">
        <v>7457</v>
      </c>
      <c r="E2788" s="1" t="s">
        <v>1047</v>
      </c>
      <c r="F2788" s="1" t="s">
        <v>179</v>
      </c>
      <c r="G2788" s="1" t="s">
        <v>1062</v>
      </c>
      <c r="H2788" s="1" t="s">
        <v>7458</v>
      </c>
      <c r="I2788" s="1">
        <f>+Territorio[[#This Row],[id]]</f>
        <v>2778</v>
      </c>
    </row>
    <row r="2789" spans="2:9" hidden="1" x14ac:dyDescent="0.25">
      <c r="B2789">
        <v>2779</v>
      </c>
      <c r="C2789" s="1" t="s">
        <v>4041</v>
      </c>
      <c r="D2789" s="1" t="s">
        <v>7459</v>
      </c>
      <c r="E2789" s="1" t="s">
        <v>1047</v>
      </c>
      <c r="F2789" s="1" t="s">
        <v>179</v>
      </c>
      <c r="G2789" s="1" t="s">
        <v>1062</v>
      </c>
      <c r="H2789" s="1" t="s">
        <v>7460</v>
      </c>
      <c r="I2789" s="1">
        <f>+Territorio[[#This Row],[id]]</f>
        <v>2779</v>
      </c>
    </row>
    <row r="2790" spans="2:9" hidden="1" x14ac:dyDescent="0.25">
      <c r="B2790">
        <v>2780</v>
      </c>
      <c r="C2790" s="1" t="s">
        <v>3605</v>
      </c>
      <c r="D2790" s="1" t="s">
        <v>7461</v>
      </c>
      <c r="E2790" s="1" t="s">
        <v>1047</v>
      </c>
      <c r="F2790" s="1" t="s">
        <v>179</v>
      </c>
      <c r="G2790" s="1" t="s">
        <v>1062</v>
      </c>
      <c r="H2790" s="1" t="s">
        <v>7462</v>
      </c>
      <c r="I2790" s="1">
        <f>+Territorio[[#This Row],[id]]</f>
        <v>2780</v>
      </c>
    </row>
    <row r="2791" spans="2:9" hidden="1" x14ac:dyDescent="0.25">
      <c r="B2791">
        <v>2781</v>
      </c>
      <c r="C2791" s="1" t="s">
        <v>1853</v>
      </c>
      <c r="D2791" s="1" t="s">
        <v>7463</v>
      </c>
      <c r="E2791" s="1" t="s">
        <v>1047</v>
      </c>
      <c r="F2791" s="1" t="s">
        <v>179</v>
      </c>
      <c r="G2791" s="1" t="s">
        <v>1062</v>
      </c>
      <c r="H2791" s="1" t="s">
        <v>7464</v>
      </c>
      <c r="I2791" s="1">
        <f>+Territorio[[#This Row],[id]]</f>
        <v>2781</v>
      </c>
    </row>
    <row r="2792" spans="2:9" hidden="1" x14ac:dyDescent="0.25">
      <c r="B2792">
        <v>2782</v>
      </c>
      <c r="C2792" s="1" t="s">
        <v>1960</v>
      </c>
      <c r="D2792" s="1" t="s">
        <v>7465</v>
      </c>
      <c r="E2792" s="1" t="s">
        <v>1047</v>
      </c>
      <c r="F2792" s="1" t="s">
        <v>179</v>
      </c>
      <c r="G2792" s="1" t="s">
        <v>1062</v>
      </c>
      <c r="H2792" s="1" t="s">
        <v>7466</v>
      </c>
      <c r="I2792" s="1">
        <f>+Territorio[[#This Row],[id]]</f>
        <v>2782</v>
      </c>
    </row>
    <row r="2793" spans="2:9" hidden="1" x14ac:dyDescent="0.25">
      <c r="B2793">
        <v>2783</v>
      </c>
      <c r="C2793" s="1" t="s">
        <v>883</v>
      </c>
      <c r="D2793" s="1" t="s">
        <v>7467</v>
      </c>
      <c r="E2793" s="1" t="s">
        <v>1047</v>
      </c>
      <c r="F2793" s="1" t="s">
        <v>179</v>
      </c>
      <c r="G2793" s="1" t="s">
        <v>1062</v>
      </c>
      <c r="H2793" s="1" t="s">
        <v>7468</v>
      </c>
      <c r="I2793" s="1">
        <f>+Territorio[[#This Row],[id]]</f>
        <v>2783</v>
      </c>
    </row>
    <row r="2794" spans="2:9" hidden="1" x14ac:dyDescent="0.25">
      <c r="B2794">
        <v>2784</v>
      </c>
      <c r="C2794" s="1" t="s">
        <v>1416</v>
      </c>
      <c r="D2794" s="1" t="s">
        <v>7469</v>
      </c>
      <c r="E2794" s="1" t="s">
        <v>1047</v>
      </c>
      <c r="F2794" s="1" t="s">
        <v>179</v>
      </c>
      <c r="G2794" s="1" t="s">
        <v>1062</v>
      </c>
      <c r="H2794" s="1" t="s">
        <v>7470</v>
      </c>
      <c r="I2794" s="1">
        <f>+Territorio[[#This Row],[id]]</f>
        <v>2784</v>
      </c>
    </row>
    <row r="2795" spans="2:9" hidden="1" x14ac:dyDescent="0.25">
      <c r="B2795">
        <v>2785</v>
      </c>
      <c r="C2795" s="1" t="s">
        <v>7471</v>
      </c>
      <c r="D2795" s="1" t="s">
        <v>7472</v>
      </c>
      <c r="E2795" s="1" t="s">
        <v>1047</v>
      </c>
      <c r="F2795" s="1" t="s">
        <v>179</v>
      </c>
      <c r="G2795" s="1" t="s">
        <v>1062</v>
      </c>
      <c r="H2795" s="1" t="s">
        <v>7473</v>
      </c>
      <c r="I2795" s="1">
        <f>+Territorio[[#This Row],[id]]</f>
        <v>2785</v>
      </c>
    </row>
    <row r="2796" spans="2:9" hidden="1" x14ac:dyDescent="0.25">
      <c r="B2796">
        <v>2786</v>
      </c>
      <c r="C2796" s="1" t="s">
        <v>7474</v>
      </c>
      <c r="D2796" s="1" t="s">
        <v>7475</v>
      </c>
      <c r="E2796" s="1" t="s">
        <v>1047</v>
      </c>
      <c r="F2796" s="1" t="s">
        <v>179</v>
      </c>
      <c r="G2796" s="1" t="s">
        <v>1062</v>
      </c>
      <c r="H2796" s="1" t="s">
        <v>7476</v>
      </c>
      <c r="I2796" s="1">
        <f>+Territorio[[#This Row],[id]]</f>
        <v>2786</v>
      </c>
    </row>
    <row r="2797" spans="2:9" hidden="1" x14ac:dyDescent="0.25">
      <c r="B2797">
        <v>2787</v>
      </c>
      <c r="C2797" s="1" t="s">
        <v>2170</v>
      </c>
      <c r="D2797" s="1" t="s">
        <v>7477</v>
      </c>
      <c r="E2797" s="1" t="s">
        <v>1047</v>
      </c>
      <c r="F2797" s="1" t="s">
        <v>179</v>
      </c>
      <c r="G2797" s="1" t="s">
        <v>1062</v>
      </c>
      <c r="H2797" s="1" t="s">
        <v>7478</v>
      </c>
      <c r="I2797" s="1">
        <f>+Territorio[[#This Row],[id]]</f>
        <v>2787</v>
      </c>
    </row>
    <row r="2798" spans="2:9" hidden="1" x14ac:dyDescent="0.25">
      <c r="B2798">
        <v>2788</v>
      </c>
      <c r="C2798" s="1" t="s">
        <v>7479</v>
      </c>
      <c r="D2798" s="1" t="s">
        <v>7480</v>
      </c>
      <c r="E2798" s="1" t="s">
        <v>1047</v>
      </c>
      <c r="F2798" s="1" t="s">
        <v>179</v>
      </c>
      <c r="G2798" s="1" t="s">
        <v>1062</v>
      </c>
      <c r="H2798" s="1" t="s">
        <v>7481</v>
      </c>
      <c r="I2798" s="1">
        <f>+Territorio[[#This Row],[id]]</f>
        <v>2788</v>
      </c>
    </row>
    <row r="2799" spans="2:9" hidden="1" x14ac:dyDescent="0.25">
      <c r="B2799">
        <v>2789</v>
      </c>
      <c r="C2799" s="1" t="s">
        <v>7482</v>
      </c>
      <c r="D2799" s="1" t="s">
        <v>7483</v>
      </c>
      <c r="E2799" s="1" t="s">
        <v>1047</v>
      </c>
      <c r="F2799" s="1" t="s">
        <v>179</v>
      </c>
      <c r="G2799" s="1" t="s">
        <v>1062</v>
      </c>
      <c r="H2799" s="1" t="s">
        <v>7484</v>
      </c>
      <c r="I2799" s="1">
        <f>+Territorio[[#This Row],[id]]</f>
        <v>2789</v>
      </c>
    </row>
    <row r="2800" spans="2:9" hidden="1" x14ac:dyDescent="0.25">
      <c r="B2800">
        <v>2790</v>
      </c>
      <c r="C2800" s="1" t="s">
        <v>7485</v>
      </c>
      <c r="D2800" s="1" t="s">
        <v>7486</v>
      </c>
      <c r="E2800" s="1" t="s">
        <v>1047</v>
      </c>
      <c r="F2800" s="1" t="s">
        <v>179</v>
      </c>
      <c r="G2800" s="1" t="s">
        <v>1062</v>
      </c>
      <c r="H2800" s="1" t="s">
        <v>7487</v>
      </c>
      <c r="I2800" s="1">
        <f>+Territorio[[#This Row],[id]]</f>
        <v>2790</v>
      </c>
    </row>
    <row r="2801" spans="2:9" hidden="1" x14ac:dyDescent="0.25">
      <c r="B2801">
        <v>2791</v>
      </c>
      <c r="C2801" s="1" t="s">
        <v>3681</v>
      </c>
      <c r="D2801" s="1" t="s">
        <v>7488</v>
      </c>
      <c r="E2801" s="1" t="s">
        <v>1047</v>
      </c>
      <c r="F2801" s="1" t="s">
        <v>179</v>
      </c>
      <c r="G2801" s="1" t="s">
        <v>1062</v>
      </c>
      <c r="H2801" s="1" t="s">
        <v>7489</v>
      </c>
      <c r="I2801" s="1">
        <f>+Territorio[[#This Row],[id]]</f>
        <v>2791</v>
      </c>
    </row>
    <row r="2802" spans="2:9" hidden="1" x14ac:dyDescent="0.25">
      <c r="B2802">
        <v>2792</v>
      </c>
      <c r="C2802" s="1" t="s">
        <v>3678</v>
      </c>
      <c r="D2802" s="1" t="s">
        <v>7490</v>
      </c>
      <c r="E2802" s="1" t="s">
        <v>1047</v>
      </c>
      <c r="F2802" s="1" t="s">
        <v>179</v>
      </c>
      <c r="G2802" s="1" t="s">
        <v>1062</v>
      </c>
      <c r="H2802" s="1" t="s">
        <v>7491</v>
      </c>
      <c r="I2802" s="1">
        <f>+Territorio[[#This Row],[id]]</f>
        <v>2792</v>
      </c>
    </row>
    <row r="2803" spans="2:9" hidden="1" x14ac:dyDescent="0.25">
      <c r="B2803">
        <v>2793</v>
      </c>
      <c r="C2803" s="1" t="s">
        <v>7492</v>
      </c>
      <c r="D2803" s="1" t="s">
        <v>7493</v>
      </c>
      <c r="E2803" s="1" t="s">
        <v>1047</v>
      </c>
      <c r="F2803" s="1" t="s">
        <v>179</v>
      </c>
      <c r="G2803" s="1" t="s">
        <v>1062</v>
      </c>
      <c r="H2803" s="1" t="s">
        <v>7494</v>
      </c>
      <c r="I2803" s="1">
        <f>+Territorio[[#This Row],[id]]</f>
        <v>2793</v>
      </c>
    </row>
    <row r="2804" spans="2:9" hidden="1" x14ac:dyDescent="0.25">
      <c r="B2804">
        <v>2794</v>
      </c>
      <c r="C2804" s="1" t="s">
        <v>7495</v>
      </c>
      <c r="D2804" s="1" t="s">
        <v>7496</v>
      </c>
      <c r="E2804" s="1" t="s">
        <v>1047</v>
      </c>
      <c r="F2804" s="1" t="s">
        <v>179</v>
      </c>
      <c r="G2804" s="1" t="s">
        <v>1062</v>
      </c>
      <c r="H2804" s="1" t="s">
        <v>7497</v>
      </c>
      <c r="I2804" s="1">
        <f>+Territorio[[#This Row],[id]]</f>
        <v>2794</v>
      </c>
    </row>
    <row r="2805" spans="2:9" hidden="1" x14ac:dyDescent="0.25">
      <c r="B2805">
        <v>2795</v>
      </c>
      <c r="C2805" s="1" t="s">
        <v>7498</v>
      </c>
      <c r="D2805" s="1" t="s">
        <v>7499</v>
      </c>
      <c r="E2805" s="1" t="s">
        <v>1047</v>
      </c>
      <c r="F2805" s="1" t="s">
        <v>179</v>
      </c>
      <c r="G2805" s="1" t="s">
        <v>1062</v>
      </c>
      <c r="H2805" s="1" t="s">
        <v>7500</v>
      </c>
      <c r="I2805" s="1">
        <f>+Territorio[[#This Row],[id]]</f>
        <v>2795</v>
      </c>
    </row>
    <row r="2806" spans="2:9" hidden="1" x14ac:dyDescent="0.25">
      <c r="B2806">
        <v>2796</v>
      </c>
      <c r="C2806" s="1" t="s">
        <v>7501</v>
      </c>
      <c r="D2806" s="1" t="s">
        <v>7502</v>
      </c>
      <c r="E2806" s="1" t="s">
        <v>1047</v>
      </c>
      <c r="F2806" s="1" t="s">
        <v>179</v>
      </c>
      <c r="G2806" s="1" t="s">
        <v>1062</v>
      </c>
      <c r="H2806" s="1" t="s">
        <v>7503</v>
      </c>
      <c r="I2806" s="1">
        <f>+Territorio[[#This Row],[id]]</f>
        <v>2796</v>
      </c>
    </row>
    <row r="2807" spans="2:9" hidden="1" x14ac:dyDescent="0.25">
      <c r="B2807">
        <v>2797</v>
      </c>
      <c r="C2807" s="1" t="s">
        <v>7504</v>
      </c>
      <c r="D2807" s="1" t="s">
        <v>7505</v>
      </c>
      <c r="E2807" s="1" t="s">
        <v>1047</v>
      </c>
      <c r="F2807" s="1" t="s">
        <v>179</v>
      </c>
      <c r="G2807" s="1" t="s">
        <v>1062</v>
      </c>
      <c r="H2807" s="1" t="s">
        <v>7506</v>
      </c>
      <c r="I2807" s="1">
        <f>+Territorio[[#This Row],[id]]</f>
        <v>2797</v>
      </c>
    </row>
    <row r="2808" spans="2:9" hidden="1" x14ac:dyDescent="0.25">
      <c r="B2808">
        <v>2798</v>
      </c>
      <c r="C2808" s="1" t="s">
        <v>7507</v>
      </c>
      <c r="D2808" s="1" t="s">
        <v>7508</v>
      </c>
      <c r="E2808" s="1" t="s">
        <v>1047</v>
      </c>
      <c r="F2808" s="1" t="s">
        <v>179</v>
      </c>
      <c r="G2808" s="1" t="s">
        <v>1062</v>
      </c>
      <c r="H2808" s="1" t="s">
        <v>7509</v>
      </c>
      <c r="I2808" s="1">
        <f>+Territorio[[#This Row],[id]]</f>
        <v>2798</v>
      </c>
    </row>
    <row r="2809" spans="2:9" hidden="1" x14ac:dyDescent="0.25">
      <c r="B2809">
        <v>2799</v>
      </c>
      <c r="C2809" s="1" t="s">
        <v>7510</v>
      </c>
      <c r="D2809" s="1" t="s">
        <v>7511</v>
      </c>
      <c r="E2809" s="1" t="s">
        <v>1047</v>
      </c>
      <c r="F2809" s="1" t="s">
        <v>179</v>
      </c>
      <c r="G2809" s="1" t="s">
        <v>1062</v>
      </c>
      <c r="H2809" s="1" t="s">
        <v>7512</v>
      </c>
      <c r="I2809" s="1">
        <f>+Territorio[[#This Row],[id]]</f>
        <v>2799</v>
      </c>
    </row>
    <row r="2810" spans="2:9" hidden="1" x14ac:dyDescent="0.25">
      <c r="B2810">
        <v>2800</v>
      </c>
      <c r="C2810" s="1" t="s">
        <v>7513</v>
      </c>
      <c r="D2810" s="1" t="s">
        <v>7514</v>
      </c>
      <c r="E2810" s="1" t="s">
        <v>1047</v>
      </c>
      <c r="F2810" s="1" t="s">
        <v>179</v>
      </c>
      <c r="G2810" s="1" t="s">
        <v>1062</v>
      </c>
      <c r="H2810" s="1" t="s">
        <v>7515</v>
      </c>
      <c r="I2810" s="1">
        <f>+Territorio[[#This Row],[id]]</f>
        <v>2800</v>
      </c>
    </row>
    <row r="2811" spans="2:9" hidden="1" x14ac:dyDescent="0.25">
      <c r="B2811">
        <v>2801</v>
      </c>
      <c r="C2811" s="1" t="s">
        <v>7516</v>
      </c>
      <c r="D2811" s="1" t="s">
        <v>7517</v>
      </c>
      <c r="E2811" s="1" t="s">
        <v>1047</v>
      </c>
      <c r="F2811" s="1" t="s">
        <v>179</v>
      </c>
      <c r="G2811" s="1" t="s">
        <v>1062</v>
      </c>
      <c r="H2811" s="1" t="s">
        <v>7518</v>
      </c>
      <c r="I2811" s="1">
        <f>+Territorio[[#This Row],[id]]</f>
        <v>2801</v>
      </c>
    </row>
    <row r="2812" spans="2:9" hidden="1" x14ac:dyDescent="0.25">
      <c r="B2812">
        <v>2802</v>
      </c>
      <c r="C2812" s="1" t="s">
        <v>7519</v>
      </c>
      <c r="D2812" s="1" t="s">
        <v>7520</v>
      </c>
      <c r="E2812" s="1" t="s">
        <v>1047</v>
      </c>
      <c r="F2812" s="1" t="s">
        <v>179</v>
      </c>
      <c r="G2812" s="1" t="s">
        <v>1062</v>
      </c>
      <c r="H2812" s="1" t="s">
        <v>7521</v>
      </c>
      <c r="I2812" s="1">
        <f>+Territorio[[#This Row],[id]]</f>
        <v>2802</v>
      </c>
    </row>
    <row r="2813" spans="2:9" hidden="1" x14ac:dyDescent="0.25">
      <c r="B2813">
        <v>2803</v>
      </c>
      <c r="C2813" s="1" t="s">
        <v>2175</v>
      </c>
      <c r="D2813" s="1" t="s">
        <v>7522</v>
      </c>
      <c r="E2813" s="1" t="s">
        <v>1047</v>
      </c>
      <c r="F2813" s="1" t="s">
        <v>179</v>
      </c>
      <c r="G2813" s="1" t="s">
        <v>1062</v>
      </c>
      <c r="H2813" s="1" t="s">
        <v>7523</v>
      </c>
      <c r="I2813" s="1">
        <f>+Territorio[[#This Row],[id]]</f>
        <v>2803</v>
      </c>
    </row>
    <row r="2814" spans="2:9" hidden="1" x14ac:dyDescent="0.25">
      <c r="B2814">
        <v>2804</v>
      </c>
      <c r="C2814" s="1" t="s">
        <v>7524</v>
      </c>
      <c r="D2814" s="1" t="s">
        <v>7525</v>
      </c>
      <c r="E2814" s="1" t="s">
        <v>1047</v>
      </c>
      <c r="F2814" s="1" t="s">
        <v>179</v>
      </c>
      <c r="G2814" s="1" t="s">
        <v>1062</v>
      </c>
      <c r="H2814" s="1" t="s">
        <v>7526</v>
      </c>
      <c r="I2814" s="1">
        <f>+Territorio[[#This Row],[id]]</f>
        <v>2804</v>
      </c>
    </row>
    <row r="2815" spans="2:9" hidden="1" x14ac:dyDescent="0.25">
      <c r="B2815">
        <v>2805</v>
      </c>
      <c r="C2815" s="1" t="s">
        <v>7527</v>
      </c>
      <c r="D2815" s="1" t="s">
        <v>7528</v>
      </c>
      <c r="E2815" s="1" t="s">
        <v>1047</v>
      </c>
      <c r="F2815" s="1" t="s">
        <v>179</v>
      </c>
      <c r="G2815" s="1" t="s">
        <v>1062</v>
      </c>
      <c r="H2815" s="1" t="s">
        <v>7529</v>
      </c>
      <c r="I2815" s="1">
        <f>+Territorio[[#This Row],[id]]</f>
        <v>2805</v>
      </c>
    </row>
    <row r="2816" spans="2:9" hidden="1" x14ac:dyDescent="0.25">
      <c r="B2816">
        <v>2806</v>
      </c>
      <c r="C2816" s="1" t="s">
        <v>7036</v>
      </c>
      <c r="D2816" s="1" t="s">
        <v>7530</v>
      </c>
      <c r="E2816" s="1" t="s">
        <v>1047</v>
      </c>
      <c r="F2816" s="1" t="s">
        <v>179</v>
      </c>
      <c r="G2816" s="1" t="s">
        <v>1062</v>
      </c>
      <c r="H2816" s="1" t="s">
        <v>7531</v>
      </c>
      <c r="I2816" s="1">
        <f>+Territorio[[#This Row],[id]]</f>
        <v>2806</v>
      </c>
    </row>
    <row r="2817" spans="2:9" hidden="1" x14ac:dyDescent="0.25">
      <c r="B2817">
        <v>2807</v>
      </c>
      <c r="C2817" s="1" t="s">
        <v>7532</v>
      </c>
      <c r="D2817" s="1" t="s">
        <v>7533</v>
      </c>
      <c r="E2817" s="1" t="s">
        <v>1047</v>
      </c>
      <c r="F2817" s="1" t="s">
        <v>179</v>
      </c>
      <c r="G2817" s="1" t="s">
        <v>1062</v>
      </c>
      <c r="H2817" s="1" t="s">
        <v>7534</v>
      </c>
      <c r="I2817" s="1">
        <f>+Territorio[[#This Row],[id]]</f>
        <v>2807</v>
      </c>
    </row>
    <row r="2818" spans="2:9" hidden="1" x14ac:dyDescent="0.25">
      <c r="B2818">
        <v>2808</v>
      </c>
      <c r="C2818" s="1" t="s">
        <v>7535</v>
      </c>
      <c r="D2818" s="1" t="s">
        <v>7536</v>
      </c>
      <c r="E2818" s="1" t="s">
        <v>1047</v>
      </c>
      <c r="F2818" s="1" t="s">
        <v>179</v>
      </c>
      <c r="G2818" s="1" t="s">
        <v>1062</v>
      </c>
      <c r="H2818" s="1" t="s">
        <v>7537</v>
      </c>
      <c r="I2818" s="1">
        <f>+Territorio[[#This Row],[id]]</f>
        <v>2808</v>
      </c>
    </row>
    <row r="2819" spans="2:9" hidden="1" x14ac:dyDescent="0.25">
      <c r="B2819">
        <v>2809</v>
      </c>
      <c r="C2819" s="1" t="s">
        <v>7538</v>
      </c>
      <c r="D2819" s="1" t="s">
        <v>7539</v>
      </c>
      <c r="E2819" s="1" t="s">
        <v>1047</v>
      </c>
      <c r="F2819" s="1" t="s">
        <v>179</v>
      </c>
      <c r="G2819" s="1" t="s">
        <v>1062</v>
      </c>
      <c r="H2819" s="1" t="s">
        <v>7540</v>
      </c>
      <c r="I2819" s="1">
        <f>+Territorio[[#This Row],[id]]</f>
        <v>2809</v>
      </c>
    </row>
    <row r="2820" spans="2:9" hidden="1" x14ac:dyDescent="0.25">
      <c r="B2820">
        <v>2810</v>
      </c>
      <c r="C2820" s="1" t="s">
        <v>7541</v>
      </c>
      <c r="D2820" s="1" t="s">
        <v>7542</v>
      </c>
      <c r="E2820" s="1" t="s">
        <v>1047</v>
      </c>
      <c r="F2820" s="1" t="s">
        <v>179</v>
      </c>
      <c r="G2820" s="1" t="s">
        <v>1062</v>
      </c>
      <c r="H2820" s="1" t="s">
        <v>7543</v>
      </c>
      <c r="I2820" s="1">
        <f>+Territorio[[#This Row],[id]]</f>
        <v>2810</v>
      </c>
    </row>
    <row r="2821" spans="2:9" hidden="1" x14ac:dyDescent="0.25">
      <c r="B2821">
        <v>2811</v>
      </c>
      <c r="C2821" s="1" t="s">
        <v>7544</v>
      </c>
      <c r="D2821" s="1" t="s">
        <v>7545</v>
      </c>
      <c r="E2821" s="1" t="s">
        <v>1047</v>
      </c>
      <c r="F2821" s="1" t="s">
        <v>179</v>
      </c>
      <c r="G2821" s="1" t="s">
        <v>1062</v>
      </c>
      <c r="H2821" s="1" t="s">
        <v>7546</v>
      </c>
      <c r="I2821" s="1">
        <f>+Territorio[[#This Row],[id]]</f>
        <v>2811</v>
      </c>
    </row>
    <row r="2822" spans="2:9" hidden="1" x14ac:dyDescent="0.25">
      <c r="B2822">
        <v>2812</v>
      </c>
      <c r="C2822" s="1" t="s">
        <v>2181</v>
      </c>
      <c r="D2822" s="1" t="s">
        <v>4834</v>
      </c>
      <c r="E2822" s="1" t="s">
        <v>1047</v>
      </c>
      <c r="F2822" s="1" t="s">
        <v>179</v>
      </c>
      <c r="G2822" s="1" t="s">
        <v>1062</v>
      </c>
      <c r="H2822" s="1" t="s">
        <v>7547</v>
      </c>
      <c r="I2822" s="1">
        <f>+Territorio[[#This Row],[id]]</f>
        <v>2812</v>
      </c>
    </row>
    <row r="2823" spans="2:9" hidden="1" x14ac:dyDescent="0.25">
      <c r="B2823">
        <v>2813</v>
      </c>
      <c r="C2823" s="1" t="s">
        <v>7548</v>
      </c>
      <c r="D2823" s="1" t="s">
        <v>4837</v>
      </c>
      <c r="E2823" s="1" t="s">
        <v>1047</v>
      </c>
      <c r="F2823" s="1" t="s">
        <v>179</v>
      </c>
      <c r="G2823" s="1" t="s">
        <v>1062</v>
      </c>
      <c r="H2823" s="1" t="s">
        <v>7549</v>
      </c>
      <c r="I2823" s="1">
        <f>+Territorio[[#This Row],[id]]</f>
        <v>2813</v>
      </c>
    </row>
    <row r="2824" spans="2:9" hidden="1" x14ac:dyDescent="0.25">
      <c r="B2824">
        <v>2814</v>
      </c>
      <c r="C2824" s="1" t="s">
        <v>7550</v>
      </c>
      <c r="D2824" s="1" t="s">
        <v>4840</v>
      </c>
      <c r="E2824" s="1" t="s">
        <v>1047</v>
      </c>
      <c r="F2824" s="1" t="s">
        <v>179</v>
      </c>
      <c r="G2824" s="1" t="s">
        <v>1062</v>
      </c>
      <c r="H2824" s="1" t="s">
        <v>7551</v>
      </c>
      <c r="I2824" s="1">
        <f>+Territorio[[#This Row],[id]]</f>
        <v>2814</v>
      </c>
    </row>
    <row r="2825" spans="2:9" hidden="1" x14ac:dyDescent="0.25">
      <c r="B2825">
        <v>2815</v>
      </c>
      <c r="C2825" s="1" t="s">
        <v>7552</v>
      </c>
      <c r="D2825" s="1" t="s">
        <v>4843</v>
      </c>
      <c r="E2825" s="1" t="s">
        <v>1047</v>
      </c>
      <c r="F2825" s="1" t="s">
        <v>179</v>
      </c>
      <c r="G2825" s="1" t="s">
        <v>1062</v>
      </c>
      <c r="H2825" s="1" t="s">
        <v>7553</v>
      </c>
      <c r="I2825" s="1">
        <f>+Territorio[[#This Row],[id]]</f>
        <v>2815</v>
      </c>
    </row>
    <row r="2826" spans="2:9" hidden="1" x14ac:dyDescent="0.25">
      <c r="B2826">
        <v>2816</v>
      </c>
      <c r="C2826" s="1" t="s">
        <v>7554</v>
      </c>
      <c r="D2826" s="1" t="s">
        <v>7555</v>
      </c>
      <c r="E2826" s="1" t="s">
        <v>1047</v>
      </c>
      <c r="F2826" s="1" t="s">
        <v>179</v>
      </c>
      <c r="G2826" s="1" t="s">
        <v>1062</v>
      </c>
      <c r="H2826" s="1" t="s">
        <v>7556</v>
      </c>
      <c r="I2826" s="1">
        <f>+Territorio[[#This Row],[id]]</f>
        <v>2816</v>
      </c>
    </row>
    <row r="2827" spans="2:9" hidden="1" x14ac:dyDescent="0.25">
      <c r="B2827">
        <v>2817</v>
      </c>
      <c r="C2827" s="1" t="s">
        <v>7557</v>
      </c>
      <c r="D2827" s="1" t="s">
        <v>7558</v>
      </c>
      <c r="E2827" s="1" t="s">
        <v>1047</v>
      </c>
      <c r="F2827" s="1" t="s">
        <v>179</v>
      </c>
      <c r="G2827" s="1" t="s">
        <v>1062</v>
      </c>
      <c r="H2827" s="1" t="s">
        <v>7559</v>
      </c>
      <c r="I2827" s="1">
        <f>+Territorio[[#This Row],[id]]</f>
        <v>2817</v>
      </c>
    </row>
    <row r="2828" spans="2:9" hidden="1" x14ac:dyDescent="0.25">
      <c r="B2828">
        <v>2818</v>
      </c>
      <c r="C2828" s="1" t="s">
        <v>7560</v>
      </c>
      <c r="D2828" s="1" t="s">
        <v>7561</v>
      </c>
      <c r="E2828" s="1" t="s">
        <v>1047</v>
      </c>
      <c r="F2828" s="1" t="s">
        <v>179</v>
      </c>
      <c r="G2828" s="1" t="s">
        <v>1062</v>
      </c>
      <c r="H2828" s="1" t="s">
        <v>7562</v>
      </c>
      <c r="I2828" s="1">
        <f>+Territorio[[#This Row],[id]]</f>
        <v>2818</v>
      </c>
    </row>
    <row r="2829" spans="2:9" hidden="1" x14ac:dyDescent="0.25">
      <c r="B2829">
        <v>2819</v>
      </c>
      <c r="C2829" s="1" t="s">
        <v>7563</v>
      </c>
      <c r="D2829" s="1" t="s">
        <v>7564</v>
      </c>
      <c r="E2829" s="1" t="s">
        <v>1047</v>
      </c>
      <c r="F2829" s="1" t="s">
        <v>179</v>
      </c>
      <c r="G2829" s="1" t="s">
        <v>1062</v>
      </c>
      <c r="H2829" s="1" t="s">
        <v>7565</v>
      </c>
      <c r="I2829" s="1">
        <f>+Territorio[[#This Row],[id]]</f>
        <v>2819</v>
      </c>
    </row>
    <row r="2830" spans="2:9" hidden="1" x14ac:dyDescent="0.25">
      <c r="B2830">
        <v>2820</v>
      </c>
      <c r="C2830" s="1" t="s">
        <v>2184</v>
      </c>
      <c r="D2830" s="1" t="s">
        <v>7566</v>
      </c>
      <c r="E2830" s="1" t="s">
        <v>1047</v>
      </c>
      <c r="F2830" s="1" t="s">
        <v>179</v>
      </c>
      <c r="G2830" s="1" t="s">
        <v>1062</v>
      </c>
      <c r="H2830" s="1" t="s">
        <v>7567</v>
      </c>
      <c r="I2830" s="1">
        <f>+Territorio[[#This Row],[id]]</f>
        <v>2820</v>
      </c>
    </row>
    <row r="2831" spans="2:9" hidden="1" x14ac:dyDescent="0.25">
      <c r="B2831">
        <v>2821</v>
      </c>
      <c r="C2831" s="1" t="s">
        <v>7568</v>
      </c>
      <c r="D2831" s="1" t="s">
        <v>7569</v>
      </c>
      <c r="E2831" s="1" t="s">
        <v>1047</v>
      </c>
      <c r="F2831" s="1" t="s">
        <v>179</v>
      </c>
      <c r="G2831" s="1" t="s">
        <v>1062</v>
      </c>
      <c r="H2831" s="1" t="s">
        <v>7570</v>
      </c>
      <c r="I2831" s="1">
        <f>+Territorio[[#This Row],[id]]</f>
        <v>2821</v>
      </c>
    </row>
    <row r="2832" spans="2:9" hidden="1" x14ac:dyDescent="0.25">
      <c r="B2832">
        <v>2822</v>
      </c>
      <c r="C2832" s="1" t="s">
        <v>7571</v>
      </c>
      <c r="D2832" s="1" t="s">
        <v>7572</v>
      </c>
      <c r="E2832" s="1" t="s">
        <v>1047</v>
      </c>
      <c r="F2832" s="1" t="s">
        <v>179</v>
      </c>
      <c r="G2832" s="1" t="s">
        <v>1062</v>
      </c>
      <c r="H2832" s="1" t="s">
        <v>7573</v>
      </c>
      <c r="I2832" s="1">
        <f>+Territorio[[#This Row],[id]]</f>
        <v>2822</v>
      </c>
    </row>
    <row r="2833" spans="2:9" hidden="1" x14ac:dyDescent="0.25">
      <c r="B2833">
        <v>2823</v>
      </c>
      <c r="C2833" s="1" t="s">
        <v>2656</v>
      </c>
      <c r="D2833" s="1" t="s">
        <v>7574</v>
      </c>
      <c r="E2833" s="1" t="s">
        <v>1047</v>
      </c>
      <c r="F2833" s="1" t="s">
        <v>179</v>
      </c>
      <c r="G2833" s="1" t="s">
        <v>1062</v>
      </c>
      <c r="H2833" s="1" t="s">
        <v>7575</v>
      </c>
      <c r="I2833" s="1">
        <f>+Territorio[[#This Row],[id]]</f>
        <v>2823</v>
      </c>
    </row>
    <row r="2834" spans="2:9" hidden="1" x14ac:dyDescent="0.25">
      <c r="B2834">
        <v>2824</v>
      </c>
      <c r="C2834" s="1" t="s">
        <v>1416</v>
      </c>
      <c r="D2834" s="1" t="s">
        <v>7576</v>
      </c>
      <c r="E2834" s="1" t="s">
        <v>1047</v>
      </c>
      <c r="F2834" s="1" t="s">
        <v>179</v>
      </c>
      <c r="G2834" s="1" t="s">
        <v>1062</v>
      </c>
      <c r="H2834" s="1" t="s">
        <v>7577</v>
      </c>
      <c r="I2834" s="1">
        <f>+Territorio[[#This Row],[id]]</f>
        <v>2824</v>
      </c>
    </row>
    <row r="2835" spans="2:9" hidden="1" x14ac:dyDescent="0.25">
      <c r="B2835">
        <v>2825</v>
      </c>
      <c r="C2835" s="1" t="s">
        <v>7578</v>
      </c>
      <c r="D2835" s="1" t="s">
        <v>7579</v>
      </c>
      <c r="E2835" s="1" t="s">
        <v>1047</v>
      </c>
      <c r="F2835" s="1" t="s">
        <v>179</v>
      </c>
      <c r="G2835" s="1" t="s">
        <v>1062</v>
      </c>
      <c r="H2835" s="1" t="s">
        <v>7580</v>
      </c>
      <c r="I2835" s="1">
        <f>+Territorio[[#This Row],[id]]</f>
        <v>2825</v>
      </c>
    </row>
    <row r="2836" spans="2:9" hidden="1" x14ac:dyDescent="0.25">
      <c r="B2836">
        <v>2826</v>
      </c>
      <c r="C2836" s="1" t="s">
        <v>7581</v>
      </c>
      <c r="D2836" s="1" t="s">
        <v>7582</v>
      </c>
      <c r="E2836" s="1" t="s">
        <v>1047</v>
      </c>
      <c r="F2836" s="1" t="s">
        <v>179</v>
      </c>
      <c r="G2836" s="1" t="s">
        <v>1062</v>
      </c>
      <c r="H2836" s="1" t="s">
        <v>7583</v>
      </c>
      <c r="I2836" s="1">
        <f>+Territorio[[#This Row],[id]]</f>
        <v>2826</v>
      </c>
    </row>
    <row r="2837" spans="2:9" hidden="1" x14ac:dyDescent="0.25">
      <c r="B2837">
        <v>2827</v>
      </c>
      <c r="C2837" s="1" t="s">
        <v>2190</v>
      </c>
      <c r="D2837" s="1" t="s">
        <v>7584</v>
      </c>
      <c r="E2837" s="1" t="s">
        <v>1047</v>
      </c>
      <c r="F2837" s="1" t="s">
        <v>179</v>
      </c>
      <c r="G2837" s="1" t="s">
        <v>1062</v>
      </c>
      <c r="H2837" s="1" t="s">
        <v>7585</v>
      </c>
      <c r="I2837" s="1">
        <f>+Territorio[[#This Row],[id]]</f>
        <v>2827</v>
      </c>
    </row>
    <row r="2838" spans="2:9" hidden="1" x14ac:dyDescent="0.25">
      <c r="B2838">
        <v>2828</v>
      </c>
      <c r="C2838" s="1" t="s">
        <v>2427</v>
      </c>
      <c r="D2838" s="1" t="s">
        <v>7586</v>
      </c>
      <c r="E2838" s="1" t="s">
        <v>1047</v>
      </c>
      <c r="F2838" s="1" t="s">
        <v>179</v>
      </c>
      <c r="G2838" s="1" t="s">
        <v>1062</v>
      </c>
      <c r="H2838" s="1" t="s">
        <v>7587</v>
      </c>
      <c r="I2838" s="1">
        <f>+Territorio[[#This Row],[id]]</f>
        <v>2828</v>
      </c>
    </row>
    <row r="2839" spans="2:9" hidden="1" x14ac:dyDescent="0.25">
      <c r="B2839">
        <v>2829</v>
      </c>
      <c r="C2839" s="1" t="s">
        <v>4647</v>
      </c>
      <c r="D2839" s="1" t="s">
        <v>7588</v>
      </c>
      <c r="E2839" s="1" t="s">
        <v>1047</v>
      </c>
      <c r="F2839" s="1" t="s">
        <v>179</v>
      </c>
      <c r="G2839" s="1" t="s">
        <v>1062</v>
      </c>
      <c r="H2839" s="1" t="s">
        <v>7589</v>
      </c>
      <c r="I2839" s="1">
        <f>+Territorio[[#This Row],[id]]</f>
        <v>2829</v>
      </c>
    </row>
    <row r="2840" spans="2:9" hidden="1" x14ac:dyDescent="0.25">
      <c r="B2840">
        <v>2830</v>
      </c>
      <c r="C2840" s="1" t="s">
        <v>7590</v>
      </c>
      <c r="D2840" s="1" t="s">
        <v>7591</v>
      </c>
      <c r="E2840" s="1" t="s">
        <v>1047</v>
      </c>
      <c r="F2840" s="1" t="s">
        <v>179</v>
      </c>
      <c r="G2840" s="1" t="s">
        <v>1062</v>
      </c>
      <c r="H2840" s="1" t="s">
        <v>7592</v>
      </c>
      <c r="I2840" s="1">
        <f>+Territorio[[#This Row],[id]]</f>
        <v>2830</v>
      </c>
    </row>
    <row r="2841" spans="2:9" hidden="1" x14ac:dyDescent="0.25">
      <c r="B2841">
        <v>2831</v>
      </c>
      <c r="C2841" s="1" t="s">
        <v>7593</v>
      </c>
      <c r="D2841" s="1" t="s">
        <v>7594</v>
      </c>
      <c r="E2841" s="1" t="s">
        <v>1047</v>
      </c>
      <c r="F2841" s="1" t="s">
        <v>179</v>
      </c>
      <c r="G2841" s="1" t="s">
        <v>1062</v>
      </c>
      <c r="H2841" s="1" t="s">
        <v>7595</v>
      </c>
      <c r="I2841" s="1">
        <f>+Territorio[[#This Row],[id]]</f>
        <v>2831</v>
      </c>
    </row>
    <row r="2842" spans="2:9" hidden="1" x14ac:dyDescent="0.25">
      <c r="B2842">
        <v>2832</v>
      </c>
      <c r="C2842" s="1" t="s">
        <v>7596</v>
      </c>
      <c r="D2842" s="1" t="s">
        <v>7597</v>
      </c>
      <c r="E2842" s="1" t="s">
        <v>1047</v>
      </c>
      <c r="F2842" s="1" t="s">
        <v>179</v>
      </c>
      <c r="G2842" s="1" t="s">
        <v>1062</v>
      </c>
      <c r="H2842" s="1" t="s">
        <v>7598</v>
      </c>
      <c r="I2842" s="1">
        <f>+Territorio[[#This Row],[id]]</f>
        <v>2832</v>
      </c>
    </row>
    <row r="2843" spans="2:9" hidden="1" x14ac:dyDescent="0.25">
      <c r="B2843">
        <v>2833</v>
      </c>
      <c r="C2843" s="1" t="s">
        <v>7599</v>
      </c>
      <c r="D2843" s="1" t="s">
        <v>7600</v>
      </c>
      <c r="E2843" s="1" t="s">
        <v>1047</v>
      </c>
      <c r="F2843" s="1" t="s">
        <v>179</v>
      </c>
      <c r="G2843" s="1" t="s">
        <v>1062</v>
      </c>
      <c r="H2843" s="1" t="s">
        <v>7601</v>
      </c>
      <c r="I2843" s="1">
        <f>+Territorio[[#This Row],[id]]</f>
        <v>2833</v>
      </c>
    </row>
    <row r="2844" spans="2:9" hidden="1" x14ac:dyDescent="0.25">
      <c r="B2844">
        <v>2834</v>
      </c>
      <c r="C2844" s="1" t="s">
        <v>7602</v>
      </c>
      <c r="D2844" s="1" t="s">
        <v>7603</v>
      </c>
      <c r="E2844" s="1" t="s">
        <v>1047</v>
      </c>
      <c r="F2844" s="1" t="s">
        <v>179</v>
      </c>
      <c r="G2844" s="1" t="s">
        <v>1062</v>
      </c>
      <c r="H2844" s="1" t="s">
        <v>7604</v>
      </c>
      <c r="I2844" s="1">
        <f>+Territorio[[#This Row],[id]]</f>
        <v>2834</v>
      </c>
    </row>
    <row r="2845" spans="2:9" hidden="1" x14ac:dyDescent="0.25">
      <c r="B2845">
        <v>2835</v>
      </c>
      <c r="C2845" s="1" t="s">
        <v>7605</v>
      </c>
      <c r="D2845" s="1" t="s">
        <v>7606</v>
      </c>
      <c r="E2845" s="1" t="s">
        <v>1047</v>
      </c>
      <c r="F2845" s="1" t="s">
        <v>179</v>
      </c>
      <c r="G2845" s="1" t="s">
        <v>1062</v>
      </c>
      <c r="H2845" s="1" t="s">
        <v>7607</v>
      </c>
      <c r="I2845" s="1">
        <f>+Territorio[[#This Row],[id]]</f>
        <v>2835</v>
      </c>
    </row>
    <row r="2846" spans="2:9" hidden="1" x14ac:dyDescent="0.25">
      <c r="B2846">
        <v>2836</v>
      </c>
      <c r="C2846" s="1" t="s">
        <v>7608</v>
      </c>
      <c r="D2846" s="1" t="s">
        <v>7609</v>
      </c>
      <c r="E2846" s="1" t="s">
        <v>1047</v>
      </c>
      <c r="F2846" s="1" t="s">
        <v>179</v>
      </c>
      <c r="G2846" s="1" t="s">
        <v>1062</v>
      </c>
      <c r="H2846" s="1" t="s">
        <v>7610</v>
      </c>
      <c r="I2846" s="1">
        <f>+Territorio[[#This Row],[id]]</f>
        <v>2836</v>
      </c>
    </row>
    <row r="2847" spans="2:9" hidden="1" x14ac:dyDescent="0.25">
      <c r="B2847">
        <v>2837</v>
      </c>
      <c r="C2847" s="1" t="s">
        <v>7611</v>
      </c>
      <c r="D2847" s="1" t="s">
        <v>7612</v>
      </c>
      <c r="E2847" s="1" t="s">
        <v>1047</v>
      </c>
      <c r="F2847" s="1" t="s">
        <v>179</v>
      </c>
      <c r="G2847" s="1" t="s">
        <v>1062</v>
      </c>
      <c r="H2847" s="1" t="s">
        <v>7613</v>
      </c>
      <c r="I2847" s="1">
        <f>+Territorio[[#This Row],[id]]</f>
        <v>2837</v>
      </c>
    </row>
    <row r="2848" spans="2:9" hidden="1" x14ac:dyDescent="0.25">
      <c r="B2848">
        <v>2838</v>
      </c>
      <c r="C2848" s="1" t="s">
        <v>3768</v>
      </c>
      <c r="D2848" s="1" t="s">
        <v>7614</v>
      </c>
      <c r="E2848" s="1" t="s">
        <v>1047</v>
      </c>
      <c r="F2848" s="1" t="s">
        <v>179</v>
      </c>
      <c r="G2848" s="1" t="s">
        <v>1062</v>
      </c>
      <c r="H2848" s="1" t="s">
        <v>7615</v>
      </c>
      <c r="I2848" s="1">
        <f>+Territorio[[#This Row],[id]]</f>
        <v>2838</v>
      </c>
    </row>
    <row r="2849" spans="2:9" hidden="1" x14ac:dyDescent="0.25">
      <c r="B2849">
        <v>2839</v>
      </c>
      <c r="C2849" s="1" t="s">
        <v>5270</v>
      </c>
      <c r="D2849" s="1" t="s">
        <v>7616</v>
      </c>
      <c r="E2849" s="1" t="s">
        <v>1047</v>
      </c>
      <c r="F2849" s="1" t="s">
        <v>179</v>
      </c>
      <c r="G2849" s="1" t="s">
        <v>1062</v>
      </c>
      <c r="H2849" s="1" t="s">
        <v>7617</v>
      </c>
      <c r="I2849" s="1">
        <f>+Territorio[[#This Row],[id]]</f>
        <v>2839</v>
      </c>
    </row>
    <row r="2850" spans="2:9" hidden="1" x14ac:dyDescent="0.25">
      <c r="B2850">
        <v>2840</v>
      </c>
      <c r="C2850" s="1" t="s">
        <v>7618</v>
      </c>
      <c r="D2850" s="1" t="s">
        <v>7619</v>
      </c>
      <c r="E2850" s="1" t="s">
        <v>1047</v>
      </c>
      <c r="F2850" s="1" t="s">
        <v>179</v>
      </c>
      <c r="G2850" s="1" t="s">
        <v>1062</v>
      </c>
      <c r="H2850" s="1" t="s">
        <v>7620</v>
      </c>
      <c r="I2850" s="1">
        <f>+Territorio[[#This Row],[id]]</f>
        <v>2840</v>
      </c>
    </row>
    <row r="2851" spans="2:9" hidden="1" x14ac:dyDescent="0.25">
      <c r="B2851">
        <v>2841</v>
      </c>
      <c r="C2851" s="1" t="s">
        <v>2195</v>
      </c>
      <c r="D2851" s="1" t="s">
        <v>7621</v>
      </c>
      <c r="E2851" s="1" t="s">
        <v>1047</v>
      </c>
      <c r="F2851" s="1" t="s">
        <v>179</v>
      </c>
      <c r="G2851" s="1" t="s">
        <v>1062</v>
      </c>
      <c r="H2851" s="1" t="s">
        <v>7622</v>
      </c>
      <c r="I2851" s="1">
        <f>+Territorio[[#This Row],[id]]</f>
        <v>2841</v>
      </c>
    </row>
    <row r="2852" spans="2:9" hidden="1" x14ac:dyDescent="0.25">
      <c r="B2852">
        <v>2842</v>
      </c>
      <c r="C2852" s="1" t="s">
        <v>892</v>
      </c>
      <c r="D2852" s="1" t="s">
        <v>7623</v>
      </c>
      <c r="E2852" s="1" t="s">
        <v>1047</v>
      </c>
      <c r="F2852" s="1" t="s">
        <v>179</v>
      </c>
      <c r="G2852" s="1" t="s">
        <v>1062</v>
      </c>
      <c r="H2852" s="1" t="s">
        <v>7624</v>
      </c>
      <c r="I2852" s="1">
        <f>+Territorio[[#This Row],[id]]</f>
        <v>2842</v>
      </c>
    </row>
    <row r="2853" spans="2:9" hidden="1" x14ac:dyDescent="0.25">
      <c r="B2853">
        <v>2843</v>
      </c>
      <c r="C2853" s="1" t="s">
        <v>7625</v>
      </c>
      <c r="D2853" s="1" t="s">
        <v>7626</v>
      </c>
      <c r="E2853" s="1" t="s">
        <v>1047</v>
      </c>
      <c r="F2853" s="1" t="s">
        <v>179</v>
      </c>
      <c r="G2853" s="1" t="s">
        <v>1062</v>
      </c>
      <c r="H2853" s="1" t="s">
        <v>7627</v>
      </c>
      <c r="I2853" s="1">
        <f>+Territorio[[#This Row],[id]]</f>
        <v>2843</v>
      </c>
    </row>
    <row r="2854" spans="2:9" hidden="1" x14ac:dyDescent="0.25">
      <c r="B2854">
        <v>2844</v>
      </c>
      <c r="C2854" s="1" t="s">
        <v>7628</v>
      </c>
      <c r="D2854" s="1" t="s">
        <v>7629</v>
      </c>
      <c r="E2854" s="1" t="s">
        <v>1047</v>
      </c>
      <c r="F2854" s="1" t="s">
        <v>179</v>
      </c>
      <c r="G2854" s="1" t="s">
        <v>1062</v>
      </c>
      <c r="H2854" s="1" t="s">
        <v>7630</v>
      </c>
      <c r="I2854" s="1">
        <f>+Territorio[[#This Row],[id]]</f>
        <v>2844</v>
      </c>
    </row>
    <row r="2855" spans="2:9" hidden="1" x14ac:dyDescent="0.25">
      <c r="B2855">
        <v>2845</v>
      </c>
      <c r="C2855" s="1" t="s">
        <v>7631</v>
      </c>
      <c r="D2855" s="1" t="s">
        <v>7632</v>
      </c>
      <c r="E2855" s="1" t="s">
        <v>1047</v>
      </c>
      <c r="F2855" s="1" t="s">
        <v>179</v>
      </c>
      <c r="G2855" s="1" t="s">
        <v>1062</v>
      </c>
      <c r="H2855" s="1" t="s">
        <v>7633</v>
      </c>
      <c r="I2855" s="1">
        <f>+Territorio[[#This Row],[id]]</f>
        <v>2845</v>
      </c>
    </row>
    <row r="2856" spans="2:9" hidden="1" x14ac:dyDescent="0.25">
      <c r="B2856">
        <v>2846</v>
      </c>
      <c r="C2856" s="1" t="s">
        <v>7634</v>
      </c>
      <c r="D2856" s="1" t="s">
        <v>7635</v>
      </c>
      <c r="E2856" s="1" t="s">
        <v>1047</v>
      </c>
      <c r="F2856" s="1" t="s">
        <v>179</v>
      </c>
      <c r="G2856" s="1" t="s">
        <v>1062</v>
      </c>
      <c r="H2856" s="1" t="s">
        <v>7636</v>
      </c>
      <c r="I2856" s="1">
        <f>+Territorio[[#This Row],[id]]</f>
        <v>2846</v>
      </c>
    </row>
    <row r="2857" spans="2:9" hidden="1" x14ac:dyDescent="0.25">
      <c r="B2857">
        <v>2847</v>
      </c>
      <c r="C2857" s="1" t="s">
        <v>3578</v>
      </c>
      <c r="D2857" s="1" t="s">
        <v>7637</v>
      </c>
      <c r="E2857" s="1" t="s">
        <v>1047</v>
      </c>
      <c r="F2857" s="1" t="s">
        <v>179</v>
      </c>
      <c r="G2857" s="1" t="s">
        <v>1062</v>
      </c>
      <c r="H2857" s="1" t="s">
        <v>7638</v>
      </c>
      <c r="I2857" s="1">
        <f>+Territorio[[#This Row],[id]]</f>
        <v>2847</v>
      </c>
    </row>
    <row r="2858" spans="2:9" hidden="1" x14ac:dyDescent="0.25">
      <c r="B2858">
        <v>2848</v>
      </c>
      <c r="C2858" s="1" t="s">
        <v>883</v>
      </c>
      <c r="D2858" s="1" t="s">
        <v>7639</v>
      </c>
      <c r="E2858" s="1" t="s">
        <v>1047</v>
      </c>
      <c r="F2858" s="1" t="s">
        <v>179</v>
      </c>
      <c r="G2858" s="1" t="s">
        <v>1062</v>
      </c>
      <c r="H2858" s="1" t="s">
        <v>7640</v>
      </c>
      <c r="I2858" s="1">
        <f>+Territorio[[#This Row],[id]]</f>
        <v>2848</v>
      </c>
    </row>
    <row r="2859" spans="2:9" hidden="1" x14ac:dyDescent="0.25">
      <c r="B2859">
        <v>2849</v>
      </c>
      <c r="C2859" s="1" t="s">
        <v>1416</v>
      </c>
      <c r="D2859" s="1" t="s">
        <v>7641</v>
      </c>
      <c r="E2859" s="1" t="s">
        <v>1047</v>
      </c>
      <c r="F2859" s="1" t="s">
        <v>179</v>
      </c>
      <c r="G2859" s="1" t="s">
        <v>1062</v>
      </c>
      <c r="H2859" s="1" t="s">
        <v>7642</v>
      </c>
      <c r="I2859" s="1">
        <f>+Territorio[[#This Row],[id]]</f>
        <v>2849</v>
      </c>
    </row>
    <row r="2860" spans="2:9" hidden="1" x14ac:dyDescent="0.25">
      <c r="B2860">
        <v>2850</v>
      </c>
      <c r="C2860" s="1" t="s">
        <v>7422</v>
      </c>
      <c r="D2860" s="1" t="s">
        <v>7643</v>
      </c>
      <c r="E2860" s="1" t="s">
        <v>1047</v>
      </c>
      <c r="F2860" s="1" t="s">
        <v>179</v>
      </c>
      <c r="G2860" s="1" t="s">
        <v>1062</v>
      </c>
      <c r="H2860" s="1" t="s">
        <v>7644</v>
      </c>
      <c r="I2860" s="1">
        <f>+Territorio[[#This Row],[id]]</f>
        <v>2850</v>
      </c>
    </row>
    <row r="2861" spans="2:9" hidden="1" x14ac:dyDescent="0.25">
      <c r="B2861">
        <v>2851</v>
      </c>
      <c r="C2861" s="1" t="s">
        <v>3768</v>
      </c>
      <c r="D2861" s="1" t="s">
        <v>7645</v>
      </c>
      <c r="E2861" s="1" t="s">
        <v>1047</v>
      </c>
      <c r="F2861" s="1" t="s">
        <v>179</v>
      </c>
      <c r="G2861" s="1" t="s">
        <v>1062</v>
      </c>
      <c r="H2861" s="1" t="s">
        <v>7646</v>
      </c>
      <c r="I2861" s="1">
        <f>+Territorio[[#This Row],[id]]</f>
        <v>2851</v>
      </c>
    </row>
    <row r="2862" spans="2:9" hidden="1" x14ac:dyDescent="0.25">
      <c r="B2862">
        <v>2852</v>
      </c>
      <c r="C2862" s="1" t="s">
        <v>7647</v>
      </c>
      <c r="D2862" s="1" t="s">
        <v>7648</v>
      </c>
      <c r="E2862" s="1" t="s">
        <v>1047</v>
      </c>
      <c r="F2862" s="1" t="s">
        <v>179</v>
      </c>
      <c r="G2862" s="1" t="s">
        <v>1062</v>
      </c>
      <c r="H2862" s="1" t="s">
        <v>7649</v>
      </c>
      <c r="I2862" s="1">
        <f>+Territorio[[#This Row],[id]]</f>
        <v>2852</v>
      </c>
    </row>
    <row r="2863" spans="2:9" hidden="1" x14ac:dyDescent="0.25">
      <c r="B2863">
        <v>2853</v>
      </c>
      <c r="C2863" s="1" t="s">
        <v>7650</v>
      </c>
      <c r="D2863" s="1" t="s">
        <v>7651</v>
      </c>
      <c r="E2863" s="1" t="s">
        <v>1047</v>
      </c>
      <c r="F2863" s="1" t="s">
        <v>179</v>
      </c>
      <c r="G2863" s="1" t="s">
        <v>1062</v>
      </c>
      <c r="H2863" s="1" t="s">
        <v>7652</v>
      </c>
      <c r="I2863" s="1">
        <f>+Territorio[[#This Row],[id]]</f>
        <v>2853</v>
      </c>
    </row>
    <row r="2864" spans="2:9" hidden="1" x14ac:dyDescent="0.25">
      <c r="B2864">
        <v>2854</v>
      </c>
      <c r="C2864" s="1" t="s">
        <v>7653</v>
      </c>
      <c r="D2864" s="1" t="s">
        <v>7654</v>
      </c>
      <c r="E2864" s="1" t="s">
        <v>1047</v>
      </c>
      <c r="F2864" s="1" t="s">
        <v>179</v>
      </c>
      <c r="G2864" s="1" t="s">
        <v>1062</v>
      </c>
      <c r="H2864" s="1" t="s">
        <v>7655</v>
      </c>
      <c r="I2864" s="1">
        <f>+Territorio[[#This Row],[id]]</f>
        <v>2854</v>
      </c>
    </row>
    <row r="2865" spans="2:9" hidden="1" x14ac:dyDescent="0.25">
      <c r="B2865">
        <v>2855</v>
      </c>
      <c r="C2865" s="1" t="s">
        <v>7656</v>
      </c>
      <c r="D2865" s="1" t="s">
        <v>7657</v>
      </c>
      <c r="E2865" s="1" t="s">
        <v>1047</v>
      </c>
      <c r="F2865" s="1" t="s">
        <v>179</v>
      </c>
      <c r="G2865" s="1" t="s">
        <v>1062</v>
      </c>
      <c r="H2865" s="1" t="s">
        <v>7658</v>
      </c>
      <c r="I2865" s="1">
        <f>+Territorio[[#This Row],[id]]</f>
        <v>2855</v>
      </c>
    </row>
    <row r="2866" spans="2:9" hidden="1" x14ac:dyDescent="0.25">
      <c r="B2866">
        <v>2856</v>
      </c>
      <c r="C2866" s="1" t="s">
        <v>7659</v>
      </c>
      <c r="D2866" s="1" t="s">
        <v>7660</v>
      </c>
      <c r="E2866" s="1" t="s">
        <v>1047</v>
      </c>
      <c r="F2866" s="1" t="s">
        <v>179</v>
      </c>
      <c r="G2866" s="1" t="s">
        <v>1062</v>
      </c>
      <c r="H2866" s="1" t="s">
        <v>7661</v>
      </c>
      <c r="I2866" s="1">
        <f>+Territorio[[#This Row],[id]]</f>
        <v>2856</v>
      </c>
    </row>
    <row r="2867" spans="2:9" hidden="1" x14ac:dyDescent="0.25">
      <c r="B2867">
        <v>2857</v>
      </c>
      <c r="C2867" s="1" t="s">
        <v>2204</v>
      </c>
      <c r="D2867" s="1" t="s">
        <v>7662</v>
      </c>
      <c r="E2867" s="1" t="s">
        <v>1047</v>
      </c>
      <c r="F2867" s="1" t="s">
        <v>179</v>
      </c>
      <c r="G2867" s="1" t="s">
        <v>1062</v>
      </c>
      <c r="H2867" s="1" t="s">
        <v>7663</v>
      </c>
      <c r="I2867" s="1">
        <f>+Territorio[[#This Row],[id]]</f>
        <v>2857</v>
      </c>
    </row>
    <row r="2868" spans="2:9" hidden="1" x14ac:dyDescent="0.25">
      <c r="B2868">
        <v>2858</v>
      </c>
      <c r="C2868" s="1" t="s">
        <v>7664</v>
      </c>
      <c r="D2868" s="1" t="s">
        <v>7665</v>
      </c>
      <c r="E2868" s="1" t="s">
        <v>1047</v>
      </c>
      <c r="F2868" s="1" t="s">
        <v>179</v>
      </c>
      <c r="G2868" s="1" t="s">
        <v>1062</v>
      </c>
      <c r="H2868" s="1" t="s">
        <v>7666</v>
      </c>
      <c r="I2868" s="1">
        <f>+Territorio[[#This Row],[id]]</f>
        <v>2858</v>
      </c>
    </row>
    <row r="2869" spans="2:9" hidden="1" x14ac:dyDescent="0.25">
      <c r="B2869">
        <v>2859</v>
      </c>
      <c r="C2869" s="1" t="s">
        <v>1387</v>
      </c>
      <c r="D2869" s="1" t="s">
        <v>7667</v>
      </c>
      <c r="E2869" s="1" t="s">
        <v>1047</v>
      </c>
      <c r="F2869" s="1" t="s">
        <v>179</v>
      </c>
      <c r="G2869" s="1" t="s">
        <v>1062</v>
      </c>
      <c r="H2869" s="1" t="s">
        <v>7668</v>
      </c>
      <c r="I2869" s="1">
        <f>+Territorio[[#This Row],[id]]</f>
        <v>2859</v>
      </c>
    </row>
    <row r="2870" spans="2:9" hidden="1" x14ac:dyDescent="0.25">
      <c r="B2870">
        <v>2860</v>
      </c>
      <c r="C2870" s="1" t="s">
        <v>7669</v>
      </c>
      <c r="D2870" s="1" t="s">
        <v>7670</v>
      </c>
      <c r="E2870" s="1" t="s">
        <v>1047</v>
      </c>
      <c r="F2870" s="1" t="s">
        <v>179</v>
      </c>
      <c r="G2870" s="1" t="s">
        <v>1062</v>
      </c>
      <c r="H2870" s="1" t="s">
        <v>7671</v>
      </c>
      <c r="I2870" s="1">
        <f>+Territorio[[#This Row],[id]]</f>
        <v>2860</v>
      </c>
    </row>
    <row r="2871" spans="2:9" hidden="1" x14ac:dyDescent="0.25">
      <c r="B2871">
        <v>2861</v>
      </c>
      <c r="C2871" s="1" t="s">
        <v>7672</v>
      </c>
      <c r="D2871" s="1" t="s">
        <v>7673</v>
      </c>
      <c r="E2871" s="1" t="s">
        <v>1047</v>
      </c>
      <c r="F2871" s="1" t="s">
        <v>179</v>
      </c>
      <c r="G2871" s="1" t="s">
        <v>1062</v>
      </c>
      <c r="H2871" s="1" t="s">
        <v>7674</v>
      </c>
      <c r="I2871" s="1">
        <f>+Territorio[[#This Row],[id]]</f>
        <v>2861</v>
      </c>
    </row>
    <row r="2872" spans="2:9" hidden="1" x14ac:dyDescent="0.25">
      <c r="B2872">
        <v>2862</v>
      </c>
      <c r="C2872" s="1" t="s">
        <v>7675</v>
      </c>
      <c r="D2872" s="1" t="s">
        <v>7676</v>
      </c>
      <c r="E2872" s="1" t="s">
        <v>1047</v>
      </c>
      <c r="F2872" s="1" t="s">
        <v>179</v>
      </c>
      <c r="G2872" s="1" t="s">
        <v>1062</v>
      </c>
      <c r="H2872" s="1" t="s">
        <v>7677</v>
      </c>
      <c r="I2872" s="1">
        <f>+Territorio[[#This Row],[id]]</f>
        <v>2862</v>
      </c>
    </row>
    <row r="2873" spans="2:9" hidden="1" x14ac:dyDescent="0.25">
      <c r="B2873">
        <v>2863</v>
      </c>
      <c r="C2873" s="1" t="s">
        <v>7678</v>
      </c>
      <c r="D2873" s="1" t="s">
        <v>7679</v>
      </c>
      <c r="E2873" s="1" t="s">
        <v>1047</v>
      </c>
      <c r="F2873" s="1" t="s">
        <v>179</v>
      </c>
      <c r="G2873" s="1" t="s">
        <v>1062</v>
      </c>
      <c r="H2873" s="1" t="s">
        <v>7680</v>
      </c>
      <c r="I2873" s="1">
        <f>+Territorio[[#This Row],[id]]</f>
        <v>2863</v>
      </c>
    </row>
    <row r="2874" spans="2:9" hidden="1" x14ac:dyDescent="0.25">
      <c r="B2874">
        <v>2864</v>
      </c>
      <c r="C2874" s="1" t="s">
        <v>737</v>
      </c>
      <c r="D2874" s="1" t="s">
        <v>7681</v>
      </c>
      <c r="E2874" s="1" t="s">
        <v>1047</v>
      </c>
      <c r="F2874" s="1" t="s">
        <v>179</v>
      </c>
      <c r="G2874" s="1" t="s">
        <v>1062</v>
      </c>
      <c r="H2874" s="1" t="s">
        <v>7682</v>
      </c>
      <c r="I2874" s="1">
        <f>+Territorio[[#This Row],[id]]</f>
        <v>2864</v>
      </c>
    </row>
    <row r="2875" spans="2:9" hidden="1" x14ac:dyDescent="0.25">
      <c r="B2875">
        <v>2865</v>
      </c>
      <c r="C2875" s="1" t="s">
        <v>7683</v>
      </c>
      <c r="D2875" s="1" t="s">
        <v>7684</v>
      </c>
      <c r="E2875" s="1" t="s">
        <v>1047</v>
      </c>
      <c r="F2875" s="1" t="s">
        <v>179</v>
      </c>
      <c r="G2875" s="1" t="s">
        <v>1062</v>
      </c>
      <c r="H2875" s="1" t="s">
        <v>7685</v>
      </c>
      <c r="I2875" s="1">
        <f>+Territorio[[#This Row],[id]]</f>
        <v>2865</v>
      </c>
    </row>
    <row r="2876" spans="2:9" hidden="1" x14ac:dyDescent="0.25">
      <c r="B2876">
        <v>2866</v>
      </c>
      <c r="C2876" s="1" t="s">
        <v>7686</v>
      </c>
      <c r="D2876" s="1" t="s">
        <v>7687</v>
      </c>
      <c r="E2876" s="1" t="s">
        <v>1047</v>
      </c>
      <c r="F2876" s="1" t="s">
        <v>179</v>
      </c>
      <c r="G2876" s="1" t="s">
        <v>1062</v>
      </c>
      <c r="H2876" s="1" t="s">
        <v>7688</v>
      </c>
      <c r="I2876" s="1">
        <f>+Territorio[[#This Row],[id]]</f>
        <v>2866</v>
      </c>
    </row>
    <row r="2877" spans="2:9" hidden="1" x14ac:dyDescent="0.25">
      <c r="B2877">
        <v>2867</v>
      </c>
      <c r="C2877" s="1" t="s">
        <v>7689</v>
      </c>
      <c r="D2877" s="1" t="s">
        <v>4867</v>
      </c>
      <c r="E2877" s="1" t="s">
        <v>1047</v>
      </c>
      <c r="F2877" s="1" t="s">
        <v>179</v>
      </c>
      <c r="G2877" s="1" t="s">
        <v>1062</v>
      </c>
      <c r="H2877" s="1" t="s">
        <v>7690</v>
      </c>
      <c r="I2877" s="1">
        <f>+Territorio[[#This Row],[id]]</f>
        <v>2867</v>
      </c>
    </row>
    <row r="2878" spans="2:9" hidden="1" x14ac:dyDescent="0.25">
      <c r="B2878">
        <v>2868</v>
      </c>
      <c r="C2878" s="1" t="s">
        <v>7691</v>
      </c>
      <c r="D2878" s="1" t="s">
        <v>4870</v>
      </c>
      <c r="E2878" s="1" t="s">
        <v>1047</v>
      </c>
      <c r="F2878" s="1" t="s">
        <v>179</v>
      </c>
      <c r="G2878" s="1" t="s">
        <v>1062</v>
      </c>
      <c r="H2878" s="1" t="s">
        <v>7692</v>
      </c>
      <c r="I2878" s="1">
        <f>+Territorio[[#This Row],[id]]</f>
        <v>2868</v>
      </c>
    </row>
    <row r="2879" spans="2:9" hidden="1" x14ac:dyDescent="0.25">
      <c r="B2879">
        <v>2869</v>
      </c>
      <c r="C2879" s="1" t="s">
        <v>7693</v>
      </c>
      <c r="D2879" s="1" t="s">
        <v>4873</v>
      </c>
      <c r="E2879" s="1" t="s">
        <v>1047</v>
      </c>
      <c r="F2879" s="1" t="s">
        <v>179</v>
      </c>
      <c r="G2879" s="1" t="s">
        <v>1062</v>
      </c>
      <c r="H2879" s="1" t="s">
        <v>7694</v>
      </c>
      <c r="I2879" s="1">
        <f>+Territorio[[#This Row],[id]]</f>
        <v>2869</v>
      </c>
    </row>
    <row r="2880" spans="2:9" hidden="1" x14ac:dyDescent="0.25">
      <c r="B2880">
        <v>2870</v>
      </c>
      <c r="C2880" s="1" t="s">
        <v>1416</v>
      </c>
      <c r="D2880" s="1" t="s">
        <v>7695</v>
      </c>
      <c r="E2880" s="1" t="s">
        <v>1047</v>
      </c>
      <c r="F2880" s="1" t="s">
        <v>179</v>
      </c>
      <c r="G2880" s="1" t="s">
        <v>1062</v>
      </c>
      <c r="H2880" s="1" t="s">
        <v>7696</v>
      </c>
      <c r="I2880" s="1">
        <f>+Territorio[[#This Row],[id]]</f>
        <v>2870</v>
      </c>
    </row>
    <row r="2881" spans="2:9" hidden="1" x14ac:dyDescent="0.25">
      <c r="B2881">
        <v>2871</v>
      </c>
      <c r="C2881" s="1" t="s">
        <v>7697</v>
      </c>
      <c r="D2881" s="1" t="s">
        <v>7698</v>
      </c>
      <c r="E2881" s="1" t="s">
        <v>1047</v>
      </c>
      <c r="F2881" s="1" t="s">
        <v>179</v>
      </c>
      <c r="G2881" s="1" t="s">
        <v>1062</v>
      </c>
      <c r="H2881" s="1" t="s">
        <v>7699</v>
      </c>
      <c r="I2881" s="1">
        <f>+Territorio[[#This Row],[id]]</f>
        <v>2871</v>
      </c>
    </row>
    <row r="2882" spans="2:9" hidden="1" x14ac:dyDescent="0.25">
      <c r="B2882">
        <v>2872</v>
      </c>
      <c r="C2882" s="1" t="s">
        <v>7700</v>
      </c>
      <c r="D2882" s="1" t="s">
        <v>7701</v>
      </c>
      <c r="E2882" s="1" t="s">
        <v>1047</v>
      </c>
      <c r="F2882" s="1" t="s">
        <v>179</v>
      </c>
      <c r="G2882" s="1" t="s">
        <v>1062</v>
      </c>
      <c r="H2882" s="1" t="s">
        <v>7702</v>
      </c>
      <c r="I2882" s="1">
        <f>+Territorio[[#This Row],[id]]</f>
        <v>2872</v>
      </c>
    </row>
    <row r="2883" spans="2:9" hidden="1" x14ac:dyDescent="0.25">
      <c r="B2883">
        <v>2873</v>
      </c>
      <c r="C2883" s="1" t="s">
        <v>7703</v>
      </c>
      <c r="D2883" s="1" t="s">
        <v>7704</v>
      </c>
      <c r="E2883" s="1" t="s">
        <v>1047</v>
      </c>
      <c r="F2883" s="1" t="s">
        <v>179</v>
      </c>
      <c r="G2883" s="1" t="s">
        <v>1062</v>
      </c>
      <c r="H2883" s="1" t="s">
        <v>7705</v>
      </c>
      <c r="I2883" s="1">
        <f>+Territorio[[#This Row],[id]]</f>
        <v>2873</v>
      </c>
    </row>
    <row r="2884" spans="2:9" hidden="1" x14ac:dyDescent="0.25">
      <c r="B2884">
        <v>2874</v>
      </c>
      <c r="C2884" s="1" t="s">
        <v>737</v>
      </c>
      <c r="D2884" s="1" t="s">
        <v>7706</v>
      </c>
      <c r="E2884" s="1" t="s">
        <v>1047</v>
      </c>
      <c r="F2884" s="1" t="s">
        <v>179</v>
      </c>
      <c r="G2884" s="1" t="s">
        <v>1062</v>
      </c>
      <c r="H2884" s="1" t="s">
        <v>7707</v>
      </c>
      <c r="I2884" s="1">
        <f>+Territorio[[#This Row],[id]]</f>
        <v>2874</v>
      </c>
    </row>
    <row r="2885" spans="2:9" hidden="1" x14ac:dyDescent="0.25">
      <c r="B2885">
        <v>2875</v>
      </c>
      <c r="C2885" s="1" t="s">
        <v>2936</v>
      </c>
      <c r="D2885" s="1" t="s">
        <v>7708</v>
      </c>
      <c r="E2885" s="1" t="s">
        <v>1047</v>
      </c>
      <c r="F2885" s="1" t="s">
        <v>179</v>
      </c>
      <c r="G2885" s="1" t="s">
        <v>1062</v>
      </c>
      <c r="H2885" s="1" t="s">
        <v>7709</v>
      </c>
      <c r="I2885" s="1">
        <f>+Territorio[[#This Row],[id]]</f>
        <v>2875</v>
      </c>
    </row>
    <row r="2886" spans="2:9" hidden="1" x14ac:dyDescent="0.25">
      <c r="B2886">
        <v>2876</v>
      </c>
      <c r="C2886" s="1" t="s">
        <v>2227</v>
      </c>
      <c r="D2886" s="1" t="s">
        <v>7710</v>
      </c>
      <c r="E2886" s="1" t="s">
        <v>1047</v>
      </c>
      <c r="F2886" s="1" t="s">
        <v>179</v>
      </c>
      <c r="G2886" s="1" t="s">
        <v>1062</v>
      </c>
      <c r="H2886" s="1" t="s">
        <v>7711</v>
      </c>
      <c r="I2886" s="1">
        <f>+Territorio[[#This Row],[id]]</f>
        <v>2876</v>
      </c>
    </row>
    <row r="2887" spans="2:9" hidden="1" x14ac:dyDescent="0.25">
      <c r="B2887">
        <v>2877</v>
      </c>
      <c r="C2887" s="1" t="s">
        <v>808</v>
      </c>
      <c r="D2887" s="1" t="s">
        <v>7712</v>
      </c>
      <c r="E2887" s="1" t="s">
        <v>1047</v>
      </c>
      <c r="F2887" s="1" t="s">
        <v>179</v>
      </c>
      <c r="G2887" s="1" t="s">
        <v>1062</v>
      </c>
      <c r="H2887" s="1" t="s">
        <v>7713</v>
      </c>
      <c r="I2887" s="1">
        <f>+Territorio[[#This Row],[id]]</f>
        <v>2877</v>
      </c>
    </row>
    <row r="2888" spans="2:9" hidden="1" x14ac:dyDescent="0.25">
      <c r="B2888">
        <v>2878</v>
      </c>
      <c r="C2888" s="1" t="s">
        <v>4100</v>
      </c>
      <c r="D2888" s="1" t="s">
        <v>7714</v>
      </c>
      <c r="E2888" s="1" t="s">
        <v>1047</v>
      </c>
      <c r="F2888" s="1" t="s">
        <v>179</v>
      </c>
      <c r="G2888" s="1" t="s">
        <v>1062</v>
      </c>
      <c r="H2888" s="1" t="s">
        <v>7715</v>
      </c>
      <c r="I2888" s="1">
        <f>+Territorio[[#This Row],[id]]</f>
        <v>2878</v>
      </c>
    </row>
    <row r="2889" spans="2:9" hidden="1" x14ac:dyDescent="0.25">
      <c r="B2889">
        <v>2879</v>
      </c>
      <c r="C2889" s="1" t="s">
        <v>3518</v>
      </c>
      <c r="D2889" s="1" t="s">
        <v>7716</v>
      </c>
      <c r="E2889" s="1" t="s">
        <v>1047</v>
      </c>
      <c r="F2889" s="1" t="s">
        <v>179</v>
      </c>
      <c r="G2889" s="1" t="s">
        <v>1062</v>
      </c>
      <c r="H2889" s="1" t="s">
        <v>7717</v>
      </c>
      <c r="I2889" s="1">
        <f>+Territorio[[#This Row],[id]]</f>
        <v>2879</v>
      </c>
    </row>
    <row r="2890" spans="2:9" hidden="1" x14ac:dyDescent="0.25">
      <c r="B2890">
        <v>2880</v>
      </c>
      <c r="C2890" s="1" t="s">
        <v>7718</v>
      </c>
      <c r="D2890" s="1" t="s">
        <v>7719</v>
      </c>
      <c r="E2890" s="1" t="s">
        <v>1047</v>
      </c>
      <c r="F2890" s="1" t="s">
        <v>179</v>
      </c>
      <c r="G2890" s="1" t="s">
        <v>1062</v>
      </c>
      <c r="H2890" s="1" t="s">
        <v>7720</v>
      </c>
      <c r="I2890" s="1">
        <f>+Territorio[[#This Row],[id]]</f>
        <v>2880</v>
      </c>
    </row>
    <row r="2891" spans="2:9" hidden="1" x14ac:dyDescent="0.25">
      <c r="B2891">
        <v>2881</v>
      </c>
      <c r="C2891" s="1" t="s">
        <v>7721</v>
      </c>
      <c r="D2891" s="1" t="s">
        <v>7722</v>
      </c>
      <c r="E2891" s="1" t="s">
        <v>1047</v>
      </c>
      <c r="F2891" s="1" t="s">
        <v>179</v>
      </c>
      <c r="G2891" s="1" t="s">
        <v>1062</v>
      </c>
      <c r="H2891" s="1" t="s">
        <v>7723</v>
      </c>
      <c r="I2891" s="1">
        <f>+Territorio[[#This Row],[id]]</f>
        <v>2881</v>
      </c>
    </row>
    <row r="2892" spans="2:9" hidden="1" x14ac:dyDescent="0.25">
      <c r="B2892">
        <v>2882</v>
      </c>
      <c r="C2892" s="1" t="s">
        <v>2218</v>
      </c>
      <c r="D2892" s="1" t="s">
        <v>7724</v>
      </c>
      <c r="E2892" s="1" t="s">
        <v>1047</v>
      </c>
      <c r="F2892" s="1" t="s">
        <v>179</v>
      </c>
      <c r="G2892" s="1" t="s">
        <v>1062</v>
      </c>
      <c r="H2892" s="1" t="s">
        <v>7725</v>
      </c>
      <c r="I2892" s="1">
        <f>+Territorio[[#This Row],[id]]</f>
        <v>2882</v>
      </c>
    </row>
    <row r="2893" spans="2:9" hidden="1" x14ac:dyDescent="0.25">
      <c r="B2893">
        <v>2883</v>
      </c>
      <c r="C2893" s="1" t="s">
        <v>1960</v>
      </c>
      <c r="D2893" s="1" t="s">
        <v>7726</v>
      </c>
      <c r="E2893" s="1" t="s">
        <v>1047</v>
      </c>
      <c r="F2893" s="1" t="s">
        <v>179</v>
      </c>
      <c r="G2893" s="1" t="s">
        <v>1062</v>
      </c>
      <c r="H2893" s="1" t="s">
        <v>7727</v>
      </c>
      <c r="I2893" s="1">
        <f>+Territorio[[#This Row],[id]]</f>
        <v>2883</v>
      </c>
    </row>
    <row r="2894" spans="2:9" hidden="1" x14ac:dyDescent="0.25">
      <c r="B2894">
        <v>2884</v>
      </c>
      <c r="C2894" s="1" t="s">
        <v>1748</v>
      </c>
      <c r="D2894" s="1" t="s">
        <v>7728</v>
      </c>
      <c r="E2894" s="1" t="s">
        <v>1047</v>
      </c>
      <c r="F2894" s="1" t="s">
        <v>179</v>
      </c>
      <c r="G2894" s="1" t="s">
        <v>1062</v>
      </c>
      <c r="H2894" s="1" t="s">
        <v>7729</v>
      </c>
      <c r="I2894" s="1">
        <f>+Territorio[[#This Row],[id]]</f>
        <v>2884</v>
      </c>
    </row>
    <row r="2895" spans="2:9" hidden="1" x14ac:dyDescent="0.25">
      <c r="B2895">
        <v>2885</v>
      </c>
      <c r="C2895" s="1" t="s">
        <v>7397</v>
      </c>
      <c r="D2895" s="1" t="s">
        <v>7730</v>
      </c>
      <c r="E2895" s="1" t="s">
        <v>1047</v>
      </c>
      <c r="F2895" s="1" t="s">
        <v>179</v>
      </c>
      <c r="G2895" s="1" t="s">
        <v>1062</v>
      </c>
      <c r="H2895" s="1" t="s">
        <v>7731</v>
      </c>
      <c r="I2895" s="1">
        <f>+Territorio[[#This Row],[id]]</f>
        <v>2885</v>
      </c>
    </row>
    <row r="2896" spans="2:9" hidden="1" x14ac:dyDescent="0.25">
      <c r="B2896">
        <v>2886</v>
      </c>
      <c r="C2896" s="1" t="s">
        <v>7732</v>
      </c>
      <c r="D2896" s="1" t="s">
        <v>7733</v>
      </c>
      <c r="E2896" s="1" t="s">
        <v>1047</v>
      </c>
      <c r="F2896" s="1" t="s">
        <v>179</v>
      </c>
      <c r="G2896" s="1" t="s">
        <v>1062</v>
      </c>
      <c r="H2896" s="1" t="s">
        <v>7734</v>
      </c>
      <c r="I2896" s="1">
        <f>+Territorio[[#This Row],[id]]</f>
        <v>2886</v>
      </c>
    </row>
    <row r="2897" spans="2:9" hidden="1" x14ac:dyDescent="0.25">
      <c r="B2897">
        <v>2887</v>
      </c>
      <c r="C2897" s="1" t="s">
        <v>7436</v>
      </c>
      <c r="D2897" s="1" t="s">
        <v>7735</v>
      </c>
      <c r="E2897" s="1" t="s">
        <v>1047</v>
      </c>
      <c r="F2897" s="1" t="s">
        <v>179</v>
      </c>
      <c r="G2897" s="1" t="s">
        <v>1062</v>
      </c>
      <c r="H2897" s="1" t="s">
        <v>7736</v>
      </c>
      <c r="I2897" s="1">
        <f>+Territorio[[#This Row],[id]]</f>
        <v>2887</v>
      </c>
    </row>
    <row r="2898" spans="2:9" hidden="1" x14ac:dyDescent="0.25">
      <c r="B2898">
        <v>2888</v>
      </c>
      <c r="C2898" s="1" t="s">
        <v>1259</v>
      </c>
      <c r="D2898" s="1" t="s">
        <v>7737</v>
      </c>
      <c r="E2898" s="1" t="s">
        <v>1047</v>
      </c>
      <c r="F2898" s="1" t="s">
        <v>179</v>
      </c>
      <c r="G2898" s="1" t="s">
        <v>1062</v>
      </c>
      <c r="H2898" s="1" t="s">
        <v>7738</v>
      </c>
      <c r="I2898" s="1">
        <f>+Territorio[[#This Row],[id]]</f>
        <v>2888</v>
      </c>
    </row>
    <row r="2899" spans="2:9" hidden="1" x14ac:dyDescent="0.25">
      <c r="B2899">
        <v>2889</v>
      </c>
      <c r="C2899" s="1" t="s">
        <v>1035</v>
      </c>
      <c r="D2899" s="1" t="s">
        <v>7739</v>
      </c>
      <c r="E2899" s="1" t="s">
        <v>1047</v>
      </c>
      <c r="F2899" s="1" t="s">
        <v>179</v>
      </c>
      <c r="G2899" s="1" t="s">
        <v>1062</v>
      </c>
      <c r="H2899" s="1" t="s">
        <v>7740</v>
      </c>
      <c r="I2899" s="1">
        <f>+Territorio[[#This Row],[id]]</f>
        <v>2889</v>
      </c>
    </row>
    <row r="2900" spans="2:9" hidden="1" x14ac:dyDescent="0.25">
      <c r="B2900">
        <v>2890</v>
      </c>
      <c r="C2900" s="1" t="s">
        <v>1029</v>
      </c>
      <c r="D2900" s="1" t="s">
        <v>7741</v>
      </c>
      <c r="E2900" s="1" t="s">
        <v>1047</v>
      </c>
      <c r="F2900" s="1" t="s">
        <v>179</v>
      </c>
      <c r="G2900" s="1" t="s">
        <v>1062</v>
      </c>
      <c r="H2900" s="1" t="s">
        <v>7742</v>
      </c>
      <c r="I2900" s="1">
        <f>+Territorio[[#This Row],[id]]</f>
        <v>2890</v>
      </c>
    </row>
    <row r="2901" spans="2:9" hidden="1" x14ac:dyDescent="0.25">
      <c r="B2901">
        <v>2891</v>
      </c>
      <c r="C2901" s="1" t="s">
        <v>7743</v>
      </c>
      <c r="D2901" s="1" t="s">
        <v>7744</v>
      </c>
      <c r="E2901" s="1" t="s">
        <v>1047</v>
      </c>
      <c r="F2901" s="1" t="s">
        <v>179</v>
      </c>
      <c r="G2901" s="1" t="s">
        <v>1062</v>
      </c>
      <c r="H2901" s="1" t="s">
        <v>7745</v>
      </c>
      <c r="I2901" s="1">
        <f>+Territorio[[#This Row],[id]]</f>
        <v>2891</v>
      </c>
    </row>
    <row r="2902" spans="2:9" hidden="1" x14ac:dyDescent="0.25">
      <c r="B2902">
        <v>2892</v>
      </c>
      <c r="C2902" s="1" t="s">
        <v>7746</v>
      </c>
      <c r="D2902" s="1" t="s">
        <v>7747</v>
      </c>
      <c r="E2902" s="1" t="s">
        <v>1047</v>
      </c>
      <c r="F2902" s="1" t="s">
        <v>179</v>
      </c>
      <c r="G2902" s="1" t="s">
        <v>1062</v>
      </c>
      <c r="H2902" s="1" t="s">
        <v>7748</v>
      </c>
      <c r="I2902" s="1">
        <f>+Territorio[[#This Row],[id]]</f>
        <v>2892</v>
      </c>
    </row>
    <row r="2903" spans="2:9" hidden="1" x14ac:dyDescent="0.25">
      <c r="B2903">
        <v>2893</v>
      </c>
      <c r="C2903" s="1" t="s">
        <v>737</v>
      </c>
      <c r="D2903" s="1" t="s">
        <v>7749</v>
      </c>
      <c r="E2903" s="1" t="s">
        <v>1047</v>
      </c>
      <c r="F2903" s="1" t="s">
        <v>179</v>
      </c>
      <c r="G2903" s="1" t="s">
        <v>1062</v>
      </c>
      <c r="H2903" s="1" t="s">
        <v>7750</v>
      </c>
      <c r="I2903" s="1">
        <f>+Territorio[[#This Row],[id]]</f>
        <v>2893</v>
      </c>
    </row>
    <row r="2904" spans="2:9" hidden="1" x14ac:dyDescent="0.25">
      <c r="B2904">
        <v>2894</v>
      </c>
      <c r="C2904" s="1" t="s">
        <v>7751</v>
      </c>
      <c r="D2904" s="1" t="s">
        <v>7752</v>
      </c>
      <c r="E2904" s="1" t="s">
        <v>1047</v>
      </c>
      <c r="F2904" s="1" t="s">
        <v>179</v>
      </c>
      <c r="G2904" s="1" t="s">
        <v>1062</v>
      </c>
      <c r="H2904" s="1" t="s">
        <v>7753</v>
      </c>
      <c r="I2904" s="1">
        <f>+Territorio[[#This Row],[id]]</f>
        <v>2894</v>
      </c>
    </row>
    <row r="2905" spans="2:9" hidden="1" x14ac:dyDescent="0.25">
      <c r="B2905">
        <v>2895</v>
      </c>
      <c r="C2905" s="1" t="s">
        <v>678</v>
      </c>
      <c r="D2905" s="1" t="s">
        <v>7754</v>
      </c>
      <c r="E2905" s="1" t="s">
        <v>1047</v>
      </c>
      <c r="F2905" s="1" t="s">
        <v>179</v>
      </c>
      <c r="G2905" s="1" t="s">
        <v>1062</v>
      </c>
      <c r="H2905" s="1" t="s">
        <v>7755</v>
      </c>
      <c r="I2905" s="1">
        <f>+Territorio[[#This Row],[id]]</f>
        <v>2895</v>
      </c>
    </row>
    <row r="2906" spans="2:9" hidden="1" x14ac:dyDescent="0.25">
      <c r="B2906">
        <v>2896</v>
      </c>
      <c r="C2906" s="1" t="s">
        <v>883</v>
      </c>
      <c r="D2906" s="1" t="s">
        <v>7756</v>
      </c>
      <c r="E2906" s="1" t="s">
        <v>1047</v>
      </c>
      <c r="F2906" s="1" t="s">
        <v>179</v>
      </c>
      <c r="G2906" s="1" t="s">
        <v>1062</v>
      </c>
      <c r="H2906" s="1" t="s">
        <v>7757</v>
      </c>
      <c r="I2906" s="1">
        <f>+Territorio[[#This Row],[id]]</f>
        <v>2896</v>
      </c>
    </row>
    <row r="2907" spans="2:9" hidden="1" x14ac:dyDescent="0.25">
      <c r="B2907">
        <v>2897</v>
      </c>
      <c r="C2907" s="1" t="s">
        <v>7758</v>
      </c>
      <c r="D2907" s="1" t="s">
        <v>7759</v>
      </c>
      <c r="E2907" s="1" t="s">
        <v>1047</v>
      </c>
      <c r="F2907" s="1" t="s">
        <v>179</v>
      </c>
      <c r="G2907" s="1" t="s">
        <v>1062</v>
      </c>
      <c r="H2907" s="1" t="s">
        <v>7760</v>
      </c>
      <c r="I2907" s="1">
        <f>+Territorio[[#This Row],[id]]</f>
        <v>2897</v>
      </c>
    </row>
    <row r="2908" spans="2:9" hidden="1" x14ac:dyDescent="0.25">
      <c r="B2908">
        <v>2898</v>
      </c>
      <c r="C2908" s="1" t="s">
        <v>1259</v>
      </c>
      <c r="D2908" s="1" t="s">
        <v>7761</v>
      </c>
      <c r="E2908" s="1" t="s">
        <v>1047</v>
      </c>
      <c r="F2908" s="1" t="s">
        <v>179</v>
      </c>
      <c r="G2908" s="1" t="s">
        <v>1062</v>
      </c>
      <c r="H2908" s="1" t="s">
        <v>7762</v>
      </c>
      <c r="I2908" s="1">
        <f>+Territorio[[#This Row],[id]]</f>
        <v>2898</v>
      </c>
    </row>
    <row r="2909" spans="2:9" hidden="1" x14ac:dyDescent="0.25">
      <c r="B2909">
        <v>2899</v>
      </c>
      <c r="C2909" s="1" t="s">
        <v>7763</v>
      </c>
      <c r="D2909" s="1" t="s">
        <v>7764</v>
      </c>
      <c r="E2909" s="1" t="s">
        <v>1047</v>
      </c>
      <c r="F2909" s="1" t="s">
        <v>179</v>
      </c>
      <c r="G2909" s="1" t="s">
        <v>1062</v>
      </c>
      <c r="H2909" s="1" t="s">
        <v>7765</v>
      </c>
      <c r="I2909" s="1">
        <f>+Territorio[[#This Row],[id]]</f>
        <v>2899</v>
      </c>
    </row>
    <row r="2910" spans="2:9" hidden="1" x14ac:dyDescent="0.25">
      <c r="B2910">
        <v>2900</v>
      </c>
      <c r="C2910" s="1" t="s">
        <v>1416</v>
      </c>
      <c r="D2910" s="1" t="s">
        <v>4915</v>
      </c>
      <c r="E2910" s="1" t="s">
        <v>1047</v>
      </c>
      <c r="F2910" s="1" t="s">
        <v>179</v>
      </c>
      <c r="G2910" s="1" t="s">
        <v>1062</v>
      </c>
      <c r="H2910" s="1" t="s">
        <v>7766</v>
      </c>
      <c r="I2910" s="1">
        <f>+Territorio[[#This Row],[id]]</f>
        <v>2900</v>
      </c>
    </row>
    <row r="2911" spans="2:9" hidden="1" x14ac:dyDescent="0.25">
      <c r="B2911">
        <v>2901</v>
      </c>
      <c r="C2911" s="1" t="s">
        <v>7188</v>
      </c>
      <c r="D2911" s="1" t="s">
        <v>4918</v>
      </c>
      <c r="E2911" s="1" t="s">
        <v>1047</v>
      </c>
      <c r="F2911" s="1" t="s">
        <v>179</v>
      </c>
      <c r="G2911" s="1" t="s">
        <v>1062</v>
      </c>
      <c r="H2911" s="1" t="s">
        <v>7767</v>
      </c>
      <c r="I2911" s="1">
        <f>+Territorio[[#This Row],[id]]</f>
        <v>2901</v>
      </c>
    </row>
    <row r="2912" spans="2:9" hidden="1" x14ac:dyDescent="0.25">
      <c r="B2912">
        <v>2902</v>
      </c>
      <c r="C2912" s="1" t="s">
        <v>892</v>
      </c>
      <c r="D2912" s="1" t="s">
        <v>4921</v>
      </c>
      <c r="E2912" s="1" t="s">
        <v>1047</v>
      </c>
      <c r="F2912" s="1" t="s">
        <v>179</v>
      </c>
      <c r="G2912" s="1" t="s">
        <v>1062</v>
      </c>
      <c r="H2912" s="1" t="s">
        <v>7768</v>
      </c>
      <c r="I2912" s="1">
        <f>+Territorio[[#This Row],[id]]</f>
        <v>2902</v>
      </c>
    </row>
    <row r="2913" spans="2:9" hidden="1" x14ac:dyDescent="0.25">
      <c r="B2913">
        <v>2903</v>
      </c>
      <c r="C2913" s="1" t="s">
        <v>7371</v>
      </c>
      <c r="D2913" s="1" t="s">
        <v>4924</v>
      </c>
      <c r="E2913" s="1" t="s">
        <v>1047</v>
      </c>
      <c r="F2913" s="1" t="s">
        <v>179</v>
      </c>
      <c r="G2913" s="1" t="s">
        <v>1062</v>
      </c>
      <c r="H2913" s="1" t="s">
        <v>7769</v>
      </c>
      <c r="I2913" s="1">
        <f>+Territorio[[#This Row],[id]]</f>
        <v>2903</v>
      </c>
    </row>
    <row r="2914" spans="2:9" hidden="1" x14ac:dyDescent="0.25">
      <c r="B2914">
        <v>2904</v>
      </c>
      <c r="C2914" s="1" t="s">
        <v>7770</v>
      </c>
      <c r="D2914" s="1" t="s">
        <v>7771</v>
      </c>
      <c r="E2914" s="1" t="s">
        <v>1047</v>
      </c>
      <c r="F2914" s="1" t="s">
        <v>179</v>
      </c>
      <c r="G2914" s="1" t="s">
        <v>1062</v>
      </c>
      <c r="H2914" s="1" t="s">
        <v>7772</v>
      </c>
      <c r="I2914" s="1">
        <f>+Territorio[[#This Row],[id]]</f>
        <v>2904</v>
      </c>
    </row>
    <row r="2915" spans="2:9" hidden="1" x14ac:dyDescent="0.25">
      <c r="B2915">
        <v>2905</v>
      </c>
      <c r="C2915" s="1" t="s">
        <v>2227</v>
      </c>
      <c r="D2915" s="1" t="s">
        <v>7773</v>
      </c>
      <c r="E2915" s="1" t="s">
        <v>1047</v>
      </c>
      <c r="F2915" s="1" t="s">
        <v>179</v>
      </c>
      <c r="G2915" s="1" t="s">
        <v>1062</v>
      </c>
      <c r="H2915" s="1" t="s">
        <v>7774</v>
      </c>
      <c r="I2915" s="1">
        <f>+Territorio[[#This Row],[id]]</f>
        <v>2905</v>
      </c>
    </row>
    <row r="2916" spans="2:9" hidden="1" x14ac:dyDescent="0.25">
      <c r="B2916">
        <v>2906</v>
      </c>
      <c r="C2916" s="1" t="s">
        <v>7775</v>
      </c>
      <c r="D2916" s="1" t="s">
        <v>7776</v>
      </c>
      <c r="E2916" s="1" t="s">
        <v>1047</v>
      </c>
      <c r="F2916" s="1" t="s">
        <v>179</v>
      </c>
      <c r="G2916" s="1" t="s">
        <v>1062</v>
      </c>
      <c r="H2916" s="1" t="s">
        <v>7777</v>
      </c>
      <c r="I2916" s="1">
        <f>+Territorio[[#This Row],[id]]</f>
        <v>2906</v>
      </c>
    </row>
    <row r="2917" spans="2:9" hidden="1" x14ac:dyDescent="0.25">
      <c r="B2917">
        <v>2907</v>
      </c>
      <c r="C2917" s="1" t="s">
        <v>3518</v>
      </c>
      <c r="D2917" s="1" t="s">
        <v>7778</v>
      </c>
      <c r="E2917" s="1" t="s">
        <v>1047</v>
      </c>
      <c r="F2917" s="1" t="s">
        <v>179</v>
      </c>
      <c r="G2917" s="1" t="s">
        <v>1062</v>
      </c>
      <c r="H2917" s="1" t="s">
        <v>7779</v>
      </c>
      <c r="I2917" s="1">
        <f>+Territorio[[#This Row],[id]]</f>
        <v>2907</v>
      </c>
    </row>
    <row r="2918" spans="2:9" hidden="1" x14ac:dyDescent="0.25">
      <c r="B2918">
        <v>2908</v>
      </c>
      <c r="C2918" s="1" t="s">
        <v>1244</v>
      </c>
      <c r="D2918" s="1" t="s">
        <v>7780</v>
      </c>
      <c r="E2918" s="1" t="s">
        <v>1047</v>
      </c>
      <c r="F2918" s="1" t="s">
        <v>179</v>
      </c>
      <c r="G2918" s="1" t="s">
        <v>1062</v>
      </c>
      <c r="H2918" s="1" t="s">
        <v>7781</v>
      </c>
      <c r="I2918" s="1">
        <f>+Territorio[[#This Row],[id]]</f>
        <v>2908</v>
      </c>
    </row>
    <row r="2919" spans="2:9" hidden="1" x14ac:dyDescent="0.25">
      <c r="B2919">
        <v>2909</v>
      </c>
      <c r="C2919" s="1" t="s">
        <v>7782</v>
      </c>
      <c r="D2919" s="1" t="s">
        <v>7783</v>
      </c>
      <c r="E2919" s="1" t="s">
        <v>1047</v>
      </c>
      <c r="F2919" s="1" t="s">
        <v>179</v>
      </c>
      <c r="G2919" s="1" t="s">
        <v>1062</v>
      </c>
      <c r="H2919" s="1" t="s">
        <v>7784</v>
      </c>
      <c r="I2919" s="1">
        <f>+Territorio[[#This Row],[id]]</f>
        <v>2909</v>
      </c>
    </row>
    <row r="2920" spans="2:9" hidden="1" x14ac:dyDescent="0.25">
      <c r="B2920">
        <v>2910</v>
      </c>
      <c r="C2920" s="1" t="s">
        <v>7785</v>
      </c>
      <c r="D2920" s="1" t="s">
        <v>7786</v>
      </c>
      <c r="E2920" s="1" t="s">
        <v>1047</v>
      </c>
      <c r="F2920" s="1" t="s">
        <v>179</v>
      </c>
      <c r="G2920" s="1" t="s">
        <v>1062</v>
      </c>
      <c r="H2920" s="1" t="s">
        <v>7787</v>
      </c>
      <c r="I2920" s="1">
        <f>+Territorio[[#This Row],[id]]</f>
        <v>2910</v>
      </c>
    </row>
    <row r="2921" spans="2:9" hidden="1" x14ac:dyDescent="0.25">
      <c r="B2921">
        <v>2911</v>
      </c>
      <c r="C2921" s="1" t="s">
        <v>7788</v>
      </c>
      <c r="D2921" s="1" t="s">
        <v>7789</v>
      </c>
      <c r="E2921" s="1" t="s">
        <v>1047</v>
      </c>
      <c r="F2921" s="1" t="s">
        <v>179</v>
      </c>
      <c r="G2921" s="1" t="s">
        <v>1062</v>
      </c>
      <c r="H2921" s="1" t="s">
        <v>7790</v>
      </c>
      <c r="I2921" s="1">
        <f>+Territorio[[#This Row],[id]]</f>
        <v>2911</v>
      </c>
    </row>
    <row r="2922" spans="2:9" hidden="1" x14ac:dyDescent="0.25">
      <c r="B2922">
        <v>2912</v>
      </c>
      <c r="C2922" s="1" t="s">
        <v>7791</v>
      </c>
      <c r="D2922" s="1" t="s">
        <v>7792</v>
      </c>
      <c r="E2922" s="1" t="s">
        <v>1047</v>
      </c>
      <c r="F2922" s="1" t="s">
        <v>179</v>
      </c>
      <c r="G2922" s="1" t="s">
        <v>1062</v>
      </c>
      <c r="H2922" s="1" t="s">
        <v>7793</v>
      </c>
      <c r="I2922" s="1">
        <f>+Territorio[[#This Row],[id]]</f>
        <v>2912</v>
      </c>
    </row>
    <row r="2923" spans="2:9" hidden="1" x14ac:dyDescent="0.25">
      <c r="B2923">
        <v>2913</v>
      </c>
      <c r="C2923" s="1" t="s">
        <v>7794</v>
      </c>
      <c r="D2923" s="1" t="s">
        <v>7795</v>
      </c>
      <c r="E2923" s="1" t="s">
        <v>1047</v>
      </c>
      <c r="F2923" s="1" t="s">
        <v>179</v>
      </c>
      <c r="G2923" s="1" t="s">
        <v>1062</v>
      </c>
      <c r="H2923" s="1" t="s">
        <v>7796</v>
      </c>
      <c r="I2923" s="1">
        <f>+Territorio[[#This Row],[id]]</f>
        <v>2913</v>
      </c>
    </row>
    <row r="2924" spans="2:9" hidden="1" x14ac:dyDescent="0.25">
      <c r="B2924">
        <v>2914</v>
      </c>
      <c r="C2924" s="1" t="s">
        <v>1748</v>
      </c>
      <c r="D2924" s="1" t="s">
        <v>7797</v>
      </c>
      <c r="E2924" s="1" t="s">
        <v>1047</v>
      </c>
      <c r="F2924" s="1" t="s">
        <v>179</v>
      </c>
      <c r="G2924" s="1" t="s">
        <v>1062</v>
      </c>
      <c r="H2924" s="1" t="s">
        <v>7798</v>
      </c>
      <c r="I2924" s="1">
        <f>+Territorio[[#This Row],[id]]</f>
        <v>2914</v>
      </c>
    </row>
    <row r="2925" spans="2:9" hidden="1" x14ac:dyDescent="0.25">
      <c r="B2925">
        <v>2915</v>
      </c>
      <c r="C2925" s="1" t="s">
        <v>7799</v>
      </c>
      <c r="D2925" s="1" t="s">
        <v>7800</v>
      </c>
      <c r="E2925" s="1" t="s">
        <v>1047</v>
      </c>
      <c r="F2925" s="1" t="s">
        <v>179</v>
      </c>
      <c r="G2925" s="1" t="s">
        <v>1062</v>
      </c>
      <c r="H2925" s="1" t="s">
        <v>7801</v>
      </c>
      <c r="I2925" s="1">
        <f>+Territorio[[#This Row],[id]]</f>
        <v>2915</v>
      </c>
    </row>
    <row r="2926" spans="2:9" hidden="1" x14ac:dyDescent="0.25">
      <c r="B2926">
        <v>2916</v>
      </c>
      <c r="C2926" s="1" t="s">
        <v>7802</v>
      </c>
      <c r="D2926" s="1" t="s">
        <v>7803</v>
      </c>
      <c r="E2926" s="1" t="s">
        <v>1047</v>
      </c>
      <c r="F2926" s="1" t="s">
        <v>179</v>
      </c>
      <c r="G2926" s="1" t="s">
        <v>1062</v>
      </c>
      <c r="H2926" s="1" t="s">
        <v>7804</v>
      </c>
      <c r="I2926" s="1">
        <f>+Territorio[[#This Row],[id]]</f>
        <v>2916</v>
      </c>
    </row>
    <row r="2927" spans="2:9" hidden="1" x14ac:dyDescent="0.25">
      <c r="B2927">
        <v>2917</v>
      </c>
      <c r="C2927" s="1" t="s">
        <v>7805</v>
      </c>
      <c r="D2927" s="1" t="s">
        <v>7806</v>
      </c>
      <c r="E2927" s="1" t="s">
        <v>1047</v>
      </c>
      <c r="F2927" s="1" t="s">
        <v>179</v>
      </c>
      <c r="G2927" s="1" t="s">
        <v>1062</v>
      </c>
      <c r="H2927" s="1" t="s">
        <v>7807</v>
      </c>
      <c r="I2927" s="1">
        <f>+Territorio[[#This Row],[id]]</f>
        <v>2917</v>
      </c>
    </row>
    <row r="2928" spans="2:9" hidden="1" x14ac:dyDescent="0.25">
      <c r="B2928">
        <v>2918</v>
      </c>
      <c r="C2928" s="1" t="s">
        <v>7808</v>
      </c>
      <c r="D2928" s="1" t="s">
        <v>7809</v>
      </c>
      <c r="E2928" s="1" t="s">
        <v>1047</v>
      </c>
      <c r="F2928" s="1" t="s">
        <v>179</v>
      </c>
      <c r="G2928" s="1" t="s">
        <v>1062</v>
      </c>
      <c r="H2928" s="1" t="s">
        <v>7810</v>
      </c>
      <c r="I2928" s="1">
        <f>+Territorio[[#This Row],[id]]</f>
        <v>2918</v>
      </c>
    </row>
    <row r="2929" spans="2:9" hidden="1" x14ac:dyDescent="0.25">
      <c r="B2929">
        <v>2919</v>
      </c>
      <c r="C2929" s="1" t="s">
        <v>7811</v>
      </c>
      <c r="D2929" s="1" t="s">
        <v>7812</v>
      </c>
      <c r="E2929" s="1" t="s">
        <v>1047</v>
      </c>
      <c r="F2929" s="1" t="s">
        <v>179</v>
      </c>
      <c r="G2929" s="1" t="s">
        <v>1062</v>
      </c>
      <c r="H2929" s="1" t="s">
        <v>7813</v>
      </c>
      <c r="I2929" s="1">
        <f>+Territorio[[#This Row],[id]]</f>
        <v>2919</v>
      </c>
    </row>
    <row r="2930" spans="2:9" hidden="1" x14ac:dyDescent="0.25">
      <c r="B2930">
        <v>2920</v>
      </c>
      <c r="C2930" s="1" t="s">
        <v>7814</v>
      </c>
      <c r="D2930" s="1" t="s">
        <v>7815</v>
      </c>
      <c r="E2930" s="1" t="s">
        <v>1047</v>
      </c>
      <c r="F2930" s="1" t="s">
        <v>179</v>
      </c>
      <c r="G2930" s="1" t="s">
        <v>1062</v>
      </c>
      <c r="H2930" s="1" t="s">
        <v>7816</v>
      </c>
      <c r="I2930" s="1">
        <f>+Territorio[[#This Row],[id]]</f>
        <v>2920</v>
      </c>
    </row>
    <row r="2931" spans="2:9" hidden="1" x14ac:dyDescent="0.25">
      <c r="B2931">
        <v>2921</v>
      </c>
      <c r="C2931" s="1" t="s">
        <v>349</v>
      </c>
      <c r="D2931" s="1" t="s">
        <v>7817</v>
      </c>
      <c r="E2931" s="1" t="s">
        <v>1047</v>
      </c>
      <c r="F2931" s="1" t="s">
        <v>179</v>
      </c>
      <c r="G2931" s="1" t="s">
        <v>1062</v>
      </c>
      <c r="H2931" s="1" t="s">
        <v>7818</v>
      </c>
      <c r="I2931" s="1">
        <f>+Territorio[[#This Row],[id]]</f>
        <v>2921</v>
      </c>
    </row>
    <row r="2932" spans="2:9" hidden="1" x14ac:dyDescent="0.25">
      <c r="B2932">
        <v>2922</v>
      </c>
      <c r="C2932" s="1" t="s">
        <v>7819</v>
      </c>
      <c r="D2932" s="1" t="s">
        <v>7820</v>
      </c>
      <c r="E2932" s="1" t="s">
        <v>1047</v>
      </c>
      <c r="F2932" s="1" t="s">
        <v>179</v>
      </c>
      <c r="G2932" s="1" t="s">
        <v>1062</v>
      </c>
      <c r="H2932" s="1" t="s">
        <v>7821</v>
      </c>
      <c r="I2932" s="1">
        <f>+Territorio[[#This Row],[id]]</f>
        <v>2922</v>
      </c>
    </row>
    <row r="2933" spans="2:9" hidden="1" x14ac:dyDescent="0.25">
      <c r="B2933">
        <v>2923</v>
      </c>
      <c r="C2933" s="1" t="s">
        <v>7822</v>
      </c>
      <c r="D2933" s="1" t="s">
        <v>7823</v>
      </c>
      <c r="E2933" s="1" t="s">
        <v>1047</v>
      </c>
      <c r="F2933" s="1" t="s">
        <v>179</v>
      </c>
      <c r="G2933" s="1" t="s">
        <v>1062</v>
      </c>
      <c r="H2933" s="1" t="s">
        <v>7824</v>
      </c>
      <c r="I2933" s="1">
        <f>+Territorio[[#This Row],[id]]</f>
        <v>2923</v>
      </c>
    </row>
    <row r="2934" spans="2:9" hidden="1" x14ac:dyDescent="0.25">
      <c r="B2934">
        <v>2924</v>
      </c>
      <c r="C2934" s="1" t="s">
        <v>7825</v>
      </c>
      <c r="D2934" s="1" t="s">
        <v>7826</v>
      </c>
      <c r="E2934" s="1" t="s">
        <v>1047</v>
      </c>
      <c r="F2934" s="1" t="s">
        <v>179</v>
      </c>
      <c r="G2934" s="1" t="s">
        <v>1062</v>
      </c>
      <c r="H2934" s="1" t="s">
        <v>7827</v>
      </c>
      <c r="I2934" s="1">
        <f>+Territorio[[#This Row],[id]]</f>
        <v>2924</v>
      </c>
    </row>
    <row r="2935" spans="2:9" hidden="1" x14ac:dyDescent="0.25">
      <c r="B2935">
        <v>2925</v>
      </c>
      <c r="C2935" s="1" t="s">
        <v>7828</v>
      </c>
      <c r="D2935" s="1" t="s">
        <v>7829</v>
      </c>
      <c r="E2935" s="1" t="s">
        <v>1047</v>
      </c>
      <c r="F2935" s="1" t="s">
        <v>179</v>
      </c>
      <c r="G2935" s="1" t="s">
        <v>1062</v>
      </c>
      <c r="H2935" s="1" t="s">
        <v>7830</v>
      </c>
      <c r="I2935" s="1">
        <f>+Territorio[[#This Row],[id]]</f>
        <v>2925</v>
      </c>
    </row>
    <row r="2936" spans="2:9" hidden="1" x14ac:dyDescent="0.25">
      <c r="B2936">
        <v>2926</v>
      </c>
      <c r="C2936" s="1" t="s">
        <v>2243</v>
      </c>
      <c r="D2936" s="1" t="s">
        <v>4958</v>
      </c>
      <c r="E2936" s="1" t="s">
        <v>1047</v>
      </c>
      <c r="F2936" s="1" t="s">
        <v>179</v>
      </c>
      <c r="G2936" s="1" t="s">
        <v>1062</v>
      </c>
      <c r="H2936" s="1" t="s">
        <v>7831</v>
      </c>
      <c r="I2936" s="1">
        <f>+Territorio[[#This Row],[id]]</f>
        <v>2926</v>
      </c>
    </row>
    <row r="2937" spans="2:9" hidden="1" x14ac:dyDescent="0.25">
      <c r="B2937">
        <v>2927</v>
      </c>
      <c r="C2937" s="1" t="s">
        <v>7832</v>
      </c>
      <c r="D2937" s="1" t="s">
        <v>4961</v>
      </c>
      <c r="E2937" s="1" t="s">
        <v>1047</v>
      </c>
      <c r="F2937" s="1" t="s">
        <v>179</v>
      </c>
      <c r="G2937" s="1" t="s">
        <v>1062</v>
      </c>
      <c r="H2937" s="1" t="s">
        <v>7833</v>
      </c>
      <c r="I2937" s="1">
        <f>+Territorio[[#This Row],[id]]</f>
        <v>2927</v>
      </c>
    </row>
    <row r="2938" spans="2:9" hidden="1" x14ac:dyDescent="0.25">
      <c r="B2938">
        <v>2928</v>
      </c>
      <c r="C2938" s="1" t="s">
        <v>1244</v>
      </c>
      <c r="D2938" s="1" t="s">
        <v>7834</v>
      </c>
      <c r="E2938" s="1" t="s">
        <v>1047</v>
      </c>
      <c r="F2938" s="1" t="s">
        <v>179</v>
      </c>
      <c r="G2938" s="1" t="s">
        <v>1062</v>
      </c>
      <c r="H2938" s="1" t="s">
        <v>7835</v>
      </c>
      <c r="I2938" s="1">
        <f>+Territorio[[#This Row],[id]]</f>
        <v>2928</v>
      </c>
    </row>
    <row r="2939" spans="2:9" hidden="1" x14ac:dyDescent="0.25">
      <c r="B2939">
        <v>2929</v>
      </c>
      <c r="C2939" s="1" t="s">
        <v>7836</v>
      </c>
      <c r="D2939" s="1" t="s">
        <v>7837</v>
      </c>
      <c r="E2939" s="1" t="s">
        <v>1047</v>
      </c>
      <c r="F2939" s="1" t="s">
        <v>179</v>
      </c>
      <c r="G2939" s="1" t="s">
        <v>1062</v>
      </c>
      <c r="H2939" s="1" t="s">
        <v>7838</v>
      </c>
      <c r="I2939" s="1">
        <f>+Territorio[[#This Row],[id]]</f>
        <v>2929</v>
      </c>
    </row>
    <row r="2940" spans="2:9" hidden="1" x14ac:dyDescent="0.25">
      <c r="B2940">
        <v>2930</v>
      </c>
      <c r="C2940" s="1" t="s">
        <v>7839</v>
      </c>
      <c r="D2940" s="1" t="s">
        <v>4964</v>
      </c>
      <c r="E2940" s="1" t="s">
        <v>1047</v>
      </c>
      <c r="F2940" s="1" t="s">
        <v>179</v>
      </c>
      <c r="G2940" s="1" t="s">
        <v>1062</v>
      </c>
      <c r="H2940" s="1" t="s">
        <v>7840</v>
      </c>
      <c r="I2940" s="1">
        <f>+Territorio[[#This Row],[id]]</f>
        <v>2930</v>
      </c>
    </row>
    <row r="2941" spans="2:9" hidden="1" x14ac:dyDescent="0.25">
      <c r="B2941">
        <v>2931</v>
      </c>
      <c r="C2941" s="1" t="s">
        <v>7841</v>
      </c>
      <c r="D2941" s="1" t="s">
        <v>4967</v>
      </c>
      <c r="E2941" s="1" t="s">
        <v>1047</v>
      </c>
      <c r="F2941" s="1" t="s">
        <v>179</v>
      </c>
      <c r="G2941" s="1" t="s">
        <v>1062</v>
      </c>
      <c r="H2941" s="1" t="s">
        <v>7842</v>
      </c>
      <c r="I2941" s="1">
        <f>+Territorio[[#This Row],[id]]</f>
        <v>2931</v>
      </c>
    </row>
    <row r="2942" spans="2:9" hidden="1" x14ac:dyDescent="0.25">
      <c r="B2942">
        <v>2932</v>
      </c>
      <c r="C2942" s="1" t="s">
        <v>7843</v>
      </c>
      <c r="D2942" s="1" t="s">
        <v>4970</v>
      </c>
      <c r="E2942" s="1" t="s">
        <v>1047</v>
      </c>
      <c r="F2942" s="1" t="s">
        <v>179</v>
      </c>
      <c r="G2942" s="1" t="s">
        <v>1062</v>
      </c>
      <c r="H2942" s="1" t="s">
        <v>7844</v>
      </c>
      <c r="I2942" s="1">
        <f>+Territorio[[#This Row],[id]]</f>
        <v>2932</v>
      </c>
    </row>
    <row r="2943" spans="2:9" hidden="1" x14ac:dyDescent="0.25">
      <c r="B2943">
        <v>2933</v>
      </c>
      <c r="C2943" s="1" t="s">
        <v>1387</v>
      </c>
      <c r="D2943" s="1" t="s">
        <v>7845</v>
      </c>
      <c r="E2943" s="1" t="s">
        <v>1047</v>
      </c>
      <c r="F2943" s="1" t="s">
        <v>179</v>
      </c>
      <c r="G2943" s="1" t="s">
        <v>1062</v>
      </c>
      <c r="H2943" s="1" t="s">
        <v>7846</v>
      </c>
      <c r="I2943" s="1">
        <f>+Territorio[[#This Row],[id]]</f>
        <v>2933</v>
      </c>
    </row>
    <row r="2944" spans="2:9" hidden="1" x14ac:dyDescent="0.25">
      <c r="B2944">
        <v>2934</v>
      </c>
      <c r="C2944" s="1" t="s">
        <v>7847</v>
      </c>
      <c r="D2944" s="1" t="s">
        <v>7848</v>
      </c>
      <c r="E2944" s="1" t="s">
        <v>1047</v>
      </c>
      <c r="F2944" s="1" t="s">
        <v>179</v>
      </c>
      <c r="G2944" s="1" t="s">
        <v>1062</v>
      </c>
      <c r="H2944" s="1" t="s">
        <v>7849</v>
      </c>
      <c r="I2944" s="1">
        <f>+Territorio[[#This Row],[id]]</f>
        <v>2934</v>
      </c>
    </row>
    <row r="2945" spans="2:9" hidden="1" x14ac:dyDescent="0.25">
      <c r="B2945">
        <v>2935</v>
      </c>
      <c r="C2945" s="1" t="s">
        <v>7850</v>
      </c>
      <c r="D2945" s="1" t="s">
        <v>7851</v>
      </c>
      <c r="E2945" s="1" t="s">
        <v>1047</v>
      </c>
      <c r="F2945" s="1" t="s">
        <v>179</v>
      </c>
      <c r="G2945" s="1" t="s">
        <v>1062</v>
      </c>
      <c r="H2945" s="1" t="s">
        <v>7852</v>
      </c>
      <c r="I2945" s="1">
        <f>+Territorio[[#This Row],[id]]</f>
        <v>2935</v>
      </c>
    </row>
    <row r="2946" spans="2:9" hidden="1" x14ac:dyDescent="0.25">
      <c r="B2946">
        <v>2936</v>
      </c>
      <c r="C2946" s="1" t="s">
        <v>7853</v>
      </c>
      <c r="D2946" s="1" t="s">
        <v>7854</v>
      </c>
      <c r="E2946" s="1" t="s">
        <v>1047</v>
      </c>
      <c r="F2946" s="1" t="s">
        <v>179</v>
      </c>
      <c r="G2946" s="1" t="s">
        <v>1062</v>
      </c>
      <c r="H2946" s="1" t="s">
        <v>7855</v>
      </c>
      <c r="I2946" s="1">
        <f>+Territorio[[#This Row],[id]]</f>
        <v>2936</v>
      </c>
    </row>
    <row r="2947" spans="2:9" hidden="1" x14ac:dyDescent="0.25">
      <c r="B2947">
        <v>2937</v>
      </c>
      <c r="C2947" s="1" t="s">
        <v>1250</v>
      </c>
      <c r="D2947" s="1" t="s">
        <v>7856</v>
      </c>
      <c r="E2947" s="1" t="s">
        <v>1047</v>
      </c>
      <c r="F2947" s="1" t="s">
        <v>179</v>
      </c>
      <c r="G2947" s="1" t="s">
        <v>1062</v>
      </c>
      <c r="H2947" s="1" t="s">
        <v>7857</v>
      </c>
      <c r="I2947" s="1">
        <f>+Territorio[[#This Row],[id]]</f>
        <v>2937</v>
      </c>
    </row>
    <row r="2948" spans="2:9" hidden="1" x14ac:dyDescent="0.25">
      <c r="B2948">
        <v>2938</v>
      </c>
      <c r="C2948" s="1" t="s">
        <v>7858</v>
      </c>
      <c r="D2948" s="1" t="s">
        <v>7859</v>
      </c>
      <c r="E2948" s="1" t="s">
        <v>1047</v>
      </c>
      <c r="F2948" s="1" t="s">
        <v>179</v>
      </c>
      <c r="G2948" s="1" t="s">
        <v>1062</v>
      </c>
      <c r="H2948" s="1" t="s">
        <v>7860</v>
      </c>
      <c r="I2948" s="1">
        <f>+Territorio[[#This Row],[id]]</f>
        <v>2938</v>
      </c>
    </row>
    <row r="2949" spans="2:9" hidden="1" x14ac:dyDescent="0.25">
      <c r="B2949">
        <v>2939</v>
      </c>
      <c r="C2949" s="1" t="s">
        <v>7861</v>
      </c>
      <c r="D2949" s="1" t="s">
        <v>7862</v>
      </c>
      <c r="E2949" s="1" t="s">
        <v>1047</v>
      </c>
      <c r="F2949" s="1" t="s">
        <v>179</v>
      </c>
      <c r="G2949" s="1" t="s">
        <v>1062</v>
      </c>
      <c r="H2949" s="1" t="s">
        <v>7863</v>
      </c>
      <c r="I2949" s="1">
        <f>+Territorio[[#This Row],[id]]</f>
        <v>2939</v>
      </c>
    </row>
    <row r="2950" spans="2:9" hidden="1" x14ac:dyDescent="0.25">
      <c r="B2950">
        <v>2940</v>
      </c>
      <c r="C2950" s="1" t="s">
        <v>7864</v>
      </c>
      <c r="D2950" s="1" t="s">
        <v>7865</v>
      </c>
      <c r="E2950" s="1" t="s">
        <v>1047</v>
      </c>
      <c r="F2950" s="1" t="s">
        <v>179</v>
      </c>
      <c r="G2950" s="1" t="s">
        <v>1062</v>
      </c>
      <c r="H2950" s="1" t="s">
        <v>7866</v>
      </c>
      <c r="I2950" s="1">
        <f>+Territorio[[#This Row],[id]]</f>
        <v>2940</v>
      </c>
    </row>
    <row r="2951" spans="2:9" hidden="1" x14ac:dyDescent="0.25">
      <c r="B2951">
        <v>2941</v>
      </c>
      <c r="C2951" s="1" t="s">
        <v>7867</v>
      </c>
      <c r="D2951" s="1" t="s">
        <v>7868</v>
      </c>
      <c r="E2951" s="1" t="s">
        <v>1047</v>
      </c>
      <c r="F2951" s="1" t="s">
        <v>179</v>
      </c>
      <c r="G2951" s="1" t="s">
        <v>1062</v>
      </c>
      <c r="H2951" s="1" t="s">
        <v>7869</v>
      </c>
      <c r="I2951" s="1">
        <f>+Territorio[[#This Row],[id]]</f>
        <v>2941</v>
      </c>
    </row>
    <row r="2952" spans="2:9" hidden="1" x14ac:dyDescent="0.25">
      <c r="B2952">
        <v>2942</v>
      </c>
      <c r="C2952" s="1" t="s">
        <v>2248</v>
      </c>
      <c r="D2952" s="1" t="s">
        <v>7870</v>
      </c>
      <c r="E2952" s="1" t="s">
        <v>1047</v>
      </c>
      <c r="F2952" s="1" t="s">
        <v>179</v>
      </c>
      <c r="G2952" s="1" t="s">
        <v>1062</v>
      </c>
      <c r="H2952" s="1" t="s">
        <v>7871</v>
      </c>
      <c r="I2952" s="1">
        <f>+Territorio[[#This Row],[id]]</f>
        <v>2942</v>
      </c>
    </row>
    <row r="2953" spans="2:9" hidden="1" x14ac:dyDescent="0.25">
      <c r="B2953">
        <v>2943</v>
      </c>
      <c r="C2953" s="1" t="s">
        <v>7504</v>
      </c>
      <c r="D2953" s="1" t="s">
        <v>7872</v>
      </c>
      <c r="E2953" s="1" t="s">
        <v>1047</v>
      </c>
      <c r="F2953" s="1" t="s">
        <v>179</v>
      </c>
      <c r="G2953" s="1" t="s">
        <v>1062</v>
      </c>
      <c r="H2953" s="1" t="s">
        <v>7873</v>
      </c>
      <c r="I2953" s="1">
        <f>+Territorio[[#This Row],[id]]</f>
        <v>2943</v>
      </c>
    </row>
    <row r="2954" spans="2:9" hidden="1" x14ac:dyDescent="0.25">
      <c r="B2954">
        <v>2944</v>
      </c>
      <c r="C2954" s="1" t="s">
        <v>7874</v>
      </c>
      <c r="D2954" s="1" t="s">
        <v>7875</v>
      </c>
      <c r="E2954" s="1" t="s">
        <v>1047</v>
      </c>
      <c r="F2954" s="1" t="s">
        <v>179</v>
      </c>
      <c r="G2954" s="1" t="s">
        <v>1062</v>
      </c>
      <c r="H2954" s="1" t="s">
        <v>7876</v>
      </c>
      <c r="I2954" s="1">
        <f>+Territorio[[#This Row],[id]]</f>
        <v>2944</v>
      </c>
    </row>
    <row r="2955" spans="2:9" hidden="1" x14ac:dyDescent="0.25">
      <c r="B2955">
        <v>2945</v>
      </c>
      <c r="C2955" s="1" t="s">
        <v>7877</v>
      </c>
      <c r="D2955" s="1" t="s">
        <v>7878</v>
      </c>
      <c r="E2955" s="1" t="s">
        <v>1047</v>
      </c>
      <c r="F2955" s="1" t="s">
        <v>179</v>
      </c>
      <c r="G2955" s="1" t="s">
        <v>1062</v>
      </c>
      <c r="H2955" s="1" t="s">
        <v>7879</v>
      </c>
      <c r="I2955" s="1">
        <f>+Territorio[[#This Row],[id]]</f>
        <v>2945</v>
      </c>
    </row>
    <row r="2956" spans="2:9" hidden="1" x14ac:dyDescent="0.25">
      <c r="B2956">
        <v>2946</v>
      </c>
      <c r="C2956" s="1" t="s">
        <v>7880</v>
      </c>
      <c r="D2956" s="1" t="s">
        <v>7881</v>
      </c>
      <c r="E2956" s="1" t="s">
        <v>1047</v>
      </c>
      <c r="F2956" s="1" t="s">
        <v>179</v>
      </c>
      <c r="G2956" s="1" t="s">
        <v>1062</v>
      </c>
      <c r="H2956" s="1" t="s">
        <v>7882</v>
      </c>
      <c r="I2956" s="1">
        <f>+Territorio[[#This Row],[id]]</f>
        <v>2946</v>
      </c>
    </row>
    <row r="2957" spans="2:9" hidden="1" x14ac:dyDescent="0.25">
      <c r="B2957">
        <v>2947</v>
      </c>
      <c r="C2957" s="1" t="s">
        <v>5444</v>
      </c>
      <c r="D2957" s="1" t="s">
        <v>7883</v>
      </c>
      <c r="E2957" s="1" t="s">
        <v>1047</v>
      </c>
      <c r="F2957" s="1" t="s">
        <v>179</v>
      </c>
      <c r="G2957" s="1" t="s">
        <v>1062</v>
      </c>
      <c r="H2957" s="1" t="s">
        <v>7884</v>
      </c>
      <c r="I2957" s="1">
        <f>+Territorio[[#This Row],[id]]</f>
        <v>2947</v>
      </c>
    </row>
    <row r="2958" spans="2:9" hidden="1" x14ac:dyDescent="0.25">
      <c r="B2958">
        <v>2948</v>
      </c>
      <c r="C2958" s="1" t="s">
        <v>7885</v>
      </c>
      <c r="D2958" s="1" t="s">
        <v>7886</v>
      </c>
      <c r="E2958" s="1" t="s">
        <v>1047</v>
      </c>
      <c r="F2958" s="1" t="s">
        <v>179</v>
      </c>
      <c r="G2958" s="1" t="s">
        <v>1062</v>
      </c>
      <c r="H2958" s="1" t="s">
        <v>7887</v>
      </c>
      <c r="I2958" s="1">
        <f>+Territorio[[#This Row],[id]]</f>
        <v>2948</v>
      </c>
    </row>
    <row r="2959" spans="2:9" hidden="1" x14ac:dyDescent="0.25">
      <c r="B2959">
        <v>2949</v>
      </c>
      <c r="C2959" s="1" t="s">
        <v>7888</v>
      </c>
      <c r="D2959" s="1" t="s">
        <v>7889</v>
      </c>
      <c r="E2959" s="1" t="s">
        <v>1047</v>
      </c>
      <c r="F2959" s="1" t="s">
        <v>179</v>
      </c>
      <c r="G2959" s="1" t="s">
        <v>1062</v>
      </c>
      <c r="H2959" s="1" t="s">
        <v>7890</v>
      </c>
      <c r="I2959" s="1">
        <f>+Territorio[[#This Row],[id]]</f>
        <v>2949</v>
      </c>
    </row>
    <row r="2960" spans="2:9" hidden="1" x14ac:dyDescent="0.25">
      <c r="B2960">
        <v>2950</v>
      </c>
      <c r="C2960" s="1" t="s">
        <v>2254</v>
      </c>
      <c r="D2960" s="1" t="s">
        <v>7891</v>
      </c>
      <c r="E2960" s="1" t="s">
        <v>1047</v>
      </c>
      <c r="F2960" s="1" t="s">
        <v>179</v>
      </c>
      <c r="G2960" s="1" t="s">
        <v>1062</v>
      </c>
      <c r="H2960" s="1" t="s">
        <v>7892</v>
      </c>
      <c r="I2960" s="1">
        <f>+Territorio[[#This Row],[id]]</f>
        <v>2950</v>
      </c>
    </row>
    <row r="2961" spans="2:9" hidden="1" x14ac:dyDescent="0.25">
      <c r="B2961">
        <v>2951</v>
      </c>
      <c r="C2961" s="1" t="s">
        <v>5444</v>
      </c>
      <c r="D2961" s="1" t="s">
        <v>7893</v>
      </c>
      <c r="E2961" s="1" t="s">
        <v>1047</v>
      </c>
      <c r="F2961" s="1" t="s">
        <v>179</v>
      </c>
      <c r="G2961" s="1" t="s">
        <v>1062</v>
      </c>
      <c r="H2961" s="1" t="s">
        <v>7894</v>
      </c>
      <c r="I2961" s="1">
        <f>+Territorio[[#This Row],[id]]</f>
        <v>2951</v>
      </c>
    </row>
    <row r="2962" spans="2:9" hidden="1" x14ac:dyDescent="0.25">
      <c r="B2962">
        <v>2952</v>
      </c>
      <c r="C2962" s="1" t="s">
        <v>1029</v>
      </c>
      <c r="D2962" s="1" t="s">
        <v>7895</v>
      </c>
      <c r="E2962" s="1" t="s">
        <v>1047</v>
      </c>
      <c r="F2962" s="1" t="s">
        <v>179</v>
      </c>
      <c r="G2962" s="1" t="s">
        <v>1062</v>
      </c>
      <c r="H2962" s="1" t="s">
        <v>7896</v>
      </c>
      <c r="I2962" s="1">
        <f>+Territorio[[#This Row],[id]]</f>
        <v>2952</v>
      </c>
    </row>
    <row r="2963" spans="2:9" hidden="1" x14ac:dyDescent="0.25">
      <c r="B2963">
        <v>2953</v>
      </c>
      <c r="C2963" s="1" t="s">
        <v>7897</v>
      </c>
      <c r="D2963" s="1" t="s">
        <v>7898</v>
      </c>
      <c r="E2963" s="1" t="s">
        <v>1047</v>
      </c>
      <c r="F2963" s="1" t="s">
        <v>179</v>
      </c>
      <c r="G2963" s="1" t="s">
        <v>1062</v>
      </c>
      <c r="H2963" s="1" t="s">
        <v>7899</v>
      </c>
      <c r="I2963" s="1">
        <f>+Territorio[[#This Row],[id]]</f>
        <v>2953</v>
      </c>
    </row>
    <row r="2964" spans="2:9" hidden="1" x14ac:dyDescent="0.25">
      <c r="B2964">
        <v>2954</v>
      </c>
      <c r="C2964" s="1" t="s">
        <v>7900</v>
      </c>
      <c r="D2964" s="1" t="s">
        <v>7901</v>
      </c>
      <c r="E2964" s="1" t="s">
        <v>1047</v>
      </c>
      <c r="F2964" s="1" t="s">
        <v>179</v>
      </c>
      <c r="G2964" s="1" t="s">
        <v>1062</v>
      </c>
      <c r="H2964" s="1" t="s">
        <v>7902</v>
      </c>
      <c r="I2964" s="1">
        <f>+Territorio[[#This Row],[id]]</f>
        <v>2954</v>
      </c>
    </row>
    <row r="2965" spans="2:9" hidden="1" x14ac:dyDescent="0.25">
      <c r="B2965">
        <v>2955</v>
      </c>
      <c r="C2965" s="1" t="s">
        <v>7903</v>
      </c>
      <c r="D2965" s="1" t="s">
        <v>7904</v>
      </c>
      <c r="E2965" s="1" t="s">
        <v>1047</v>
      </c>
      <c r="F2965" s="1" t="s">
        <v>179</v>
      </c>
      <c r="G2965" s="1" t="s">
        <v>1062</v>
      </c>
      <c r="H2965" s="1" t="s">
        <v>7905</v>
      </c>
      <c r="I2965" s="1">
        <f>+Territorio[[#This Row],[id]]</f>
        <v>2955</v>
      </c>
    </row>
    <row r="2966" spans="2:9" hidden="1" x14ac:dyDescent="0.25">
      <c r="B2966">
        <v>2956</v>
      </c>
      <c r="C2966" s="1" t="s">
        <v>7906</v>
      </c>
      <c r="D2966" s="1" t="s">
        <v>7907</v>
      </c>
      <c r="E2966" s="1" t="s">
        <v>1047</v>
      </c>
      <c r="F2966" s="1" t="s">
        <v>179</v>
      </c>
      <c r="G2966" s="1" t="s">
        <v>1062</v>
      </c>
      <c r="H2966" s="1" t="s">
        <v>7908</v>
      </c>
      <c r="I2966" s="1">
        <f>+Territorio[[#This Row],[id]]</f>
        <v>2956</v>
      </c>
    </row>
    <row r="2967" spans="2:9" hidden="1" x14ac:dyDescent="0.25">
      <c r="B2967">
        <v>2957</v>
      </c>
      <c r="C2967" s="1" t="s">
        <v>883</v>
      </c>
      <c r="D2967" s="1" t="s">
        <v>7909</v>
      </c>
      <c r="E2967" s="1" t="s">
        <v>1047</v>
      </c>
      <c r="F2967" s="1" t="s">
        <v>179</v>
      </c>
      <c r="G2967" s="1" t="s">
        <v>1062</v>
      </c>
      <c r="H2967" s="1" t="s">
        <v>7910</v>
      </c>
      <c r="I2967" s="1">
        <f>+Territorio[[#This Row],[id]]</f>
        <v>2957</v>
      </c>
    </row>
    <row r="2968" spans="2:9" hidden="1" x14ac:dyDescent="0.25">
      <c r="B2968">
        <v>2958</v>
      </c>
      <c r="C2968" s="1" t="s">
        <v>7911</v>
      </c>
      <c r="D2968" s="1" t="s">
        <v>7912</v>
      </c>
      <c r="E2968" s="1" t="s">
        <v>1047</v>
      </c>
      <c r="F2968" s="1" t="s">
        <v>179</v>
      </c>
      <c r="G2968" s="1" t="s">
        <v>1062</v>
      </c>
      <c r="H2968" s="1" t="s">
        <v>7913</v>
      </c>
      <c r="I2968" s="1">
        <f>+Territorio[[#This Row],[id]]</f>
        <v>2958</v>
      </c>
    </row>
    <row r="2969" spans="2:9" hidden="1" x14ac:dyDescent="0.25">
      <c r="B2969">
        <v>2959</v>
      </c>
      <c r="C2969" s="1" t="s">
        <v>2260</v>
      </c>
      <c r="D2969" s="1" t="s">
        <v>7914</v>
      </c>
      <c r="E2969" s="1" t="s">
        <v>1047</v>
      </c>
      <c r="F2969" s="1" t="s">
        <v>179</v>
      </c>
      <c r="G2969" s="1" t="s">
        <v>1062</v>
      </c>
      <c r="H2969" s="1" t="s">
        <v>7915</v>
      </c>
      <c r="I2969" s="1">
        <f>+Territorio[[#This Row],[id]]</f>
        <v>2959</v>
      </c>
    </row>
    <row r="2970" spans="2:9" hidden="1" x14ac:dyDescent="0.25">
      <c r="B2970">
        <v>2960</v>
      </c>
      <c r="C2970" s="1" t="s">
        <v>7916</v>
      </c>
      <c r="D2970" s="1" t="s">
        <v>7917</v>
      </c>
      <c r="E2970" s="1" t="s">
        <v>1047</v>
      </c>
      <c r="F2970" s="1" t="s">
        <v>179</v>
      </c>
      <c r="G2970" s="1" t="s">
        <v>1062</v>
      </c>
      <c r="H2970" s="1" t="s">
        <v>7918</v>
      </c>
      <c r="I2970" s="1">
        <f>+Territorio[[#This Row],[id]]</f>
        <v>2960</v>
      </c>
    </row>
    <row r="2971" spans="2:9" hidden="1" x14ac:dyDescent="0.25">
      <c r="B2971">
        <v>2961</v>
      </c>
      <c r="C2971" s="1" t="s">
        <v>7919</v>
      </c>
      <c r="D2971" s="1" t="s">
        <v>7920</v>
      </c>
      <c r="E2971" s="1" t="s">
        <v>1047</v>
      </c>
      <c r="F2971" s="1" t="s">
        <v>179</v>
      </c>
      <c r="G2971" s="1" t="s">
        <v>1062</v>
      </c>
      <c r="H2971" s="1" t="s">
        <v>7921</v>
      </c>
      <c r="I2971" s="1">
        <f>+Territorio[[#This Row],[id]]</f>
        <v>2961</v>
      </c>
    </row>
    <row r="2972" spans="2:9" hidden="1" x14ac:dyDescent="0.25">
      <c r="B2972">
        <v>2962</v>
      </c>
      <c r="C2972" s="1" t="s">
        <v>737</v>
      </c>
      <c r="D2972" s="1" t="s">
        <v>7922</v>
      </c>
      <c r="E2972" s="1" t="s">
        <v>1047</v>
      </c>
      <c r="F2972" s="1" t="s">
        <v>179</v>
      </c>
      <c r="G2972" s="1" t="s">
        <v>1062</v>
      </c>
      <c r="H2972" s="1" t="s">
        <v>7923</v>
      </c>
      <c r="I2972" s="1">
        <f>+Territorio[[#This Row],[id]]</f>
        <v>2962</v>
      </c>
    </row>
    <row r="2973" spans="2:9" hidden="1" x14ac:dyDescent="0.25">
      <c r="B2973">
        <v>2963</v>
      </c>
      <c r="C2973" s="1" t="s">
        <v>7924</v>
      </c>
      <c r="D2973" s="1" t="s">
        <v>7925</v>
      </c>
      <c r="E2973" s="1" t="s">
        <v>1047</v>
      </c>
      <c r="F2973" s="1" t="s">
        <v>179</v>
      </c>
      <c r="G2973" s="1" t="s">
        <v>1062</v>
      </c>
      <c r="H2973" s="1" t="s">
        <v>7926</v>
      </c>
      <c r="I2973" s="1">
        <f>+Territorio[[#This Row],[id]]</f>
        <v>2963</v>
      </c>
    </row>
    <row r="2974" spans="2:9" hidden="1" x14ac:dyDescent="0.25">
      <c r="B2974">
        <v>2964</v>
      </c>
      <c r="C2974" s="1" t="s">
        <v>7927</v>
      </c>
      <c r="D2974" s="1" t="s">
        <v>7928</v>
      </c>
      <c r="E2974" s="1" t="s">
        <v>1047</v>
      </c>
      <c r="F2974" s="1" t="s">
        <v>179</v>
      </c>
      <c r="G2974" s="1" t="s">
        <v>1062</v>
      </c>
      <c r="H2974" s="1" t="s">
        <v>7929</v>
      </c>
      <c r="I2974" s="1">
        <f>+Territorio[[#This Row],[id]]</f>
        <v>2964</v>
      </c>
    </row>
    <row r="2975" spans="2:9" hidden="1" x14ac:dyDescent="0.25">
      <c r="B2975">
        <v>2965</v>
      </c>
      <c r="C2975" s="1" t="s">
        <v>4249</v>
      </c>
      <c r="D2975" s="1" t="s">
        <v>7930</v>
      </c>
      <c r="E2975" s="1" t="s">
        <v>1047</v>
      </c>
      <c r="F2975" s="1" t="s">
        <v>179</v>
      </c>
      <c r="G2975" s="1" t="s">
        <v>1062</v>
      </c>
      <c r="H2975" s="1" t="s">
        <v>7931</v>
      </c>
      <c r="I2975" s="1">
        <f>+Territorio[[#This Row],[id]]</f>
        <v>2965</v>
      </c>
    </row>
    <row r="2976" spans="2:9" hidden="1" x14ac:dyDescent="0.25">
      <c r="B2976">
        <v>2966</v>
      </c>
      <c r="C2976" s="1" t="s">
        <v>7932</v>
      </c>
      <c r="D2976" s="1" t="s">
        <v>7933</v>
      </c>
      <c r="E2976" s="1" t="s">
        <v>1047</v>
      </c>
      <c r="F2976" s="1" t="s">
        <v>179</v>
      </c>
      <c r="G2976" s="1" t="s">
        <v>1062</v>
      </c>
      <c r="H2976" s="1" t="s">
        <v>7934</v>
      </c>
      <c r="I2976" s="1">
        <f>+Territorio[[#This Row],[id]]</f>
        <v>2966</v>
      </c>
    </row>
    <row r="2977" spans="2:9" hidden="1" x14ac:dyDescent="0.25">
      <c r="B2977">
        <v>2967</v>
      </c>
      <c r="C2977" s="1" t="s">
        <v>2427</v>
      </c>
      <c r="D2977" s="1" t="s">
        <v>7935</v>
      </c>
      <c r="E2977" s="1" t="s">
        <v>1047</v>
      </c>
      <c r="F2977" s="1" t="s">
        <v>179</v>
      </c>
      <c r="G2977" s="1" t="s">
        <v>1062</v>
      </c>
      <c r="H2977" s="1" t="s">
        <v>7936</v>
      </c>
      <c r="I2977" s="1">
        <f>+Territorio[[#This Row],[id]]</f>
        <v>2967</v>
      </c>
    </row>
    <row r="2978" spans="2:9" hidden="1" x14ac:dyDescent="0.25">
      <c r="B2978">
        <v>2968</v>
      </c>
      <c r="C2978" s="1" t="s">
        <v>7383</v>
      </c>
      <c r="D2978" s="1" t="s">
        <v>7937</v>
      </c>
      <c r="E2978" s="1" t="s">
        <v>1047</v>
      </c>
      <c r="F2978" s="1" t="s">
        <v>179</v>
      </c>
      <c r="G2978" s="1" t="s">
        <v>1062</v>
      </c>
      <c r="H2978" s="1" t="s">
        <v>7938</v>
      </c>
      <c r="I2978" s="1">
        <f>+Territorio[[#This Row],[id]]</f>
        <v>2968</v>
      </c>
    </row>
    <row r="2979" spans="2:9" hidden="1" x14ac:dyDescent="0.25">
      <c r="B2979">
        <v>2969</v>
      </c>
      <c r="C2979" s="1" t="s">
        <v>1748</v>
      </c>
      <c r="D2979" s="1" t="s">
        <v>7939</v>
      </c>
      <c r="E2979" s="1" t="s">
        <v>1047</v>
      </c>
      <c r="F2979" s="1" t="s">
        <v>179</v>
      </c>
      <c r="G2979" s="1" t="s">
        <v>1062</v>
      </c>
      <c r="H2979" s="1" t="s">
        <v>7940</v>
      </c>
      <c r="I2979" s="1">
        <f>+Territorio[[#This Row],[id]]</f>
        <v>2969</v>
      </c>
    </row>
    <row r="2980" spans="2:9" hidden="1" x14ac:dyDescent="0.25">
      <c r="B2980">
        <v>2970</v>
      </c>
      <c r="C2980" s="1" t="s">
        <v>1810</v>
      </c>
      <c r="D2980" s="1" t="s">
        <v>7941</v>
      </c>
      <c r="E2980" s="1" t="s">
        <v>1047</v>
      </c>
      <c r="F2980" s="1" t="s">
        <v>179</v>
      </c>
      <c r="G2980" s="1" t="s">
        <v>1062</v>
      </c>
      <c r="H2980" s="1" t="s">
        <v>7942</v>
      </c>
      <c r="I2980" s="1">
        <f>+Territorio[[#This Row],[id]]</f>
        <v>2970</v>
      </c>
    </row>
    <row r="2981" spans="2:9" hidden="1" x14ac:dyDescent="0.25">
      <c r="B2981">
        <v>2971</v>
      </c>
      <c r="C2981" s="1" t="s">
        <v>6925</v>
      </c>
      <c r="D2981" s="1" t="s">
        <v>7943</v>
      </c>
      <c r="E2981" s="1" t="s">
        <v>1047</v>
      </c>
      <c r="F2981" s="1" t="s">
        <v>179</v>
      </c>
      <c r="G2981" s="1" t="s">
        <v>1062</v>
      </c>
      <c r="H2981" s="1" t="s">
        <v>7944</v>
      </c>
      <c r="I2981" s="1">
        <f>+Territorio[[#This Row],[id]]</f>
        <v>2971</v>
      </c>
    </row>
    <row r="2982" spans="2:9" hidden="1" x14ac:dyDescent="0.25">
      <c r="B2982">
        <v>2972</v>
      </c>
      <c r="C2982" s="1" t="s">
        <v>1238</v>
      </c>
      <c r="D2982" s="1" t="s">
        <v>7945</v>
      </c>
      <c r="E2982" s="1" t="s">
        <v>1047</v>
      </c>
      <c r="F2982" s="1" t="s">
        <v>179</v>
      </c>
      <c r="G2982" s="1" t="s">
        <v>1062</v>
      </c>
      <c r="H2982" s="1" t="s">
        <v>7946</v>
      </c>
      <c r="I2982" s="1">
        <f>+Territorio[[#This Row],[id]]</f>
        <v>2972</v>
      </c>
    </row>
    <row r="2983" spans="2:9" hidden="1" x14ac:dyDescent="0.25">
      <c r="B2983">
        <v>2973</v>
      </c>
      <c r="C2983" s="1" t="s">
        <v>7947</v>
      </c>
      <c r="D2983" s="1" t="s">
        <v>7948</v>
      </c>
      <c r="E2983" s="1" t="s">
        <v>1047</v>
      </c>
      <c r="F2983" s="1" t="s">
        <v>179</v>
      </c>
      <c r="G2983" s="1" t="s">
        <v>1062</v>
      </c>
      <c r="H2983" s="1" t="s">
        <v>7949</v>
      </c>
      <c r="I2983" s="1">
        <f>+Territorio[[#This Row],[id]]</f>
        <v>2973</v>
      </c>
    </row>
    <row r="2984" spans="2:9" hidden="1" x14ac:dyDescent="0.25">
      <c r="B2984">
        <v>2974</v>
      </c>
      <c r="C2984" s="1" t="s">
        <v>7950</v>
      </c>
      <c r="D2984" s="1" t="s">
        <v>7951</v>
      </c>
      <c r="E2984" s="1" t="s">
        <v>1047</v>
      </c>
      <c r="F2984" s="1" t="s">
        <v>179</v>
      </c>
      <c r="G2984" s="1" t="s">
        <v>1062</v>
      </c>
      <c r="H2984" s="1" t="s">
        <v>7952</v>
      </c>
      <c r="I2984" s="1">
        <f>+Territorio[[#This Row],[id]]</f>
        <v>2974</v>
      </c>
    </row>
    <row r="2985" spans="2:9" hidden="1" x14ac:dyDescent="0.25">
      <c r="B2985">
        <v>2975</v>
      </c>
      <c r="C2985" s="1" t="s">
        <v>2604</v>
      </c>
      <c r="D2985" s="1" t="s">
        <v>7953</v>
      </c>
      <c r="E2985" s="1" t="s">
        <v>1047</v>
      </c>
      <c r="F2985" s="1" t="s">
        <v>179</v>
      </c>
      <c r="G2985" s="1" t="s">
        <v>1062</v>
      </c>
      <c r="H2985" s="1" t="s">
        <v>7954</v>
      </c>
      <c r="I2985" s="1">
        <f>+Territorio[[#This Row],[id]]</f>
        <v>2975</v>
      </c>
    </row>
    <row r="2986" spans="2:9" hidden="1" x14ac:dyDescent="0.25">
      <c r="B2986">
        <v>2976</v>
      </c>
      <c r="C2986" s="1" t="s">
        <v>2268</v>
      </c>
      <c r="D2986" s="1" t="s">
        <v>7955</v>
      </c>
      <c r="E2986" s="1" t="s">
        <v>1047</v>
      </c>
      <c r="F2986" s="1" t="s">
        <v>179</v>
      </c>
      <c r="G2986" s="1" t="s">
        <v>1062</v>
      </c>
      <c r="H2986" s="1" t="s">
        <v>7956</v>
      </c>
      <c r="I2986" s="1">
        <f>+Territorio[[#This Row],[id]]</f>
        <v>2976</v>
      </c>
    </row>
    <row r="2987" spans="2:9" hidden="1" x14ac:dyDescent="0.25">
      <c r="B2987">
        <v>2977</v>
      </c>
      <c r="C2987" s="1" t="s">
        <v>7957</v>
      </c>
      <c r="D2987" s="1" t="s">
        <v>7958</v>
      </c>
      <c r="E2987" s="1" t="s">
        <v>1047</v>
      </c>
      <c r="F2987" s="1" t="s">
        <v>179</v>
      </c>
      <c r="G2987" s="1" t="s">
        <v>1062</v>
      </c>
      <c r="H2987" s="1" t="s">
        <v>7959</v>
      </c>
      <c r="I2987" s="1">
        <f>+Territorio[[#This Row],[id]]</f>
        <v>2977</v>
      </c>
    </row>
    <row r="2988" spans="2:9" hidden="1" x14ac:dyDescent="0.25">
      <c r="B2988">
        <v>2978</v>
      </c>
      <c r="C2988" s="1" t="s">
        <v>7960</v>
      </c>
      <c r="D2988" s="1" t="s">
        <v>7961</v>
      </c>
      <c r="E2988" s="1" t="s">
        <v>1047</v>
      </c>
      <c r="F2988" s="1" t="s">
        <v>179</v>
      </c>
      <c r="G2988" s="1" t="s">
        <v>1062</v>
      </c>
      <c r="H2988" s="1" t="s">
        <v>7962</v>
      </c>
      <c r="I2988" s="1">
        <f>+Territorio[[#This Row],[id]]</f>
        <v>2978</v>
      </c>
    </row>
    <row r="2989" spans="2:9" hidden="1" x14ac:dyDescent="0.25">
      <c r="B2989">
        <v>2979</v>
      </c>
      <c r="C2989" s="1" t="s">
        <v>7963</v>
      </c>
      <c r="D2989" s="1" t="s">
        <v>7964</v>
      </c>
      <c r="E2989" s="1" t="s">
        <v>1047</v>
      </c>
      <c r="F2989" s="1" t="s">
        <v>179</v>
      </c>
      <c r="G2989" s="1" t="s">
        <v>1062</v>
      </c>
      <c r="H2989" s="1" t="s">
        <v>7965</v>
      </c>
      <c r="I2989" s="1">
        <f>+Territorio[[#This Row],[id]]</f>
        <v>2979</v>
      </c>
    </row>
    <row r="2990" spans="2:9" hidden="1" x14ac:dyDescent="0.25">
      <c r="B2990">
        <v>2980</v>
      </c>
      <c r="C2990" s="1" t="s">
        <v>814</v>
      </c>
      <c r="D2990" s="1" t="s">
        <v>7966</v>
      </c>
      <c r="E2990" s="1" t="s">
        <v>1047</v>
      </c>
      <c r="F2990" s="1" t="s">
        <v>179</v>
      </c>
      <c r="G2990" s="1" t="s">
        <v>1062</v>
      </c>
      <c r="H2990" s="1" t="s">
        <v>7967</v>
      </c>
      <c r="I2990" s="1">
        <f>+Territorio[[#This Row],[id]]</f>
        <v>2980</v>
      </c>
    </row>
    <row r="2991" spans="2:9" hidden="1" x14ac:dyDescent="0.25">
      <c r="B2991">
        <v>2981</v>
      </c>
      <c r="C2991" s="1" t="s">
        <v>7968</v>
      </c>
      <c r="D2991" s="1" t="s">
        <v>7969</v>
      </c>
      <c r="E2991" s="1" t="s">
        <v>1047</v>
      </c>
      <c r="F2991" s="1" t="s">
        <v>179</v>
      </c>
      <c r="G2991" s="1" t="s">
        <v>1062</v>
      </c>
      <c r="H2991" s="1" t="s">
        <v>7970</v>
      </c>
      <c r="I2991" s="1">
        <f>+Territorio[[#This Row],[id]]</f>
        <v>2981</v>
      </c>
    </row>
    <row r="2992" spans="2:9" hidden="1" x14ac:dyDescent="0.25">
      <c r="B2992">
        <v>2982</v>
      </c>
      <c r="C2992" s="1" t="s">
        <v>7971</v>
      </c>
      <c r="D2992" s="1" t="s">
        <v>7972</v>
      </c>
      <c r="E2992" s="1" t="s">
        <v>1047</v>
      </c>
      <c r="F2992" s="1" t="s">
        <v>179</v>
      </c>
      <c r="G2992" s="1" t="s">
        <v>1062</v>
      </c>
      <c r="H2992" s="1" t="s">
        <v>7973</v>
      </c>
      <c r="I2992" s="1">
        <f>+Territorio[[#This Row],[id]]</f>
        <v>2982</v>
      </c>
    </row>
    <row r="2993" spans="2:9" hidden="1" x14ac:dyDescent="0.25">
      <c r="B2993">
        <v>2983</v>
      </c>
      <c r="C2993" s="1" t="s">
        <v>7974</v>
      </c>
      <c r="D2993" s="1" t="s">
        <v>7975</v>
      </c>
      <c r="E2993" s="1" t="s">
        <v>1047</v>
      </c>
      <c r="F2993" s="1" t="s">
        <v>179</v>
      </c>
      <c r="G2993" s="1" t="s">
        <v>1062</v>
      </c>
      <c r="H2993" s="1" t="s">
        <v>7976</v>
      </c>
      <c r="I2993" s="1">
        <f>+Territorio[[#This Row],[id]]</f>
        <v>2983</v>
      </c>
    </row>
    <row r="2994" spans="2:9" hidden="1" x14ac:dyDescent="0.25">
      <c r="B2994">
        <v>2984</v>
      </c>
      <c r="C2994" s="1" t="s">
        <v>7977</v>
      </c>
      <c r="D2994" s="1" t="s">
        <v>7978</v>
      </c>
      <c r="E2994" s="1" t="s">
        <v>1047</v>
      </c>
      <c r="F2994" s="1" t="s">
        <v>179</v>
      </c>
      <c r="G2994" s="1" t="s">
        <v>1062</v>
      </c>
      <c r="H2994" s="1" t="s">
        <v>7979</v>
      </c>
      <c r="I2994" s="1">
        <f>+Territorio[[#This Row],[id]]</f>
        <v>2984</v>
      </c>
    </row>
    <row r="2995" spans="2:9" hidden="1" x14ac:dyDescent="0.25">
      <c r="B2995">
        <v>2985</v>
      </c>
      <c r="C2995" s="1" t="s">
        <v>7980</v>
      </c>
      <c r="D2995" s="1" t="s">
        <v>7981</v>
      </c>
      <c r="E2995" s="1" t="s">
        <v>1047</v>
      </c>
      <c r="F2995" s="1" t="s">
        <v>179</v>
      </c>
      <c r="G2995" s="1" t="s">
        <v>1062</v>
      </c>
      <c r="H2995" s="1" t="s">
        <v>7982</v>
      </c>
      <c r="I2995" s="1">
        <f>+Territorio[[#This Row],[id]]</f>
        <v>2985</v>
      </c>
    </row>
    <row r="2996" spans="2:9" hidden="1" x14ac:dyDescent="0.25">
      <c r="B2996">
        <v>2986</v>
      </c>
      <c r="C2996" s="1" t="s">
        <v>7983</v>
      </c>
      <c r="D2996" s="1" t="s">
        <v>7984</v>
      </c>
      <c r="E2996" s="1" t="s">
        <v>1047</v>
      </c>
      <c r="F2996" s="1" t="s">
        <v>179</v>
      </c>
      <c r="G2996" s="1" t="s">
        <v>1062</v>
      </c>
      <c r="H2996" s="1" t="s">
        <v>7985</v>
      </c>
      <c r="I2996" s="1">
        <f>+Territorio[[#This Row],[id]]</f>
        <v>2986</v>
      </c>
    </row>
    <row r="2997" spans="2:9" hidden="1" x14ac:dyDescent="0.25">
      <c r="B2997">
        <v>2987</v>
      </c>
      <c r="C2997" s="1" t="s">
        <v>7986</v>
      </c>
      <c r="D2997" s="1" t="s">
        <v>7987</v>
      </c>
      <c r="E2997" s="1" t="s">
        <v>1047</v>
      </c>
      <c r="F2997" s="1" t="s">
        <v>179</v>
      </c>
      <c r="G2997" s="1" t="s">
        <v>1062</v>
      </c>
      <c r="H2997" s="1" t="s">
        <v>7988</v>
      </c>
      <c r="I2997" s="1">
        <f>+Territorio[[#This Row],[id]]</f>
        <v>2987</v>
      </c>
    </row>
    <row r="2998" spans="2:9" hidden="1" x14ac:dyDescent="0.25">
      <c r="B2998">
        <v>2988</v>
      </c>
      <c r="C2998" s="1" t="s">
        <v>7989</v>
      </c>
      <c r="D2998" s="1" t="s">
        <v>7990</v>
      </c>
      <c r="E2998" s="1" t="s">
        <v>1047</v>
      </c>
      <c r="F2998" s="1" t="s">
        <v>179</v>
      </c>
      <c r="G2998" s="1" t="s">
        <v>1062</v>
      </c>
      <c r="H2998" s="1" t="s">
        <v>7991</v>
      </c>
      <c r="I2998" s="1">
        <f>+Territorio[[#This Row],[id]]</f>
        <v>2988</v>
      </c>
    </row>
    <row r="2999" spans="2:9" hidden="1" x14ac:dyDescent="0.25">
      <c r="B2999">
        <v>2989</v>
      </c>
      <c r="C2999" s="1" t="s">
        <v>7992</v>
      </c>
      <c r="D2999" s="1" t="s">
        <v>7993</v>
      </c>
      <c r="E2999" s="1" t="s">
        <v>1047</v>
      </c>
      <c r="F2999" s="1" t="s">
        <v>179</v>
      </c>
      <c r="G2999" s="1" t="s">
        <v>1062</v>
      </c>
      <c r="H2999" s="1" t="s">
        <v>7994</v>
      </c>
      <c r="I2999" s="1">
        <f>+Territorio[[#This Row],[id]]</f>
        <v>2989</v>
      </c>
    </row>
    <row r="3000" spans="2:9" hidden="1" x14ac:dyDescent="0.25">
      <c r="B3000">
        <v>2990</v>
      </c>
      <c r="C3000" s="1" t="s">
        <v>7995</v>
      </c>
      <c r="D3000" s="1" t="s">
        <v>7996</v>
      </c>
      <c r="E3000" s="1" t="s">
        <v>1047</v>
      </c>
      <c r="F3000" s="1" t="s">
        <v>179</v>
      </c>
      <c r="G3000" s="1" t="s">
        <v>1062</v>
      </c>
      <c r="H3000" s="1" t="s">
        <v>7997</v>
      </c>
      <c r="I3000" s="1">
        <f>+Territorio[[#This Row],[id]]</f>
        <v>2990</v>
      </c>
    </row>
    <row r="3001" spans="2:9" hidden="1" x14ac:dyDescent="0.25">
      <c r="B3001">
        <v>2991</v>
      </c>
      <c r="C3001" s="1" t="s">
        <v>7998</v>
      </c>
      <c r="D3001" s="1" t="s">
        <v>7999</v>
      </c>
      <c r="E3001" s="1" t="s">
        <v>1047</v>
      </c>
      <c r="F3001" s="1" t="s">
        <v>179</v>
      </c>
      <c r="G3001" s="1" t="s">
        <v>1062</v>
      </c>
      <c r="H3001" s="1" t="s">
        <v>8000</v>
      </c>
      <c r="I3001" s="1">
        <f>+Territorio[[#This Row],[id]]</f>
        <v>2991</v>
      </c>
    </row>
    <row r="3002" spans="2:9" hidden="1" x14ac:dyDescent="0.25">
      <c r="B3002">
        <v>2992</v>
      </c>
      <c r="C3002" s="1" t="s">
        <v>8001</v>
      </c>
      <c r="D3002" s="1" t="s">
        <v>8002</v>
      </c>
      <c r="E3002" s="1" t="s">
        <v>1047</v>
      </c>
      <c r="F3002" s="1" t="s">
        <v>179</v>
      </c>
      <c r="G3002" s="1" t="s">
        <v>1062</v>
      </c>
      <c r="H3002" s="1" t="s">
        <v>8003</v>
      </c>
      <c r="I3002" s="1">
        <f>+Territorio[[#This Row],[id]]</f>
        <v>2992</v>
      </c>
    </row>
    <row r="3003" spans="2:9" hidden="1" x14ac:dyDescent="0.25">
      <c r="B3003">
        <v>2993</v>
      </c>
      <c r="C3003" s="1" t="s">
        <v>5215</v>
      </c>
      <c r="D3003" s="1" t="s">
        <v>8004</v>
      </c>
      <c r="E3003" s="1" t="s">
        <v>1047</v>
      </c>
      <c r="F3003" s="1" t="s">
        <v>179</v>
      </c>
      <c r="G3003" s="1" t="s">
        <v>1062</v>
      </c>
      <c r="H3003" s="1" t="s">
        <v>8005</v>
      </c>
      <c r="I3003" s="1">
        <f>+Territorio[[#This Row],[id]]</f>
        <v>2993</v>
      </c>
    </row>
    <row r="3004" spans="2:9" hidden="1" x14ac:dyDescent="0.25">
      <c r="B3004">
        <v>2994</v>
      </c>
      <c r="C3004" s="1" t="s">
        <v>8006</v>
      </c>
      <c r="D3004" s="1" t="s">
        <v>8007</v>
      </c>
      <c r="E3004" s="1" t="s">
        <v>1047</v>
      </c>
      <c r="F3004" s="1" t="s">
        <v>179</v>
      </c>
      <c r="G3004" s="1" t="s">
        <v>1062</v>
      </c>
      <c r="H3004" s="1" t="s">
        <v>8008</v>
      </c>
      <c r="I3004" s="1">
        <f>+Territorio[[#This Row],[id]]</f>
        <v>2994</v>
      </c>
    </row>
    <row r="3005" spans="2:9" hidden="1" x14ac:dyDescent="0.25">
      <c r="B3005">
        <v>2995</v>
      </c>
      <c r="C3005" s="1" t="s">
        <v>8009</v>
      </c>
      <c r="D3005" s="1" t="s">
        <v>8010</v>
      </c>
      <c r="E3005" s="1" t="s">
        <v>1047</v>
      </c>
      <c r="F3005" s="1" t="s">
        <v>179</v>
      </c>
      <c r="G3005" s="1" t="s">
        <v>1062</v>
      </c>
      <c r="H3005" s="1" t="s">
        <v>8011</v>
      </c>
      <c r="I3005" s="1">
        <f>+Territorio[[#This Row],[id]]</f>
        <v>2995</v>
      </c>
    </row>
    <row r="3006" spans="2:9" hidden="1" x14ac:dyDescent="0.25">
      <c r="B3006">
        <v>2996</v>
      </c>
      <c r="C3006" s="1" t="s">
        <v>8012</v>
      </c>
      <c r="D3006" s="1" t="s">
        <v>8013</v>
      </c>
      <c r="E3006" s="1" t="s">
        <v>1047</v>
      </c>
      <c r="F3006" s="1" t="s">
        <v>179</v>
      </c>
      <c r="G3006" s="1" t="s">
        <v>1062</v>
      </c>
      <c r="H3006" s="1" t="s">
        <v>8014</v>
      </c>
      <c r="I3006" s="1">
        <f>+Territorio[[#This Row],[id]]</f>
        <v>2996</v>
      </c>
    </row>
    <row r="3007" spans="2:9" hidden="1" x14ac:dyDescent="0.25">
      <c r="B3007">
        <v>2997</v>
      </c>
      <c r="C3007" s="1" t="s">
        <v>8015</v>
      </c>
      <c r="D3007" s="1" t="s">
        <v>8016</v>
      </c>
      <c r="E3007" s="1" t="s">
        <v>1047</v>
      </c>
      <c r="F3007" s="1" t="s">
        <v>179</v>
      </c>
      <c r="G3007" s="1" t="s">
        <v>1062</v>
      </c>
      <c r="H3007" s="1" t="s">
        <v>8017</v>
      </c>
      <c r="I3007" s="1">
        <f>+Territorio[[#This Row],[id]]</f>
        <v>2997</v>
      </c>
    </row>
    <row r="3008" spans="2:9" hidden="1" x14ac:dyDescent="0.25">
      <c r="B3008">
        <v>2998</v>
      </c>
      <c r="C3008" s="1" t="s">
        <v>1416</v>
      </c>
      <c r="D3008" s="1" t="s">
        <v>8018</v>
      </c>
      <c r="E3008" s="1" t="s">
        <v>1047</v>
      </c>
      <c r="F3008" s="1" t="s">
        <v>179</v>
      </c>
      <c r="G3008" s="1" t="s">
        <v>1062</v>
      </c>
      <c r="H3008" s="1" t="s">
        <v>8019</v>
      </c>
      <c r="I3008" s="1">
        <f>+Territorio[[#This Row],[id]]</f>
        <v>2998</v>
      </c>
    </row>
    <row r="3009" spans="2:9" hidden="1" x14ac:dyDescent="0.25">
      <c r="B3009">
        <v>2999</v>
      </c>
      <c r="C3009" s="1" t="s">
        <v>7241</v>
      </c>
      <c r="D3009" s="1" t="s">
        <v>8020</v>
      </c>
      <c r="E3009" s="1" t="s">
        <v>1047</v>
      </c>
      <c r="F3009" s="1" t="s">
        <v>179</v>
      </c>
      <c r="G3009" s="1" t="s">
        <v>1062</v>
      </c>
      <c r="H3009" s="1" t="s">
        <v>8021</v>
      </c>
      <c r="I3009" s="1">
        <f>+Territorio[[#This Row],[id]]</f>
        <v>2999</v>
      </c>
    </row>
    <row r="3010" spans="2:9" hidden="1" x14ac:dyDescent="0.25">
      <c r="B3010">
        <v>3000</v>
      </c>
      <c r="C3010" s="1" t="s">
        <v>1111</v>
      </c>
      <c r="D3010" s="1" t="s">
        <v>8022</v>
      </c>
      <c r="E3010" s="1" t="s">
        <v>1047</v>
      </c>
      <c r="F3010" s="1" t="s">
        <v>179</v>
      </c>
      <c r="G3010" s="1" t="s">
        <v>1062</v>
      </c>
      <c r="H3010" s="1" t="s">
        <v>8023</v>
      </c>
      <c r="I3010" s="1">
        <f>+Territorio[[#This Row],[id]]</f>
        <v>3000</v>
      </c>
    </row>
    <row r="3011" spans="2:9" hidden="1" x14ac:dyDescent="0.25">
      <c r="B3011">
        <v>3001</v>
      </c>
      <c r="C3011" s="1" t="s">
        <v>2276</v>
      </c>
      <c r="D3011" s="1" t="s">
        <v>8024</v>
      </c>
      <c r="E3011" s="1" t="s">
        <v>1047</v>
      </c>
      <c r="F3011" s="1" t="s">
        <v>179</v>
      </c>
      <c r="G3011" s="1" t="s">
        <v>1062</v>
      </c>
      <c r="H3011" s="1" t="s">
        <v>8025</v>
      </c>
      <c r="I3011" s="1">
        <f>+Territorio[[#This Row],[id]]</f>
        <v>3001</v>
      </c>
    </row>
    <row r="3012" spans="2:9" hidden="1" x14ac:dyDescent="0.25">
      <c r="B3012">
        <v>3002</v>
      </c>
      <c r="C3012" s="1" t="s">
        <v>8026</v>
      </c>
      <c r="D3012" s="1" t="s">
        <v>5005</v>
      </c>
      <c r="E3012" s="1" t="s">
        <v>1047</v>
      </c>
      <c r="F3012" s="1" t="s">
        <v>179</v>
      </c>
      <c r="G3012" s="1" t="s">
        <v>1062</v>
      </c>
      <c r="H3012" s="1" t="s">
        <v>8027</v>
      </c>
      <c r="I3012" s="1">
        <f>+Territorio[[#This Row],[id]]</f>
        <v>3002</v>
      </c>
    </row>
    <row r="3013" spans="2:9" hidden="1" x14ac:dyDescent="0.25">
      <c r="B3013">
        <v>3003</v>
      </c>
      <c r="C3013" s="1" t="s">
        <v>8028</v>
      </c>
      <c r="D3013" s="1" t="s">
        <v>8029</v>
      </c>
      <c r="E3013" s="1" t="s">
        <v>1047</v>
      </c>
      <c r="F3013" s="1" t="s">
        <v>179</v>
      </c>
      <c r="G3013" s="1" t="s">
        <v>1062</v>
      </c>
      <c r="H3013" s="1" t="s">
        <v>8030</v>
      </c>
      <c r="I3013" s="1">
        <f>+Territorio[[#This Row],[id]]</f>
        <v>3003</v>
      </c>
    </row>
    <row r="3014" spans="2:9" hidden="1" x14ac:dyDescent="0.25">
      <c r="B3014">
        <v>3004</v>
      </c>
      <c r="C3014" s="1" t="s">
        <v>8031</v>
      </c>
      <c r="D3014" s="1" t="s">
        <v>8032</v>
      </c>
      <c r="E3014" s="1" t="s">
        <v>1047</v>
      </c>
      <c r="F3014" s="1" t="s">
        <v>179</v>
      </c>
      <c r="G3014" s="1" t="s">
        <v>1062</v>
      </c>
      <c r="H3014" s="1" t="s">
        <v>8033</v>
      </c>
      <c r="I3014" s="1">
        <f>+Territorio[[#This Row],[id]]</f>
        <v>3004</v>
      </c>
    </row>
    <row r="3015" spans="2:9" hidden="1" x14ac:dyDescent="0.25">
      <c r="B3015">
        <v>3005</v>
      </c>
      <c r="C3015" s="1" t="s">
        <v>8034</v>
      </c>
      <c r="D3015" s="1" t="s">
        <v>8035</v>
      </c>
      <c r="E3015" s="1" t="s">
        <v>1047</v>
      </c>
      <c r="F3015" s="1" t="s">
        <v>179</v>
      </c>
      <c r="G3015" s="1" t="s">
        <v>1062</v>
      </c>
      <c r="H3015" s="1" t="s">
        <v>8036</v>
      </c>
      <c r="I3015" s="1">
        <f>+Territorio[[#This Row],[id]]</f>
        <v>3005</v>
      </c>
    </row>
    <row r="3016" spans="2:9" hidden="1" x14ac:dyDescent="0.25">
      <c r="B3016">
        <v>3006</v>
      </c>
      <c r="C3016" s="1" t="s">
        <v>8037</v>
      </c>
      <c r="D3016" s="1" t="s">
        <v>8038</v>
      </c>
      <c r="E3016" s="1" t="s">
        <v>1047</v>
      </c>
      <c r="F3016" s="1" t="s">
        <v>179</v>
      </c>
      <c r="G3016" s="1" t="s">
        <v>1062</v>
      </c>
      <c r="H3016" s="1" t="s">
        <v>8039</v>
      </c>
      <c r="I3016" s="1">
        <f>+Territorio[[#This Row],[id]]</f>
        <v>3006</v>
      </c>
    </row>
    <row r="3017" spans="2:9" hidden="1" x14ac:dyDescent="0.25">
      <c r="B3017">
        <v>3007</v>
      </c>
      <c r="C3017" s="1" t="s">
        <v>8040</v>
      </c>
      <c r="D3017" s="1" t="s">
        <v>8041</v>
      </c>
      <c r="E3017" s="1" t="s">
        <v>1047</v>
      </c>
      <c r="F3017" s="1" t="s">
        <v>179</v>
      </c>
      <c r="G3017" s="1" t="s">
        <v>1062</v>
      </c>
      <c r="H3017" s="1" t="s">
        <v>8042</v>
      </c>
      <c r="I3017" s="1">
        <f>+Territorio[[#This Row],[id]]</f>
        <v>3007</v>
      </c>
    </row>
    <row r="3018" spans="2:9" hidden="1" x14ac:dyDescent="0.25">
      <c r="B3018">
        <v>3008</v>
      </c>
      <c r="C3018" s="1" t="s">
        <v>8043</v>
      </c>
      <c r="D3018" s="1" t="s">
        <v>8044</v>
      </c>
      <c r="E3018" s="1" t="s">
        <v>1047</v>
      </c>
      <c r="F3018" s="1" t="s">
        <v>179</v>
      </c>
      <c r="G3018" s="1" t="s">
        <v>1062</v>
      </c>
      <c r="H3018" s="1" t="s">
        <v>8045</v>
      </c>
      <c r="I3018" s="1">
        <f>+Territorio[[#This Row],[id]]</f>
        <v>3008</v>
      </c>
    </row>
    <row r="3019" spans="2:9" hidden="1" x14ac:dyDescent="0.25">
      <c r="B3019">
        <v>3009</v>
      </c>
      <c r="C3019" s="1" t="s">
        <v>5185</v>
      </c>
      <c r="D3019" s="1" t="s">
        <v>5007</v>
      </c>
      <c r="E3019" s="1" t="s">
        <v>1047</v>
      </c>
      <c r="F3019" s="1" t="s">
        <v>179</v>
      </c>
      <c r="G3019" s="1" t="s">
        <v>1062</v>
      </c>
      <c r="H3019" s="1" t="s">
        <v>8046</v>
      </c>
      <c r="I3019" s="1">
        <f>+Territorio[[#This Row],[id]]</f>
        <v>3009</v>
      </c>
    </row>
    <row r="3020" spans="2:9" hidden="1" x14ac:dyDescent="0.25">
      <c r="B3020">
        <v>3010</v>
      </c>
      <c r="C3020" s="1" t="s">
        <v>8047</v>
      </c>
      <c r="D3020" s="1" t="s">
        <v>5010</v>
      </c>
      <c r="E3020" s="1" t="s">
        <v>1047</v>
      </c>
      <c r="F3020" s="1" t="s">
        <v>179</v>
      </c>
      <c r="G3020" s="1" t="s">
        <v>1062</v>
      </c>
      <c r="H3020" s="1" t="s">
        <v>8048</v>
      </c>
      <c r="I3020" s="1">
        <f>+Territorio[[#This Row],[id]]</f>
        <v>3010</v>
      </c>
    </row>
    <row r="3021" spans="2:9" hidden="1" x14ac:dyDescent="0.25">
      <c r="B3021">
        <v>3011</v>
      </c>
      <c r="C3021" s="1" t="s">
        <v>2227</v>
      </c>
      <c r="D3021" s="1" t="s">
        <v>5013</v>
      </c>
      <c r="E3021" s="1" t="s">
        <v>1047</v>
      </c>
      <c r="F3021" s="1" t="s">
        <v>179</v>
      </c>
      <c r="G3021" s="1" t="s">
        <v>1062</v>
      </c>
      <c r="H3021" s="1" t="s">
        <v>8049</v>
      </c>
      <c r="I3021" s="1">
        <f>+Territorio[[#This Row],[id]]</f>
        <v>3011</v>
      </c>
    </row>
    <row r="3022" spans="2:9" hidden="1" x14ac:dyDescent="0.25">
      <c r="B3022">
        <v>3012</v>
      </c>
      <c r="C3022" s="1" t="s">
        <v>8050</v>
      </c>
      <c r="D3022" s="1" t="s">
        <v>8051</v>
      </c>
      <c r="E3022" s="1" t="s">
        <v>1047</v>
      </c>
      <c r="F3022" s="1" t="s">
        <v>179</v>
      </c>
      <c r="G3022" s="1" t="s">
        <v>1062</v>
      </c>
      <c r="H3022" s="1" t="s">
        <v>8052</v>
      </c>
      <c r="I3022" s="1">
        <f>+Territorio[[#This Row],[id]]</f>
        <v>3012</v>
      </c>
    </row>
    <row r="3023" spans="2:9" hidden="1" x14ac:dyDescent="0.25">
      <c r="B3023">
        <v>3013</v>
      </c>
      <c r="C3023" s="1" t="s">
        <v>8053</v>
      </c>
      <c r="D3023" s="1" t="s">
        <v>8054</v>
      </c>
      <c r="E3023" s="1" t="s">
        <v>1047</v>
      </c>
      <c r="F3023" s="1" t="s">
        <v>179</v>
      </c>
      <c r="G3023" s="1" t="s">
        <v>1062</v>
      </c>
      <c r="H3023" s="1" t="s">
        <v>8055</v>
      </c>
      <c r="I3023" s="1">
        <f>+Territorio[[#This Row],[id]]</f>
        <v>3013</v>
      </c>
    </row>
    <row r="3024" spans="2:9" hidden="1" x14ac:dyDescent="0.25">
      <c r="B3024">
        <v>3014</v>
      </c>
      <c r="C3024" s="1" t="s">
        <v>8056</v>
      </c>
      <c r="D3024" s="1" t="s">
        <v>8057</v>
      </c>
      <c r="E3024" s="1" t="s">
        <v>1047</v>
      </c>
      <c r="F3024" s="1" t="s">
        <v>179</v>
      </c>
      <c r="G3024" s="1" t="s">
        <v>1062</v>
      </c>
      <c r="H3024" s="1" t="s">
        <v>8058</v>
      </c>
      <c r="I3024" s="1">
        <f>+Territorio[[#This Row],[id]]</f>
        <v>3014</v>
      </c>
    </row>
    <row r="3025" spans="2:9" hidden="1" x14ac:dyDescent="0.25">
      <c r="B3025">
        <v>3015</v>
      </c>
      <c r="C3025" s="1" t="s">
        <v>8059</v>
      </c>
      <c r="D3025" s="1" t="s">
        <v>8060</v>
      </c>
      <c r="E3025" s="1" t="s">
        <v>1047</v>
      </c>
      <c r="F3025" s="1" t="s">
        <v>179</v>
      </c>
      <c r="G3025" s="1" t="s">
        <v>1062</v>
      </c>
      <c r="H3025" s="1" t="s">
        <v>8061</v>
      </c>
      <c r="I3025" s="1">
        <f>+Territorio[[#This Row],[id]]</f>
        <v>3015</v>
      </c>
    </row>
    <row r="3026" spans="2:9" hidden="1" x14ac:dyDescent="0.25">
      <c r="B3026">
        <v>3016</v>
      </c>
      <c r="C3026" s="1" t="s">
        <v>8062</v>
      </c>
      <c r="D3026" s="1" t="s">
        <v>8063</v>
      </c>
      <c r="E3026" s="1" t="s">
        <v>1047</v>
      </c>
      <c r="F3026" s="1" t="s">
        <v>179</v>
      </c>
      <c r="G3026" s="1" t="s">
        <v>1062</v>
      </c>
      <c r="H3026" s="1" t="s">
        <v>8064</v>
      </c>
      <c r="I3026" s="1">
        <f>+Territorio[[#This Row],[id]]</f>
        <v>3016</v>
      </c>
    </row>
    <row r="3027" spans="2:9" hidden="1" x14ac:dyDescent="0.25">
      <c r="B3027">
        <v>3017</v>
      </c>
      <c r="C3027" s="1" t="s">
        <v>8059</v>
      </c>
      <c r="D3027" s="1" t="s">
        <v>8065</v>
      </c>
      <c r="E3027" s="1" t="s">
        <v>1047</v>
      </c>
      <c r="F3027" s="1" t="s">
        <v>179</v>
      </c>
      <c r="G3027" s="1" t="s">
        <v>1062</v>
      </c>
      <c r="H3027" s="1" t="s">
        <v>8066</v>
      </c>
      <c r="I3027" s="1">
        <f>+Territorio[[#This Row],[id]]</f>
        <v>3017</v>
      </c>
    </row>
    <row r="3028" spans="2:9" hidden="1" x14ac:dyDescent="0.25">
      <c r="B3028">
        <v>3018</v>
      </c>
      <c r="C3028" s="1" t="s">
        <v>2285</v>
      </c>
      <c r="D3028" s="1" t="s">
        <v>8067</v>
      </c>
      <c r="E3028" s="1" t="s">
        <v>1047</v>
      </c>
      <c r="F3028" s="1" t="s">
        <v>179</v>
      </c>
      <c r="G3028" s="1" t="s">
        <v>1062</v>
      </c>
      <c r="H3028" s="1" t="s">
        <v>8068</v>
      </c>
      <c r="I3028" s="1">
        <f>+Territorio[[#This Row],[id]]</f>
        <v>3018</v>
      </c>
    </row>
    <row r="3029" spans="2:9" hidden="1" x14ac:dyDescent="0.25">
      <c r="B3029">
        <v>3019</v>
      </c>
      <c r="C3029" s="1" t="s">
        <v>8069</v>
      </c>
      <c r="D3029" s="1" t="s">
        <v>8070</v>
      </c>
      <c r="E3029" s="1" t="s">
        <v>1047</v>
      </c>
      <c r="F3029" s="1" t="s">
        <v>179</v>
      </c>
      <c r="G3029" s="1" t="s">
        <v>1062</v>
      </c>
      <c r="H3029" s="1" t="s">
        <v>8071</v>
      </c>
      <c r="I3029" s="1">
        <f>+Territorio[[#This Row],[id]]</f>
        <v>3019</v>
      </c>
    </row>
    <row r="3030" spans="2:9" hidden="1" x14ac:dyDescent="0.25">
      <c r="B3030">
        <v>3020</v>
      </c>
      <c r="C3030" s="1" t="s">
        <v>4192</v>
      </c>
      <c r="D3030" s="1" t="s">
        <v>8072</v>
      </c>
      <c r="E3030" s="1" t="s">
        <v>1047</v>
      </c>
      <c r="F3030" s="1" t="s">
        <v>179</v>
      </c>
      <c r="G3030" s="1" t="s">
        <v>1062</v>
      </c>
      <c r="H3030" s="1" t="s">
        <v>8073</v>
      </c>
      <c r="I3030" s="1">
        <f>+Territorio[[#This Row],[id]]</f>
        <v>3020</v>
      </c>
    </row>
    <row r="3031" spans="2:9" hidden="1" x14ac:dyDescent="0.25">
      <c r="B3031">
        <v>3021</v>
      </c>
      <c r="C3031" s="1" t="s">
        <v>2288</v>
      </c>
      <c r="D3031" s="1" t="s">
        <v>8074</v>
      </c>
      <c r="E3031" s="1" t="s">
        <v>1047</v>
      </c>
      <c r="F3031" s="1" t="s">
        <v>179</v>
      </c>
      <c r="G3031" s="1" t="s">
        <v>1062</v>
      </c>
      <c r="H3031" s="1" t="s">
        <v>8075</v>
      </c>
      <c r="I3031" s="1">
        <f>+Territorio[[#This Row],[id]]</f>
        <v>3021</v>
      </c>
    </row>
    <row r="3032" spans="2:9" hidden="1" x14ac:dyDescent="0.25">
      <c r="B3032">
        <v>3022</v>
      </c>
      <c r="C3032" s="1" t="s">
        <v>8076</v>
      </c>
      <c r="D3032" s="1" t="s">
        <v>8077</v>
      </c>
      <c r="E3032" s="1" t="s">
        <v>1047</v>
      </c>
      <c r="F3032" s="1" t="s">
        <v>179</v>
      </c>
      <c r="G3032" s="1" t="s">
        <v>1062</v>
      </c>
      <c r="H3032" s="1" t="s">
        <v>8078</v>
      </c>
      <c r="I3032" s="1">
        <f>+Territorio[[#This Row],[id]]</f>
        <v>3022</v>
      </c>
    </row>
    <row r="3033" spans="2:9" hidden="1" x14ac:dyDescent="0.25">
      <c r="B3033">
        <v>3023</v>
      </c>
      <c r="C3033" s="1" t="s">
        <v>8079</v>
      </c>
      <c r="D3033" s="1" t="s">
        <v>8080</v>
      </c>
      <c r="E3033" s="1" t="s">
        <v>1047</v>
      </c>
      <c r="F3033" s="1" t="s">
        <v>179</v>
      </c>
      <c r="G3033" s="1" t="s">
        <v>1062</v>
      </c>
      <c r="H3033" s="1" t="s">
        <v>8081</v>
      </c>
      <c r="I3033" s="1">
        <f>+Territorio[[#This Row],[id]]</f>
        <v>3023</v>
      </c>
    </row>
    <row r="3034" spans="2:9" hidden="1" x14ac:dyDescent="0.25">
      <c r="B3034">
        <v>3024</v>
      </c>
      <c r="C3034" s="1" t="s">
        <v>8082</v>
      </c>
      <c r="D3034" s="1" t="s">
        <v>8083</v>
      </c>
      <c r="E3034" s="1" t="s">
        <v>1047</v>
      </c>
      <c r="F3034" s="1" t="s">
        <v>179</v>
      </c>
      <c r="G3034" s="1" t="s">
        <v>1062</v>
      </c>
      <c r="H3034" s="1" t="s">
        <v>8084</v>
      </c>
      <c r="I3034" s="1">
        <f>+Territorio[[#This Row],[id]]</f>
        <v>3024</v>
      </c>
    </row>
    <row r="3035" spans="2:9" hidden="1" x14ac:dyDescent="0.25">
      <c r="B3035">
        <v>3025</v>
      </c>
      <c r="C3035" s="1" t="s">
        <v>8085</v>
      </c>
      <c r="D3035" s="1" t="s">
        <v>8086</v>
      </c>
      <c r="E3035" s="1" t="s">
        <v>1047</v>
      </c>
      <c r="F3035" s="1" t="s">
        <v>179</v>
      </c>
      <c r="G3035" s="1" t="s">
        <v>1062</v>
      </c>
      <c r="H3035" s="1" t="s">
        <v>8087</v>
      </c>
      <c r="I3035" s="1">
        <f>+Territorio[[#This Row],[id]]</f>
        <v>3025</v>
      </c>
    </row>
    <row r="3036" spans="2:9" hidden="1" x14ac:dyDescent="0.25">
      <c r="B3036">
        <v>3026</v>
      </c>
      <c r="C3036" s="1" t="s">
        <v>8088</v>
      </c>
      <c r="D3036" s="1" t="s">
        <v>8089</v>
      </c>
      <c r="E3036" s="1" t="s">
        <v>1047</v>
      </c>
      <c r="F3036" s="1" t="s">
        <v>179</v>
      </c>
      <c r="G3036" s="1" t="s">
        <v>1062</v>
      </c>
      <c r="H3036" s="1" t="s">
        <v>8090</v>
      </c>
      <c r="I3036" s="1">
        <f>+Territorio[[#This Row],[id]]</f>
        <v>3026</v>
      </c>
    </row>
    <row r="3037" spans="2:9" hidden="1" x14ac:dyDescent="0.25">
      <c r="B3037">
        <v>3027</v>
      </c>
      <c r="C3037" s="1" t="s">
        <v>8091</v>
      </c>
      <c r="D3037" s="1" t="s">
        <v>8092</v>
      </c>
      <c r="E3037" s="1" t="s">
        <v>1047</v>
      </c>
      <c r="F3037" s="1" t="s">
        <v>179</v>
      </c>
      <c r="G3037" s="1" t="s">
        <v>1062</v>
      </c>
      <c r="H3037" s="1" t="s">
        <v>8093</v>
      </c>
      <c r="I3037" s="1">
        <f>+Territorio[[#This Row],[id]]</f>
        <v>3027</v>
      </c>
    </row>
    <row r="3038" spans="2:9" hidden="1" x14ac:dyDescent="0.25">
      <c r="B3038">
        <v>3028</v>
      </c>
      <c r="C3038" s="1" t="s">
        <v>8094</v>
      </c>
      <c r="D3038" s="1" t="s">
        <v>8095</v>
      </c>
      <c r="E3038" s="1" t="s">
        <v>1047</v>
      </c>
      <c r="F3038" s="1" t="s">
        <v>179</v>
      </c>
      <c r="G3038" s="1" t="s">
        <v>1062</v>
      </c>
      <c r="H3038" s="1" t="s">
        <v>8096</v>
      </c>
      <c r="I3038" s="1">
        <f>+Territorio[[#This Row],[id]]</f>
        <v>3028</v>
      </c>
    </row>
    <row r="3039" spans="2:9" hidden="1" x14ac:dyDescent="0.25">
      <c r="B3039">
        <v>3029</v>
      </c>
      <c r="C3039" s="1" t="s">
        <v>2294</v>
      </c>
      <c r="D3039" s="1" t="s">
        <v>8097</v>
      </c>
      <c r="E3039" s="1" t="s">
        <v>1047</v>
      </c>
      <c r="F3039" s="1" t="s">
        <v>179</v>
      </c>
      <c r="G3039" s="1" t="s">
        <v>1062</v>
      </c>
      <c r="H3039" s="1" t="s">
        <v>8098</v>
      </c>
      <c r="I3039" s="1">
        <f>+Territorio[[#This Row],[id]]</f>
        <v>3029</v>
      </c>
    </row>
    <row r="3040" spans="2:9" hidden="1" x14ac:dyDescent="0.25">
      <c r="B3040">
        <v>3030</v>
      </c>
      <c r="C3040" s="1" t="s">
        <v>8099</v>
      </c>
      <c r="D3040" s="1" t="s">
        <v>5025</v>
      </c>
      <c r="E3040" s="1" t="s">
        <v>1047</v>
      </c>
      <c r="F3040" s="1" t="s">
        <v>179</v>
      </c>
      <c r="G3040" s="1" t="s">
        <v>1062</v>
      </c>
      <c r="H3040" s="1" t="s">
        <v>8100</v>
      </c>
      <c r="I3040" s="1">
        <f>+Territorio[[#This Row],[id]]</f>
        <v>3030</v>
      </c>
    </row>
    <row r="3041" spans="2:9" hidden="1" x14ac:dyDescent="0.25">
      <c r="B3041">
        <v>3031</v>
      </c>
      <c r="C3041" s="1" t="s">
        <v>8101</v>
      </c>
      <c r="D3041" s="1" t="s">
        <v>5028</v>
      </c>
      <c r="E3041" s="1" t="s">
        <v>1047</v>
      </c>
      <c r="F3041" s="1" t="s">
        <v>179</v>
      </c>
      <c r="G3041" s="1" t="s">
        <v>1062</v>
      </c>
      <c r="H3041" s="1" t="s">
        <v>8102</v>
      </c>
      <c r="I3041" s="1">
        <f>+Territorio[[#This Row],[id]]</f>
        <v>3031</v>
      </c>
    </row>
    <row r="3042" spans="2:9" hidden="1" x14ac:dyDescent="0.25">
      <c r="B3042">
        <v>3032</v>
      </c>
      <c r="C3042" s="1" t="s">
        <v>8103</v>
      </c>
      <c r="D3042" s="1" t="s">
        <v>8104</v>
      </c>
      <c r="E3042" s="1" t="s">
        <v>1047</v>
      </c>
      <c r="F3042" s="1" t="s">
        <v>179</v>
      </c>
      <c r="G3042" s="1" t="s">
        <v>1062</v>
      </c>
      <c r="H3042" s="1" t="s">
        <v>8105</v>
      </c>
      <c r="I3042" s="1">
        <f>+Territorio[[#This Row],[id]]</f>
        <v>3032</v>
      </c>
    </row>
    <row r="3043" spans="2:9" hidden="1" x14ac:dyDescent="0.25">
      <c r="B3043">
        <v>3033</v>
      </c>
      <c r="C3043" s="1" t="s">
        <v>8106</v>
      </c>
      <c r="D3043" s="1" t="s">
        <v>5031</v>
      </c>
      <c r="E3043" s="1" t="s">
        <v>1047</v>
      </c>
      <c r="F3043" s="1" t="s">
        <v>179</v>
      </c>
      <c r="G3043" s="1" t="s">
        <v>1062</v>
      </c>
      <c r="H3043" s="1" t="s">
        <v>8107</v>
      </c>
      <c r="I3043" s="1">
        <f>+Territorio[[#This Row],[id]]</f>
        <v>3033</v>
      </c>
    </row>
    <row r="3044" spans="2:9" hidden="1" x14ac:dyDescent="0.25">
      <c r="B3044">
        <v>3034</v>
      </c>
      <c r="C3044" s="1" t="s">
        <v>8108</v>
      </c>
      <c r="D3044" s="1" t="s">
        <v>8109</v>
      </c>
      <c r="E3044" s="1" t="s">
        <v>1047</v>
      </c>
      <c r="F3044" s="1" t="s">
        <v>179</v>
      </c>
      <c r="G3044" s="1" t="s">
        <v>1062</v>
      </c>
      <c r="H3044" s="1" t="s">
        <v>8110</v>
      </c>
      <c r="I3044" s="1">
        <f>+Territorio[[#This Row],[id]]</f>
        <v>3034</v>
      </c>
    </row>
    <row r="3045" spans="2:9" hidden="1" x14ac:dyDescent="0.25">
      <c r="B3045">
        <v>3035</v>
      </c>
      <c r="C3045" s="1" t="s">
        <v>8111</v>
      </c>
      <c r="D3045" s="1" t="s">
        <v>8112</v>
      </c>
      <c r="E3045" s="1" t="s">
        <v>1047</v>
      </c>
      <c r="F3045" s="1" t="s">
        <v>179</v>
      </c>
      <c r="G3045" s="1" t="s">
        <v>1062</v>
      </c>
      <c r="H3045" s="1" t="s">
        <v>8113</v>
      </c>
      <c r="I3045" s="1">
        <f>+Territorio[[#This Row],[id]]</f>
        <v>3035</v>
      </c>
    </row>
    <row r="3046" spans="2:9" hidden="1" x14ac:dyDescent="0.25">
      <c r="B3046">
        <v>3036</v>
      </c>
      <c r="C3046" s="1" t="s">
        <v>8114</v>
      </c>
      <c r="D3046" s="1" t="s">
        <v>8115</v>
      </c>
      <c r="E3046" s="1" t="s">
        <v>1047</v>
      </c>
      <c r="F3046" s="1" t="s">
        <v>179</v>
      </c>
      <c r="G3046" s="1" t="s">
        <v>1062</v>
      </c>
      <c r="H3046" s="1" t="s">
        <v>8116</v>
      </c>
      <c r="I3046" s="1">
        <f>+Territorio[[#This Row],[id]]</f>
        <v>3036</v>
      </c>
    </row>
    <row r="3047" spans="2:9" hidden="1" x14ac:dyDescent="0.25">
      <c r="B3047">
        <v>3037</v>
      </c>
      <c r="C3047" s="1" t="s">
        <v>8117</v>
      </c>
      <c r="D3047" s="1" t="s">
        <v>8118</v>
      </c>
      <c r="E3047" s="1" t="s">
        <v>1047</v>
      </c>
      <c r="F3047" s="1" t="s">
        <v>179</v>
      </c>
      <c r="G3047" s="1" t="s">
        <v>1062</v>
      </c>
      <c r="H3047" s="1" t="s">
        <v>8119</v>
      </c>
      <c r="I3047" s="1">
        <f>+Territorio[[#This Row],[id]]</f>
        <v>3037</v>
      </c>
    </row>
    <row r="3048" spans="2:9" hidden="1" x14ac:dyDescent="0.25">
      <c r="B3048">
        <v>3038</v>
      </c>
      <c r="C3048" s="1" t="s">
        <v>8120</v>
      </c>
      <c r="D3048" s="1" t="s">
        <v>8121</v>
      </c>
      <c r="E3048" s="1" t="s">
        <v>1047</v>
      </c>
      <c r="F3048" s="1" t="s">
        <v>179</v>
      </c>
      <c r="G3048" s="1" t="s">
        <v>1062</v>
      </c>
      <c r="H3048" s="1" t="s">
        <v>8122</v>
      </c>
      <c r="I3048" s="1">
        <f>+Territorio[[#This Row],[id]]</f>
        <v>3038</v>
      </c>
    </row>
    <row r="3049" spans="2:9" hidden="1" x14ac:dyDescent="0.25">
      <c r="B3049">
        <v>3039</v>
      </c>
      <c r="C3049" s="1" t="s">
        <v>8123</v>
      </c>
      <c r="D3049" s="1" t="s">
        <v>8124</v>
      </c>
      <c r="E3049" s="1" t="s">
        <v>1047</v>
      </c>
      <c r="F3049" s="1" t="s">
        <v>179</v>
      </c>
      <c r="G3049" s="1" t="s">
        <v>1062</v>
      </c>
      <c r="H3049" s="1" t="s">
        <v>8125</v>
      </c>
      <c r="I3049" s="1">
        <f>+Territorio[[#This Row],[id]]</f>
        <v>3039</v>
      </c>
    </row>
    <row r="3050" spans="2:9" hidden="1" x14ac:dyDescent="0.25">
      <c r="B3050">
        <v>3040</v>
      </c>
      <c r="C3050" s="1" t="s">
        <v>8126</v>
      </c>
      <c r="D3050" s="1" t="s">
        <v>8127</v>
      </c>
      <c r="E3050" s="1" t="s">
        <v>1047</v>
      </c>
      <c r="F3050" s="1" t="s">
        <v>179</v>
      </c>
      <c r="G3050" s="1" t="s">
        <v>1062</v>
      </c>
      <c r="H3050" s="1" t="s">
        <v>8128</v>
      </c>
      <c r="I3050" s="1">
        <f>+Territorio[[#This Row],[id]]</f>
        <v>3040</v>
      </c>
    </row>
    <row r="3051" spans="2:9" hidden="1" x14ac:dyDescent="0.25">
      <c r="B3051">
        <v>3041</v>
      </c>
      <c r="C3051" s="1" t="s">
        <v>7911</v>
      </c>
      <c r="D3051" s="1" t="s">
        <v>8129</v>
      </c>
      <c r="E3051" s="1" t="s">
        <v>1047</v>
      </c>
      <c r="F3051" s="1" t="s">
        <v>179</v>
      </c>
      <c r="G3051" s="1" t="s">
        <v>1062</v>
      </c>
      <c r="H3051" s="1" t="s">
        <v>8130</v>
      </c>
      <c r="I3051" s="1">
        <f>+Territorio[[#This Row],[id]]</f>
        <v>3041</v>
      </c>
    </row>
    <row r="3052" spans="2:9" hidden="1" x14ac:dyDescent="0.25">
      <c r="B3052">
        <v>3042</v>
      </c>
      <c r="C3052" s="1" t="s">
        <v>8131</v>
      </c>
      <c r="D3052" s="1" t="s">
        <v>8132</v>
      </c>
      <c r="E3052" s="1" t="s">
        <v>1047</v>
      </c>
      <c r="F3052" s="1" t="s">
        <v>179</v>
      </c>
      <c r="G3052" s="1" t="s">
        <v>1062</v>
      </c>
      <c r="H3052" s="1" t="s">
        <v>8133</v>
      </c>
      <c r="I3052" s="1">
        <f>+Territorio[[#This Row],[id]]</f>
        <v>3042</v>
      </c>
    </row>
    <row r="3053" spans="2:9" hidden="1" x14ac:dyDescent="0.25">
      <c r="B3053">
        <v>3043</v>
      </c>
      <c r="C3053" s="1" t="s">
        <v>2306</v>
      </c>
      <c r="D3053" s="1" t="s">
        <v>8134</v>
      </c>
      <c r="E3053" s="1" t="s">
        <v>1047</v>
      </c>
      <c r="F3053" s="1" t="s">
        <v>179</v>
      </c>
      <c r="G3053" s="1" t="s">
        <v>1062</v>
      </c>
      <c r="H3053" s="1" t="s">
        <v>8135</v>
      </c>
      <c r="I3053" s="1">
        <f>+Territorio[[#This Row],[id]]</f>
        <v>3043</v>
      </c>
    </row>
    <row r="3054" spans="2:9" hidden="1" x14ac:dyDescent="0.25">
      <c r="B3054">
        <v>3044</v>
      </c>
      <c r="C3054" s="1" t="s">
        <v>8136</v>
      </c>
      <c r="D3054" s="1" t="s">
        <v>8137</v>
      </c>
      <c r="E3054" s="1" t="s">
        <v>1047</v>
      </c>
      <c r="F3054" s="1" t="s">
        <v>179</v>
      </c>
      <c r="G3054" s="1" t="s">
        <v>1062</v>
      </c>
      <c r="H3054" s="1" t="s">
        <v>8138</v>
      </c>
      <c r="I3054" s="1">
        <f>+Territorio[[#This Row],[id]]</f>
        <v>3044</v>
      </c>
    </row>
    <row r="3055" spans="2:9" hidden="1" x14ac:dyDescent="0.25">
      <c r="B3055">
        <v>3045</v>
      </c>
      <c r="C3055" s="1" t="s">
        <v>1488</v>
      </c>
      <c r="D3055" s="1" t="s">
        <v>8139</v>
      </c>
      <c r="E3055" s="1" t="s">
        <v>1047</v>
      </c>
      <c r="F3055" s="1" t="s">
        <v>179</v>
      </c>
      <c r="G3055" s="1" t="s">
        <v>1062</v>
      </c>
      <c r="H3055" s="1" t="s">
        <v>8140</v>
      </c>
      <c r="I3055" s="1">
        <f>+Territorio[[#This Row],[id]]</f>
        <v>3045</v>
      </c>
    </row>
    <row r="3056" spans="2:9" hidden="1" x14ac:dyDescent="0.25">
      <c r="B3056">
        <v>3046</v>
      </c>
      <c r="C3056" s="1" t="s">
        <v>8141</v>
      </c>
      <c r="D3056" s="1" t="s">
        <v>8142</v>
      </c>
      <c r="E3056" s="1" t="s">
        <v>1047</v>
      </c>
      <c r="F3056" s="1" t="s">
        <v>179</v>
      </c>
      <c r="G3056" s="1" t="s">
        <v>1062</v>
      </c>
      <c r="H3056" s="1" t="s">
        <v>8143</v>
      </c>
      <c r="I3056" s="1">
        <f>+Territorio[[#This Row],[id]]</f>
        <v>3046</v>
      </c>
    </row>
    <row r="3057" spans="2:9" hidden="1" x14ac:dyDescent="0.25">
      <c r="B3057">
        <v>3047</v>
      </c>
      <c r="C3057" s="1" t="s">
        <v>8144</v>
      </c>
      <c r="D3057" s="1" t="s">
        <v>8145</v>
      </c>
      <c r="E3057" s="1" t="s">
        <v>1047</v>
      </c>
      <c r="F3057" s="1" t="s">
        <v>179</v>
      </c>
      <c r="G3057" s="1" t="s">
        <v>1062</v>
      </c>
      <c r="H3057" s="1" t="s">
        <v>8146</v>
      </c>
      <c r="I3057" s="1">
        <f>+Territorio[[#This Row],[id]]</f>
        <v>3047</v>
      </c>
    </row>
    <row r="3058" spans="2:9" hidden="1" x14ac:dyDescent="0.25">
      <c r="B3058">
        <v>3048</v>
      </c>
      <c r="C3058" s="1" t="s">
        <v>8147</v>
      </c>
      <c r="D3058" s="1" t="s">
        <v>8148</v>
      </c>
      <c r="E3058" s="1" t="s">
        <v>1047</v>
      </c>
      <c r="F3058" s="1" t="s">
        <v>179</v>
      </c>
      <c r="G3058" s="1" t="s">
        <v>1062</v>
      </c>
      <c r="H3058" s="1" t="s">
        <v>8149</v>
      </c>
      <c r="I3058" s="1">
        <f>+Territorio[[#This Row],[id]]</f>
        <v>3048</v>
      </c>
    </row>
    <row r="3059" spans="2:9" hidden="1" x14ac:dyDescent="0.25">
      <c r="B3059">
        <v>3049</v>
      </c>
      <c r="C3059" s="1" t="s">
        <v>8150</v>
      </c>
      <c r="D3059" s="1" t="s">
        <v>8151</v>
      </c>
      <c r="E3059" s="1" t="s">
        <v>1047</v>
      </c>
      <c r="F3059" s="1" t="s">
        <v>179</v>
      </c>
      <c r="G3059" s="1" t="s">
        <v>1062</v>
      </c>
      <c r="H3059" s="1" t="s">
        <v>8152</v>
      </c>
      <c r="I3059" s="1">
        <f>+Territorio[[#This Row],[id]]</f>
        <v>3049</v>
      </c>
    </row>
    <row r="3060" spans="2:9" hidden="1" x14ac:dyDescent="0.25">
      <c r="B3060">
        <v>3050</v>
      </c>
      <c r="C3060" s="1" t="s">
        <v>8153</v>
      </c>
      <c r="D3060" s="1" t="s">
        <v>8154</v>
      </c>
      <c r="E3060" s="1" t="s">
        <v>1047</v>
      </c>
      <c r="F3060" s="1" t="s">
        <v>179</v>
      </c>
      <c r="G3060" s="1" t="s">
        <v>1062</v>
      </c>
      <c r="H3060" s="1" t="s">
        <v>8155</v>
      </c>
      <c r="I3060" s="1">
        <f>+Territorio[[#This Row],[id]]</f>
        <v>3050</v>
      </c>
    </row>
    <row r="3061" spans="2:9" hidden="1" x14ac:dyDescent="0.25">
      <c r="B3061">
        <v>3051</v>
      </c>
      <c r="C3061" s="1" t="s">
        <v>8156</v>
      </c>
      <c r="D3061" s="1" t="s">
        <v>8157</v>
      </c>
      <c r="E3061" s="1" t="s">
        <v>1047</v>
      </c>
      <c r="F3061" s="1" t="s">
        <v>179</v>
      </c>
      <c r="G3061" s="1" t="s">
        <v>1062</v>
      </c>
      <c r="H3061" s="1" t="s">
        <v>8158</v>
      </c>
      <c r="I3061" s="1">
        <f>+Territorio[[#This Row],[id]]</f>
        <v>3051</v>
      </c>
    </row>
    <row r="3062" spans="2:9" hidden="1" x14ac:dyDescent="0.25">
      <c r="B3062">
        <v>3052</v>
      </c>
      <c r="C3062" s="1" t="s">
        <v>8159</v>
      </c>
      <c r="D3062" s="1" t="s">
        <v>8160</v>
      </c>
      <c r="E3062" s="1" t="s">
        <v>1047</v>
      </c>
      <c r="F3062" s="1" t="s">
        <v>179</v>
      </c>
      <c r="G3062" s="1" t="s">
        <v>1062</v>
      </c>
      <c r="H3062" s="1" t="s">
        <v>8161</v>
      </c>
      <c r="I3062" s="1">
        <f>+Territorio[[#This Row],[id]]</f>
        <v>3052</v>
      </c>
    </row>
    <row r="3063" spans="2:9" hidden="1" x14ac:dyDescent="0.25">
      <c r="B3063">
        <v>3053</v>
      </c>
      <c r="C3063" s="1" t="s">
        <v>2312</v>
      </c>
      <c r="D3063" s="1" t="s">
        <v>8162</v>
      </c>
      <c r="E3063" s="1" t="s">
        <v>1047</v>
      </c>
      <c r="F3063" s="1" t="s">
        <v>179</v>
      </c>
      <c r="G3063" s="1" t="s">
        <v>1062</v>
      </c>
      <c r="H3063" s="1" t="s">
        <v>8163</v>
      </c>
      <c r="I3063" s="1">
        <f>+Territorio[[#This Row],[id]]</f>
        <v>3053</v>
      </c>
    </row>
    <row r="3064" spans="2:9" hidden="1" x14ac:dyDescent="0.25">
      <c r="B3064">
        <v>3054</v>
      </c>
      <c r="C3064" s="1" t="s">
        <v>8164</v>
      </c>
      <c r="D3064" s="1" t="s">
        <v>8165</v>
      </c>
      <c r="E3064" s="1" t="s">
        <v>1047</v>
      </c>
      <c r="F3064" s="1" t="s">
        <v>179</v>
      </c>
      <c r="G3064" s="1" t="s">
        <v>1062</v>
      </c>
      <c r="H3064" s="1" t="s">
        <v>8166</v>
      </c>
      <c r="I3064" s="1">
        <f>+Territorio[[#This Row],[id]]</f>
        <v>3054</v>
      </c>
    </row>
    <row r="3065" spans="2:9" hidden="1" x14ac:dyDescent="0.25">
      <c r="B3065">
        <v>3055</v>
      </c>
      <c r="C3065" s="1" t="s">
        <v>8167</v>
      </c>
      <c r="D3065" s="1" t="s">
        <v>8168</v>
      </c>
      <c r="E3065" s="1" t="s">
        <v>1047</v>
      </c>
      <c r="F3065" s="1" t="s">
        <v>179</v>
      </c>
      <c r="G3065" s="1" t="s">
        <v>1062</v>
      </c>
      <c r="H3065" s="1" t="s">
        <v>8169</v>
      </c>
      <c r="I3065" s="1">
        <f>+Territorio[[#This Row],[id]]</f>
        <v>3055</v>
      </c>
    </row>
    <row r="3066" spans="2:9" hidden="1" x14ac:dyDescent="0.25">
      <c r="B3066">
        <v>3056</v>
      </c>
      <c r="C3066" s="1" t="s">
        <v>2315</v>
      </c>
      <c r="D3066" s="1" t="s">
        <v>8170</v>
      </c>
      <c r="E3066" s="1" t="s">
        <v>1047</v>
      </c>
      <c r="F3066" s="1" t="s">
        <v>179</v>
      </c>
      <c r="G3066" s="1" t="s">
        <v>1062</v>
      </c>
      <c r="H3066" s="1" t="s">
        <v>8171</v>
      </c>
      <c r="I3066" s="1">
        <f>+Territorio[[#This Row],[id]]</f>
        <v>3056</v>
      </c>
    </row>
    <row r="3067" spans="2:9" hidden="1" x14ac:dyDescent="0.25">
      <c r="B3067">
        <v>3057</v>
      </c>
      <c r="C3067" s="1" t="s">
        <v>4100</v>
      </c>
      <c r="D3067" s="1" t="s">
        <v>8172</v>
      </c>
      <c r="E3067" s="1" t="s">
        <v>1047</v>
      </c>
      <c r="F3067" s="1" t="s">
        <v>179</v>
      </c>
      <c r="G3067" s="1" t="s">
        <v>1062</v>
      </c>
      <c r="H3067" s="1" t="s">
        <v>8173</v>
      </c>
      <c r="I3067" s="1">
        <f>+Territorio[[#This Row],[id]]</f>
        <v>3057</v>
      </c>
    </row>
    <row r="3068" spans="2:9" hidden="1" x14ac:dyDescent="0.25">
      <c r="B3068">
        <v>3058</v>
      </c>
      <c r="C3068" s="1" t="s">
        <v>8174</v>
      </c>
      <c r="D3068" s="1" t="s">
        <v>8175</v>
      </c>
      <c r="E3068" s="1" t="s">
        <v>1047</v>
      </c>
      <c r="F3068" s="1" t="s">
        <v>179</v>
      </c>
      <c r="G3068" s="1" t="s">
        <v>1062</v>
      </c>
      <c r="H3068" s="1" t="s">
        <v>8176</v>
      </c>
      <c r="I3068" s="1">
        <f>+Territorio[[#This Row],[id]]</f>
        <v>3058</v>
      </c>
    </row>
    <row r="3069" spans="2:9" hidden="1" x14ac:dyDescent="0.25">
      <c r="B3069">
        <v>3059</v>
      </c>
      <c r="C3069" s="1" t="s">
        <v>8177</v>
      </c>
      <c r="D3069" s="1" t="s">
        <v>8178</v>
      </c>
      <c r="E3069" s="1" t="s">
        <v>1047</v>
      </c>
      <c r="F3069" s="1" t="s">
        <v>179</v>
      </c>
      <c r="G3069" s="1" t="s">
        <v>1062</v>
      </c>
      <c r="H3069" s="1" t="s">
        <v>8179</v>
      </c>
      <c r="I3069" s="1">
        <f>+Territorio[[#This Row],[id]]</f>
        <v>3059</v>
      </c>
    </row>
    <row r="3070" spans="2:9" hidden="1" x14ac:dyDescent="0.25">
      <c r="B3070">
        <v>3060</v>
      </c>
      <c r="C3070" s="1" t="s">
        <v>8180</v>
      </c>
      <c r="D3070" s="1" t="s">
        <v>8181</v>
      </c>
      <c r="E3070" s="1" t="s">
        <v>1047</v>
      </c>
      <c r="F3070" s="1" t="s">
        <v>179</v>
      </c>
      <c r="G3070" s="1" t="s">
        <v>1062</v>
      </c>
      <c r="H3070" s="1" t="s">
        <v>8182</v>
      </c>
      <c r="I3070" s="1">
        <f>+Territorio[[#This Row],[id]]</f>
        <v>3060</v>
      </c>
    </row>
    <row r="3071" spans="2:9" hidden="1" x14ac:dyDescent="0.25">
      <c r="B3071">
        <v>3061</v>
      </c>
      <c r="C3071" s="1" t="s">
        <v>817</v>
      </c>
      <c r="D3071" s="1" t="s">
        <v>8183</v>
      </c>
      <c r="E3071" s="1" t="s">
        <v>1047</v>
      </c>
      <c r="F3071" s="1" t="s">
        <v>179</v>
      </c>
      <c r="G3071" s="1" t="s">
        <v>1062</v>
      </c>
      <c r="H3071" s="1" t="s">
        <v>8184</v>
      </c>
      <c r="I3071" s="1">
        <f>+Territorio[[#This Row],[id]]</f>
        <v>3061</v>
      </c>
    </row>
    <row r="3072" spans="2:9" hidden="1" x14ac:dyDescent="0.25">
      <c r="B3072">
        <v>3062</v>
      </c>
      <c r="C3072" s="1" t="s">
        <v>8185</v>
      </c>
      <c r="D3072" s="1" t="s">
        <v>8186</v>
      </c>
      <c r="E3072" s="1" t="s">
        <v>1047</v>
      </c>
      <c r="F3072" s="1" t="s">
        <v>179</v>
      </c>
      <c r="G3072" s="1" t="s">
        <v>1062</v>
      </c>
      <c r="H3072" s="1" t="s">
        <v>8187</v>
      </c>
      <c r="I3072" s="1">
        <f>+Territorio[[#This Row],[id]]</f>
        <v>3062</v>
      </c>
    </row>
    <row r="3073" spans="2:9" hidden="1" x14ac:dyDescent="0.25">
      <c r="B3073">
        <v>3063</v>
      </c>
      <c r="C3073" s="1" t="s">
        <v>8188</v>
      </c>
      <c r="D3073" s="1" t="s">
        <v>8189</v>
      </c>
      <c r="E3073" s="1" t="s">
        <v>1047</v>
      </c>
      <c r="F3073" s="1" t="s">
        <v>179</v>
      </c>
      <c r="G3073" s="1" t="s">
        <v>1062</v>
      </c>
      <c r="H3073" s="1" t="s">
        <v>8190</v>
      </c>
      <c r="I3073" s="1">
        <f>+Territorio[[#This Row],[id]]</f>
        <v>3063</v>
      </c>
    </row>
    <row r="3074" spans="2:9" hidden="1" x14ac:dyDescent="0.25">
      <c r="B3074">
        <v>3064</v>
      </c>
      <c r="C3074" s="1" t="s">
        <v>8191</v>
      </c>
      <c r="D3074" s="1" t="s">
        <v>8192</v>
      </c>
      <c r="E3074" s="1" t="s">
        <v>1047</v>
      </c>
      <c r="F3074" s="1" t="s">
        <v>179</v>
      </c>
      <c r="G3074" s="1" t="s">
        <v>1062</v>
      </c>
      <c r="H3074" s="1" t="s">
        <v>8193</v>
      </c>
      <c r="I3074" s="1">
        <f>+Territorio[[#This Row],[id]]</f>
        <v>3064</v>
      </c>
    </row>
    <row r="3075" spans="2:9" hidden="1" x14ac:dyDescent="0.25">
      <c r="B3075">
        <v>3065</v>
      </c>
      <c r="C3075" s="1" t="s">
        <v>8194</v>
      </c>
      <c r="D3075" s="1"/>
      <c r="E3075" s="1" t="s">
        <v>8195</v>
      </c>
      <c r="F3075" s="1" t="s">
        <v>8196</v>
      </c>
      <c r="G3075" s="1" t="s">
        <v>23</v>
      </c>
      <c r="H3075" s="1" t="s">
        <v>8197</v>
      </c>
      <c r="I3075" s="1">
        <f>+Territorio[[#This Row],[id]]</f>
        <v>3065</v>
      </c>
    </row>
    <row r="3076" spans="2:9" hidden="1" x14ac:dyDescent="0.25">
      <c r="B3076">
        <v>3066</v>
      </c>
      <c r="C3076" s="1" t="s">
        <v>8198</v>
      </c>
      <c r="D3076" s="1"/>
      <c r="E3076" s="1" t="s">
        <v>8195</v>
      </c>
      <c r="F3076" s="1" t="s">
        <v>8199</v>
      </c>
      <c r="G3076" s="1" t="s">
        <v>23</v>
      </c>
      <c r="H3076" s="1" t="s">
        <v>8200</v>
      </c>
      <c r="I3076" s="1">
        <f>+Territorio[[#This Row],[id]]</f>
        <v>3066</v>
      </c>
    </row>
    <row r="3077" spans="2:9" hidden="1" x14ac:dyDescent="0.25">
      <c r="B3077">
        <v>3067</v>
      </c>
      <c r="C3077" s="1" t="s">
        <v>8201</v>
      </c>
      <c r="D3077" s="1"/>
      <c r="E3077" s="1" t="s">
        <v>8195</v>
      </c>
      <c r="F3077" s="1" t="s">
        <v>8202</v>
      </c>
      <c r="G3077" s="1" t="s">
        <v>23</v>
      </c>
      <c r="H3077" s="1" t="s">
        <v>8203</v>
      </c>
      <c r="I3077" s="1">
        <f>+Territorio[[#This Row],[id]]</f>
        <v>3067</v>
      </c>
    </row>
    <row r="3078" spans="2:9" hidden="1" x14ac:dyDescent="0.25">
      <c r="B3078">
        <v>3068</v>
      </c>
      <c r="C3078" s="1" t="s">
        <v>8204</v>
      </c>
      <c r="D3078" s="1"/>
      <c r="E3078" s="1" t="s">
        <v>8195</v>
      </c>
      <c r="F3078" s="1" t="s">
        <v>8205</v>
      </c>
      <c r="G3078" s="1" t="s">
        <v>23</v>
      </c>
      <c r="H3078" s="1" t="s">
        <v>8206</v>
      </c>
      <c r="I3078" s="1">
        <f>+Territorio[[#This Row],[id]]</f>
        <v>3068</v>
      </c>
    </row>
    <row r="3079" spans="2:9" hidden="1" x14ac:dyDescent="0.25">
      <c r="B3079">
        <v>3069</v>
      </c>
      <c r="C3079" s="1" t="s">
        <v>8207</v>
      </c>
      <c r="D3079" s="1"/>
      <c r="E3079" s="1" t="s">
        <v>8195</v>
      </c>
      <c r="F3079" s="1" t="s">
        <v>8208</v>
      </c>
      <c r="G3079" s="1" t="s">
        <v>23</v>
      </c>
      <c r="H3079" s="1" t="s">
        <v>8209</v>
      </c>
      <c r="I3079" s="1">
        <f>+Territorio[[#This Row],[id]]</f>
        <v>3069</v>
      </c>
    </row>
    <row r="3080" spans="2:9" hidden="1" x14ac:dyDescent="0.25">
      <c r="B3080">
        <v>3070</v>
      </c>
      <c r="C3080" s="1" t="s">
        <v>8210</v>
      </c>
      <c r="D3080" s="1"/>
      <c r="E3080" s="1" t="s">
        <v>8195</v>
      </c>
      <c r="F3080" s="1" t="s">
        <v>23</v>
      </c>
      <c r="G3080" s="1" t="s">
        <v>23</v>
      </c>
      <c r="H3080" s="1" t="s">
        <v>8211</v>
      </c>
      <c r="I3080" s="1">
        <f>+Territorio[[#This Row],[id]]</f>
        <v>3070</v>
      </c>
    </row>
    <row r="3081" spans="2:9" hidden="1" x14ac:dyDescent="0.25">
      <c r="B3081">
        <v>3071</v>
      </c>
      <c r="C3081" s="1" t="s">
        <v>8212</v>
      </c>
      <c r="D3081" s="1"/>
      <c r="E3081" s="1" t="s">
        <v>8195</v>
      </c>
      <c r="F3081" s="1" t="s">
        <v>8213</v>
      </c>
      <c r="G3081" s="1" t="s">
        <v>23</v>
      </c>
      <c r="H3081" s="1" t="s">
        <v>8214</v>
      </c>
      <c r="I3081" s="1">
        <f>+Territorio[[#This Row],[id]]</f>
        <v>3071</v>
      </c>
    </row>
    <row r="3082" spans="2:9" hidden="1" x14ac:dyDescent="0.25">
      <c r="B3082">
        <v>3072</v>
      </c>
      <c r="C3082" s="1" t="s">
        <v>8215</v>
      </c>
      <c r="D3082" s="1"/>
      <c r="E3082" s="1" t="s">
        <v>8195</v>
      </c>
      <c r="F3082" s="1" t="s">
        <v>8216</v>
      </c>
      <c r="G3082" s="1" t="s">
        <v>23</v>
      </c>
      <c r="H3082" s="1" t="s">
        <v>8217</v>
      </c>
      <c r="I3082" s="1">
        <f>+Territorio[[#This Row],[id]]</f>
        <v>3072</v>
      </c>
    </row>
    <row r="3083" spans="2:9" hidden="1" x14ac:dyDescent="0.25">
      <c r="B3083">
        <v>3073</v>
      </c>
      <c r="C3083" s="1" t="s">
        <v>8218</v>
      </c>
      <c r="D3083" s="1" t="s">
        <v>8219</v>
      </c>
      <c r="E3083" s="1" t="s">
        <v>8220</v>
      </c>
      <c r="F3083" s="1" t="s">
        <v>95</v>
      </c>
      <c r="G3083" s="1" t="s">
        <v>8221</v>
      </c>
      <c r="H3083" s="1" t="s">
        <v>8222</v>
      </c>
      <c r="I3083" s="1">
        <f>+Territorio[[#This Row],[id]]</f>
        <v>3073</v>
      </c>
    </row>
    <row r="3084" spans="2:9" hidden="1" x14ac:dyDescent="0.25">
      <c r="B3084">
        <v>3074</v>
      </c>
      <c r="C3084" s="1" t="s">
        <v>1093</v>
      </c>
      <c r="D3084" s="1" t="s">
        <v>8223</v>
      </c>
      <c r="E3084" s="1" t="s">
        <v>8220</v>
      </c>
      <c r="F3084" s="1" t="s">
        <v>152</v>
      </c>
      <c r="G3084" s="1" t="s">
        <v>8221</v>
      </c>
      <c r="H3084" s="1" t="s">
        <v>8224</v>
      </c>
      <c r="I3084" s="1">
        <f>+Territorio[[#This Row],[id]]</f>
        <v>3074</v>
      </c>
    </row>
    <row r="3085" spans="2:9" hidden="1" x14ac:dyDescent="0.25">
      <c r="B3085">
        <v>3075</v>
      </c>
      <c r="C3085" s="1" t="s">
        <v>1199</v>
      </c>
      <c r="D3085" s="1" t="s">
        <v>8225</v>
      </c>
      <c r="E3085" s="1" t="s">
        <v>8220</v>
      </c>
      <c r="F3085" s="1" t="s">
        <v>152</v>
      </c>
      <c r="G3085" s="1" t="s">
        <v>8221</v>
      </c>
      <c r="H3085" s="1" t="s">
        <v>8226</v>
      </c>
      <c r="I3085" s="1">
        <f>+Territorio[[#This Row],[id]]</f>
        <v>3075</v>
      </c>
    </row>
    <row r="3086" spans="2:9" hidden="1" x14ac:dyDescent="0.25">
      <c r="B3086">
        <v>3076</v>
      </c>
      <c r="C3086" s="1" t="s">
        <v>1793</v>
      </c>
      <c r="D3086" s="1" t="s">
        <v>8227</v>
      </c>
      <c r="E3086" s="1" t="s">
        <v>8220</v>
      </c>
      <c r="F3086" s="1" t="s">
        <v>152</v>
      </c>
      <c r="G3086" s="1" t="s">
        <v>8221</v>
      </c>
      <c r="H3086" s="1" t="s">
        <v>8228</v>
      </c>
      <c r="I3086" s="1">
        <f>+Territorio[[#This Row],[id]]</f>
        <v>3076</v>
      </c>
    </row>
    <row r="3087" spans="2:9" hidden="1" x14ac:dyDescent="0.25">
      <c r="B3087">
        <v>3077</v>
      </c>
      <c r="C3087" s="1" t="s">
        <v>892</v>
      </c>
      <c r="D3087" s="1" t="s">
        <v>8229</v>
      </c>
      <c r="E3087" s="1" t="s">
        <v>8220</v>
      </c>
      <c r="F3087" s="1" t="s">
        <v>152</v>
      </c>
      <c r="G3087" s="1" t="s">
        <v>8221</v>
      </c>
      <c r="H3087" s="1" t="s">
        <v>8230</v>
      </c>
      <c r="I3087" s="1">
        <f>+Territorio[[#This Row],[id]]</f>
        <v>3077</v>
      </c>
    </row>
    <row r="3088" spans="2:9" hidden="1" x14ac:dyDescent="0.25">
      <c r="B3088">
        <v>3078</v>
      </c>
      <c r="C3088" s="1" t="s">
        <v>798</v>
      </c>
      <c r="D3088" s="1" t="s">
        <v>8231</v>
      </c>
      <c r="E3088" s="1" t="s">
        <v>8220</v>
      </c>
      <c r="F3088" s="1" t="s">
        <v>152</v>
      </c>
      <c r="G3088" s="1" t="s">
        <v>8221</v>
      </c>
      <c r="H3088" s="1" t="s">
        <v>8232</v>
      </c>
      <c r="I3088" s="1">
        <f>+Territorio[[#This Row],[id]]</f>
        <v>3078</v>
      </c>
    </row>
    <row r="3089" spans="2:9" hidden="1" x14ac:dyDescent="0.25">
      <c r="B3089">
        <v>3079</v>
      </c>
      <c r="C3089" s="1" t="s">
        <v>2087</v>
      </c>
      <c r="D3089" s="1" t="s">
        <v>8233</v>
      </c>
      <c r="E3089" s="1" t="s">
        <v>8220</v>
      </c>
      <c r="F3089" s="1" t="s">
        <v>179</v>
      </c>
      <c r="G3089" s="1" t="s">
        <v>8221</v>
      </c>
      <c r="H3089" s="1" t="s">
        <v>8234</v>
      </c>
      <c r="I3089" s="1">
        <f>+Territorio[[#This Row],[id]]</f>
        <v>3079</v>
      </c>
    </row>
    <row r="3090" spans="2:9" hidden="1" x14ac:dyDescent="0.25">
      <c r="B3090">
        <v>3080</v>
      </c>
      <c r="C3090" s="1" t="s">
        <v>2181</v>
      </c>
      <c r="D3090" s="1" t="s">
        <v>8235</v>
      </c>
      <c r="E3090" s="1" t="s">
        <v>8220</v>
      </c>
      <c r="F3090" s="1" t="s">
        <v>179</v>
      </c>
      <c r="G3090" s="1" t="s">
        <v>8221</v>
      </c>
      <c r="H3090" s="1" t="s">
        <v>8236</v>
      </c>
      <c r="I3090" s="1">
        <f>+Territorio[[#This Row],[id]]</f>
        <v>3080</v>
      </c>
    </row>
    <row r="3091" spans="2:9" hidden="1" x14ac:dyDescent="0.25">
      <c r="B3091">
        <v>3081</v>
      </c>
      <c r="C3091" s="1" t="s">
        <v>8237</v>
      </c>
      <c r="D3091" s="1" t="s">
        <v>8238</v>
      </c>
      <c r="E3091" s="1" t="s">
        <v>8220</v>
      </c>
      <c r="F3091" s="1" t="s">
        <v>485</v>
      </c>
      <c r="G3091" s="1" t="s">
        <v>8221</v>
      </c>
      <c r="H3091" s="1" t="s">
        <v>8239</v>
      </c>
      <c r="I3091" s="1">
        <f>+Territorio[[#This Row],[id]]</f>
        <v>3081</v>
      </c>
    </row>
    <row r="3092" spans="2:9" hidden="1" x14ac:dyDescent="0.25">
      <c r="B3092">
        <v>3082</v>
      </c>
      <c r="C3092" s="1" t="s">
        <v>871</v>
      </c>
      <c r="D3092" s="1" t="s">
        <v>8240</v>
      </c>
      <c r="E3092" s="1" t="s">
        <v>8220</v>
      </c>
      <c r="F3092" s="1" t="s">
        <v>485</v>
      </c>
      <c r="G3092" s="1" t="s">
        <v>8221</v>
      </c>
      <c r="H3092" s="1" t="s">
        <v>8241</v>
      </c>
      <c r="I3092" s="1">
        <f>+Territorio[[#This Row],[id]]</f>
        <v>3082</v>
      </c>
    </row>
    <row r="3093" spans="2:9" hidden="1" x14ac:dyDescent="0.25">
      <c r="B3093">
        <v>3083</v>
      </c>
      <c r="C3093" s="1" t="s">
        <v>8242</v>
      </c>
      <c r="D3093" s="1" t="s">
        <v>8243</v>
      </c>
      <c r="E3093" s="1" t="s">
        <v>8220</v>
      </c>
      <c r="F3093" s="1" t="s">
        <v>485</v>
      </c>
      <c r="G3093" s="1" t="s">
        <v>8221</v>
      </c>
      <c r="H3093" s="1" t="s">
        <v>8244</v>
      </c>
      <c r="I3093" s="1">
        <f>+Territorio[[#This Row],[id]]</f>
        <v>3083</v>
      </c>
    </row>
    <row r="3094" spans="2:9" hidden="1" x14ac:dyDescent="0.25">
      <c r="B3094">
        <v>3084</v>
      </c>
      <c r="C3094" s="1" t="s">
        <v>1259</v>
      </c>
      <c r="D3094" s="1" t="s">
        <v>8245</v>
      </c>
      <c r="E3094" s="1" t="s">
        <v>8220</v>
      </c>
      <c r="F3094" s="1" t="s">
        <v>485</v>
      </c>
      <c r="G3094" s="1" t="s">
        <v>8221</v>
      </c>
      <c r="H3094" s="1" t="s">
        <v>8246</v>
      </c>
      <c r="I3094" s="1">
        <f>+Territorio[[#This Row],[id]]</f>
        <v>3084</v>
      </c>
    </row>
    <row r="3095" spans="2:9" hidden="1" x14ac:dyDescent="0.25">
      <c r="B3095">
        <v>3085</v>
      </c>
      <c r="C3095" s="1" t="s">
        <v>1032</v>
      </c>
      <c r="D3095" s="1" t="s">
        <v>8247</v>
      </c>
      <c r="E3095" s="1" t="s">
        <v>8220</v>
      </c>
      <c r="F3095" s="1" t="s">
        <v>200</v>
      </c>
      <c r="G3095" s="1" t="s">
        <v>8221</v>
      </c>
      <c r="H3095" s="1" t="s">
        <v>8248</v>
      </c>
      <c r="I3095" s="1">
        <f>+Territorio[[#This Row],[id]]</f>
        <v>3085</v>
      </c>
    </row>
    <row r="3096" spans="2:9" hidden="1" x14ac:dyDescent="0.25">
      <c r="B3096">
        <v>3086</v>
      </c>
      <c r="C3096" s="1" t="s">
        <v>8249</v>
      </c>
      <c r="D3096" s="1" t="s">
        <v>8250</v>
      </c>
      <c r="E3096" s="1" t="s">
        <v>8220</v>
      </c>
      <c r="F3096" s="1" t="s">
        <v>257</v>
      </c>
      <c r="G3096" s="1" t="s">
        <v>8221</v>
      </c>
      <c r="H3096" s="1" t="s">
        <v>8251</v>
      </c>
      <c r="I3096" s="1">
        <f>+Territorio[[#This Row],[id]]</f>
        <v>3086</v>
      </c>
    </row>
    <row r="3097" spans="2:9" hidden="1" x14ac:dyDescent="0.25">
      <c r="B3097">
        <v>3087</v>
      </c>
      <c r="C3097" s="1" t="s">
        <v>4112</v>
      </c>
      <c r="D3097" s="1" t="s">
        <v>8252</v>
      </c>
      <c r="E3097" s="1" t="s">
        <v>8220</v>
      </c>
      <c r="F3097" s="1" t="s">
        <v>275</v>
      </c>
      <c r="G3097" s="1" t="s">
        <v>8221</v>
      </c>
      <c r="H3097" s="1" t="s">
        <v>8253</v>
      </c>
      <c r="I3097" s="1">
        <f>+Territorio[[#This Row],[id]]</f>
        <v>3087</v>
      </c>
    </row>
    <row r="3098" spans="2:9" hidden="1" x14ac:dyDescent="0.25">
      <c r="B3098">
        <v>3088</v>
      </c>
      <c r="C3098" s="1" t="s">
        <v>3997</v>
      </c>
      <c r="D3098" s="1" t="s">
        <v>8254</v>
      </c>
      <c r="E3098" s="1" t="s">
        <v>8220</v>
      </c>
      <c r="F3098" s="1" t="s">
        <v>275</v>
      </c>
      <c r="G3098" s="1" t="s">
        <v>8221</v>
      </c>
      <c r="H3098" s="1" t="s">
        <v>8255</v>
      </c>
      <c r="I3098" s="1">
        <f>+Territorio[[#This Row],[id]]</f>
        <v>3088</v>
      </c>
    </row>
    <row r="3099" spans="2:9" hidden="1" x14ac:dyDescent="0.25">
      <c r="B3099">
        <v>3089</v>
      </c>
      <c r="C3099" s="1" t="s">
        <v>3799</v>
      </c>
      <c r="D3099" s="1" t="s">
        <v>8256</v>
      </c>
      <c r="E3099" s="1" t="s">
        <v>8220</v>
      </c>
      <c r="F3099" s="1" t="s">
        <v>275</v>
      </c>
      <c r="G3099" s="1" t="s">
        <v>8221</v>
      </c>
      <c r="H3099" s="1" t="s">
        <v>8257</v>
      </c>
      <c r="I3099" s="1">
        <f>+Territorio[[#This Row],[id]]</f>
        <v>3089</v>
      </c>
    </row>
    <row r="3100" spans="2:9" hidden="1" x14ac:dyDescent="0.25">
      <c r="B3100">
        <v>3090</v>
      </c>
      <c r="C3100" s="1" t="s">
        <v>737</v>
      </c>
      <c r="D3100" s="1" t="s">
        <v>8258</v>
      </c>
      <c r="E3100" s="1" t="s">
        <v>8220</v>
      </c>
      <c r="F3100" s="1" t="s">
        <v>275</v>
      </c>
      <c r="G3100" s="1" t="s">
        <v>8221</v>
      </c>
      <c r="H3100" s="1" t="s">
        <v>8259</v>
      </c>
      <c r="I3100" s="1">
        <f>+Territorio[[#This Row],[id]]</f>
        <v>3090</v>
      </c>
    </row>
    <row r="3101" spans="2:9" hidden="1" x14ac:dyDescent="0.25">
      <c r="B3101">
        <v>3091</v>
      </c>
      <c r="C3101" s="1" t="s">
        <v>8260</v>
      </c>
      <c r="D3101" s="1" t="s">
        <v>8261</v>
      </c>
      <c r="E3101" s="1" t="s">
        <v>8220</v>
      </c>
      <c r="F3101" s="1" t="s">
        <v>275</v>
      </c>
      <c r="G3101" s="1" t="s">
        <v>8221</v>
      </c>
      <c r="H3101" s="1" t="s">
        <v>8262</v>
      </c>
      <c r="I3101" s="1">
        <f>+Territorio[[#This Row],[id]]</f>
        <v>3091</v>
      </c>
    </row>
    <row r="3102" spans="2:9" hidden="1" x14ac:dyDescent="0.25">
      <c r="B3102">
        <v>3092</v>
      </c>
      <c r="C3102" s="1" t="s">
        <v>4003</v>
      </c>
      <c r="D3102" s="1" t="s">
        <v>8263</v>
      </c>
      <c r="E3102" s="1" t="s">
        <v>8220</v>
      </c>
      <c r="F3102" s="1" t="s">
        <v>275</v>
      </c>
      <c r="G3102" s="1" t="s">
        <v>8221</v>
      </c>
      <c r="H3102" s="1" t="s">
        <v>8264</v>
      </c>
      <c r="I3102" s="1">
        <f>+Territorio[[#This Row],[id]]</f>
        <v>3092</v>
      </c>
    </row>
    <row r="3103" spans="2:9" hidden="1" x14ac:dyDescent="0.25">
      <c r="B3103">
        <v>3093</v>
      </c>
      <c r="C3103" s="1" t="s">
        <v>948</v>
      </c>
      <c r="D3103" s="1" t="s">
        <v>8265</v>
      </c>
      <c r="E3103" s="1" t="s">
        <v>8220</v>
      </c>
      <c r="F3103" s="1" t="s">
        <v>425</v>
      </c>
      <c r="G3103" s="1" t="s">
        <v>8221</v>
      </c>
      <c r="H3103" s="1" t="s">
        <v>8266</v>
      </c>
      <c r="I3103" s="1">
        <f>+Territorio[[#This Row],[id]]</f>
        <v>3093</v>
      </c>
    </row>
    <row r="3104" spans="2:9" hidden="1" x14ac:dyDescent="0.25">
      <c r="B3104">
        <v>3094</v>
      </c>
      <c r="C3104" s="1" t="s">
        <v>8267</v>
      </c>
      <c r="D3104" s="1" t="s">
        <v>8268</v>
      </c>
      <c r="E3104" s="1" t="s">
        <v>8220</v>
      </c>
      <c r="F3104" s="1" t="s">
        <v>455</v>
      </c>
      <c r="G3104" s="1" t="s">
        <v>8221</v>
      </c>
      <c r="H3104" s="1" t="s">
        <v>8269</v>
      </c>
      <c r="I3104" s="1">
        <f>+Territorio[[#This Row],[id]]</f>
        <v>3094</v>
      </c>
    </row>
    <row r="3105" spans="2:9" hidden="1" x14ac:dyDescent="0.25">
      <c r="B3105">
        <v>3095</v>
      </c>
      <c r="C3105" s="1" t="s">
        <v>8270</v>
      </c>
      <c r="D3105" s="1" t="s">
        <v>8271</v>
      </c>
      <c r="E3105" s="1" t="s">
        <v>8220</v>
      </c>
      <c r="F3105" s="1" t="s">
        <v>455</v>
      </c>
      <c r="G3105" s="1" t="s">
        <v>8221</v>
      </c>
      <c r="H3105" s="1" t="s">
        <v>8272</v>
      </c>
      <c r="I3105" s="1">
        <f>+Territorio[[#This Row],[id]]</f>
        <v>3095</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123688-3623-4388-A927-587EB567C65F}">
  <sheetPr>
    <tabColor rgb="FFC00000"/>
  </sheetPr>
  <dimension ref="A1:D5"/>
  <sheetViews>
    <sheetView workbookViewId="0">
      <selection activeCell="A5" sqref="A5"/>
    </sheetView>
  </sheetViews>
  <sheetFormatPr baseColWidth="10" defaultRowHeight="15" x14ac:dyDescent="0.25"/>
  <cols>
    <col min="1" max="2" width="6" bestFit="1" customWidth="1"/>
    <col min="3" max="3" width="5" bestFit="1" customWidth="1"/>
    <col min="4" max="4" width="18.28515625" bestFit="1" customWidth="1"/>
  </cols>
  <sheetData>
    <row r="1" spans="1:4" x14ac:dyDescent="0.25">
      <c r="A1" t="s">
        <v>27</v>
      </c>
      <c r="B1" t="s">
        <v>10656</v>
      </c>
      <c r="C1" t="s">
        <v>0</v>
      </c>
      <c r="D1" t="s">
        <v>28</v>
      </c>
    </row>
    <row r="2" spans="1:4" x14ac:dyDescent="0.25">
      <c r="A2">
        <v>0</v>
      </c>
      <c r="B2">
        <v>0</v>
      </c>
      <c r="C2">
        <v>0</v>
      </c>
      <c r="D2" s="1" t="s">
        <v>29</v>
      </c>
    </row>
    <row r="3" spans="1:4" x14ac:dyDescent="0.25">
      <c r="A3" t="s">
        <v>30</v>
      </c>
      <c r="B3" t="s">
        <v>10657</v>
      </c>
      <c r="C3">
        <v>1</v>
      </c>
      <c r="D3" s="1" t="s">
        <v>31</v>
      </c>
    </row>
    <row r="4" spans="1:4" x14ac:dyDescent="0.25">
      <c r="A4" t="s">
        <v>32</v>
      </c>
      <c r="B4" t="s">
        <v>10658</v>
      </c>
      <c r="C4">
        <v>3</v>
      </c>
      <c r="D4" s="1" t="s">
        <v>33</v>
      </c>
    </row>
    <row r="5" spans="1:4" x14ac:dyDescent="0.25">
      <c r="A5" t="s">
        <v>13756</v>
      </c>
      <c r="B5" t="s">
        <v>10659</v>
      </c>
      <c r="C5">
        <v>4</v>
      </c>
      <c r="D5" s="1" t="s">
        <v>34</v>
      </c>
    </row>
  </sheetData>
  <phoneticPr fontId="9" type="noConversion"/>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06945-666F-4B61-AFFA-9EB96DC9DC46}">
  <sheetPr>
    <tabColor rgb="FFC00000"/>
  </sheetPr>
  <dimension ref="A9:F88"/>
  <sheetViews>
    <sheetView showGridLines="0" workbookViewId="0">
      <pane ySplit="10" topLeftCell="A80" activePane="bottomLeft" state="frozen"/>
      <selection pane="bottomLeft" activeCell="B87" sqref="B87"/>
    </sheetView>
  </sheetViews>
  <sheetFormatPr baseColWidth="10" defaultRowHeight="15" x14ac:dyDescent="0.25"/>
  <cols>
    <col min="1" max="1" width="4.7109375" bestFit="1" customWidth="1"/>
    <col min="2" max="2" width="27.140625" bestFit="1" customWidth="1"/>
    <col min="3" max="3" width="27.7109375" bestFit="1" customWidth="1"/>
    <col min="4" max="4" width="11.5703125" bestFit="1" customWidth="1"/>
    <col min="5" max="5" width="80.85546875" bestFit="1" customWidth="1"/>
    <col min="6" max="6" width="11.7109375" bestFit="1" customWidth="1"/>
  </cols>
  <sheetData>
    <row r="9" spans="1:6" ht="20.45" customHeight="1" x14ac:dyDescent="0.25"/>
    <row r="10" spans="1:6" x14ac:dyDescent="0.25">
      <c r="A10" t="s">
        <v>0</v>
      </c>
      <c r="B10" t="s">
        <v>1</v>
      </c>
      <c r="C10" t="s">
        <v>2</v>
      </c>
      <c r="D10" t="s">
        <v>3</v>
      </c>
      <c r="E10" t="s">
        <v>4</v>
      </c>
      <c r="F10" t="s">
        <v>10447</v>
      </c>
    </row>
    <row r="11" spans="1:6" x14ac:dyDescent="0.25">
      <c r="A11">
        <v>1</v>
      </c>
      <c r="B11" s="1" t="s">
        <v>10490</v>
      </c>
      <c r="C11" s="1" t="s">
        <v>10491</v>
      </c>
      <c r="D11" s="1" t="s">
        <v>10492</v>
      </c>
      <c r="E11" s="1" t="s">
        <v>10493</v>
      </c>
      <c r="F11" s="1">
        <f>+unidad_medida[[#This Row],[id]]</f>
        <v>1</v>
      </c>
    </row>
    <row r="12" spans="1:6" x14ac:dyDescent="0.25">
      <c r="A12">
        <v>2</v>
      </c>
      <c r="B12" s="1" t="s">
        <v>10494</v>
      </c>
      <c r="C12" s="1" t="s">
        <v>10495</v>
      </c>
      <c r="D12" s="1" t="s">
        <v>10492</v>
      </c>
      <c r="E12" s="1" t="s">
        <v>10496</v>
      </c>
      <c r="F12" s="1">
        <f>+unidad_medida[[#This Row],[id]]</f>
        <v>2</v>
      </c>
    </row>
    <row r="13" spans="1:6" x14ac:dyDescent="0.25">
      <c r="A13">
        <v>3</v>
      </c>
      <c r="B13" s="1" t="s">
        <v>10497</v>
      </c>
      <c r="C13" s="1" t="s">
        <v>10498</v>
      </c>
      <c r="D13" s="1" t="s">
        <v>10492</v>
      </c>
      <c r="E13" s="1" t="s">
        <v>10499</v>
      </c>
      <c r="F13" s="1">
        <f>+unidad_medida[[#This Row],[id]]</f>
        <v>3</v>
      </c>
    </row>
    <row r="14" spans="1:6" x14ac:dyDescent="0.25">
      <c r="A14">
        <v>4</v>
      </c>
      <c r="B14" s="1" t="s">
        <v>10500</v>
      </c>
      <c r="C14" s="1" t="s">
        <v>9</v>
      </c>
      <c r="D14" s="1" t="s">
        <v>10492</v>
      </c>
      <c r="E14" s="1" t="s">
        <v>10501</v>
      </c>
      <c r="F14" s="1">
        <f>+unidad_medida[[#This Row],[id]]</f>
        <v>4</v>
      </c>
    </row>
    <row r="15" spans="1:6" x14ac:dyDescent="0.25">
      <c r="A15">
        <v>5</v>
      </c>
      <c r="B15" s="1" t="s">
        <v>10502</v>
      </c>
      <c r="C15" s="1" t="s">
        <v>10503</v>
      </c>
      <c r="D15" s="1" t="s">
        <v>8</v>
      </c>
      <c r="E15" s="1" t="s">
        <v>10504</v>
      </c>
      <c r="F15" s="1">
        <f>+unidad_medida[[#This Row],[id]]</f>
        <v>5</v>
      </c>
    </row>
    <row r="16" spans="1:6" x14ac:dyDescent="0.25">
      <c r="A16">
        <v>6</v>
      </c>
      <c r="B16" s="1" t="s">
        <v>10505</v>
      </c>
      <c r="C16" s="1" t="s">
        <v>10506</v>
      </c>
      <c r="D16" s="1" t="s">
        <v>8</v>
      </c>
      <c r="E16" s="1" t="s">
        <v>10507</v>
      </c>
      <c r="F16" s="1">
        <f>+unidad_medida[[#This Row],[id]]</f>
        <v>6</v>
      </c>
    </row>
    <row r="17" spans="1:6" x14ac:dyDescent="0.25">
      <c r="A17">
        <v>7</v>
      </c>
      <c r="B17" s="1" t="s">
        <v>10508</v>
      </c>
      <c r="C17" s="1" t="s">
        <v>10509</v>
      </c>
      <c r="D17" s="1" t="s">
        <v>8</v>
      </c>
      <c r="E17" s="1" t="s">
        <v>10510</v>
      </c>
      <c r="F17" s="1">
        <f>+unidad_medida[[#This Row],[id]]</f>
        <v>7</v>
      </c>
    </row>
    <row r="18" spans="1:6" x14ac:dyDescent="0.25">
      <c r="A18">
        <v>8</v>
      </c>
      <c r="B18" s="1" t="s">
        <v>6</v>
      </c>
      <c r="C18" s="1" t="s">
        <v>7</v>
      </c>
      <c r="D18" s="1" t="s">
        <v>8</v>
      </c>
      <c r="E18" s="1" t="s">
        <v>10511</v>
      </c>
      <c r="F18" s="1">
        <f>+unidad_medida[[#This Row],[id]]</f>
        <v>8</v>
      </c>
    </row>
    <row r="19" spans="1:6" x14ac:dyDescent="0.25">
      <c r="A19">
        <v>9</v>
      </c>
      <c r="B19" s="1" t="s">
        <v>10512</v>
      </c>
      <c r="C19" s="1" t="s">
        <v>10513</v>
      </c>
      <c r="D19" s="1" t="s">
        <v>8</v>
      </c>
      <c r="E19" s="1" t="s">
        <v>10514</v>
      </c>
      <c r="F19" s="1">
        <f>+unidad_medida[[#This Row],[id]]</f>
        <v>9</v>
      </c>
    </row>
    <row r="20" spans="1:6" x14ac:dyDescent="0.25">
      <c r="A20">
        <v>10</v>
      </c>
      <c r="B20" s="1" t="s">
        <v>10515</v>
      </c>
      <c r="C20" s="1" t="s">
        <v>10516</v>
      </c>
      <c r="D20" s="1" t="s">
        <v>9331</v>
      </c>
      <c r="E20" s="1" t="s">
        <v>10517</v>
      </c>
      <c r="F20" s="1">
        <f>+unidad_medida[[#This Row],[id]]</f>
        <v>10</v>
      </c>
    </row>
    <row r="21" spans="1:6" x14ac:dyDescent="0.25">
      <c r="A21">
        <v>11</v>
      </c>
      <c r="B21" s="1" t="s">
        <v>10518</v>
      </c>
      <c r="C21" s="1" t="s">
        <v>10519</v>
      </c>
      <c r="D21" s="1" t="s">
        <v>9331</v>
      </c>
      <c r="E21" s="1" t="s">
        <v>10520</v>
      </c>
      <c r="F21" s="1">
        <f>+unidad_medida[[#This Row],[id]]</f>
        <v>11</v>
      </c>
    </row>
    <row r="22" spans="1:6" x14ac:dyDescent="0.25">
      <c r="A22">
        <v>12</v>
      </c>
      <c r="B22" s="1" t="s">
        <v>10521</v>
      </c>
      <c r="C22" s="1" t="s">
        <v>10522</v>
      </c>
      <c r="D22" s="1" t="s">
        <v>9331</v>
      </c>
      <c r="E22" s="1" t="s">
        <v>10523</v>
      </c>
      <c r="F22" s="1">
        <f>+unidad_medida[[#This Row],[id]]</f>
        <v>12</v>
      </c>
    </row>
    <row r="23" spans="1:6" x14ac:dyDescent="0.25">
      <c r="A23">
        <v>13</v>
      </c>
      <c r="B23" s="1" t="s">
        <v>10524</v>
      </c>
      <c r="C23" s="1" t="s">
        <v>10525</v>
      </c>
      <c r="D23" s="1" t="s">
        <v>9331</v>
      </c>
      <c r="E23" s="1" t="s">
        <v>10526</v>
      </c>
      <c r="F23" s="1">
        <f>+unidad_medida[[#This Row],[id]]</f>
        <v>13</v>
      </c>
    </row>
    <row r="24" spans="1:6" x14ac:dyDescent="0.25">
      <c r="A24">
        <v>14</v>
      </c>
      <c r="B24" s="1" t="s">
        <v>10527</v>
      </c>
      <c r="C24" s="1" t="s">
        <v>10528</v>
      </c>
      <c r="D24" s="1" t="s">
        <v>10071</v>
      </c>
      <c r="E24" s="1" t="s">
        <v>10529</v>
      </c>
      <c r="F24" s="1">
        <f>+unidad_medida[[#This Row],[id]]</f>
        <v>14</v>
      </c>
    </row>
    <row r="25" spans="1:6" x14ac:dyDescent="0.25">
      <c r="A25">
        <v>15</v>
      </c>
      <c r="B25" s="1" t="s">
        <v>10530</v>
      </c>
      <c r="C25" s="1" t="s">
        <v>10531</v>
      </c>
      <c r="D25" s="1" t="s">
        <v>10071</v>
      </c>
      <c r="E25" s="1" t="s">
        <v>10532</v>
      </c>
      <c r="F25" s="1">
        <f>+unidad_medida[[#This Row],[id]]</f>
        <v>15</v>
      </c>
    </row>
    <row r="26" spans="1:6" x14ac:dyDescent="0.25">
      <c r="A26">
        <v>16</v>
      </c>
      <c r="B26" s="1" t="s">
        <v>10533</v>
      </c>
      <c r="C26" s="1" t="s">
        <v>10534</v>
      </c>
      <c r="D26" s="1" t="s">
        <v>10071</v>
      </c>
      <c r="E26" s="1" t="s">
        <v>10535</v>
      </c>
      <c r="F26" s="1">
        <f>+unidad_medida[[#This Row],[id]]</f>
        <v>16</v>
      </c>
    </row>
    <row r="27" spans="1:6" x14ac:dyDescent="0.25">
      <c r="A27">
        <v>17</v>
      </c>
      <c r="B27" s="1" t="s">
        <v>10536</v>
      </c>
      <c r="C27" s="1" t="s">
        <v>10537</v>
      </c>
      <c r="D27" s="1" t="s">
        <v>10538</v>
      </c>
      <c r="E27" s="1" t="s">
        <v>10539</v>
      </c>
      <c r="F27" s="1">
        <f>+unidad_medida[[#This Row],[id]]</f>
        <v>17</v>
      </c>
    </row>
    <row r="28" spans="1:6" x14ac:dyDescent="0.25">
      <c r="A28">
        <v>18</v>
      </c>
      <c r="B28" s="1" t="s">
        <v>10540</v>
      </c>
      <c r="C28" s="1" t="s">
        <v>10541</v>
      </c>
      <c r="D28" s="1" t="s">
        <v>10538</v>
      </c>
      <c r="E28" s="1" t="s">
        <v>10542</v>
      </c>
      <c r="F28" s="1">
        <f>+unidad_medida[[#This Row],[id]]</f>
        <v>18</v>
      </c>
    </row>
    <row r="29" spans="1:6" x14ac:dyDescent="0.25">
      <c r="A29">
        <v>19</v>
      </c>
      <c r="B29" s="1" t="s">
        <v>10543</v>
      </c>
      <c r="C29" s="1" t="s">
        <v>10544</v>
      </c>
      <c r="D29" s="1" t="s">
        <v>10538</v>
      </c>
      <c r="E29" s="1" t="s">
        <v>10545</v>
      </c>
      <c r="F29" s="1">
        <f>+unidad_medida[[#This Row],[id]]</f>
        <v>19</v>
      </c>
    </row>
    <row r="30" spans="1:6" x14ac:dyDescent="0.25">
      <c r="A30">
        <v>20</v>
      </c>
      <c r="B30" s="1" t="s">
        <v>10072</v>
      </c>
      <c r="C30" s="1" t="s">
        <v>10</v>
      </c>
      <c r="D30" s="1" t="s">
        <v>10538</v>
      </c>
      <c r="E30" s="1" t="s">
        <v>10546</v>
      </c>
      <c r="F30" s="1">
        <f>+unidad_medida[[#This Row],[id]]</f>
        <v>20</v>
      </c>
    </row>
    <row r="31" spans="1:6" x14ac:dyDescent="0.25">
      <c r="A31">
        <v>21</v>
      </c>
      <c r="B31" s="1" t="s">
        <v>10547</v>
      </c>
      <c r="C31" s="1" t="s">
        <v>10548</v>
      </c>
      <c r="D31" s="1" t="s">
        <v>10538</v>
      </c>
      <c r="E31" s="1" t="s">
        <v>10549</v>
      </c>
      <c r="F31" s="1">
        <f>+unidad_medida[[#This Row],[id]]</f>
        <v>21</v>
      </c>
    </row>
    <row r="32" spans="1:6" x14ac:dyDescent="0.25">
      <c r="A32">
        <v>22</v>
      </c>
      <c r="B32" s="1" t="s">
        <v>10550</v>
      </c>
      <c r="C32" s="1" t="s">
        <v>10489</v>
      </c>
      <c r="D32" s="1" t="s">
        <v>10551</v>
      </c>
      <c r="E32" s="1" t="s">
        <v>10552</v>
      </c>
      <c r="F32" s="1">
        <f>+unidad_medida[[#This Row],[id]]</f>
        <v>22</v>
      </c>
    </row>
    <row r="33" spans="1:6" x14ac:dyDescent="0.25">
      <c r="A33">
        <v>23</v>
      </c>
      <c r="B33" s="1" t="s">
        <v>10553</v>
      </c>
      <c r="C33" s="1" t="s">
        <v>10554</v>
      </c>
      <c r="D33" s="1" t="s">
        <v>10551</v>
      </c>
      <c r="E33" s="1" t="s">
        <v>10555</v>
      </c>
      <c r="F33" s="1">
        <f>+unidad_medida[[#This Row],[id]]</f>
        <v>23</v>
      </c>
    </row>
    <row r="34" spans="1:6" x14ac:dyDescent="0.25">
      <c r="A34">
        <v>24</v>
      </c>
      <c r="B34" s="1" t="s">
        <v>10556</v>
      </c>
      <c r="C34" s="1" t="s">
        <v>10557</v>
      </c>
      <c r="D34" s="1" t="s">
        <v>10551</v>
      </c>
      <c r="E34" s="1" t="s">
        <v>10558</v>
      </c>
      <c r="F34" s="1">
        <f>+unidad_medida[[#This Row],[id]]</f>
        <v>24</v>
      </c>
    </row>
    <row r="35" spans="1:6" x14ac:dyDescent="0.25">
      <c r="A35">
        <v>25</v>
      </c>
      <c r="B35" s="1" t="s">
        <v>10559</v>
      </c>
      <c r="C35" s="1" t="s">
        <v>10560</v>
      </c>
      <c r="D35" s="1" t="s">
        <v>10551</v>
      </c>
      <c r="E35" s="1" t="s">
        <v>10561</v>
      </c>
      <c r="F35" s="1">
        <f>+unidad_medida[[#This Row],[id]]</f>
        <v>25</v>
      </c>
    </row>
    <row r="36" spans="1:6" x14ac:dyDescent="0.25">
      <c r="A36">
        <v>26</v>
      </c>
      <c r="B36" s="1" t="s">
        <v>10562</v>
      </c>
      <c r="C36" s="1" t="s">
        <v>10563</v>
      </c>
      <c r="D36" s="1" t="s">
        <v>10551</v>
      </c>
      <c r="E36" s="1" t="s">
        <v>10564</v>
      </c>
      <c r="F36" s="1">
        <f>+unidad_medida[[#This Row],[id]]</f>
        <v>26</v>
      </c>
    </row>
    <row r="37" spans="1:6" x14ac:dyDescent="0.25">
      <c r="A37">
        <v>27</v>
      </c>
      <c r="B37" s="1" t="s">
        <v>10565</v>
      </c>
      <c r="C37" s="1" t="s">
        <v>10566</v>
      </c>
      <c r="D37" s="1" t="s">
        <v>9394</v>
      </c>
      <c r="E37" s="1" t="s">
        <v>10567</v>
      </c>
      <c r="F37" s="1">
        <f>+unidad_medida[[#This Row],[id]]</f>
        <v>27</v>
      </c>
    </row>
    <row r="38" spans="1:6" x14ac:dyDescent="0.25">
      <c r="A38">
        <v>28</v>
      </c>
      <c r="B38" s="1" t="s">
        <v>10568</v>
      </c>
      <c r="C38" s="1" t="s">
        <v>11</v>
      </c>
      <c r="D38" s="1" t="s">
        <v>9394</v>
      </c>
      <c r="E38" s="1" t="s">
        <v>10569</v>
      </c>
      <c r="F38" s="1">
        <f>+unidad_medida[[#This Row],[id]]</f>
        <v>28</v>
      </c>
    </row>
    <row r="39" spans="1:6" x14ac:dyDescent="0.25">
      <c r="A39">
        <v>29</v>
      </c>
      <c r="B39" s="1" t="s">
        <v>10570</v>
      </c>
      <c r="C39" s="1" t="s">
        <v>10571</v>
      </c>
      <c r="D39" s="1" t="s">
        <v>9394</v>
      </c>
      <c r="E39" s="1" t="s">
        <v>10572</v>
      </c>
      <c r="F39" s="1">
        <f>+unidad_medida[[#This Row],[id]]</f>
        <v>29</v>
      </c>
    </row>
    <row r="40" spans="1:6" x14ac:dyDescent="0.25">
      <c r="A40">
        <v>30</v>
      </c>
      <c r="B40" s="1" t="s">
        <v>25</v>
      </c>
      <c r="C40" s="1" t="s">
        <v>26</v>
      </c>
      <c r="D40" s="1" t="s">
        <v>9394</v>
      </c>
      <c r="E40" s="1" t="s">
        <v>10573</v>
      </c>
      <c r="F40" s="1">
        <f>+unidad_medida[[#This Row],[id]]</f>
        <v>30</v>
      </c>
    </row>
    <row r="41" spans="1:6" x14ac:dyDescent="0.25">
      <c r="A41">
        <v>31</v>
      </c>
      <c r="B41" s="1" t="s">
        <v>10574</v>
      </c>
      <c r="C41" s="1" t="s">
        <v>10575</v>
      </c>
      <c r="D41" s="1" t="s">
        <v>13</v>
      </c>
      <c r="E41" s="1" t="s">
        <v>10576</v>
      </c>
      <c r="F41" s="1">
        <f>+unidad_medida[[#This Row],[id]]</f>
        <v>31</v>
      </c>
    </row>
    <row r="42" spans="1:6" x14ac:dyDescent="0.25">
      <c r="A42">
        <v>32</v>
      </c>
      <c r="B42" s="1" t="s">
        <v>10577</v>
      </c>
      <c r="C42" s="1" t="s">
        <v>10578</v>
      </c>
      <c r="D42" s="1" t="s">
        <v>13</v>
      </c>
      <c r="E42" s="1" t="s">
        <v>10579</v>
      </c>
      <c r="F42" s="1">
        <f>+unidad_medida[[#This Row],[id]]</f>
        <v>32</v>
      </c>
    </row>
    <row r="43" spans="1:6" x14ac:dyDescent="0.25">
      <c r="A43">
        <v>33</v>
      </c>
      <c r="B43" s="1" t="s">
        <v>10580</v>
      </c>
      <c r="C43" s="1" t="s">
        <v>12</v>
      </c>
      <c r="D43" s="1" t="s">
        <v>13</v>
      </c>
      <c r="E43" s="1" t="s">
        <v>10581</v>
      </c>
      <c r="F43" s="1">
        <f>+unidad_medida[[#This Row],[id]]</f>
        <v>33</v>
      </c>
    </row>
    <row r="44" spans="1:6" x14ac:dyDescent="0.25">
      <c r="A44">
        <v>34</v>
      </c>
      <c r="B44" s="1" t="s">
        <v>10582</v>
      </c>
      <c r="C44" s="1" t="s">
        <v>10583</v>
      </c>
      <c r="D44" s="1" t="s">
        <v>9420</v>
      </c>
      <c r="E44" s="1" t="s">
        <v>10584</v>
      </c>
      <c r="F44" s="1">
        <f>+unidad_medida[[#This Row],[id]]</f>
        <v>34</v>
      </c>
    </row>
    <row r="45" spans="1:6" x14ac:dyDescent="0.25">
      <c r="A45">
        <v>35</v>
      </c>
      <c r="B45" s="1" t="s">
        <v>10585</v>
      </c>
      <c r="C45" s="1" t="s">
        <v>10586</v>
      </c>
      <c r="D45" s="1" t="s">
        <v>9420</v>
      </c>
      <c r="E45" s="1" t="s">
        <v>10587</v>
      </c>
      <c r="F45" s="1">
        <f>+unidad_medida[[#This Row],[id]]</f>
        <v>35</v>
      </c>
    </row>
    <row r="46" spans="1:6" x14ac:dyDescent="0.25">
      <c r="A46">
        <v>36</v>
      </c>
      <c r="B46" s="1" t="s">
        <v>10588</v>
      </c>
      <c r="C46" s="1" t="s">
        <v>10589</v>
      </c>
      <c r="D46" s="1" t="s">
        <v>9420</v>
      </c>
      <c r="E46" s="1" t="s">
        <v>10590</v>
      </c>
      <c r="F46" s="1">
        <f>+unidad_medida[[#This Row],[id]]</f>
        <v>36</v>
      </c>
    </row>
    <row r="47" spans="1:6" x14ac:dyDescent="0.25">
      <c r="A47">
        <v>37</v>
      </c>
      <c r="B47" s="1" t="s">
        <v>10591</v>
      </c>
      <c r="C47" s="1" t="s">
        <v>5</v>
      </c>
      <c r="D47" s="1" t="s">
        <v>9420</v>
      </c>
      <c r="E47" s="1" t="s">
        <v>10592</v>
      </c>
      <c r="F47" s="1">
        <f>+unidad_medida[[#This Row],[id]]</f>
        <v>37</v>
      </c>
    </row>
    <row r="48" spans="1:6" x14ac:dyDescent="0.25">
      <c r="A48">
        <v>38</v>
      </c>
      <c r="B48" s="1" t="s">
        <v>10593</v>
      </c>
      <c r="C48" s="1" t="s">
        <v>10594</v>
      </c>
      <c r="D48" s="1" t="s">
        <v>9420</v>
      </c>
      <c r="E48" s="1" t="s">
        <v>10595</v>
      </c>
      <c r="F48" s="1">
        <f>+unidad_medida[[#This Row],[id]]</f>
        <v>38</v>
      </c>
    </row>
    <row r="49" spans="1:6" x14ac:dyDescent="0.25">
      <c r="A49">
        <v>39</v>
      </c>
      <c r="B49" s="1" t="s">
        <v>10596</v>
      </c>
      <c r="C49" s="1" t="s">
        <v>10597</v>
      </c>
      <c r="D49" s="1" t="s">
        <v>10383</v>
      </c>
      <c r="E49" s="1" t="s">
        <v>10598</v>
      </c>
      <c r="F49" s="1">
        <f>+unidad_medida[[#This Row],[id]]</f>
        <v>39</v>
      </c>
    </row>
    <row r="50" spans="1:6" x14ac:dyDescent="0.25">
      <c r="A50">
        <v>40</v>
      </c>
      <c r="B50" s="1" t="s">
        <v>10599</v>
      </c>
      <c r="C50" s="1" t="s">
        <v>10600</v>
      </c>
      <c r="D50" s="1" t="s">
        <v>10383</v>
      </c>
      <c r="E50" s="1" t="s">
        <v>10601</v>
      </c>
      <c r="F50" s="1">
        <f>+unidad_medida[[#This Row],[id]]</f>
        <v>40</v>
      </c>
    </row>
    <row r="51" spans="1:6" x14ac:dyDescent="0.25">
      <c r="A51">
        <v>41</v>
      </c>
      <c r="B51" s="1" t="s">
        <v>8278</v>
      </c>
      <c r="C51" s="1" t="s">
        <v>8278</v>
      </c>
      <c r="D51" s="1" t="s">
        <v>10602</v>
      </c>
      <c r="E51" s="1" t="s">
        <v>10603</v>
      </c>
      <c r="F51" s="1">
        <f>+unidad_medida[[#This Row],[id]]</f>
        <v>41</v>
      </c>
    </row>
    <row r="52" spans="1:6" x14ac:dyDescent="0.25">
      <c r="A52">
        <v>42</v>
      </c>
      <c r="B52" s="1" t="s">
        <v>8919</v>
      </c>
      <c r="C52" s="1" t="s">
        <v>8919</v>
      </c>
      <c r="D52" s="1" t="s">
        <v>10602</v>
      </c>
      <c r="E52" s="1" t="s">
        <v>10604</v>
      </c>
      <c r="F52" s="1">
        <f>+unidad_medida[[#This Row],[id]]</f>
        <v>42</v>
      </c>
    </row>
    <row r="53" spans="1:6" x14ac:dyDescent="0.25">
      <c r="A53">
        <v>43</v>
      </c>
      <c r="B53" s="1" t="s">
        <v>8898</v>
      </c>
      <c r="C53" s="1" t="s">
        <v>8898</v>
      </c>
      <c r="D53" s="1" t="s">
        <v>10602</v>
      </c>
      <c r="E53" s="1" t="s">
        <v>10605</v>
      </c>
      <c r="F53" s="1">
        <f>+unidad_medida[[#This Row],[id]]</f>
        <v>43</v>
      </c>
    </row>
    <row r="54" spans="1:6" x14ac:dyDescent="0.25">
      <c r="A54">
        <v>44</v>
      </c>
      <c r="B54" s="1" t="s">
        <v>10606</v>
      </c>
      <c r="C54" s="1" t="s">
        <v>10606</v>
      </c>
      <c r="D54" s="1" t="s">
        <v>10602</v>
      </c>
      <c r="E54" s="1" t="s">
        <v>10607</v>
      </c>
      <c r="F54" s="1">
        <f>+unidad_medida[[#This Row],[id]]</f>
        <v>44</v>
      </c>
    </row>
    <row r="55" spans="1:6" x14ac:dyDescent="0.25">
      <c r="A55">
        <v>45</v>
      </c>
      <c r="B55" s="1" t="s">
        <v>10608</v>
      </c>
      <c r="C55" s="1" t="s">
        <v>10609</v>
      </c>
      <c r="D55" s="1" t="s">
        <v>10602</v>
      </c>
      <c r="E55" s="1" t="s">
        <v>10610</v>
      </c>
      <c r="F55" s="1">
        <f>+unidad_medida[[#This Row],[id]]</f>
        <v>45</v>
      </c>
    </row>
    <row r="56" spans="1:6" x14ac:dyDescent="0.25">
      <c r="A56">
        <v>46</v>
      </c>
      <c r="B56" s="1" t="s">
        <v>10611</v>
      </c>
      <c r="C56" s="1" t="s">
        <v>10611</v>
      </c>
      <c r="D56" s="1" t="s">
        <v>10602</v>
      </c>
      <c r="E56" s="1" t="s">
        <v>10612</v>
      </c>
      <c r="F56" s="1">
        <f>+unidad_medida[[#This Row],[id]]</f>
        <v>46</v>
      </c>
    </row>
    <row r="57" spans="1:6" x14ac:dyDescent="0.25">
      <c r="A57">
        <v>47</v>
      </c>
      <c r="B57" s="1" t="s">
        <v>8340</v>
      </c>
      <c r="C57" s="1" t="s">
        <v>8340</v>
      </c>
      <c r="D57" s="1" t="s">
        <v>10602</v>
      </c>
      <c r="E57" s="1" t="s">
        <v>10613</v>
      </c>
      <c r="F57" s="1">
        <f>+unidad_medida[[#This Row],[id]]</f>
        <v>47</v>
      </c>
    </row>
    <row r="58" spans="1:6" x14ac:dyDescent="0.25">
      <c r="A58">
        <v>48</v>
      </c>
      <c r="B58" s="1" t="s">
        <v>10614</v>
      </c>
      <c r="C58" s="1" t="s">
        <v>10615</v>
      </c>
      <c r="D58" s="1" t="s">
        <v>10602</v>
      </c>
      <c r="E58" s="1" t="s">
        <v>10616</v>
      </c>
      <c r="F58" s="1">
        <f>+unidad_medida[[#This Row],[id]]</f>
        <v>48</v>
      </c>
    </row>
    <row r="59" spans="1:6" x14ac:dyDescent="0.25">
      <c r="A59">
        <v>49</v>
      </c>
      <c r="B59" s="1" t="s">
        <v>10617</v>
      </c>
      <c r="C59" s="1" t="s">
        <v>10617</v>
      </c>
      <c r="D59" s="1" t="s">
        <v>10602</v>
      </c>
      <c r="E59" s="1" t="s">
        <v>10618</v>
      </c>
      <c r="F59" s="1">
        <f>+unidad_medida[[#This Row],[id]]</f>
        <v>49</v>
      </c>
    </row>
    <row r="60" spans="1:6" x14ac:dyDescent="0.25">
      <c r="A60">
        <v>50</v>
      </c>
      <c r="B60" s="1" t="s">
        <v>10619</v>
      </c>
      <c r="C60" s="1" t="s">
        <v>14</v>
      </c>
      <c r="D60" s="1" t="s">
        <v>10602</v>
      </c>
      <c r="E60" s="1" t="s">
        <v>10620</v>
      </c>
      <c r="F60" s="1">
        <f>+unidad_medida[[#This Row],[id]]</f>
        <v>50</v>
      </c>
    </row>
    <row r="61" spans="1:6" x14ac:dyDescent="0.25">
      <c r="A61">
        <v>51</v>
      </c>
      <c r="B61" s="1" t="s">
        <v>10621</v>
      </c>
      <c r="C61" s="1" t="s">
        <v>10621</v>
      </c>
      <c r="D61" s="1" t="s">
        <v>10602</v>
      </c>
      <c r="E61" s="1" t="s">
        <v>10622</v>
      </c>
      <c r="F61" s="1">
        <f>+unidad_medida[[#This Row],[id]]</f>
        <v>51</v>
      </c>
    </row>
    <row r="62" spans="1:6" x14ac:dyDescent="0.25">
      <c r="A62">
        <v>52</v>
      </c>
      <c r="B62" s="1" t="s">
        <v>8344</v>
      </c>
      <c r="C62" s="1" t="s">
        <v>8344</v>
      </c>
      <c r="D62" s="1" t="s">
        <v>10602</v>
      </c>
      <c r="E62" s="1" t="s">
        <v>10623</v>
      </c>
      <c r="F62" s="1">
        <f>+unidad_medida[[#This Row],[id]]</f>
        <v>52</v>
      </c>
    </row>
    <row r="63" spans="1:6" x14ac:dyDescent="0.25">
      <c r="A63">
        <v>53</v>
      </c>
      <c r="B63" s="1" t="s">
        <v>10624</v>
      </c>
      <c r="C63" s="1" t="s">
        <v>10624</v>
      </c>
      <c r="D63" s="1" t="s">
        <v>10602</v>
      </c>
      <c r="E63" s="1" t="s">
        <v>10625</v>
      </c>
      <c r="F63" s="1">
        <f>+unidad_medida[[#This Row],[id]]</f>
        <v>53</v>
      </c>
    </row>
    <row r="64" spans="1:6" x14ac:dyDescent="0.25">
      <c r="A64">
        <v>54</v>
      </c>
      <c r="B64" s="1" t="s">
        <v>8468</v>
      </c>
      <c r="C64" s="1" t="s">
        <v>8468</v>
      </c>
      <c r="D64" s="1" t="s">
        <v>10602</v>
      </c>
      <c r="E64" s="1" t="s">
        <v>10626</v>
      </c>
      <c r="F64" s="1">
        <f>+unidad_medida[[#This Row],[id]]</f>
        <v>54</v>
      </c>
    </row>
    <row r="65" spans="1:6" x14ac:dyDescent="0.25">
      <c r="A65">
        <v>55</v>
      </c>
      <c r="B65" s="1" t="s">
        <v>10627</v>
      </c>
      <c r="C65" s="1" t="s">
        <v>10628</v>
      </c>
      <c r="D65" s="1" t="s">
        <v>17</v>
      </c>
      <c r="E65" s="1" t="s">
        <v>10629</v>
      </c>
      <c r="F65" s="1">
        <f>+unidad_medida[[#This Row],[id]]</f>
        <v>55</v>
      </c>
    </row>
    <row r="66" spans="1:6" x14ac:dyDescent="0.25">
      <c r="A66">
        <v>56</v>
      </c>
      <c r="B66" s="1" t="s">
        <v>10630</v>
      </c>
      <c r="C66" s="1" t="s">
        <v>10631</v>
      </c>
      <c r="D66" s="1" t="s">
        <v>17</v>
      </c>
      <c r="E66" s="1" t="s">
        <v>10632</v>
      </c>
      <c r="F66" s="1">
        <f>+unidad_medida[[#This Row],[id]]</f>
        <v>56</v>
      </c>
    </row>
    <row r="67" spans="1:6" x14ac:dyDescent="0.25">
      <c r="A67">
        <v>57</v>
      </c>
      <c r="B67" s="1" t="s">
        <v>15</v>
      </c>
      <c r="C67" s="1" t="s">
        <v>16</v>
      </c>
      <c r="D67" s="1" t="s">
        <v>17</v>
      </c>
      <c r="E67" s="1" t="s">
        <v>10633</v>
      </c>
      <c r="F67" s="1">
        <f>+unidad_medida[[#This Row],[id]]</f>
        <v>57</v>
      </c>
    </row>
    <row r="68" spans="1:6" x14ac:dyDescent="0.25">
      <c r="A68">
        <v>58</v>
      </c>
      <c r="B68" s="1" t="s">
        <v>10634</v>
      </c>
      <c r="C68" s="1" t="s">
        <v>10635</v>
      </c>
      <c r="D68" s="1" t="s">
        <v>20</v>
      </c>
      <c r="E68" s="1" t="s">
        <v>10636</v>
      </c>
      <c r="F68" s="1">
        <f>+unidad_medida[[#This Row],[id]]</f>
        <v>58</v>
      </c>
    </row>
    <row r="69" spans="1:6" x14ac:dyDescent="0.25">
      <c r="A69">
        <v>59</v>
      </c>
      <c r="B69" s="1" t="s">
        <v>10637</v>
      </c>
      <c r="C69" s="1" t="s">
        <v>10638</v>
      </c>
      <c r="D69" s="1" t="s">
        <v>20</v>
      </c>
      <c r="E69" s="1" t="s">
        <v>10639</v>
      </c>
      <c r="F69" s="1">
        <f>+unidad_medida[[#This Row],[id]]</f>
        <v>59</v>
      </c>
    </row>
    <row r="70" spans="1:6" x14ac:dyDescent="0.25">
      <c r="A70">
        <v>60</v>
      </c>
      <c r="B70" s="1" t="s">
        <v>18</v>
      </c>
      <c r="C70" s="1" t="s">
        <v>19</v>
      </c>
      <c r="D70" s="1" t="s">
        <v>20</v>
      </c>
      <c r="E70" s="1" t="s">
        <v>10640</v>
      </c>
      <c r="F70" s="1">
        <f>+unidad_medida[[#This Row],[id]]</f>
        <v>60</v>
      </c>
    </row>
    <row r="71" spans="1:6" x14ac:dyDescent="0.25">
      <c r="A71">
        <v>61</v>
      </c>
      <c r="B71" s="1" t="s">
        <v>10641</v>
      </c>
      <c r="C71" s="1" t="s">
        <v>10642</v>
      </c>
      <c r="D71" s="1" t="s">
        <v>20</v>
      </c>
      <c r="E71" s="1" t="s">
        <v>10643</v>
      </c>
      <c r="F71" s="1">
        <f>+unidad_medida[[#This Row],[id]]</f>
        <v>61</v>
      </c>
    </row>
    <row r="72" spans="1:6" x14ac:dyDescent="0.25">
      <c r="A72">
        <v>62</v>
      </c>
      <c r="B72" s="1" t="s">
        <v>10644</v>
      </c>
      <c r="C72" s="1" t="s">
        <v>10644</v>
      </c>
      <c r="D72" s="1" t="s">
        <v>10488</v>
      </c>
      <c r="E72" s="1" t="s">
        <v>10645</v>
      </c>
      <c r="F72" s="1">
        <f>+unidad_medida[[#This Row],[id]]</f>
        <v>62</v>
      </c>
    </row>
    <row r="73" spans="1:6" x14ac:dyDescent="0.25">
      <c r="A73">
        <v>63</v>
      </c>
      <c r="B73" s="1" t="s">
        <v>10646</v>
      </c>
      <c r="C73" s="1" t="s">
        <v>10646</v>
      </c>
      <c r="D73" s="1" t="s">
        <v>10488</v>
      </c>
      <c r="E73" s="1" t="s">
        <v>10647</v>
      </c>
      <c r="F73" s="1">
        <f>+unidad_medida[[#This Row],[id]]</f>
        <v>63</v>
      </c>
    </row>
    <row r="74" spans="1:6" x14ac:dyDescent="0.25">
      <c r="A74">
        <v>64</v>
      </c>
      <c r="B74" s="1" t="s">
        <v>10648</v>
      </c>
      <c r="C74" s="1" t="s">
        <v>10648</v>
      </c>
      <c r="D74" s="1" t="s">
        <v>10488</v>
      </c>
      <c r="E74" s="1" t="s">
        <v>10649</v>
      </c>
      <c r="F74" s="1">
        <f>+unidad_medida[[#This Row],[id]]</f>
        <v>64</v>
      </c>
    </row>
    <row r="75" spans="1:6" x14ac:dyDescent="0.25">
      <c r="A75">
        <v>65</v>
      </c>
      <c r="B75" s="1" t="s">
        <v>10650</v>
      </c>
      <c r="C75" s="1" t="s">
        <v>10650</v>
      </c>
      <c r="D75" s="1" t="s">
        <v>10488</v>
      </c>
      <c r="E75" s="1" t="s">
        <v>10651</v>
      </c>
      <c r="F75" s="1">
        <f>+unidad_medida[[#This Row],[id]]</f>
        <v>65</v>
      </c>
    </row>
    <row r="76" spans="1:6" x14ac:dyDescent="0.25">
      <c r="A76">
        <v>66</v>
      </c>
      <c r="B76" s="1" t="s">
        <v>10652</v>
      </c>
      <c r="C76" s="1" t="s">
        <v>10652</v>
      </c>
      <c r="D76" s="1" t="s">
        <v>10488</v>
      </c>
      <c r="E76" s="1" t="s">
        <v>10653</v>
      </c>
      <c r="F76" s="1">
        <f>+unidad_medida[[#This Row],[id]]</f>
        <v>66</v>
      </c>
    </row>
    <row r="77" spans="1:6" x14ac:dyDescent="0.25">
      <c r="A77">
        <v>67</v>
      </c>
      <c r="B77" s="1" t="s">
        <v>10654</v>
      </c>
      <c r="C77" s="1" t="s">
        <v>10654</v>
      </c>
      <c r="D77" s="1" t="s">
        <v>10488</v>
      </c>
      <c r="E77" s="1" t="s">
        <v>10655</v>
      </c>
      <c r="F77" s="1">
        <f>+unidad_medida[[#This Row],[id]]</f>
        <v>67</v>
      </c>
    </row>
    <row r="78" spans="1:6" x14ac:dyDescent="0.25">
      <c r="A78">
        <v>68</v>
      </c>
      <c r="B78" s="1" t="s">
        <v>10681</v>
      </c>
      <c r="C78" s="1" t="s">
        <v>10682</v>
      </c>
      <c r="D78" s="1" t="s">
        <v>10488</v>
      </c>
      <c r="E78" s="1" t="s">
        <v>10683</v>
      </c>
      <c r="F78" s="1">
        <f>+unidad_medida[[#This Row],[id]]</f>
        <v>68</v>
      </c>
    </row>
    <row r="79" spans="1:6" x14ac:dyDescent="0.25">
      <c r="A79">
        <v>69</v>
      </c>
      <c r="B79" s="1" t="s">
        <v>10691</v>
      </c>
      <c r="C79" s="1" t="s">
        <v>10691</v>
      </c>
      <c r="D79" s="1" t="s">
        <v>10488</v>
      </c>
      <c r="E79" s="1" t="s">
        <v>10692</v>
      </c>
      <c r="F79" s="1">
        <f>+unidad_medida[[#This Row],[id]]</f>
        <v>69</v>
      </c>
    </row>
    <row r="80" spans="1:6" x14ac:dyDescent="0.25">
      <c r="A80">
        <v>70</v>
      </c>
      <c r="B80" s="1" t="s">
        <v>10693</v>
      </c>
      <c r="C80" s="1" t="s">
        <v>10694</v>
      </c>
      <c r="D80" s="1" t="s">
        <v>10690</v>
      </c>
      <c r="E80" s="1" t="s">
        <v>10695</v>
      </c>
      <c r="F80" s="1">
        <f>+unidad_medida[[#This Row],[id]]</f>
        <v>70</v>
      </c>
    </row>
    <row r="81" spans="1:6" x14ac:dyDescent="0.25">
      <c r="A81">
        <v>71</v>
      </c>
      <c r="B81" s="1" t="s">
        <v>10696</v>
      </c>
      <c r="C81" s="1" t="s">
        <v>10525</v>
      </c>
      <c r="D81" s="1" t="s">
        <v>10690</v>
      </c>
      <c r="E81" s="1" t="s">
        <v>10697</v>
      </c>
      <c r="F81" s="1">
        <f>+unidad_medida[[#This Row],[id]]</f>
        <v>71</v>
      </c>
    </row>
    <row r="82" spans="1:6" x14ac:dyDescent="0.25">
      <c r="A82">
        <v>72</v>
      </c>
      <c r="B82" s="1" t="s">
        <v>13370</v>
      </c>
      <c r="C82" s="1" t="s">
        <v>13371</v>
      </c>
      <c r="D82" s="1" t="s">
        <v>9331</v>
      </c>
      <c r="E82" s="1" t="s">
        <v>13372</v>
      </c>
      <c r="F82" s="1">
        <f>+unidad_medida[[#This Row],[id]]</f>
        <v>72</v>
      </c>
    </row>
    <row r="83" spans="1:6" x14ac:dyDescent="0.25">
      <c r="A83">
        <v>73</v>
      </c>
      <c r="B83" s="1" t="s">
        <v>13373</v>
      </c>
      <c r="C83" s="1" t="s">
        <v>13373</v>
      </c>
      <c r="D83" s="1" t="s">
        <v>10488</v>
      </c>
      <c r="E83" s="1" t="s">
        <v>13375</v>
      </c>
      <c r="F83" s="1">
        <f>+unidad_medida[[#This Row],[id]]</f>
        <v>73</v>
      </c>
    </row>
    <row r="84" spans="1:6" x14ac:dyDescent="0.25">
      <c r="A84">
        <v>74</v>
      </c>
      <c r="B84" s="1" t="s">
        <v>13376</v>
      </c>
      <c r="C84" s="1" t="s">
        <v>13376</v>
      </c>
      <c r="D84" s="1" t="s">
        <v>10488</v>
      </c>
      <c r="E84" s="1" t="s">
        <v>13377</v>
      </c>
      <c r="F84" s="1">
        <f>+unidad_medida[[#This Row],[id]]</f>
        <v>74</v>
      </c>
    </row>
    <row r="85" spans="1:6" x14ac:dyDescent="0.25">
      <c r="A85">
        <v>75</v>
      </c>
      <c r="B85" s="1" t="s">
        <v>13717</v>
      </c>
      <c r="C85" s="1" t="s">
        <v>13717</v>
      </c>
      <c r="D85" s="1" t="s">
        <v>10488</v>
      </c>
      <c r="E85" s="1" t="s">
        <v>13718</v>
      </c>
      <c r="F85" s="1">
        <f>+unidad_medida[[#This Row],[id]]</f>
        <v>75</v>
      </c>
    </row>
    <row r="86" spans="1:6" x14ac:dyDescent="0.25">
      <c r="A86">
        <v>76</v>
      </c>
      <c r="B86" s="1" t="s">
        <v>13716</v>
      </c>
      <c r="C86" s="1" t="s">
        <v>13719</v>
      </c>
      <c r="D86" s="1" t="s">
        <v>13720</v>
      </c>
      <c r="E86" s="1" t="s">
        <v>13721</v>
      </c>
      <c r="F86" s="1">
        <f>+unidad_medida[[#This Row],[id]]</f>
        <v>76</v>
      </c>
    </row>
    <row r="87" spans="1:6" x14ac:dyDescent="0.25">
      <c r="A87">
        <v>77</v>
      </c>
      <c r="B87" s="1" t="s">
        <v>13722</v>
      </c>
      <c r="C87" s="1" t="s">
        <v>13723</v>
      </c>
      <c r="D87" s="1" t="s">
        <v>13720</v>
      </c>
      <c r="E87" s="1" t="s">
        <v>13724</v>
      </c>
      <c r="F87" s="1">
        <f>+unidad_medida[[#This Row],[id]]</f>
        <v>77</v>
      </c>
    </row>
    <row r="88" spans="1:6" x14ac:dyDescent="0.25">
      <c r="A88">
        <v>78</v>
      </c>
      <c r="B88" s="1" t="s">
        <v>13725</v>
      </c>
      <c r="C88" s="1" t="s">
        <v>13726</v>
      </c>
      <c r="D88" s="1" t="s">
        <v>13720</v>
      </c>
      <c r="E88" s="1" t="s">
        <v>13727</v>
      </c>
      <c r="F88" s="1">
        <f>+unidad_medida[[#This Row],[id]]</f>
        <v>78</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69CD73-B5EB-472B-B08E-B4B60D8F6FF0}">
  <sheetPr>
    <tabColor rgb="FFC00000"/>
  </sheetPr>
  <dimension ref="A12:M274"/>
  <sheetViews>
    <sheetView showGridLines="0" workbookViewId="0">
      <pane ySplit="12" topLeftCell="A213" activePane="bottomLeft" state="frozen"/>
      <selection pane="bottomLeft" activeCell="F232" sqref="F232"/>
    </sheetView>
  </sheetViews>
  <sheetFormatPr baseColWidth="10" defaultRowHeight="15" x14ac:dyDescent="0.25"/>
  <cols>
    <col min="1" max="1" width="13.28515625" bestFit="1" customWidth="1"/>
    <col min="2" max="2" width="20" bestFit="1" customWidth="1"/>
    <col min="3" max="3" width="11" bestFit="1" customWidth="1"/>
    <col min="4" max="4" width="9.7109375" bestFit="1" customWidth="1"/>
    <col min="5" max="5" width="13.7109375" bestFit="1" customWidth="1"/>
    <col min="6" max="6" width="48.42578125" bestFit="1" customWidth="1"/>
    <col min="7" max="7" width="13.7109375" bestFit="1" customWidth="1"/>
    <col min="8" max="8" width="6.7109375" bestFit="1" customWidth="1"/>
    <col min="9" max="9" width="60.85546875" bestFit="1" customWidth="1"/>
    <col min="10" max="10" width="70.7109375" bestFit="1" customWidth="1"/>
    <col min="11" max="11" width="80.85546875" bestFit="1" customWidth="1"/>
    <col min="12" max="12" width="75.28515625" bestFit="1" customWidth="1"/>
    <col min="13" max="13" width="80.85546875" bestFit="1" customWidth="1"/>
  </cols>
  <sheetData>
    <row r="12" spans="1:13" x14ac:dyDescent="0.25">
      <c r="A12" t="s">
        <v>9437</v>
      </c>
      <c r="B12" t="s">
        <v>9382</v>
      </c>
      <c r="C12" t="s">
        <v>9438</v>
      </c>
      <c r="D12" t="s">
        <v>9439</v>
      </c>
      <c r="E12" t="s">
        <v>9440</v>
      </c>
      <c r="F12" t="s">
        <v>9441</v>
      </c>
      <c r="G12" t="s">
        <v>9442</v>
      </c>
      <c r="H12" t="s">
        <v>9443</v>
      </c>
      <c r="I12" t="s">
        <v>9444</v>
      </c>
      <c r="J12" t="s">
        <v>9445</v>
      </c>
      <c r="K12" t="s">
        <v>9446</v>
      </c>
      <c r="L12" t="s">
        <v>9447</v>
      </c>
      <c r="M12" t="s">
        <v>9448</v>
      </c>
    </row>
    <row r="13" spans="1:13" hidden="1" x14ac:dyDescent="0.25">
      <c r="A13">
        <v>10</v>
      </c>
      <c r="B13" s="1" t="s">
        <v>9449</v>
      </c>
      <c r="C13">
        <v>1001</v>
      </c>
      <c r="D13" s="1" t="s">
        <v>9450</v>
      </c>
      <c r="E13">
        <v>100101</v>
      </c>
      <c r="F13" s="1" t="s">
        <v>9451</v>
      </c>
      <c r="G13">
        <v>100101001</v>
      </c>
      <c r="H13">
        <v>1</v>
      </c>
      <c r="I13" s="1" t="s">
        <v>10294</v>
      </c>
      <c r="J13" s="1" t="s">
        <v>10295</v>
      </c>
      <c r="K13" s="1" t="s">
        <v>10296</v>
      </c>
      <c r="L13" s="1" t="s">
        <v>10297</v>
      </c>
      <c r="M13" s="1" t="s">
        <v>10298</v>
      </c>
    </row>
    <row r="14" spans="1:13" hidden="1" x14ac:dyDescent="0.25">
      <c r="A14">
        <v>10</v>
      </c>
      <c r="B14" s="1" t="s">
        <v>9449</v>
      </c>
      <c r="C14">
        <v>1001</v>
      </c>
      <c r="D14" s="1" t="s">
        <v>9450</v>
      </c>
      <c r="E14">
        <v>100101</v>
      </c>
      <c r="F14" s="1" t="s">
        <v>9451</v>
      </c>
      <c r="G14">
        <v>100101002</v>
      </c>
      <c r="H14">
        <v>2</v>
      </c>
      <c r="I14" s="1" t="s">
        <v>10213</v>
      </c>
      <c r="J14" s="1" t="s">
        <v>10214</v>
      </c>
      <c r="K14" s="1" t="s">
        <v>10215</v>
      </c>
      <c r="L14" s="1" t="s">
        <v>10216</v>
      </c>
      <c r="M14" s="1" t="s">
        <v>10217</v>
      </c>
    </row>
    <row r="15" spans="1:13" hidden="1" x14ac:dyDescent="0.25">
      <c r="A15">
        <v>10</v>
      </c>
      <c r="B15" s="1" t="s">
        <v>9449</v>
      </c>
      <c r="C15">
        <v>1001</v>
      </c>
      <c r="D15" s="1" t="s">
        <v>9450</v>
      </c>
      <c r="E15">
        <v>100101</v>
      </c>
      <c r="F15" s="1" t="s">
        <v>9451</v>
      </c>
      <c r="G15">
        <v>100101003</v>
      </c>
      <c r="H15">
        <v>3</v>
      </c>
      <c r="I15" s="1" t="s">
        <v>10138</v>
      </c>
      <c r="J15" s="1" t="s">
        <v>10139</v>
      </c>
      <c r="K15" s="1" t="s">
        <v>10140</v>
      </c>
      <c r="L15" s="1" t="s">
        <v>10141</v>
      </c>
      <c r="M15" s="1" t="s">
        <v>10142</v>
      </c>
    </row>
    <row r="16" spans="1:13" hidden="1" x14ac:dyDescent="0.25">
      <c r="A16">
        <v>10</v>
      </c>
      <c r="B16" s="1" t="s">
        <v>9449</v>
      </c>
      <c r="C16">
        <v>1001</v>
      </c>
      <c r="D16" s="1" t="s">
        <v>9450</v>
      </c>
      <c r="E16">
        <v>100101</v>
      </c>
      <c r="F16" s="1" t="s">
        <v>9451</v>
      </c>
      <c r="G16">
        <v>100101004</v>
      </c>
      <c r="H16">
        <v>4</v>
      </c>
      <c r="I16" s="1" t="s">
        <v>10073</v>
      </c>
      <c r="J16" s="1" t="s">
        <v>10074</v>
      </c>
      <c r="K16" s="1" t="s">
        <v>10075</v>
      </c>
      <c r="L16" s="1" t="s">
        <v>10076</v>
      </c>
      <c r="M16" s="1" t="s">
        <v>10077</v>
      </c>
    </row>
    <row r="17" spans="1:13" hidden="1" x14ac:dyDescent="0.25">
      <c r="A17">
        <v>10</v>
      </c>
      <c r="B17" s="1" t="s">
        <v>9449</v>
      </c>
      <c r="C17">
        <v>1001</v>
      </c>
      <c r="D17" s="1" t="s">
        <v>9450</v>
      </c>
      <c r="E17">
        <v>100101</v>
      </c>
      <c r="F17" s="1" t="s">
        <v>9451</v>
      </c>
      <c r="G17">
        <v>100101005</v>
      </c>
      <c r="H17">
        <v>5</v>
      </c>
      <c r="I17" s="1" t="s">
        <v>9452</v>
      </c>
      <c r="J17" s="1" t="s">
        <v>9453</v>
      </c>
      <c r="K17" s="1" t="s">
        <v>9454</v>
      </c>
      <c r="L17" s="1" t="s">
        <v>9455</v>
      </c>
      <c r="M17" s="1" t="s">
        <v>9456</v>
      </c>
    </row>
    <row r="18" spans="1:13" hidden="1" x14ac:dyDescent="0.25">
      <c r="A18">
        <v>10</v>
      </c>
      <c r="B18" s="1" t="s">
        <v>9449</v>
      </c>
      <c r="C18">
        <v>1001</v>
      </c>
      <c r="D18" s="1" t="s">
        <v>9450</v>
      </c>
      <c r="E18">
        <v>100101</v>
      </c>
      <c r="F18" s="1" t="s">
        <v>9451</v>
      </c>
      <c r="G18">
        <v>100101006</v>
      </c>
      <c r="H18">
        <v>6</v>
      </c>
      <c r="I18" s="1" t="s">
        <v>9457</v>
      </c>
      <c r="J18" s="1" t="s">
        <v>9458</v>
      </c>
      <c r="K18" s="1" t="s">
        <v>9459</v>
      </c>
      <c r="L18" s="1" t="s">
        <v>9460</v>
      </c>
      <c r="M18" s="1" t="s">
        <v>9461</v>
      </c>
    </row>
    <row r="19" spans="1:13" hidden="1" x14ac:dyDescent="0.25">
      <c r="A19">
        <v>10</v>
      </c>
      <c r="B19" s="1" t="s">
        <v>9449</v>
      </c>
      <c r="C19">
        <v>1001</v>
      </c>
      <c r="D19" s="1" t="s">
        <v>9450</v>
      </c>
      <c r="E19">
        <v>100101</v>
      </c>
      <c r="F19" s="1" t="s">
        <v>9451</v>
      </c>
      <c r="G19">
        <v>100101007</v>
      </c>
      <c r="H19">
        <v>7</v>
      </c>
      <c r="I19" s="1" t="s">
        <v>9462</v>
      </c>
      <c r="J19" s="1" t="s">
        <v>9463</v>
      </c>
      <c r="K19" s="1" t="s">
        <v>9464</v>
      </c>
      <c r="L19" s="1" t="s">
        <v>9465</v>
      </c>
      <c r="M19" s="1" t="s">
        <v>9466</v>
      </c>
    </row>
    <row r="20" spans="1:13" hidden="1" x14ac:dyDescent="0.25">
      <c r="A20">
        <v>10</v>
      </c>
      <c r="B20" s="1" t="s">
        <v>9449</v>
      </c>
      <c r="C20">
        <v>1001</v>
      </c>
      <c r="D20" s="1" t="s">
        <v>9450</v>
      </c>
      <c r="E20">
        <v>100101</v>
      </c>
      <c r="F20" s="1" t="s">
        <v>9451</v>
      </c>
      <c r="G20">
        <v>100101008</v>
      </c>
      <c r="H20">
        <v>8</v>
      </c>
      <c r="I20" s="1" t="s">
        <v>2107</v>
      </c>
      <c r="J20" s="1" t="s">
        <v>9467</v>
      </c>
      <c r="K20" s="1" t="s">
        <v>9468</v>
      </c>
      <c r="L20" s="1" t="s">
        <v>9469</v>
      </c>
      <c r="M20" s="1" t="s">
        <v>9470</v>
      </c>
    </row>
    <row r="21" spans="1:13" hidden="1" x14ac:dyDescent="0.25">
      <c r="A21">
        <v>10</v>
      </c>
      <c r="B21" s="1" t="s">
        <v>9449</v>
      </c>
      <c r="C21">
        <v>1001</v>
      </c>
      <c r="D21" s="1" t="s">
        <v>9450</v>
      </c>
      <c r="E21">
        <v>100101</v>
      </c>
      <c r="F21" s="1" t="s">
        <v>9451</v>
      </c>
      <c r="G21">
        <v>100101009</v>
      </c>
      <c r="H21">
        <v>9</v>
      </c>
      <c r="I21" s="1" t="s">
        <v>9471</v>
      </c>
      <c r="J21" s="1" t="s">
        <v>9472</v>
      </c>
      <c r="K21" s="1" t="s">
        <v>9473</v>
      </c>
      <c r="L21" s="1" t="s">
        <v>9474</v>
      </c>
      <c r="M21" s="1" t="s">
        <v>9475</v>
      </c>
    </row>
    <row r="22" spans="1:13" hidden="1" x14ac:dyDescent="0.25">
      <c r="A22">
        <v>10</v>
      </c>
      <c r="B22" s="1" t="s">
        <v>9449</v>
      </c>
      <c r="C22">
        <v>1001</v>
      </c>
      <c r="D22" s="1" t="s">
        <v>9450</v>
      </c>
      <c r="E22">
        <v>100101</v>
      </c>
      <c r="F22" s="1" t="s">
        <v>9451</v>
      </c>
      <c r="G22">
        <v>100101010</v>
      </c>
      <c r="H22">
        <v>10</v>
      </c>
      <c r="I22" s="1" t="s">
        <v>9476</v>
      </c>
      <c r="J22" s="1" t="s">
        <v>9477</v>
      </c>
      <c r="K22" s="1" t="s">
        <v>9478</v>
      </c>
      <c r="L22" s="1" t="s">
        <v>9479</v>
      </c>
      <c r="M22" s="1" t="s">
        <v>9480</v>
      </c>
    </row>
    <row r="23" spans="1:13" hidden="1" x14ac:dyDescent="0.25">
      <c r="A23">
        <v>10</v>
      </c>
      <c r="B23" s="1" t="s">
        <v>9449</v>
      </c>
      <c r="C23">
        <v>1001</v>
      </c>
      <c r="D23" s="1" t="s">
        <v>9450</v>
      </c>
      <c r="E23">
        <v>100101</v>
      </c>
      <c r="F23" s="1" t="s">
        <v>9451</v>
      </c>
      <c r="G23">
        <v>100101011</v>
      </c>
      <c r="H23">
        <v>11</v>
      </c>
      <c r="I23" s="1" t="s">
        <v>9481</v>
      </c>
      <c r="J23" s="1" t="s">
        <v>9482</v>
      </c>
      <c r="K23" s="1" t="s">
        <v>9483</v>
      </c>
      <c r="L23" s="1" t="s">
        <v>9484</v>
      </c>
      <c r="M23" s="1" t="s">
        <v>9485</v>
      </c>
    </row>
    <row r="24" spans="1:13" hidden="1" x14ac:dyDescent="0.25">
      <c r="A24">
        <v>10</v>
      </c>
      <c r="B24" s="1" t="s">
        <v>9449</v>
      </c>
      <c r="C24">
        <v>1001</v>
      </c>
      <c r="D24" s="1" t="s">
        <v>9450</v>
      </c>
      <c r="E24">
        <v>100101</v>
      </c>
      <c r="F24" s="1" t="s">
        <v>9451</v>
      </c>
      <c r="G24">
        <v>100101012</v>
      </c>
      <c r="H24">
        <v>12</v>
      </c>
      <c r="I24" s="1" t="s">
        <v>9486</v>
      </c>
      <c r="J24" s="1" t="s">
        <v>9487</v>
      </c>
      <c r="K24" s="1" t="s">
        <v>9488</v>
      </c>
      <c r="L24" s="1" t="s">
        <v>9489</v>
      </c>
      <c r="M24" s="1" t="s">
        <v>9490</v>
      </c>
    </row>
    <row r="25" spans="1:13" hidden="1" x14ac:dyDescent="0.25">
      <c r="A25">
        <v>10</v>
      </c>
      <c r="B25" s="1" t="s">
        <v>9449</v>
      </c>
      <c r="C25">
        <v>1001</v>
      </c>
      <c r="D25" s="1" t="s">
        <v>9450</v>
      </c>
      <c r="E25">
        <v>100101</v>
      </c>
      <c r="F25" s="1" t="s">
        <v>9451</v>
      </c>
      <c r="G25">
        <v>100101013</v>
      </c>
      <c r="H25">
        <v>13</v>
      </c>
      <c r="I25" s="1" t="s">
        <v>9491</v>
      </c>
      <c r="J25" s="1" t="s">
        <v>9492</v>
      </c>
      <c r="K25" s="1" t="s">
        <v>9493</v>
      </c>
      <c r="L25" s="1" t="s">
        <v>9494</v>
      </c>
      <c r="M25" s="1" t="s">
        <v>9495</v>
      </c>
    </row>
    <row r="26" spans="1:13" hidden="1" x14ac:dyDescent="0.25">
      <c r="A26">
        <v>10</v>
      </c>
      <c r="B26" s="1" t="s">
        <v>9449</v>
      </c>
      <c r="C26">
        <v>1001</v>
      </c>
      <c r="D26" s="1" t="s">
        <v>9450</v>
      </c>
      <c r="E26">
        <v>100101</v>
      </c>
      <c r="F26" s="1" t="s">
        <v>9451</v>
      </c>
      <c r="G26">
        <v>100101014</v>
      </c>
      <c r="H26">
        <v>14</v>
      </c>
      <c r="I26" s="1" t="s">
        <v>9496</v>
      </c>
      <c r="J26" s="1" t="s">
        <v>9497</v>
      </c>
      <c r="K26" s="1" t="s">
        <v>9498</v>
      </c>
      <c r="L26" s="1" t="s">
        <v>9499</v>
      </c>
      <c r="M26" s="1" t="s">
        <v>9500</v>
      </c>
    </row>
    <row r="27" spans="1:13" hidden="1" x14ac:dyDescent="0.25">
      <c r="A27">
        <v>10</v>
      </c>
      <c r="B27" s="1" t="s">
        <v>9449</v>
      </c>
      <c r="C27">
        <v>1001</v>
      </c>
      <c r="D27" s="1" t="s">
        <v>9450</v>
      </c>
      <c r="E27">
        <v>100101</v>
      </c>
      <c r="F27" s="1" t="s">
        <v>9451</v>
      </c>
      <c r="G27">
        <v>100101015</v>
      </c>
      <c r="H27">
        <v>15</v>
      </c>
      <c r="I27" s="1" t="s">
        <v>13396</v>
      </c>
      <c r="J27" s="1" t="s">
        <v>13397</v>
      </c>
      <c r="K27" s="1" t="s">
        <v>13398</v>
      </c>
      <c r="L27" s="1" t="s">
        <v>13399</v>
      </c>
      <c r="M27" s="1" t="s">
        <v>13400</v>
      </c>
    </row>
    <row r="28" spans="1:13" hidden="1" x14ac:dyDescent="0.25">
      <c r="A28">
        <v>10</v>
      </c>
      <c r="B28" s="1" t="s">
        <v>9449</v>
      </c>
      <c r="C28">
        <v>1001</v>
      </c>
      <c r="D28" s="1" t="s">
        <v>9450</v>
      </c>
      <c r="E28">
        <v>100101</v>
      </c>
      <c r="F28" s="1" t="s">
        <v>9451</v>
      </c>
      <c r="G28">
        <v>100101016</v>
      </c>
      <c r="H28">
        <v>16</v>
      </c>
      <c r="I28" s="1" t="s">
        <v>13401</v>
      </c>
      <c r="J28" s="1" t="s">
        <v>13402</v>
      </c>
      <c r="K28" s="1" t="s">
        <v>13403</v>
      </c>
      <c r="L28" s="1" t="s">
        <v>13404</v>
      </c>
      <c r="M28" s="1" t="s">
        <v>13405</v>
      </c>
    </row>
    <row r="29" spans="1:13" hidden="1" x14ac:dyDescent="0.25">
      <c r="A29">
        <v>10</v>
      </c>
      <c r="B29" s="1" t="s">
        <v>9449</v>
      </c>
      <c r="C29">
        <v>1001</v>
      </c>
      <c r="D29" s="1" t="s">
        <v>9450</v>
      </c>
      <c r="E29">
        <v>100102</v>
      </c>
      <c r="F29" s="1" t="s">
        <v>9501</v>
      </c>
      <c r="G29">
        <v>100102001</v>
      </c>
      <c r="H29">
        <v>1</v>
      </c>
      <c r="I29" s="1" t="s">
        <v>10299</v>
      </c>
      <c r="J29" s="1" t="s">
        <v>10300</v>
      </c>
      <c r="K29" s="1" t="s">
        <v>10301</v>
      </c>
      <c r="L29" s="1" t="s">
        <v>10302</v>
      </c>
      <c r="M29" s="1" t="s">
        <v>10303</v>
      </c>
    </row>
    <row r="30" spans="1:13" hidden="1" x14ac:dyDescent="0.25">
      <c r="A30">
        <v>10</v>
      </c>
      <c r="B30" s="1" t="s">
        <v>9449</v>
      </c>
      <c r="C30">
        <v>1001</v>
      </c>
      <c r="D30" s="1" t="s">
        <v>9450</v>
      </c>
      <c r="E30">
        <v>100102</v>
      </c>
      <c r="F30" s="1" t="s">
        <v>9501</v>
      </c>
      <c r="G30">
        <v>100102002</v>
      </c>
      <c r="H30">
        <v>2</v>
      </c>
      <c r="I30" s="1" t="s">
        <v>10218</v>
      </c>
      <c r="J30" s="1" t="s">
        <v>10219</v>
      </c>
      <c r="K30" s="1" t="s">
        <v>10220</v>
      </c>
      <c r="L30" s="1" t="s">
        <v>10221</v>
      </c>
      <c r="M30" s="1" t="s">
        <v>10222</v>
      </c>
    </row>
    <row r="31" spans="1:13" hidden="1" x14ac:dyDescent="0.25">
      <c r="A31">
        <v>10</v>
      </c>
      <c r="B31" s="1" t="s">
        <v>9449</v>
      </c>
      <c r="C31">
        <v>1001</v>
      </c>
      <c r="D31" s="1" t="s">
        <v>9450</v>
      </c>
      <c r="E31">
        <v>100102</v>
      </c>
      <c r="F31" s="1" t="s">
        <v>9501</v>
      </c>
      <c r="G31">
        <v>100102003</v>
      </c>
      <c r="H31">
        <v>3</v>
      </c>
      <c r="I31" s="1" t="s">
        <v>817</v>
      </c>
      <c r="J31" s="1" t="s">
        <v>10143</v>
      </c>
      <c r="K31" s="1" t="s">
        <v>10144</v>
      </c>
      <c r="L31" s="1" t="s">
        <v>10145</v>
      </c>
      <c r="M31" s="1" t="s">
        <v>10146</v>
      </c>
    </row>
    <row r="32" spans="1:13" hidden="1" x14ac:dyDescent="0.25">
      <c r="A32">
        <v>10</v>
      </c>
      <c r="B32" s="1" t="s">
        <v>9449</v>
      </c>
      <c r="C32">
        <v>1001</v>
      </c>
      <c r="D32" s="1" t="s">
        <v>9450</v>
      </c>
      <c r="E32">
        <v>100102</v>
      </c>
      <c r="F32" s="1" t="s">
        <v>9501</v>
      </c>
      <c r="G32">
        <v>100102004</v>
      </c>
      <c r="H32">
        <v>4</v>
      </c>
      <c r="I32" s="1" t="s">
        <v>10078</v>
      </c>
      <c r="J32" s="1" t="s">
        <v>10079</v>
      </c>
      <c r="K32" s="1" t="s">
        <v>10080</v>
      </c>
      <c r="L32" s="1" t="s">
        <v>10081</v>
      </c>
      <c r="M32" s="1" t="s">
        <v>10082</v>
      </c>
    </row>
    <row r="33" spans="1:13" hidden="1" x14ac:dyDescent="0.25">
      <c r="A33">
        <v>10</v>
      </c>
      <c r="B33" s="1" t="s">
        <v>9449</v>
      </c>
      <c r="C33">
        <v>1001</v>
      </c>
      <c r="D33" s="1" t="s">
        <v>9450</v>
      </c>
      <c r="E33">
        <v>100102</v>
      </c>
      <c r="F33" s="1" t="s">
        <v>9501</v>
      </c>
      <c r="G33">
        <v>100102005</v>
      </c>
      <c r="H33">
        <v>5</v>
      </c>
      <c r="I33" s="1" t="s">
        <v>9502</v>
      </c>
      <c r="J33" s="1" t="s">
        <v>9503</v>
      </c>
      <c r="K33" s="1" t="s">
        <v>9504</v>
      </c>
      <c r="L33" s="1" t="s">
        <v>9505</v>
      </c>
      <c r="M33" s="1" t="s">
        <v>9506</v>
      </c>
    </row>
    <row r="34" spans="1:13" hidden="1" x14ac:dyDescent="0.25">
      <c r="A34">
        <v>10</v>
      </c>
      <c r="B34" s="1" t="s">
        <v>9449</v>
      </c>
      <c r="C34">
        <v>1001</v>
      </c>
      <c r="D34" s="1" t="s">
        <v>9450</v>
      </c>
      <c r="E34">
        <v>100102</v>
      </c>
      <c r="F34" s="1" t="s">
        <v>9501</v>
      </c>
      <c r="G34">
        <v>100102006</v>
      </c>
      <c r="H34">
        <v>6</v>
      </c>
      <c r="I34" s="1" t="s">
        <v>9507</v>
      </c>
      <c r="J34" s="1" t="s">
        <v>9508</v>
      </c>
      <c r="K34" s="1" t="s">
        <v>9509</v>
      </c>
      <c r="L34" s="1" t="s">
        <v>9510</v>
      </c>
      <c r="M34" s="1" t="s">
        <v>9511</v>
      </c>
    </row>
    <row r="35" spans="1:13" hidden="1" x14ac:dyDescent="0.25">
      <c r="A35">
        <v>10</v>
      </c>
      <c r="B35" s="1" t="s">
        <v>9449</v>
      </c>
      <c r="C35">
        <v>1001</v>
      </c>
      <c r="D35" s="1" t="s">
        <v>9450</v>
      </c>
      <c r="E35">
        <v>100102</v>
      </c>
      <c r="F35" s="1" t="s">
        <v>9501</v>
      </c>
      <c r="G35">
        <v>100102007</v>
      </c>
      <c r="H35">
        <v>7</v>
      </c>
      <c r="I35" s="1" t="s">
        <v>9512</v>
      </c>
      <c r="J35" s="1" t="s">
        <v>9513</v>
      </c>
      <c r="K35" s="1" t="s">
        <v>9514</v>
      </c>
      <c r="L35" s="1" t="s">
        <v>9515</v>
      </c>
      <c r="M35" s="1" t="s">
        <v>9516</v>
      </c>
    </row>
    <row r="36" spans="1:13" hidden="1" x14ac:dyDescent="0.25">
      <c r="A36">
        <v>10</v>
      </c>
      <c r="B36" s="1" t="s">
        <v>9449</v>
      </c>
      <c r="C36">
        <v>1001</v>
      </c>
      <c r="D36" s="1" t="s">
        <v>9450</v>
      </c>
      <c r="E36">
        <v>100102</v>
      </c>
      <c r="F36" s="1" t="s">
        <v>9501</v>
      </c>
      <c r="G36">
        <v>100102008</v>
      </c>
      <c r="H36">
        <v>8</v>
      </c>
      <c r="I36" s="1" t="s">
        <v>9517</v>
      </c>
      <c r="J36" s="1" t="s">
        <v>9518</v>
      </c>
      <c r="K36" s="1" t="s">
        <v>9519</v>
      </c>
      <c r="L36" s="1" t="s">
        <v>9520</v>
      </c>
      <c r="M36" s="1" t="s">
        <v>9521</v>
      </c>
    </row>
    <row r="37" spans="1:13" hidden="1" x14ac:dyDescent="0.25">
      <c r="A37">
        <v>10</v>
      </c>
      <c r="B37" s="1" t="s">
        <v>9449</v>
      </c>
      <c r="C37">
        <v>1001</v>
      </c>
      <c r="D37" s="1" t="s">
        <v>9450</v>
      </c>
      <c r="E37">
        <v>100102</v>
      </c>
      <c r="F37" s="1" t="s">
        <v>9501</v>
      </c>
      <c r="G37">
        <v>100102009</v>
      </c>
      <c r="H37">
        <v>9</v>
      </c>
      <c r="I37" s="1" t="s">
        <v>9522</v>
      </c>
      <c r="J37" s="1" t="s">
        <v>9523</v>
      </c>
      <c r="K37" s="1" t="s">
        <v>9524</v>
      </c>
      <c r="L37" s="1" t="s">
        <v>9525</v>
      </c>
      <c r="M37" s="1" t="s">
        <v>9526</v>
      </c>
    </row>
    <row r="38" spans="1:13" hidden="1" x14ac:dyDescent="0.25">
      <c r="A38">
        <v>10</v>
      </c>
      <c r="B38" s="1" t="s">
        <v>9449</v>
      </c>
      <c r="C38">
        <v>1001</v>
      </c>
      <c r="D38" s="1" t="s">
        <v>9450</v>
      </c>
      <c r="E38">
        <v>100102</v>
      </c>
      <c r="F38" s="1" t="s">
        <v>9501</v>
      </c>
      <c r="G38">
        <v>100102010</v>
      </c>
      <c r="H38">
        <v>10</v>
      </c>
      <c r="I38" s="1" t="s">
        <v>9527</v>
      </c>
      <c r="J38" s="1" t="s">
        <v>9528</v>
      </c>
      <c r="K38" s="1" t="s">
        <v>9529</v>
      </c>
      <c r="L38" s="1" t="s">
        <v>9530</v>
      </c>
      <c r="M38" s="1" t="s">
        <v>9531</v>
      </c>
    </row>
    <row r="39" spans="1:13" hidden="1" x14ac:dyDescent="0.25">
      <c r="A39">
        <v>10</v>
      </c>
      <c r="B39" s="1" t="s">
        <v>9449</v>
      </c>
      <c r="C39">
        <v>1001</v>
      </c>
      <c r="D39" s="1" t="s">
        <v>9450</v>
      </c>
      <c r="E39">
        <v>100103</v>
      </c>
      <c r="F39" s="1" t="s">
        <v>9532</v>
      </c>
      <c r="G39">
        <v>100103001</v>
      </c>
      <c r="H39">
        <v>1</v>
      </c>
      <c r="I39" s="1" t="s">
        <v>10304</v>
      </c>
      <c r="J39" s="1" t="s">
        <v>10305</v>
      </c>
      <c r="K39" s="1" t="s">
        <v>10306</v>
      </c>
      <c r="L39" s="1" t="s">
        <v>10307</v>
      </c>
      <c r="M39" s="1" t="s">
        <v>10308</v>
      </c>
    </row>
    <row r="40" spans="1:13" hidden="1" x14ac:dyDescent="0.25">
      <c r="A40">
        <v>10</v>
      </c>
      <c r="B40" s="1" t="s">
        <v>9449</v>
      </c>
      <c r="C40">
        <v>1001</v>
      </c>
      <c r="D40" s="1" t="s">
        <v>9450</v>
      </c>
      <c r="E40">
        <v>100103</v>
      </c>
      <c r="F40" s="1" t="s">
        <v>9532</v>
      </c>
      <c r="G40">
        <v>100103002</v>
      </c>
      <c r="H40">
        <v>2</v>
      </c>
      <c r="I40" s="1" t="s">
        <v>10223</v>
      </c>
      <c r="J40" s="1" t="s">
        <v>10224</v>
      </c>
      <c r="K40" s="1" t="s">
        <v>10225</v>
      </c>
      <c r="L40" s="1" t="s">
        <v>10226</v>
      </c>
      <c r="M40" s="1" t="s">
        <v>10227</v>
      </c>
    </row>
    <row r="41" spans="1:13" hidden="1" x14ac:dyDescent="0.25">
      <c r="A41">
        <v>10</v>
      </c>
      <c r="B41" s="1" t="s">
        <v>9449</v>
      </c>
      <c r="C41">
        <v>1001</v>
      </c>
      <c r="D41" s="1" t="s">
        <v>9450</v>
      </c>
      <c r="E41">
        <v>100103</v>
      </c>
      <c r="F41" s="1" t="s">
        <v>9532</v>
      </c>
      <c r="G41">
        <v>100103003</v>
      </c>
      <c r="H41">
        <v>3</v>
      </c>
      <c r="I41" s="1" t="s">
        <v>10147</v>
      </c>
      <c r="J41" s="1" t="s">
        <v>10148</v>
      </c>
      <c r="K41" s="1" t="s">
        <v>10149</v>
      </c>
      <c r="L41" s="1" t="s">
        <v>10150</v>
      </c>
      <c r="M41" s="1" t="s">
        <v>10151</v>
      </c>
    </row>
    <row r="42" spans="1:13" hidden="1" x14ac:dyDescent="0.25">
      <c r="A42">
        <v>10</v>
      </c>
      <c r="B42" s="1" t="s">
        <v>9449</v>
      </c>
      <c r="C42">
        <v>1001</v>
      </c>
      <c r="D42" s="1" t="s">
        <v>9450</v>
      </c>
      <c r="E42">
        <v>100103</v>
      </c>
      <c r="F42" s="1" t="s">
        <v>9532</v>
      </c>
      <c r="G42">
        <v>100103004</v>
      </c>
      <c r="H42">
        <v>4</v>
      </c>
      <c r="I42" s="1" t="s">
        <v>10083</v>
      </c>
      <c r="J42" s="1" t="s">
        <v>10084</v>
      </c>
      <c r="K42" s="1" t="s">
        <v>10085</v>
      </c>
      <c r="L42" s="1" t="s">
        <v>10086</v>
      </c>
      <c r="M42" s="1" t="s">
        <v>10087</v>
      </c>
    </row>
    <row r="43" spans="1:13" hidden="1" x14ac:dyDescent="0.25">
      <c r="A43">
        <v>10</v>
      </c>
      <c r="B43" s="1" t="s">
        <v>9449</v>
      </c>
      <c r="C43">
        <v>1001</v>
      </c>
      <c r="D43" s="1" t="s">
        <v>9450</v>
      </c>
      <c r="E43">
        <v>100103</v>
      </c>
      <c r="F43" s="1" t="s">
        <v>9532</v>
      </c>
      <c r="G43">
        <v>100103005</v>
      </c>
      <c r="H43">
        <v>5</v>
      </c>
      <c r="I43" s="1" t="s">
        <v>9533</v>
      </c>
      <c r="J43" s="1" t="s">
        <v>9534</v>
      </c>
      <c r="K43" s="1" t="s">
        <v>9535</v>
      </c>
      <c r="L43" s="1" t="s">
        <v>9536</v>
      </c>
      <c r="M43" s="1" t="s">
        <v>9537</v>
      </c>
    </row>
    <row r="44" spans="1:13" hidden="1" x14ac:dyDescent="0.25">
      <c r="A44">
        <v>10</v>
      </c>
      <c r="B44" s="1" t="s">
        <v>9449</v>
      </c>
      <c r="C44">
        <v>1001</v>
      </c>
      <c r="D44" s="1" t="s">
        <v>9450</v>
      </c>
      <c r="E44">
        <v>100103</v>
      </c>
      <c r="F44" s="1" t="s">
        <v>9532</v>
      </c>
      <c r="G44">
        <v>100103006</v>
      </c>
      <c r="H44">
        <v>6</v>
      </c>
      <c r="I44" s="1" t="s">
        <v>9538</v>
      </c>
      <c r="J44" s="1" t="s">
        <v>9539</v>
      </c>
      <c r="K44" s="1" t="s">
        <v>9540</v>
      </c>
      <c r="L44" s="1" t="s">
        <v>9541</v>
      </c>
      <c r="M44" s="1" t="s">
        <v>9542</v>
      </c>
    </row>
    <row r="45" spans="1:13" hidden="1" x14ac:dyDescent="0.25">
      <c r="A45">
        <v>10</v>
      </c>
      <c r="B45" s="1" t="s">
        <v>9449</v>
      </c>
      <c r="C45">
        <v>1001</v>
      </c>
      <c r="D45" s="1" t="s">
        <v>9450</v>
      </c>
      <c r="E45">
        <v>100103</v>
      </c>
      <c r="F45" s="1" t="s">
        <v>9532</v>
      </c>
      <c r="G45">
        <v>100103007</v>
      </c>
      <c r="H45">
        <v>7</v>
      </c>
      <c r="I45" s="1" t="s">
        <v>9543</v>
      </c>
      <c r="J45" s="1" t="s">
        <v>9544</v>
      </c>
      <c r="K45" s="1" t="s">
        <v>9545</v>
      </c>
      <c r="L45" s="1" t="s">
        <v>9546</v>
      </c>
      <c r="M45" s="1" t="s">
        <v>9547</v>
      </c>
    </row>
    <row r="46" spans="1:13" hidden="1" x14ac:dyDescent="0.25">
      <c r="A46">
        <v>10</v>
      </c>
      <c r="B46" s="1" t="s">
        <v>9449</v>
      </c>
      <c r="C46">
        <v>1001</v>
      </c>
      <c r="D46" s="1" t="s">
        <v>9450</v>
      </c>
      <c r="E46">
        <v>100103</v>
      </c>
      <c r="F46" s="1" t="s">
        <v>9532</v>
      </c>
      <c r="G46">
        <v>100103008</v>
      </c>
      <c r="H46">
        <v>8</v>
      </c>
      <c r="I46" s="1" t="s">
        <v>9532</v>
      </c>
      <c r="J46" s="1" t="s">
        <v>9548</v>
      </c>
      <c r="K46" s="1" t="s">
        <v>9549</v>
      </c>
      <c r="L46" s="1" t="s">
        <v>9550</v>
      </c>
      <c r="M46" s="1" t="s">
        <v>9551</v>
      </c>
    </row>
    <row r="47" spans="1:13" hidden="1" x14ac:dyDescent="0.25">
      <c r="A47">
        <v>10</v>
      </c>
      <c r="B47" s="1" t="s">
        <v>9449</v>
      </c>
      <c r="C47">
        <v>1001</v>
      </c>
      <c r="D47" s="1" t="s">
        <v>9450</v>
      </c>
      <c r="E47">
        <v>100103</v>
      </c>
      <c r="F47" s="1" t="s">
        <v>9532</v>
      </c>
      <c r="G47">
        <v>100103009</v>
      </c>
      <c r="H47">
        <v>9</v>
      </c>
      <c r="I47" s="1" t="s">
        <v>9552</v>
      </c>
      <c r="J47" s="1" t="s">
        <v>9553</v>
      </c>
      <c r="K47" s="1" t="s">
        <v>9554</v>
      </c>
      <c r="L47" s="1" t="s">
        <v>9555</v>
      </c>
      <c r="M47" s="1" t="s">
        <v>9556</v>
      </c>
    </row>
    <row r="48" spans="1:13" hidden="1" x14ac:dyDescent="0.25">
      <c r="A48">
        <v>10</v>
      </c>
      <c r="B48" s="1" t="s">
        <v>9449</v>
      </c>
      <c r="C48">
        <v>1001</v>
      </c>
      <c r="D48" s="1" t="s">
        <v>9450</v>
      </c>
      <c r="E48">
        <v>100103</v>
      </c>
      <c r="F48" s="1" t="s">
        <v>9532</v>
      </c>
      <c r="G48">
        <v>100103010</v>
      </c>
      <c r="H48">
        <v>10</v>
      </c>
      <c r="I48" s="1" t="s">
        <v>13406</v>
      </c>
      <c r="J48" s="1" t="s">
        <v>13407</v>
      </c>
      <c r="K48" s="1" t="s">
        <v>13408</v>
      </c>
      <c r="L48" s="1" t="s">
        <v>13409</v>
      </c>
      <c r="M48" s="1" t="s">
        <v>13410</v>
      </c>
    </row>
    <row r="49" spans="1:13" hidden="1" x14ac:dyDescent="0.25">
      <c r="A49">
        <v>10</v>
      </c>
      <c r="B49" s="1" t="s">
        <v>9449</v>
      </c>
      <c r="C49">
        <v>1001</v>
      </c>
      <c r="D49" s="1" t="s">
        <v>9450</v>
      </c>
      <c r="E49">
        <v>100103</v>
      </c>
      <c r="F49" s="1" t="s">
        <v>9532</v>
      </c>
      <c r="G49">
        <v>100103011</v>
      </c>
      <c r="H49">
        <v>11</v>
      </c>
      <c r="I49" s="1" t="s">
        <v>13411</v>
      </c>
      <c r="J49" s="1" t="s">
        <v>13412</v>
      </c>
      <c r="K49" s="1" t="s">
        <v>13413</v>
      </c>
      <c r="L49" s="1" t="s">
        <v>13414</v>
      </c>
      <c r="M49" s="1" t="s">
        <v>13415</v>
      </c>
    </row>
    <row r="50" spans="1:13" hidden="1" x14ac:dyDescent="0.25">
      <c r="A50">
        <v>10</v>
      </c>
      <c r="B50" s="1" t="s">
        <v>9449</v>
      </c>
      <c r="C50">
        <v>1001</v>
      </c>
      <c r="D50" s="1" t="s">
        <v>9450</v>
      </c>
      <c r="E50">
        <v>100103</v>
      </c>
      <c r="F50" s="1" t="s">
        <v>9532</v>
      </c>
      <c r="G50">
        <v>100103012</v>
      </c>
      <c r="H50">
        <v>12</v>
      </c>
      <c r="I50" s="1" t="s">
        <v>13416</v>
      </c>
      <c r="J50" s="1" t="s">
        <v>13417</v>
      </c>
      <c r="K50" s="1" t="s">
        <v>13418</v>
      </c>
      <c r="L50" s="1" t="s">
        <v>13419</v>
      </c>
      <c r="M50" s="1" t="s">
        <v>13420</v>
      </c>
    </row>
    <row r="51" spans="1:13" hidden="1" x14ac:dyDescent="0.25">
      <c r="A51">
        <v>10</v>
      </c>
      <c r="B51" s="1" t="s">
        <v>9449</v>
      </c>
      <c r="C51">
        <v>1001</v>
      </c>
      <c r="D51" s="1" t="s">
        <v>9450</v>
      </c>
      <c r="E51">
        <v>100103</v>
      </c>
      <c r="F51" s="1" t="s">
        <v>9532</v>
      </c>
      <c r="G51">
        <v>100103013</v>
      </c>
      <c r="H51">
        <v>13</v>
      </c>
      <c r="I51" s="1" t="s">
        <v>13421</v>
      </c>
      <c r="J51" s="1" t="s">
        <v>13422</v>
      </c>
      <c r="K51" s="1" t="s">
        <v>13423</v>
      </c>
      <c r="L51" s="1" t="s">
        <v>13424</v>
      </c>
      <c r="M51" s="1" t="s">
        <v>13425</v>
      </c>
    </row>
    <row r="52" spans="1:13" hidden="1" x14ac:dyDescent="0.25">
      <c r="A52">
        <v>10</v>
      </c>
      <c r="B52" s="1" t="s">
        <v>9449</v>
      </c>
      <c r="C52">
        <v>1001</v>
      </c>
      <c r="D52" s="1" t="s">
        <v>9450</v>
      </c>
      <c r="E52">
        <v>100103</v>
      </c>
      <c r="F52" s="1" t="s">
        <v>9532</v>
      </c>
      <c r="G52">
        <v>100103014</v>
      </c>
      <c r="H52">
        <v>14</v>
      </c>
      <c r="I52" s="1" t="s">
        <v>13426</v>
      </c>
      <c r="J52" s="1" t="s">
        <v>13427</v>
      </c>
      <c r="K52" s="1" t="s">
        <v>13428</v>
      </c>
      <c r="L52" s="1" t="s">
        <v>13429</v>
      </c>
      <c r="M52" s="1" t="s">
        <v>13430</v>
      </c>
    </row>
    <row r="53" spans="1:13" hidden="1" x14ac:dyDescent="0.25">
      <c r="A53">
        <v>10</v>
      </c>
      <c r="B53" s="1" t="s">
        <v>9449</v>
      </c>
      <c r="C53">
        <v>1001</v>
      </c>
      <c r="D53" s="1" t="s">
        <v>9450</v>
      </c>
      <c r="E53">
        <v>100104</v>
      </c>
      <c r="F53" s="1" t="s">
        <v>9557</v>
      </c>
      <c r="G53">
        <v>100104001</v>
      </c>
      <c r="H53">
        <v>1</v>
      </c>
      <c r="I53" s="1" t="s">
        <v>250</v>
      </c>
      <c r="J53" s="1" t="s">
        <v>10309</v>
      </c>
      <c r="K53" s="1" t="s">
        <v>10310</v>
      </c>
      <c r="L53" s="1" t="s">
        <v>10311</v>
      </c>
      <c r="M53" s="1" t="s">
        <v>10312</v>
      </c>
    </row>
    <row r="54" spans="1:13" hidden="1" x14ac:dyDescent="0.25">
      <c r="A54">
        <v>10</v>
      </c>
      <c r="B54" s="1" t="s">
        <v>9449</v>
      </c>
      <c r="C54">
        <v>1001</v>
      </c>
      <c r="D54" s="1" t="s">
        <v>9450</v>
      </c>
      <c r="E54">
        <v>100104</v>
      </c>
      <c r="F54" s="1" t="s">
        <v>9557</v>
      </c>
      <c r="G54">
        <v>100104002</v>
      </c>
      <c r="H54">
        <v>2</v>
      </c>
      <c r="I54" s="1" t="s">
        <v>10228</v>
      </c>
      <c r="J54" s="1" t="s">
        <v>10229</v>
      </c>
      <c r="K54" s="1" t="s">
        <v>10230</v>
      </c>
      <c r="L54" s="1" t="s">
        <v>10231</v>
      </c>
      <c r="M54" s="1" t="s">
        <v>10232</v>
      </c>
    </row>
    <row r="55" spans="1:13" hidden="1" x14ac:dyDescent="0.25">
      <c r="A55">
        <v>10</v>
      </c>
      <c r="B55" s="1" t="s">
        <v>9449</v>
      </c>
      <c r="C55">
        <v>1001</v>
      </c>
      <c r="D55" s="1" t="s">
        <v>9450</v>
      </c>
      <c r="E55">
        <v>100104</v>
      </c>
      <c r="F55" s="1" t="s">
        <v>9557</v>
      </c>
      <c r="G55">
        <v>100104003</v>
      </c>
      <c r="H55">
        <v>3</v>
      </c>
      <c r="I55" s="1" t="s">
        <v>10152</v>
      </c>
      <c r="J55" s="1" t="s">
        <v>10153</v>
      </c>
      <c r="K55" s="1" t="s">
        <v>10154</v>
      </c>
      <c r="L55" s="1" t="s">
        <v>10155</v>
      </c>
      <c r="M55" s="1" t="s">
        <v>10156</v>
      </c>
    </row>
    <row r="56" spans="1:13" hidden="1" x14ac:dyDescent="0.25">
      <c r="A56">
        <v>10</v>
      </c>
      <c r="B56" s="1" t="s">
        <v>9449</v>
      </c>
      <c r="C56">
        <v>1001</v>
      </c>
      <c r="D56" s="1" t="s">
        <v>9450</v>
      </c>
      <c r="E56">
        <v>100104</v>
      </c>
      <c r="F56" s="1" t="s">
        <v>9557</v>
      </c>
      <c r="G56">
        <v>100104004</v>
      </c>
      <c r="H56">
        <v>4</v>
      </c>
      <c r="I56" s="1" t="s">
        <v>10088</v>
      </c>
      <c r="J56" s="1" t="s">
        <v>10089</v>
      </c>
      <c r="K56" s="1" t="s">
        <v>10090</v>
      </c>
      <c r="L56" s="1" t="s">
        <v>10091</v>
      </c>
      <c r="M56" s="1" t="s">
        <v>10092</v>
      </c>
    </row>
    <row r="57" spans="1:13" hidden="1" x14ac:dyDescent="0.25">
      <c r="A57">
        <v>10</v>
      </c>
      <c r="B57" s="1" t="s">
        <v>9449</v>
      </c>
      <c r="C57">
        <v>1001</v>
      </c>
      <c r="D57" s="1" t="s">
        <v>9450</v>
      </c>
      <c r="E57">
        <v>100104</v>
      </c>
      <c r="F57" s="1" t="s">
        <v>9557</v>
      </c>
      <c r="G57">
        <v>100104005</v>
      </c>
      <c r="H57">
        <v>5</v>
      </c>
      <c r="I57" s="1" t="s">
        <v>9558</v>
      </c>
      <c r="J57" s="1" t="s">
        <v>9559</v>
      </c>
      <c r="K57" s="1" t="s">
        <v>9560</v>
      </c>
      <c r="L57" s="1" t="s">
        <v>9561</v>
      </c>
      <c r="M57" s="1" t="s">
        <v>9562</v>
      </c>
    </row>
    <row r="58" spans="1:13" hidden="1" x14ac:dyDescent="0.25">
      <c r="A58">
        <v>10</v>
      </c>
      <c r="B58" s="1" t="s">
        <v>9449</v>
      </c>
      <c r="C58">
        <v>1001</v>
      </c>
      <c r="D58" s="1" t="s">
        <v>9450</v>
      </c>
      <c r="E58">
        <v>100104</v>
      </c>
      <c r="F58" s="1" t="s">
        <v>9557</v>
      </c>
      <c r="G58">
        <v>100104006</v>
      </c>
      <c r="H58">
        <v>6</v>
      </c>
      <c r="I58" s="1" t="s">
        <v>9563</v>
      </c>
      <c r="J58" s="1" t="s">
        <v>9564</v>
      </c>
      <c r="K58" s="1" t="s">
        <v>9565</v>
      </c>
      <c r="L58" s="1" t="s">
        <v>9566</v>
      </c>
      <c r="M58" s="1" t="s">
        <v>9567</v>
      </c>
    </row>
    <row r="59" spans="1:13" hidden="1" x14ac:dyDescent="0.25">
      <c r="A59">
        <v>10</v>
      </c>
      <c r="B59" s="1" t="s">
        <v>9449</v>
      </c>
      <c r="C59">
        <v>1001</v>
      </c>
      <c r="D59" s="1" t="s">
        <v>9450</v>
      </c>
      <c r="E59">
        <v>100104</v>
      </c>
      <c r="F59" s="1" t="s">
        <v>9557</v>
      </c>
      <c r="G59">
        <v>100104007</v>
      </c>
      <c r="H59">
        <v>7</v>
      </c>
      <c r="I59" s="1" t="s">
        <v>9557</v>
      </c>
      <c r="J59" s="1" t="s">
        <v>9568</v>
      </c>
      <c r="K59" s="1" t="s">
        <v>9569</v>
      </c>
      <c r="L59" s="1" t="s">
        <v>9570</v>
      </c>
      <c r="M59" s="1" t="s">
        <v>9571</v>
      </c>
    </row>
    <row r="60" spans="1:13" hidden="1" x14ac:dyDescent="0.25">
      <c r="A60">
        <v>10</v>
      </c>
      <c r="B60" s="1" t="s">
        <v>9449</v>
      </c>
      <c r="C60">
        <v>1001</v>
      </c>
      <c r="D60" s="1" t="s">
        <v>9450</v>
      </c>
      <c r="E60">
        <v>100105</v>
      </c>
      <c r="F60" s="1" t="s">
        <v>9572</v>
      </c>
      <c r="G60">
        <v>100105001</v>
      </c>
      <c r="H60">
        <v>1</v>
      </c>
      <c r="I60" s="1" t="s">
        <v>10313</v>
      </c>
      <c r="J60" s="1" t="s">
        <v>10314</v>
      </c>
      <c r="K60" s="1" t="s">
        <v>10315</v>
      </c>
      <c r="L60" s="1" t="s">
        <v>10316</v>
      </c>
      <c r="M60" s="1" t="s">
        <v>10317</v>
      </c>
    </row>
    <row r="61" spans="1:13" hidden="1" x14ac:dyDescent="0.25">
      <c r="A61">
        <v>10</v>
      </c>
      <c r="B61" s="1" t="s">
        <v>9449</v>
      </c>
      <c r="C61">
        <v>1001</v>
      </c>
      <c r="D61" s="1" t="s">
        <v>9450</v>
      </c>
      <c r="E61">
        <v>100105</v>
      </c>
      <c r="F61" s="1" t="s">
        <v>9572</v>
      </c>
      <c r="G61">
        <v>100105002</v>
      </c>
      <c r="H61">
        <v>2</v>
      </c>
      <c r="I61" s="1" t="s">
        <v>10233</v>
      </c>
      <c r="J61" s="1" t="s">
        <v>10234</v>
      </c>
      <c r="K61" s="1" t="s">
        <v>10235</v>
      </c>
      <c r="L61" s="1" t="s">
        <v>10236</v>
      </c>
      <c r="M61" s="1" t="s">
        <v>10237</v>
      </c>
    </row>
    <row r="62" spans="1:13" hidden="1" x14ac:dyDescent="0.25">
      <c r="A62">
        <v>10</v>
      </c>
      <c r="B62" s="1" t="s">
        <v>9449</v>
      </c>
      <c r="C62">
        <v>1001</v>
      </c>
      <c r="D62" s="1" t="s">
        <v>9450</v>
      </c>
      <c r="E62">
        <v>100105</v>
      </c>
      <c r="F62" s="1" t="s">
        <v>9572</v>
      </c>
      <c r="G62">
        <v>100105003</v>
      </c>
      <c r="H62">
        <v>3</v>
      </c>
      <c r="I62" s="1" t="s">
        <v>10157</v>
      </c>
      <c r="J62" s="1" t="s">
        <v>10158</v>
      </c>
      <c r="K62" s="1" t="s">
        <v>10159</v>
      </c>
      <c r="L62" s="1" t="s">
        <v>10160</v>
      </c>
      <c r="M62" s="1" t="s">
        <v>10161</v>
      </c>
    </row>
    <row r="63" spans="1:13" hidden="1" x14ac:dyDescent="0.25">
      <c r="A63">
        <v>10</v>
      </c>
      <c r="B63" s="1" t="s">
        <v>9449</v>
      </c>
      <c r="C63">
        <v>1001</v>
      </c>
      <c r="D63" s="1" t="s">
        <v>9450</v>
      </c>
      <c r="E63">
        <v>100105</v>
      </c>
      <c r="F63" s="1" t="s">
        <v>9572</v>
      </c>
      <c r="G63">
        <v>100105004</v>
      </c>
      <c r="H63">
        <v>4</v>
      </c>
      <c r="I63" s="1" t="s">
        <v>10093</v>
      </c>
      <c r="J63" s="1" t="s">
        <v>10094</v>
      </c>
      <c r="K63" s="1" t="s">
        <v>10095</v>
      </c>
      <c r="L63" s="1" t="s">
        <v>10096</v>
      </c>
      <c r="M63" s="1" t="s">
        <v>10097</v>
      </c>
    </row>
    <row r="64" spans="1:13" hidden="1" x14ac:dyDescent="0.25">
      <c r="A64">
        <v>10</v>
      </c>
      <c r="B64" s="1" t="s">
        <v>9449</v>
      </c>
      <c r="C64">
        <v>1001</v>
      </c>
      <c r="D64" s="1" t="s">
        <v>9450</v>
      </c>
      <c r="E64">
        <v>100105</v>
      </c>
      <c r="F64" s="1" t="s">
        <v>9572</v>
      </c>
      <c r="G64">
        <v>100105005</v>
      </c>
      <c r="H64">
        <v>5</v>
      </c>
      <c r="I64" s="1" t="s">
        <v>9573</v>
      </c>
      <c r="J64" s="1" t="s">
        <v>9574</v>
      </c>
      <c r="K64" s="1" t="s">
        <v>9575</v>
      </c>
      <c r="L64" s="1" t="s">
        <v>9576</v>
      </c>
      <c r="M64" s="1" t="s">
        <v>9577</v>
      </c>
    </row>
    <row r="65" spans="1:13" hidden="1" x14ac:dyDescent="0.25">
      <c r="A65">
        <v>10</v>
      </c>
      <c r="B65" s="1" t="s">
        <v>9449</v>
      </c>
      <c r="C65">
        <v>1001</v>
      </c>
      <c r="D65" s="1" t="s">
        <v>9450</v>
      </c>
      <c r="E65">
        <v>100105</v>
      </c>
      <c r="F65" s="1" t="s">
        <v>9572</v>
      </c>
      <c r="G65">
        <v>100105006</v>
      </c>
      <c r="H65">
        <v>6</v>
      </c>
      <c r="I65" s="1" t="s">
        <v>9578</v>
      </c>
      <c r="J65" s="1" t="s">
        <v>9579</v>
      </c>
      <c r="K65" s="1" t="s">
        <v>9580</v>
      </c>
      <c r="L65" s="1" t="s">
        <v>9581</v>
      </c>
      <c r="M65" s="1" t="s">
        <v>9582</v>
      </c>
    </row>
    <row r="66" spans="1:13" hidden="1" x14ac:dyDescent="0.25">
      <c r="A66">
        <v>10</v>
      </c>
      <c r="B66" s="1" t="s">
        <v>9449</v>
      </c>
      <c r="C66">
        <v>1001</v>
      </c>
      <c r="D66" s="1" t="s">
        <v>9450</v>
      </c>
      <c r="E66">
        <v>100105</v>
      </c>
      <c r="F66" s="1" t="s">
        <v>9572</v>
      </c>
      <c r="G66">
        <v>100105007</v>
      </c>
      <c r="H66">
        <v>7</v>
      </c>
      <c r="I66" s="1" t="s">
        <v>10662</v>
      </c>
      <c r="J66" s="1" t="s">
        <v>10663</v>
      </c>
      <c r="K66" s="1" t="s">
        <v>10664</v>
      </c>
      <c r="L66" s="1" t="s">
        <v>10665</v>
      </c>
      <c r="M66" s="1" t="s">
        <v>10666</v>
      </c>
    </row>
    <row r="67" spans="1:13" hidden="1" x14ac:dyDescent="0.25">
      <c r="A67">
        <v>10</v>
      </c>
      <c r="B67" s="1" t="s">
        <v>9449</v>
      </c>
      <c r="C67">
        <v>1001</v>
      </c>
      <c r="D67" s="1" t="s">
        <v>9450</v>
      </c>
      <c r="E67">
        <v>100106</v>
      </c>
      <c r="F67" s="1" t="s">
        <v>10162</v>
      </c>
      <c r="G67">
        <v>100106001</v>
      </c>
      <c r="H67">
        <v>1</v>
      </c>
      <c r="I67" s="1" t="s">
        <v>10318</v>
      </c>
      <c r="J67" s="1" t="s">
        <v>10319</v>
      </c>
      <c r="K67" s="1" t="s">
        <v>10320</v>
      </c>
      <c r="L67" s="1" t="s">
        <v>10321</v>
      </c>
      <c r="M67" s="1" t="s">
        <v>10322</v>
      </c>
    </row>
    <row r="68" spans="1:13" hidden="1" x14ac:dyDescent="0.25">
      <c r="A68">
        <v>10</v>
      </c>
      <c r="B68" s="1" t="s">
        <v>9449</v>
      </c>
      <c r="C68">
        <v>1001</v>
      </c>
      <c r="D68" s="1" t="s">
        <v>9450</v>
      </c>
      <c r="E68">
        <v>100106</v>
      </c>
      <c r="F68" s="1" t="s">
        <v>10162</v>
      </c>
      <c r="G68">
        <v>100106002</v>
      </c>
      <c r="H68">
        <v>2</v>
      </c>
      <c r="I68" s="1" t="s">
        <v>10238</v>
      </c>
      <c r="J68" s="1" t="s">
        <v>10239</v>
      </c>
      <c r="K68" s="1" t="s">
        <v>10240</v>
      </c>
      <c r="L68" s="1" t="s">
        <v>10241</v>
      </c>
      <c r="M68" s="1" t="s">
        <v>10242</v>
      </c>
    </row>
    <row r="69" spans="1:13" hidden="1" x14ac:dyDescent="0.25">
      <c r="A69">
        <v>10</v>
      </c>
      <c r="B69" s="1" t="s">
        <v>9449</v>
      </c>
      <c r="C69">
        <v>1001</v>
      </c>
      <c r="D69" s="1" t="s">
        <v>9450</v>
      </c>
      <c r="E69">
        <v>100106</v>
      </c>
      <c r="F69" s="1" t="s">
        <v>10162</v>
      </c>
      <c r="G69">
        <v>100106003</v>
      </c>
      <c r="H69">
        <v>3</v>
      </c>
      <c r="I69" s="1" t="s">
        <v>10162</v>
      </c>
      <c r="J69" s="1" t="s">
        <v>10163</v>
      </c>
      <c r="K69" s="1" t="s">
        <v>10164</v>
      </c>
      <c r="L69" s="1" t="s">
        <v>10165</v>
      </c>
      <c r="M69" s="1" t="s">
        <v>10166</v>
      </c>
    </row>
    <row r="70" spans="1:13" hidden="1" x14ac:dyDescent="0.25">
      <c r="A70">
        <v>10</v>
      </c>
      <c r="B70" s="1" t="s">
        <v>9449</v>
      </c>
      <c r="C70">
        <v>1001</v>
      </c>
      <c r="D70" s="1" t="s">
        <v>9450</v>
      </c>
      <c r="E70">
        <v>100107</v>
      </c>
      <c r="F70" s="1" t="s">
        <v>9378</v>
      </c>
      <c r="G70">
        <v>100107001</v>
      </c>
      <c r="H70">
        <v>1</v>
      </c>
      <c r="I70" s="1" t="s">
        <v>10323</v>
      </c>
      <c r="J70" s="1" t="s">
        <v>10324</v>
      </c>
      <c r="K70" s="1" t="s">
        <v>10325</v>
      </c>
      <c r="L70" s="1" t="s">
        <v>10326</v>
      </c>
      <c r="M70" s="1" t="s">
        <v>10327</v>
      </c>
    </row>
    <row r="71" spans="1:13" hidden="1" x14ac:dyDescent="0.25">
      <c r="A71">
        <v>10</v>
      </c>
      <c r="B71" s="1" t="s">
        <v>9449</v>
      </c>
      <c r="C71">
        <v>1001</v>
      </c>
      <c r="D71" s="1" t="s">
        <v>9450</v>
      </c>
      <c r="E71">
        <v>100107</v>
      </c>
      <c r="F71" s="1" t="s">
        <v>9378</v>
      </c>
      <c r="G71">
        <v>100107002</v>
      </c>
      <c r="H71">
        <v>2</v>
      </c>
      <c r="I71" s="1" t="s">
        <v>10243</v>
      </c>
      <c r="J71" s="1" t="s">
        <v>10244</v>
      </c>
      <c r="K71" s="1" t="s">
        <v>10245</v>
      </c>
      <c r="L71" s="1" t="s">
        <v>10246</v>
      </c>
      <c r="M71" s="1" t="s">
        <v>10247</v>
      </c>
    </row>
    <row r="72" spans="1:13" hidden="1" x14ac:dyDescent="0.25">
      <c r="A72">
        <v>10</v>
      </c>
      <c r="B72" s="1" t="s">
        <v>9449</v>
      </c>
      <c r="C72">
        <v>1001</v>
      </c>
      <c r="D72" s="1" t="s">
        <v>9450</v>
      </c>
      <c r="E72">
        <v>100107</v>
      </c>
      <c r="F72" s="1" t="s">
        <v>9378</v>
      </c>
      <c r="G72">
        <v>100107003</v>
      </c>
      <c r="H72">
        <v>3</v>
      </c>
      <c r="I72" s="1" t="s">
        <v>10167</v>
      </c>
      <c r="J72" s="1" t="s">
        <v>10168</v>
      </c>
      <c r="K72" s="1" t="s">
        <v>10169</v>
      </c>
      <c r="L72" s="1" t="s">
        <v>10170</v>
      </c>
      <c r="M72" s="1" t="s">
        <v>10171</v>
      </c>
    </row>
    <row r="73" spans="1:13" hidden="1" x14ac:dyDescent="0.25">
      <c r="A73">
        <v>10</v>
      </c>
      <c r="B73" s="1" t="s">
        <v>9449</v>
      </c>
      <c r="C73">
        <v>1001</v>
      </c>
      <c r="D73" s="1" t="s">
        <v>9450</v>
      </c>
      <c r="E73">
        <v>100107</v>
      </c>
      <c r="F73" s="1" t="s">
        <v>9378</v>
      </c>
      <c r="G73">
        <v>100107004</v>
      </c>
      <c r="H73">
        <v>4</v>
      </c>
      <c r="I73" s="1" t="s">
        <v>10098</v>
      </c>
      <c r="J73" s="1" t="s">
        <v>10099</v>
      </c>
      <c r="K73" s="1" t="s">
        <v>10100</v>
      </c>
      <c r="L73" s="1" t="s">
        <v>10101</v>
      </c>
      <c r="M73" s="1" t="s">
        <v>10102</v>
      </c>
    </row>
    <row r="74" spans="1:13" hidden="1" x14ac:dyDescent="0.25">
      <c r="A74">
        <v>10</v>
      </c>
      <c r="B74" s="1" t="s">
        <v>9449</v>
      </c>
      <c r="C74">
        <v>1001</v>
      </c>
      <c r="D74" s="1" t="s">
        <v>9450</v>
      </c>
      <c r="E74">
        <v>100107</v>
      </c>
      <c r="F74" s="1" t="s">
        <v>9378</v>
      </c>
      <c r="G74">
        <v>100107005</v>
      </c>
      <c r="H74">
        <v>5</v>
      </c>
      <c r="I74" s="1" t="s">
        <v>9583</v>
      </c>
      <c r="J74" s="1" t="s">
        <v>9584</v>
      </c>
      <c r="K74" s="1" t="s">
        <v>9585</v>
      </c>
      <c r="L74" s="1" t="s">
        <v>9586</v>
      </c>
      <c r="M74" s="1" t="s">
        <v>9587</v>
      </c>
    </row>
    <row r="75" spans="1:13" hidden="1" x14ac:dyDescent="0.25">
      <c r="A75">
        <v>10</v>
      </c>
      <c r="B75" s="1" t="s">
        <v>9449</v>
      </c>
      <c r="C75">
        <v>1001</v>
      </c>
      <c r="D75" s="1" t="s">
        <v>9450</v>
      </c>
      <c r="E75">
        <v>100107</v>
      </c>
      <c r="F75" s="1" t="s">
        <v>9378</v>
      </c>
      <c r="G75">
        <v>100107006</v>
      </c>
      <c r="H75">
        <v>6</v>
      </c>
      <c r="I75" s="1" t="s">
        <v>9588</v>
      </c>
      <c r="J75" s="1" t="s">
        <v>9589</v>
      </c>
      <c r="K75" s="1" t="s">
        <v>9590</v>
      </c>
      <c r="L75" s="1" t="s">
        <v>9591</v>
      </c>
      <c r="M75" s="1" t="s">
        <v>9592</v>
      </c>
    </row>
    <row r="76" spans="1:13" hidden="1" x14ac:dyDescent="0.25">
      <c r="A76">
        <v>10</v>
      </c>
      <c r="B76" s="1" t="s">
        <v>9449</v>
      </c>
      <c r="C76">
        <v>1001</v>
      </c>
      <c r="D76" s="1" t="s">
        <v>9450</v>
      </c>
      <c r="E76">
        <v>100107</v>
      </c>
      <c r="F76" s="1" t="s">
        <v>9378</v>
      </c>
      <c r="G76">
        <v>100107007</v>
      </c>
      <c r="H76">
        <v>7</v>
      </c>
      <c r="I76" s="1" t="s">
        <v>9593</v>
      </c>
      <c r="J76" s="1" t="s">
        <v>9594</v>
      </c>
      <c r="K76" s="1" t="s">
        <v>9595</v>
      </c>
      <c r="L76" s="1" t="s">
        <v>9596</v>
      </c>
      <c r="M76" s="1" t="s">
        <v>9597</v>
      </c>
    </row>
    <row r="77" spans="1:13" hidden="1" x14ac:dyDescent="0.25">
      <c r="A77">
        <v>10</v>
      </c>
      <c r="B77" s="1" t="s">
        <v>9449</v>
      </c>
      <c r="C77">
        <v>1001</v>
      </c>
      <c r="D77" s="1" t="s">
        <v>9450</v>
      </c>
      <c r="E77">
        <v>100107</v>
      </c>
      <c r="F77" s="1" t="s">
        <v>9378</v>
      </c>
      <c r="G77">
        <v>100107008</v>
      </c>
      <c r="H77">
        <v>8</v>
      </c>
      <c r="I77" s="1" t="s">
        <v>9598</v>
      </c>
      <c r="J77" s="1" t="s">
        <v>9599</v>
      </c>
      <c r="K77" s="1" t="s">
        <v>9600</v>
      </c>
      <c r="L77" s="1" t="s">
        <v>9601</v>
      </c>
      <c r="M77" s="1" t="s">
        <v>9602</v>
      </c>
    </row>
    <row r="78" spans="1:13" hidden="1" x14ac:dyDescent="0.25">
      <c r="A78">
        <v>10</v>
      </c>
      <c r="B78" s="1" t="s">
        <v>9449</v>
      </c>
      <c r="C78">
        <v>1001</v>
      </c>
      <c r="D78" s="1" t="s">
        <v>9450</v>
      </c>
      <c r="E78">
        <v>100107</v>
      </c>
      <c r="F78" s="1" t="s">
        <v>9378</v>
      </c>
      <c r="G78">
        <v>100107009</v>
      </c>
      <c r="H78">
        <v>9</v>
      </c>
      <c r="I78" s="1" t="s">
        <v>9603</v>
      </c>
      <c r="J78" s="1" t="s">
        <v>9604</v>
      </c>
      <c r="K78" s="1" t="s">
        <v>9605</v>
      </c>
      <c r="L78" s="1" t="s">
        <v>9606</v>
      </c>
      <c r="M78" s="1" t="s">
        <v>9607</v>
      </c>
    </row>
    <row r="79" spans="1:13" hidden="1" x14ac:dyDescent="0.25">
      <c r="A79">
        <v>10</v>
      </c>
      <c r="B79" s="1" t="s">
        <v>9449</v>
      </c>
      <c r="C79">
        <v>1001</v>
      </c>
      <c r="D79" s="1" t="s">
        <v>9450</v>
      </c>
      <c r="E79">
        <v>100107</v>
      </c>
      <c r="F79" s="1" t="s">
        <v>9378</v>
      </c>
      <c r="G79">
        <v>100107010</v>
      </c>
      <c r="H79">
        <v>10</v>
      </c>
      <c r="I79" s="1" t="s">
        <v>9608</v>
      </c>
      <c r="J79" s="1" t="s">
        <v>9609</v>
      </c>
      <c r="K79" s="1" t="s">
        <v>9610</v>
      </c>
      <c r="L79" s="1" t="s">
        <v>9611</v>
      </c>
      <c r="M79" s="1" t="s">
        <v>9612</v>
      </c>
    </row>
    <row r="80" spans="1:13" hidden="1" x14ac:dyDescent="0.25">
      <c r="A80">
        <v>10</v>
      </c>
      <c r="B80" s="1" t="s">
        <v>9449</v>
      </c>
      <c r="C80">
        <v>1001</v>
      </c>
      <c r="D80" s="1" t="s">
        <v>9450</v>
      </c>
      <c r="E80">
        <v>100107</v>
      </c>
      <c r="F80" s="1" t="s">
        <v>9378</v>
      </c>
      <c r="G80">
        <v>100107011</v>
      </c>
      <c r="H80">
        <v>11</v>
      </c>
      <c r="I80" s="1" t="s">
        <v>9613</v>
      </c>
      <c r="J80" s="1" t="s">
        <v>9614</v>
      </c>
      <c r="K80" s="1" t="s">
        <v>9615</v>
      </c>
      <c r="L80" s="1" t="s">
        <v>9616</v>
      </c>
      <c r="M80" s="1" t="s">
        <v>9617</v>
      </c>
    </row>
    <row r="81" spans="1:13" hidden="1" x14ac:dyDescent="0.25">
      <c r="A81">
        <v>10</v>
      </c>
      <c r="B81" s="1" t="s">
        <v>9449</v>
      </c>
      <c r="C81">
        <v>1001</v>
      </c>
      <c r="D81" s="1" t="s">
        <v>9450</v>
      </c>
      <c r="E81">
        <v>100107</v>
      </c>
      <c r="F81" s="1" t="s">
        <v>9378</v>
      </c>
      <c r="G81">
        <v>100107012</v>
      </c>
      <c r="H81">
        <v>12</v>
      </c>
      <c r="I81" s="1" t="s">
        <v>9618</v>
      </c>
      <c r="J81" s="1" t="s">
        <v>9619</v>
      </c>
      <c r="K81" s="1" t="s">
        <v>9620</v>
      </c>
      <c r="L81" s="1" t="s">
        <v>9621</v>
      </c>
      <c r="M81" s="1" t="s">
        <v>9622</v>
      </c>
    </row>
    <row r="82" spans="1:13" hidden="1" x14ac:dyDescent="0.25">
      <c r="A82">
        <v>10</v>
      </c>
      <c r="B82" s="1" t="s">
        <v>9449</v>
      </c>
      <c r="C82">
        <v>1001</v>
      </c>
      <c r="D82" s="1" t="s">
        <v>9450</v>
      </c>
      <c r="E82">
        <v>100107</v>
      </c>
      <c r="F82" s="1" t="s">
        <v>9378</v>
      </c>
      <c r="G82">
        <v>100107013</v>
      </c>
      <c r="H82">
        <v>13</v>
      </c>
      <c r="I82" s="1" t="s">
        <v>9623</v>
      </c>
      <c r="J82" s="1" t="s">
        <v>9624</v>
      </c>
      <c r="K82" s="1" t="s">
        <v>9625</v>
      </c>
      <c r="L82" s="1" t="s">
        <v>9626</v>
      </c>
      <c r="M82" s="1" t="s">
        <v>9627</v>
      </c>
    </row>
    <row r="83" spans="1:13" hidden="1" x14ac:dyDescent="0.25">
      <c r="A83">
        <v>10</v>
      </c>
      <c r="B83" s="1" t="s">
        <v>9449</v>
      </c>
      <c r="C83">
        <v>1001</v>
      </c>
      <c r="D83" s="1" t="s">
        <v>9450</v>
      </c>
      <c r="E83">
        <v>100107</v>
      </c>
      <c r="F83" s="1" t="s">
        <v>9378</v>
      </c>
      <c r="G83">
        <v>100107014</v>
      </c>
      <c r="H83">
        <v>14</v>
      </c>
      <c r="I83" s="1" t="s">
        <v>9628</v>
      </c>
      <c r="J83" s="1" t="s">
        <v>9629</v>
      </c>
      <c r="K83" s="1" t="s">
        <v>9630</v>
      </c>
      <c r="L83" s="1" t="s">
        <v>9631</v>
      </c>
      <c r="M83" s="1" t="s">
        <v>9632</v>
      </c>
    </row>
    <row r="84" spans="1:13" hidden="1" x14ac:dyDescent="0.25">
      <c r="A84">
        <v>10</v>
      </c>
      <c r="B84" s="1" t="s">
        <v>9449</v>
      </c>
      <c r="C84">
        <v>1001</v>
      </c>
      <c r="D84" s="1" t="s">
        <v>9450</v>
      </c>
      <c r="E84">
        <v>100107</v>
      </c>
      <c r="F84" s="1" t="s">
        <v>9378</v>
      </c>
      <c r="G84">
        <v>100107015</v>
      </c>
      <c r="H84">
        <v>15</v>
      </c>
      <c r="I84" s="1" t="s">
        <v>9378</v>
      </c>
      <c r="J84" s="1" t="s">
        <v>13431</v>
      </c>
      <c r="K84" s="1" t="s">
        <v>13432</v>
      </c>
      <c r="L84" s="1" t="s">
        <v>13433</v>
      </c>
      <c r="M84" s="1" t="s">
        <v>13434</v>
      </c>
    </row>
    <row r="85" spans="1:13" hidden="1" x14ac:dyDescent="0.25">
      <c r="A85">
        <v>10</v>
      </c>
      <c r="B85" s="1" t="s">
        <v>9449</v>
      </c>
      <c r="C85">
        <v>1001</v>
      </c>
      <c r="D85" s="1" t="s">
        <v>9450</v>
      </c>
      <c r="E85">
        <v>100108</v>
      </c>
      <c r="F85" s="1" t="s">
        <v>9633</v>
      </c>
      <c r="G85">
        <v>100108001</v>
      </c>
      <c r="H85">
        <v>1</v>
      </c>
      <c r="I85" s="1" t="s">
        <v>10328</v>
      </c>
      <c r="J85" s="1" t="s">
        <v>10329</v>
      </c>
      <c r="K85" s="1" t="s">
        <v>10330</v>
      </c>
      <c r="L85" s="1" t="s">
        <v>10331</v>
      </c>
      <c r="M85" s="1" t="s">
        <v>10332</v>
      </c>
    </row>
    <row r="86" spans="1:13" hidden="1" x14ac:dyDescent="0.25">
      <c r="A86">
        <v>10</v>
      </c>
      <c r="B86" s="1" t="s">
        <v>9449</v>
      </c>
      <c r="C86">
        <v>1001</v>
      </c>
      <c r="D86" s="1" t="s">
        <v>9450</v>
      </c>
      <c r="E86">
        <v>100108</v>
      </c>
      <c r="F86" s="1" t="s">
        <v>9633</v>
      </c>
      <c r="G86">
        <v>100108002</v>
      </c>
      <c r="H86">
        <v>2</v>
      </c>
      <c r="I86" s="1" t="s">
        <v>10248</v>
      </c>
      <c r="J86" s="1" t="s">
        <v>10249</v>
      </c>
      <c r="K86" s="1" t="s">
        <v>10250</v>
      </c>
      <c r="L86" s="1" t="s">
        <v>10251</v>
      </c>
      <c r="M86" s="1" t="s">
        <v>10252</v>
      </c>
    </row>
    <row r="87" spans="1:13" hidden="1" x14ac:dyDescent="0.25">
      <c r="A87">
        <v>10</v>
      </c>
      <c r="B87" s="1" t="s">
        <v>9449</v>
      </c>
      <c r="C87">
        <v>1001</v>
      </c>
      <c r="D87" s="1" t="s">
        <v>9450</v>
      </c>
      <c r="E87">
        <v>100108</v>
      </c>
      <c r="F87" s="1" t="s">
        <v>9633</v>
      </c>
      <c r="G87">
        <v>100108003</v>
      </c>
      <c r="H87">
        <v>3</v>
      </c>
      <c r="I87" s="1" t="s">
        <v>10172</v>
      </c>
      <c r="J87" s="1" t="s">
        <v>10173</v>
      </c>
      <c r="K87" s="1" t="s">
        <v>10174</v>
      </c>
      <c r="L87" s="1" t="s">
        <v>10175</v>
      </c>
      <c r="M87" s="1" t="s">
        <v>10176</v>
      </c>
    </row>
    <row r="88" spans="1:13" hidden="1" x14ac:dyDescent="0.25">
      <c r="A88">
        <v>10</v>
      </c>
      <c r="B88" s="1" t="s">
        <v>9449</v>
      </c>
      <c r="C88">
        <v>1001</v>
      </c>
      <c r="D88" s="1" t="s">
        <v>9450</v>
      </c>
      <c r="E88">
        <v>100108</v>
      </c>
      <c r="F88" s="1" t="s">
        <v>9633</v>
      </c>
      <c r="G88">
        <v>100108004</v>
      </c>
      <c r="H88">
        <v>4</v>
      </c>
      <c r="I88" s="1" t="s">
        <v>10103</v>
      </c>
      <c r="J88" s="1" t="s">
        <v>10104</v>
      </c>
      <c r="K88" s="1" t="s">
        <v>10105</v>
      </c>
      <c r="L88" s="1" t="s">
        <v>10106</v>
      </c>
      <c r="M88" s="1" t="s">
        <v>10107</v>
      </c>
    </row>
    <row r="89" spans="1:13" hidden="1" x14ac:dyDescent="0.25">
      <c r="A89">
        <v>10</v>
      </c>
      <c r="B89" s="1" t="s">
        <v>9449</v>
      </c>
      <c r="C89">
        <v>1001</v>
      </c>
      <c r="D89" s="1" t="s">
        <v>9450</v>
      </c>
      <c r="E89">
        <v>100108</v>
      </c>
      <c r="F89" s="1" t="s">
        <v>9633</v>
      </c>
      <c r="G89">
        <v>100108005</v>
      </c>
      <c r="H89">
        <v>5</v>
      </c>
      <c r="I89" s="1" t="s">
        <v>5398</v>
      </c>
      <c r="J89" s="1" t="s">
        <v>9634</v>
      </c>
      <c r="K89" s="1" t="s">
        <v>9635</v>
      </c>
      <c r="L89" s="1" t="s">
        <v>9636</v>
      </c>
      <c r="M89" s="1" t="s">
        <v>9637</v>
      </c>
    </row>
    <row r="90" spans="1:13" hidden="1" x14ac:dyDescent="0.25">
      <c r="A90">
        <v>10</v>
      </c>
      <c r="B90" s="1" t="s">
        <v>9449</v>
      </c>
      <c r="C90">
        <v>1001</v>
      </c>
      <c r="D90" s="1" t="s">
        <v>9450</v>
      </c>
      <c r="E90">
        <v>100108</v>
      </c>
      <c r="F90" s="1" t="s">
        <v>9633</v>
      </c>
      <c r="G90">
        <v>100108006</v>
      </c>
      <c r="H90">
        <v>6</v>
      </c>
      <c r="I90" s="1" t="s">
        <v>9638</v>
      </c>
      <c r="J90" s="1" t="s">
        <v>9639</v>
      </c>
      <c r="K90" s="1" t="s">
        <v>9640</v>
      </c>
      <c r="L90" s="1" t="s">
        <v>9641</v>
      </c>
      <c r="M90" s="1" t="s">
        <v>9642</v>
      </c>
    </row>
    <row r="91" spans="1:13" hidden="1" x14ac:dyDescent="0.25">
      <c r="A91">
        <v>10</v>
      </c>
      <c r="B91" s="1" t="s">
        <v>9449</v>
      </c>
      <c r="C91">
        <v>1001</v>
      </c>
      <c r="D91" s="1" t="s">
        <v>9450</v>
      </c>
      <c r="E91">
        <v>100108</v>
      </c>
      <c r="F91" s="1" t="s">
        <v>9633</v>
      </c>
      <c r="G91">
        <v>100108007</v>
      </c>
      <c r="H91">
        <v>7</v>
      </c>
      <c r="I91" s="1" t="s">
        <v>9643</v>
      </c>
      <c r="J91" s="1" t="s">
        <v>9644</v>
      </c>
      <c r="K91" s="1" t="s">
        <v>9645</v>
      </c>
      <c r="L91" s="1" t="s">
        <v>9646</v>
      </c>
      <c r="M91" s="1" t="s">
        <v>9647</v>
      </c>
    </row>
    <row r="92" spans="1:13" hidden="1" x14ac:dyDescent="0.25">
      <c r="A92">
        <v>10</v>
      </c>
      <c r="B92" s="1" t="s">
        <v>9449</v>
      </c>
      <c r="C92">
        <v>1001</v>
      </c>
      <c r="D92" s="1" t="s">
        <v>9450</v>
      </c>
      <c r="E92">
        <v>100108</v>
      </c>
      <c r="F92" s="1" t="s">
        <v>9633</v>
      </c>
      <c r="G92">
        <v>100108008</v>
      </c>
      <c r="H92">
        <v>8</v>
      </c>
      <c r="I92" s="1" t="s">
        <v>9648</v>
      </c>
      <c r="J92" s="1" t="s">
        <v>9649</v>
      </c>
      <c r="K92" s="1" t="s">
        <v>9650</v>
      </c>
      <c r="L92" s="1" t="s">
        <v>9651</v>
      </c>
      <c r="M92" s="1" t="s">
        <v>9652</v>
      </c>
    </row>
    <row r="93" spans="1:13" hidden="1" x14ac:dyDescent="0.25">
      <c r="A93">
        <v>10</v>
      </c>
      <c r="B93" s="1" t="s">
        <v>9449</v>
      </c>
      <c r="C93">
        <v>1001</v>
      </c>
      <c r="D93" s="1" t="s">
        <v>9450</v>
      </c>
      <c r="E93">
        <v>100108</v>
      </c>
      <c r="F93" s="1" t="s">
        <v>9633</v>
      </c>
      <c r="G93">
        <v>100108009</v>
      </c>
      <c r="H93">
        <v>9</v>
      </c>
      <c r="I93" s="1" t="s">
        <v>9653</v>
      </c>
      <c r="J93" s="1" t="s">
        <v>9654</v>
      </c>
      <c r="K93" s="1" t="s">
        <v>9655</v>
      </c>
      <c r="L93" s="1" t="s">
        <v>9656</v>
      </c>
      <c r="M93" s="1" t="s">
        <v>9657</v>
      </c>
    </row>
    <row r="94" spans="1:13" hidden="1" x14ac:dyDescent="0.25">
      <c r="A94">
        <v>10</v>
      </c>
      <c r="B94" s="1" t="s">
        <v>9449</v>
      </c>
      <c r="C94">
        <v>1001</v>
      </c>
      <c r="D94" s="1" t="s">
        <v>9450</v>
      </c>
      <c r="E94">
        <v>100108</v>
      </c>
      <c r="F94" s="1" t="s">
        <v>9633</v>
      </c>
      <c r="G94">
        <v>100108010</v>
      </c>
      <c r="H94">
        <v>10</v>
      </c>
      <c r="I94" s="1" t="s">
        <v>9658</v>
      </c>
      <c r="J94" s="1" t="s">
        <v>9659</v>
      </c>
      <c r="K94" s="1" t="s">
        <v>9660</v>
      </c>
      <c r="L94" s="1" t="s">
        <v>9661</v>
      </c>
      <c r="M94" s="1" t="s">
        <v>9662</v>
      </c>
    </row>
    <row r="95" spans="1:13" hidden="1" x14ac:dyDescent="0.25">
      <c r="A95">
        <v>10</v>
      </c>
      <c r="B95" s="1" t="s">
        <v>9449</v>
      </c>
      <c r="C95">
        <v>1001</v>
      </c>
      <c r="D95" s="1" t="s">
        <v>9450</v>
      </c>
      <c r="E95">
        <v>100108</v>
      </c>
      <c r="F95" s="1" t="s">
        <v>9633</v>
      </c>
      <c r="G95">
        <v>100108011</v>
      </c>
      <c r="H95">
        <v>11</v>
      </c>
      <c r="I95" s="1" t="s">
        <v>9663</v>
      </c>
      <c r="J95" s="1" t="s">
        <v>9664</v>
      </c>
      <c r="K95" s="1" t="s">
        <v>9665</v>
      </c>
      <c r="L95" s="1" t="s">
        <v>9666</v>
      </c>
      <c r="M95" s="1" t="s">
        <v>9667</v>
      </c>
    </row>
    <row r="96" spans="1:13" hidden="1" x14ac:dyDescent="0.25">
      <c r="A96">
        <v>10</v>
      </c>
      <c r="B96" s="1" t="s">
        <v>9449</v>
      </c>
      <c r="C96">
        <v>1001</v>
      </c>
      <c r="D96" s="1" t="s">
        <v>9450</v>
      </c>
      <c r="E96">
        <v>100109</v>
      </c>
      <c r="F96" s="1" t="s">
        <v>10333</v>
      </c>
      <c r="G96">
        <v>100109001</v>
      </c>
      <c r="H96">
        <v>1</v>
      </c>
      <c r="I96" s="1" t="s">
        <v>10333</v>
      </c>
      <c r="J96" s="1" t="s">
        <v>10334</v>
      </c>
      <c r="K96" s="1" t="s">
        <v>10335</v>
      </c>
      <c r="L96" s="1" t="s">
        <v>10336</v>
      </c>
      <c r="M96" s="1" t="s">
        <v>10337</v>
      </c>
    </row>
    <row r="97" spans="1:13" hidden="1" x14ac:dyDescent="0.25">
      <c r="A97">
        <v>10</v>
      </c>
      <c r="B97" s="1" t="s">
        <v>9449</v>
      </c>
      <c r="C97">
        <v>1001</v>
      </c>
      <c r="D97" s="1" t="s">
        <v>9450</v>
      </c>
      <c r="E97">
        <v>100110</v>
      </c>
      <c r="F97" s="1" t="s">
        <v>9668</v>
      </c>
      <c r="G97">
        <v>100110001</v>
      </c>
      <c r="H97">
        <v>1</v>
      </c>
      <c r="I97" s="1" t="s">
        <v>10338</v>
      </c>
      <c r="J97" s="1" t="s">
        <v>10339</v>
      </c>
      <c r="K97" s="1" t="s">
        <v>10340</v>
      </c>
      <c r="L97" s="1" t="s">
        <v>10341</v>
      </c>
      <c r="M97" s="1" t="s">
        <v>10342</v>
      </c>
    </row>
    <row r="98" spans="1:13" hidden="1" x14ac:dyDescent="0.25">
      <c r="A98">
        <v>10</v>
      </c>
      <c r="B98" s="1" t="s">
        <v>9449</v>
      </c>
      <c r="C98">
        <v>1001</v>
      </c>
      <c r="D98" s="1" t="s">
        <v>9450</v>
      </c>
      <c r="E98">
        <v>100110</v>
      </c>
      <c r="F98" s="1" t="s">
        <v>9668</v>
      </c>
      <c r="G98">
        <v>100110002</v>
      </c>
      <c r="H98">
        <v>2</v>
      </c>
      <c r="I98" s="1" t="s">
        <v>10253</v>
      </c>
      <c r="J98" s="1" t="s">
        <v>10254</v>
      </c>
      <c r="K98" s="1" t="s">
        <v>10255</v>
      </c>
      <c r="L98" s="1" t="s">
        <v>10256</v>
      </c>
      <c r="M98" s="1" t="s">
        <v>10257</v>
      </c>
    </row>
    <row r="99" spans="1:13" hidden="1" x14ac:dyDescent="0.25">
      <c r="A99">
        <v>10</v>
      </c>
      <c r="B99" s="1" t="s">
        <v>9449</v>
      </c>
      <c r="C99">
        <v>1001</v>
      </c>
      <c r="D99" s="1" t="s">
        <v>9450</v>
      </c>
      <c r="E99">
        <v>100110</v>
      </c>
      <c r="F99" s="1" t="s">
        <v>9668</v>
      </c>
      <c r="G99">
        <v>100110003</v>
      </c>
      <c r="H99">
        <v>3</v>
      </c>
      <c r="I99" s="1" t="s">
        <v>10177</v>
      </c>
      <c r="J99" s="1" t="s">
        <v>10178</v>
      </c>
      <c r="K99" s="1" t="s">
        <v>10179</v>
      </c>
      <c r="L99" s="1" t="s">
        <v>10180</v>
      </c>
      <c r="M99" s="1" t="s">
        <v>10181</v>
      </c>
    </row>
    <row r="100" spans="1:13" hidden="1" x14ac:dyDescent="0.25">
      <c r="A100">
        <v>10</v>
      </c>
      <c r="B100" s="1" t="s">
        <v>9449</v>
      </c>
      <c r="C100">
        <v>1001</v>
      </c>
      <c r="D100" s="1" t="s">
        <v>9450</v>
      </c>
      <c r="E100">
        <v>100110</v>
      </c>
      <c r="F100" s="1" t="s">
        <v>9668</v>
      </c>
      <c r="G100">
        <v>100110004</v>
      </c>
      <c r="H100">
        <v>4</v>
      </c>
      <c r="I100" s="1" t="s">
        <v>10108</v>
      </c>
      <c r="J100" s="1" t="s">
        <v>10109</v>
      </c>
      <c r="K100" s="1" t="s">
        <v>10110</v>
      </c>
      <c r="L100" s="1" t="s">
        <v>10111</v>
      </c>
      <c r="M100" s="1" t="s">
        <v>10112</v>
      </c>
    </row>
    <row r="101" spans="1:13" hidden="1" x14ac:dyDescent="0.25">
      <c r="A101">
        <v>10</v>
      </c>
      <c r="B101" s="1" t="s">
        <v>9449</v>
      </c>
      <c r="C101">
        <v>1001</v>
      </c>
      <c r="D101" s="1" t="s">
        <v>9450</v>
      </c>
      <c r="E101">
        <v>100110</v>
      </c>
      <c r="F101" s="1" t="s">
        <v>9668</v>
      </c>
      <c r="G101">
        <v>100110005</v>
      </c>
      <c r="H101">
        <v>5</v>
      </c>
      <c r="I101" s="1" t="s">
        <v>9669</v>
      </c>
      <c r="J101" s="1" t="s">
        <v>9670</v>
      </c>
      <c r="K101" s="1" t="s">
        <v>9671</v>
      </c>
      <c r="L101" s="1" t="s">
        <v>9672</v>
      </c>
      <c r="M101" s="1" t="s">
        <v>9673</v>
      </c>
    </row>
    <row r="102" spans="1:13" hidden="1" x14ac:dyDescent="0.25">
      <c r="A102">
        <v>10</v>
      </c>
      <c r="B102" s="1" t="s">
        <v>9449</v>
      </c>
      <c r="C102">
        <v>1001</v>
      </c>
      <c r="D102" s="1" t="s">
        <v>9450</v>
      </c>
      <c r="E102">
        <v>100110</v>
      </c>
      <c r="F102" s="1" t="s">
        <v>9668</v>
      </c>
      <c r="G102">
        <v>100110006</v>
      </c>
      <c r="H102">
        <v>6</v>
      </c>
      <c r="I102" s="1" t="s">
        <v>9674</v>
      </c>
      <c r="J102" s="1" t="s">
        <v>9675</v>
      </c>
      <c r="K102" s="1" t="s">
        <v>9676</v>
      </c>
      <c r="L102" s="1" t="s">
        <v>9677</v>
      </c>
      <c r="M102" s="1" t="s">
        <v>9678</v>
      </c>
    </row>
    <row r="103" spans="1:13" hidden="1" x14ac:dyDescent="0.25">
      <c r="A103">
        <v>10</v>
      </c>
      <c r="B103" s="1" t="s">
        <v>9449</v>
      </c>
      <c r="C103">
        <v>1001</v>
      </c>
      <c r="D103" s="1" t="s">
        <v>9450</v>
      </c>
      <c r="E103">
        <v>100110</v>
      </c>
      <c r="F103" s="1" t="s">
        <v>9668</v>
      </c>
      <c r="G103">
        <v>100110007</v>
      </c>
      <c r="H103">
        <v>7</v>
      </c>
      <c r="I103" s="1" t="s">
        <v>9679</v>
      </c>
      <c r="J103" s="1" t="s">
        <v>9680</v>
      </c>
      <c r="K103" s="1" t="s">
        <v>9681</v>
      </c>
      <c r="L103" s="1" t="s">
        <v>9682</v>
      </c>
      <c r="M103" s="1" t="s">
        <v>9683</v>
      </c>
    </row>
    <row r="104" spans="1:13" hidden="1" x14ac:dyDescent="0.25">
      <c r="A104">
        <v>10</v>
      </c>
      <c r="B104" s="1" t="s">
        <v>9449</v>
      </c>
      <c r="C104">
        <v>1001</v>
      </c>
      <c r="D104" s="1" t="s">
        <v>9450</v>
      </c>
      <c r="E104">
        <v>100111</v>
      </c>
      <c r="F104" s="1" t="s">
        <v>9684</v>
      </c>
      <c r="G104">
        <v>100111001</v>
      </c>
      <c r="H104">
        <v>1</v>
      </c>
      <c r="I104" s="1" t="s">
        <v>10343</v>
      </c>
      <c r="J104" s="1" t="s">
        <v>10344</v>
      </c>
      <c r="K104" s="1" t="s">
        <v>10345</v>
      </c>
      <c r="L104" s="1" t="s">
        <v>10346</v>
      </c>
      <c r="M104" s="1" t="s">
        <v>10347</v>
      </c>
    </row>
    <row r="105" spans="1:13" hidden="1" x14ac:dyDescent="0.25">
      <c r="A105">
        <v>10</v>
      </c>
      <c r="B105" s="1" t="s">
        <v>9449</v>
      </c>
      <c r="C105">
        <v>1001</v>
      </c>
      <c r="D105" s="1" t="s">
        <v>9450</v>
      </c>
      <c r="E105">
        <v>100111</v>
      </c>
      <c r="F105" s="1" t="s">
        <v>9684</v>
      </c>
      <c r="G105">
        <v>100111002</v>
      </c>
      <c r="H105">
        <v>2</v>
      </c>
      <c r="I105" s="1" t="s">
        <v>10258</v>
      </c>
      <c r="J105" s="1" t="s">
        <v>10259</v>
      </c>
      <c r="K105" s="1" t="s">
        <v>10260</v>
      </c>
      <c r="L105" s="1" t="s">
        <v>10261</v>
      </c>
      <c r="M105" s="1" t="s">
        <v>10262</v>
      </c>
    </row>
    <row r="106" spans="1:13" hidden="1" x14ac:dyDescent="0.25">
      <c r="A106">
        <v>10</v>
      </c>
      <c r="B106" s="1" t="s">
        <v>9449</v>
      </c>
      <c r="C106">
        <v>1001</v>
      </c>
      <c r="D106" s="1" t="s">
        <v>9450</v>
      </c>
      <c r="E106">
        <v>100111</v>
      </c>
      <c r="F106" s="1" t="s">
        <v>9684</v>
      </c>
      <c r="G106">
        <v>100111003</v>
      </c>
      <c r="H106">
        <v>3</v>
      </c>
      <c r="I106" s="1" t="s">
        <v>10182</v>
      </c>
      <c r="J106" s="1" t="s">
        <v>10183</v>
      </c>
      <c r="K106" s="1" t="s">
        <v>10184</v>
      </c>
      <c r="L106" s="1" t="s">
        <v>10185</v>
      </c>
      <c r="M106" s="1" t="s">
        <v>10186</v>
      </c>
    </row>
    <row r="107" spans="1:13" hidden="1" x14ac:dyDescent="0.25">
      <c r="A107">
        <v>10</v>
      </c>
      <c r="B107" s="1" t="s">
        <v>9449</v>
      </c>
      <c r="C107">
        <v>1001</v>
      </c>
      <c r="D107" s="1" t="s">
        <v>9450</v>
      </c>
      <c r="E107">
        <v>100111</v>
      </c>
      <c r="F107" s="1" t="s">
        <v>9684</v>
      </c>
      <c r="G107">
        <v>100111004</v>
      </c>
      <c r="H107">
        <v>4</v>
      </c>
      <c r="I107" s="1" t="s">
        <v>10113</v>
      </c>
      <c r="J107" s="1" t="s">
        <v>10114</v>
      </c>
      <c r="K107" s="1" t="s">
        <v>10115</v>
      </c>
      <c r="L107" s="1" t="s">
        <v>10116</v>
      </c>
      <c r="M107" s="1" t="s">
        <v>10117</v>
      </c>
    </row>
    <row r="108" spans="1:13" hidden="1" x14ac:dyDescent="0.25">
      <c r="A108">
        <v>10</v>
      </c>
      <c r="B108" s="1" t="s">
        <v>9449</v>
      </c>
      <c r="C108">
        <v>1001</v>
      </c>
      <c r="D108" s="1" t="s">
        <v>9450</v>
      </c>
      <c r="E108">
        <v>100111</v>
      </c>
      <c r="F108" s="1" t="s">
        <v>9684</v>
      </c>
      <c r="G108">
        <v>100111005</v>
      </c>
      <c r="H108">
        <v>5</v>
      </c>
      <c r="I108" s="1" t="s">
        <v>9685</v>
      </c>
      <c r="J108" s="1" t="s">
        <v>9686</v>
      </c>
      <c r="K108" s="1" t="s">
        <v>9687</v>
      </c>
      <c r="L108" s="1" t="s">
        <v>9688</v>
      </c>
      <c r="M108" s="1" t="s">
        <v>9689</v>
      </c>
    </row>
    <row r="109" spans="1:13" hidden="1" x14ac:dyDescent="0.25">
      <c r="A109">
        <v>10</v>
      </c>
      <c r="B109" s="1" t="s">
        <v>9449</v>
      </c>
      <c r="C109">
        <v>1001</v>
      </c>
      <c r="D109" s="1" t="s">
        <v>9450</v>
      </c>
      <c r="E109">
        <v>100111</v>
      </c>
      <c r="F109" s="1" t="s">
        <v>9684</v>
      </c>
      <c r="G109">
        <v>100111006</v>
      </c>
      <c r="H109">
        <v>6</v>
      </c>
      <c r="I109" s="1" t="s">
        <v>9690</v>
      </c>
      <c r="J109" s="1" t="s">
        <v>9691</v>
      </c>
      <c r="K109" s="1" t="s">
        <v>9692</v>
      </c>
      <c r="L109" s="1" t="s">
        <v>9693</v>
      </c>
      <c r="M109" s="1" t="s">
        <v>9694</v>
      </c>
    </row>
    <row r="110" spans="1:13" hidden="1" x14ac:dyDescent="0.25">
      <c r="A110">
        <v>10</v>
      </c>
      <c r="B110" s="1" t="s">
        <v>9449</v>
      </c>
      <c r="C110">
        <v>1001</v>
      </c>
      <c r="D110" s="1" t="s">
        <v>9450</v>
      </c>
      <c r="E110">
        <v>100111</v>
      </c>
      <c r="F110" s="1" t="s">
        <v>9684</v>
      </c>
      <c r="G110">
        <v>100111007</v>
      </c>
      <c r="H110">
        <v>7</v>
      </c>
      <c r="I110" s="1" t="s">
        <v>9695</v>
      </c>
      <c r="J110" s="1" t="s">
        <v>9696</v>
      </c>
      <c r="K110" s="1" t="s">
        <v>9697</v>
      </c>
      <c r="L110" s="1" t="s">
        <v>9698</v>
      </c>
      <c r="M110" s="1" t="s">
        <v>9699</v>
      </c>
    </row>
    <row r="111" spans="1:13" hidden="1" x14ac:dyDescent="0.25">
      <c r="A111">
        <v>10</v>
      </c>
      <c r="B111" s="1" t="s">
        <v>9449</v>
      </c>
      <c r="C111">
        <v>1001</v>
      </c>
      <c r="D111" s="1" t="s">
        <v>9450</v>
      </c>
      <c r="E111">
        <v>100111</v>
      </c>
      <c r="F111" s="1" t="s">
        <v>9684</v>
      </c>
      <c r="G111">
        <v>100111008</v>
      </c>
      <c r="H111">
        <v>8</v>
      </c>
      <c r="I111" s="1" t="s">
        <v>9700</v>
      </c>
      <c r="J111" s="1" t="s">
        <v>9701</v>
      </c>
      <c r="K111" s="1" t="s">
        <v>9702</v>
      </c>
      <c r="L111" s="1" t="s">
        <v>9703</v>
      </c>
      <c r="M111" s="1" t="s">
        <v>9704</v>
      </c>
    </row>
    <row r="112" spans="1:13" hidden="1" x14ac:dyDescent="0.25">
      <c r="A112">
        <v>10</v>
      </c>
      <c r="B112" s="1" t="s">
        <v>9449</v>
      </c>
      <c r="C112">
        <v>1001</v>
      </c>
      <c r="D112" s="1" t="s">
        <v>9450</v>
      </c>
      <c r="E112">
        <v>100111</v>
      </c>
      <c r="F112" s="1" t="s">
        <v>9684</v>
      </c>
      <c r="G112">
        <v>100111009</v>
      </c>
      <c r="H112">
        <v>9</v>
      </c>
      <c r="I112" s="1" t="s">
        <v>9705</v>
      </c>
      <c r="J112" s="1" t="s">
        <v>9706</v>
      </c>
      <c r="K112" s="1" t="s">
        <v>9707</v>
      </c>
      <c r="L112" s="1" t="s">
        <v>9708</v>
      </c>
      <c r="M112" s="1" t="s">
        <v>9709</v>
      </c>
    </row>
    <row r="113" spans="1:13" hidden="1" x14ac:dyDescent="0.25">
      <c r="A113">
        <v>10</v>
      </c>
      <c r="B113" s="1" t="s">
        <v>9449</v>
      </c>
      <c r="C113">
        <v>1001</v>
      </c>
      <c r="D113" s="1" t="s">
        <v>9450</v>
      </c>
      <c r="E113">
        <v>100111</v>
      </c>
      <c r="F113" s="1" t="s">
        <v>9684</v>
      </c>
      <c r="G113">
        <v>100111010</v>
      </c>
      <c r="H113">
        <v>10</v>
      </c>
      <c r="I113" s="1" t="s">
        <v>9710</v>
      </c>
      <c r="J113" s="1" t="s">
        <v>9711</v>
      </c>
      <c r="K113" s="1" t="s">
        <v>9712</v>
      </c>
      <c r="L113" s="1" t="s">
        <v>9713</v>
      </c>
      <c r="M113" s="1" t="s">
        <v>9714</v>
      </c>
    </row>
    <row r="114" spans="1:13" hidden="1" x14ac:dyDescent="0.25">
      <c r="A114">
        <v>10</v>
      </c>
      <c r="B114" s="1" t="s">
        <v>9449</v>
      </c>
      <c r="C114">
        <v>1001</v>
      </c>
      <c r="D114" s="1" t="s">
        <v>9450</v>
      </c>
      <c r="E114">
        <v>100111</v>
      </c>
      <c r="F114" s="1" t="s">
        <v>9684</v>
      </c>
      <c r="G114">
        <v>100111011</v>
      </c>
      <c r="H114">
        <v>11</v>
      </c>
      <c r="I114" s="1" t="s">
        <v>9715</v>
      </c>
      <c r="J114" s="1" t="s">
        <v>9716</v>
      </c>
      <c r="K114" s="1" t="s">
        <v>9717</v>
      </c>
      <c r="L114" s="1" t="s">
        <v>9718</v>
      </c>
      <c r="M114" s="1" t="s">
        <v>9719</v>
      </c>
    </row>
    <row r="115" spans="1:13" hidden="1" x14ac:dyDescent="0.25">
      <c r="A115">
        <v>10</v>
      </c>
      <c r="B115" s="1" t="s">
        <v>9449</v>
      </c>
      <c r="C115">
        <v>1001</v>
      </c>
      <c r="D115" s="1" t="s">
        <v>9450</v>
      </c>
      <c r="E115">
        <v>100111</v>
      </c>
      <c r="F115" s="1" t="s">
        <v>9684</v>
      </c>
      <c r="G115">
        <v>100111012</v>
      </c>
      <c r="H115">
        <v>12</v>
      </c>
      <c r="I115" s="1" t="s">
        <v>9720</v>
      </c>
      <c r="J115" s="1" t="s">
        <v>9721</v>
      </c>
      <c r="K115" s="1" t="s">
        <v>9722</v>
      </c>
      <c r="L115" s="1" t="s">
        <v>9723</v>
      </c>
      <c r="M115" s="1" t="s">
        <v>9724</v>
      </c>
    </row>
    <row r="116" spans="1:13" hidden="1" x14ac:dyDescent="0.25">
      <c r="A116">
        <v>10</v>
      </c>
      <c r="B116" s="1" t="s">
        <v>9449</v>
      </c>
      <c r="C116">
        <v>1001</v>
      </c>
      <c r="D116" s="1" t="s">
        <v>9450</v>
      </c>
      <c r="E116">
        <v>100112</v>
      </c>
      <c r="F116" s="1" t="s">
        <v>9725</v>
      </c>
      <c r="G116">
        <v>100112001</v>
      </c>
      <c r="H116">
        <v>1</v>
      </c>
      <c r="I116" s="1" t="s">
        <v>10348</v>
      </c>
      <c r="J116" s="1" t="s">
        <v>10349</v>
      </c>
      <c r="K116" s="1" t="s">
        <v>10350</v>
      </c>
      <c r="L116" s="1" t="s">
        <v>10351</v>
      </c>
      <c r="M116" s="1" t="s">
        <v>10352</v>
      </c>
    </row>
    <row r="117" spans="1:13" hidden="1" x14ac:dyDescent="0.25">
      <c r="A117">
        <v>10</v>
      </c>
      <c r="B117" s="1" t="s">
        <v>9449</v>
      </c>
      <c r="C117">
        <v>1001</v>
      </c>
      <c r="D117" s="1" t="s">
        <v>9450</v>
      </c>
      <c r="E117">
        <v>100112</v>
      </c>
      <c r="F117" s="1" t="s">
        <v>9725</v>
      </c>
      <c r="G117">
        <v>100112002</v>
      </c>
      <c r="H117">
        <v>2</v>
      </c>
      <c r="I117" s="1" t="s">
        <v>10263</v>
      </c>
      <c r="J117" s="1" t="s">
        <v>10264</v>
      </c>
      <c r="K117" s="1" t="s">
        <v>10265</v>
      </c>
      <c r="L117" s="1" t="s">
        <v>10266</v>
      </c>
      <c r="M117" s="1" t="s">
        <v>10267</v>
      </c>
    </row>
    <row r="118" spans="1:13" hidden="1" x14ac:dyDescent="0.25">
      <c r="A118">
        <v>10</v>
      </c>
      <c r="B118" s="1" t="s">
        <v>9449</v>
      </c>
      <c r="C118">
        <v>1001</v>
      </c>
      <c r="D118" s="1" t="s">
        <v>9450</v>
      </c>
      <c r="E118">
        <v>100112</v>
      </c>
      <c r="F118" s="1" t="s">
        <v>9725</v>
      </c>
      <c r="G118">
        <v>100112003</v>
      </c>
      <c r="H118">
        <v>3</v>
      </c>
      <c r="I118" s="1" t="s">
        <v>10187</v>
      </c>
      <c r="J118" s="1" t="s">
        <v>10188</v>
      </c>
      <c r="K118" s="1" t="s">
        <v>10189</v>
      </c>
      <c r="L118" s="1" t="s">
        <v>10190</v>
      </c>
      <c r="M118" s="1" t="s">
        <v>10191</v>
      </c>
    </row>
    <row r="119" spans="1:13" hidden="1" x14ac:dyDescent="0.25">
      <c r="A119">
        <v>10</v>
      </c>
      <c r="B119" s="1" t="s">
        <v>9449</v>
      </c>
      <c r="C119">
        <v>1001</v>
      </c>
      <c r="D119" s="1" t="s">
        <v>9450</v>
      </c>
      <c r="E119">
        <v>100112</v>
      </c>
      <c r="F119" s="1" t="s">
        <v>9725</v>
      </c>
      <c r="G119">
        <v>100112004</v>
      </c>
      <c r="H119">
        <v>4</v>
      </c>
      <c r="I119" s="1" t="s">
        <v>10118</v>
      </c>
      <c r="J119" s="1" t="s">
        <v>10119</v>
      </c>
      <c r="K119" s="1" t="s">
        <v>10120</v>
      </c>
      <c r="L119" s="1" t="s">
        <v>10121</v>
      </c>
      <c r="M119" s="1" t="s">
        <v>10122</v>
      </c>
    </row>
    <row r="120" spans="1:13" hidden="1" x14ac:dyDescent="0.25">
      <c r="A120">
        <v>10</v>
      </c>
      <c r="B120" s="1" t="s">
        <v>9449</v>
      </c>
      <c r="C120">
        <v>1001</v>
      </c>
      <c r="D120" s="1" t="s">
        <v>9450</v>
      </c>
      <c r="E120">
        <v>100112</v>
      </c>
      <c r="F120" s="1" t="s">
        <v>9725</v>
      </c>
      <c r="G120">
        <v>100112005</v>
      </c>
      <c r="H120">
        <v>5</v>
      </c>
      <c r="I120" s="1" t="s">
        <v>9726</v>
      </c>
      <c r="J120" s="1" t="s">
        <v>9727</v>
      </c>
      <c r="K120" s="1" t="s">
        <v>9728</v>
      </c>
      <c r="L120" s="1" t="s">
        <v>9729</v>
      </c>
      <c r="M120" s="1" t="s">
        <v>9730</v>
      </c>
    </row>
    <row r="121" spans="1:13" hidden="1" x14ac:dyDescent="0.25">
      <c r="A121">
        <v>10</v>
      </c>
      <c r="B121" s="1" t="s">
        <v>9449</v>
      </c>
      <c r="C121">
        <v>1001</v>
      </c>
      <c r="D121" s="1" t="s">
        <v>9450</v>
      </c>
      <c r="E121">
        <v>100112</v>
      </c>
      <c r="F121" s="1" t="s">
        <v>9725</v>
      </c>
      <c r="G121">
        <v>100112006</v>
      </c>
      <c r="H121">
        <v>6</v>
      </c>
      <c r="I121" s="1" t="s">
        <v>9731</v>
      </c>
      <c r="J121" s="1" t="s">
        <v>9732</v>
      </c>
      <c r="K121" s="1" t="s">
        <v>9733</v>
      </c>
      <c r="L121" s="1" t="s">
        <v>9734</v>
      </c>
      <c r="M121" s="1" t="s">
        <v>9735</v>
      </c>
    </row>
    <row r="122" spans="1:13" hidden="1" x14ac:dyDescent="0.25">
      <c r="A122">
        <v>10</v>
      </c>
      <c r="B122" s="1" t="s">
        <v>9449</v>
      </c>
      <c r="C122">
        <v>1001</v>
      </c>
      <c r="D122" s="1" t="s">
        <v>9450</v>
      </c>
      <c r="E122">
        <v>100112</v>
      </c>
      <c r="F122" s="1" t="s">
        <v>9725</v>
      </c>
      <c r="G122">
        <v>100112007</v>
      </c>
      <c r="H122">
        <v>7</v>
      </c>
      <c r="I122" s="1" t="s">
        <v>9736</v>
      </c>
      <c r="J122" s="1" t="s">
        <v>9737</v>
      </c>
      <c r="K122" s="1" t="s">
        <v>9738</v>
      </c>
      <c r="L122" s="1" t="s">
        <v>9739</v>
      </c>
      <c r="M122" s="1" t="s">
        <v>9740</v>
      </c>
    </row>
    <row r="123" spans="1:13" hidden="1" x14ac:dyDescent="0.25">
      <c r="A123">
        <v>10</v>
      </c>
      <c r="B123" s="1" t="s">
        <v>9449</v>
      </c>
      <c r="C123">
        <v>1001</v>
      </c>
      <c r="D123" s="1" t="s">
        <v>9450</v>
      </c>
      <c r="E123">
        <v>100112</v>
      </c>
      <c r="F123" s="1" t="s">
        <v>9725</v>
      </c>
      <c r="G123">
        <v>100112008</v>
      </c>
      <c r="H123">
        <v>8</v>
      </c>
      <c r="I123" s="1" t="s">
        <v>9741</v>
      </c>
      <c r="J123" s="1" t="s">
        <v>9742</v>
      </c>
      <c r="K123" s="1" t="s">
        <v>9743</v>
      </c>
      <c r="L123" s="1" t="s">
        <v>9744</v>
      </c>
      <c r="M123" s="1" t="s">
        <v>9745</v>
      </c>
    </row>
    <row r="124" spans="1:13" hidden="1" x14ac:dyDescent="0.25">
      <c r="A124">
        <v>10</v>
      </c>
      <c r="B124" s="1" t="s">
        <v>9449</v>
      </c>
      <c r="C124">
        <v>1001</v>
      </c>
      <c r="D124" s="1" t="s">
        <v>9450</v>
      </c>
      <c r="E124">
        <v>100112</v>
      </c>
      <c r="F124" s="1" t="s">
        <v>9725</v>
      </c>
      <c r="G124">
        <v>100112009</v>
      </c>
      <c r="H124">
        <v>9</v>
      </c>
      <c r="I124" s="1" t="s">
        <v>9746</v>
      </c>
      <c r="J124" s="1" t="s">
        <v>9747</v>
      </c>
      <c r="K124" s="1" t="s">
        <v>9748</v>
      </c>
      <c r="L124" s="1" t="s">
        <v>9749</v>
      </c>
      <c r="M124" s="1" t="s">
        <v>9750</v>
      </c>
    </row>
    <row r="125" spans="1:13" hidden="1" x14ac:dyDescent="0.25">
      <c r="A125">
        <v>10</v>
      </c>
      <c r="B125" s="1" t="s">
        <v>9449</v>
      </c>
      <c r="C125">
        <v>1001</v>
      </c>
      <c r="D125" s="1" t="s">
        <v>9450</v>
      </c>
      <c r="E125">
        <v>100112</v>
      </c>
      <c r="F125" s="1" t="s">
        <v>9725</v>
      </c>
      <c r="G125">
        <v>100112010</v>
      </c>
      <c r="H125">
        <v>10</v>
      </c>
      <c r="I125" s="1" t="s">
        <v>9751</v>
      </c>
      <c r="J125" s="1" t="s">
        <v>9752</v>
      </c>
      <c r="K125" s="1" t="s">
        <v>9753</v>
      </c>
      <c r="L125" s="1" t="s">
        <v>9754</v>
      </c>
      <c r="M125" s="1" t="s">
        <v>9755</v>
      </c>
    </row>
    <row r="126" spans="1:13" hidden="1" x14ac:dyDescent="0.25">
      <c r="A126">
        <v>10</v>
      </c>
      <c r="B126" s="1" t="s">
        <v>9449</v>
      </c>
      <c r="C126">
        <v>1001</v>
      </c>
      <c r="D126" s="1" t="s">
        <v>9450</v>
      </c>
      <c r="E126">
        <v>100112</v>
      </c>
      <c r="F126" s="1" t="s">
        <v>9725</v>
      </c>
      <c r="G126">
        <v>100112011</v>
      </c>
      <c r="H126">
        <v>11</v>
      </c>
      <c r="I126" s="1" t="s">
        <v>9756</v>
      </c>
      <c r="J126" s="1" t="s">
        <v>9757</v>
      </c>
      <c r="K126" s="1" t="s">
        <v>9758</v>
      </c>
      <c r="L126" s="1" t="s">
        <v>9759</v>
      </c>
      <c r="M126" s="1" t="s">
        <v>9760</v>
      </c>
    </row>
    <row r="127" spans="1:13" hidden="1" x14ac:dyDescent="0.25">
      <c r="A127">
        <v>10</v>
      </c>
      <c r="B127" s="1" t="s">
        <v>9449</v>
      </c>
      <c r="C127">
        <v>1001</v>
      </c>
      <c r="D127" s="1" t="s">
        <v>9450</v>
      </c>
      <c r="E127">
        <v>100112</v>
      </c>
      <c r="F127" s="1" t="s">
        <v>9725</v>
      </c>
      <c r="G127">
        <v>100112012</v>
      </c>
      <c r="H127">
        <v>12</v>
      </c>
      <c r="I127" s="1" t="s">
        <v>9761</v>
      </c>
      <c r="J127" s="1" t="s">
        <v>9762</v>
      </c>
      <c r="K127" s="1" t="s">
        <v>9763</v>
      </c>
      <c r="L127" s="1" t="s">
        <v>9764</v>
      </c>
      <c r="M127" s="1" t="s">
        <v>9765</v>
      </c>
    </row>
    <row r="128" spans="1:13" hidden="1" x14ac:dyDescent="0.25">
      <c r="A128">
        <v>10</v>
      </c>
      <c r="B128" s="1" t="s">
        <v>9449</v>
      </c>
      <c r="C128">
        <v>1001</v>
      </c>
      <c r="D128" s="1" t="s">
        <v>9450</v>
      </c>
      <c r="E128">
        <v>100112</v>
      </c>
      <c r="F128" s="1" t="s">
        <v>9725</v>
      </c>
      <c r="G128">
        <v>100112013</v>
      </c>
      <c r="H128">
        <v>13</v>
      </c>
      <c r="I128" s="1" t="s">
        <v>9766</v>
      </c>
      <c r="J128" s="1" t="s">
        <v>9767</v>
      </c>
      <c r="K128" s="1" t="s">
        <v>9768</v>
      </c>
      <c r="L128" s="1" t="s">
        <v>9769</v>
      </c>
      <c r="M128" s="1" t="s">
        <v>9770</v>
      </c>
    </row>
    <row r="129" spans="1:13" hidden="1" x14ac:dyDescent="0.25">
      <c r="A129">
        <v>10</v>
      </c>
      <c r="B129" s="1" t="s">
        <v>9449</v>
      </c>
      <c r="C129">
        <v>1001</v>
      </c>
      <c r="D129" s="1" t="s">
        <v>9450</v>
      </c>
      <c r="E129">
        <v>100112</v>
      </c>
      <c r="F129" s="1" t="s">
        <v>9725</v>
      </c>
      <c r="G129">
        <v>100112014</v>
      </c>
      <c r="H129">
        <v>14</v>
      </c>
      <c r="I129" s="1" t="s">
        <v>9771</v>
      </c>
      <c r="J129" s="1" t="s">
        <v>9772</v>
      </c>
      <c r="K129" s="1" t="s">
        <v>9773</v>
      </c>
      <c r="L129" s="1" t="s">
        <v>9774</v>
      </c>
      <c r="M129" s="1" t="s">
        <v>9775</v>
      </c>
    </row>
    <row r="130" spans="1:13" hidden="1" x14ac:dyDescent="0.25">
      <c r="A130">
        <v>10</v>
      </c>
      <c r="B130" s="1" t="s">
        <v>9449</v>
      </c>
      <c r="C130">
        <v>1001</v>
      </c>
      <c r="D130" s="1" t="s">
        <v>9450</v>
      </c>
      <c r="E130">
        <v>100112</v>
      </c>
      <c r="F130" s="1" t="s">
        <v>9725</v>
      </c>
      <c r="G130">
        <v>100112015</v>
      </c>
      <c r="H130">
        <v>15</v>
      </c>
      <c r="I130" s="1" t="s">
        <v>9776</v>
      </c>
      <c r="J130" s="1" t="s">
        <v>9777</v>
      </c>
      <c r="K130" s="1" t="s">
        <v>9778</v>
      </c>
      <c r="L130" s="1" t="s">
        <v>9779</v>
      </c>
      <c r="M130" s="1" t="s">
        <v>9780</v>
      </c>
    </row>
    <row r="131" spans="1:13" hidden="1" x14ac:dyDescent="0.25">
      <c r="A131">
        <v>10</v>
      </c>
      <c r="B131" s="1" t="s">
        <v>9449</v>
      </c>
      <c r="C131">
        <v>1001</v>
      </c>
      <c r="D131" s="1" t="s">
        <v>9450</v>
      </c>
      <c r="E131">
        <v>100112</v>
      </c>
      <c r="F131" s="1" t="s">
        <v>9725</v>
      </c>
      <c r="G131">
        <v>100112016</v>
      </c>
      <c r="H131">
        <v>16</v>
      </c>
      <c r="I131" s="1" t="s">
        <v>9781</v>
      </c>
      <c r="J131" s="1" t="s">
        <v>9782</v>
      </c>
      <c r="K131" s="1" t="s">
        <v>9783</v>
      </c>
      <c r="L131" s="1" t="s">
        <v>9784</v>
      </c>
      <c r="M131" s="1" t="s">
        <v>9785</v>
      </c>
    </row>
    <row r="132" spans="1:13" hidden="1" x14ac:dyDescent="0.25">
      <c r="A132">
        <v>10</v>
      </c>
      <c r="B132" s="1" t="s">
        <v>9449</v>
      </c>
      <c r="C132">
        <v>1001</v>
      </c>
      <c r="D132" s="1" t="s">
        <v>9450</v>
      </c>
      <c r="E132">
        <v>100112</v>
      </c>
      <c r="F132" s="1" t="s">
        <v>9725</v>
      </c>
      <c r="G132">
        <v>100112017</v>
      </c>
      <c r="H132">
        <v>17</v>
      </c>
      <c r="I132" s="1" t="s">
        <v>9786</v>
      </c>
      <c r="J132" s="1" t="s">
        <v>9787</v>
      </c>
      <c r="K132" s="1" t="s">
        <v>9788</v>
      </c>
      <c r="L132" s="1" t="s">
        <v>9789</v>
      </c>
      <c r="M132" s="1" t="s">
        <v>9790</v>
      </c>
    </row>
    <row r="133" spans="1:13" hidden="1" x14ac:dyDescent="0.25">
      <c r="A133">
        <v>10</v>
      </c>
      <c r="B133" s="1" t="s">
        <v>9449</v>
      </c>
      <c r="C133">
        <v>1001</v>
      </c>
      <c r="D133" s="1" t="s">
        <v>9450</v>
      </c>
      <c r="E133">
        <v>100112</v>
      </c>
      <c r="F133" s="1" t="s">
        <v>9725</v>
      </c>
      <c r="G133">
        <v>100112018</v>
      </c>
      <c r="H133">
        <v>18</v>
      </c>
      <c r="I133" s="1" t="s">
        <v>9791</v>
      </c>
      <c r="J133" s="1" t="s">
        <v>9792</v>
      </c>
      <c r="K133" s="1" t="s">
        <v>9793</v>
      </c>
      <c r="L133" s="1" t="s">
        <v>9794</v>
      </c>
      <c r="M133" s="1" t="s">
        <v>9795</v>
      </c>
    </row>
    <row r="134" spans="1:13" hidden="1" x14ac:dyDescent="0.25">
      <c r="A134">
        <v>10</v>
      </c>
      <c r="B134" s="1" t="s">
        <v>9449</v>
      </c>
      <c r="C134">
        <v>1001</v>
      </c>
      <c r="D134" s="1" t="s">
        <v>9450</v>
      </c>
      <c r="E134">
        <v>100112</v>
      </c>
      <c r="F134" s="1" t="s">
        <v>9725</v>
      </c>
      <c r="G134">
        <v>100112019</v>
      </c>
      <c r="H134">
        <v>19</v>
      </c>
      <c r="I134" s="1" t="s">
        <v>9796</v>
      </c>
      <c r="J134" s="1" t="s">
        <v>9797</v>
      </c>
      <c r="K134" s="1" t="s">
        <v>9798</v>
      </c>
      <c r="L134" s="1" t="s">
        <v>9799</v>
      </c>
      <c r="M134" s="1" t="s">
        <v>9800</v>
      </c>
    </row>
    <row r="135" spans="1:13" hidden="1" x14ac:dyDescent="0.25">
      <c r="A135">
        <v>10</v>
      </c>
      <c r="B135" s="1" t="s">
        <v>9449</v>
      </c>
      <c r="C135">
        <v>1001</v>
      </c>
      <c r="D135" s="1" t="s">
        <v>9450</v>
      </c>
      <c r="E135">
        <v>100112</v>
      </c>
      <c r="F135" s="1" t="s">
        <v>9725</v>
      </c>
      <c r="G135">
        <v>100112020</v>
      </c>
      <c r="H135">
        <v>20</v>
      </c>
      <c r="I135" s="1" t="s">
        <v>9801</v>
      </c>
      <c r="J135" s="1" t="s">
        <v>9802</v>
      </c>
      <c r="K135" s="1" t="s">
        <v>9803</v>
      </c>
      <c r="L135" s="1" t="s">
        <v>9804</v>
      </c>
      <c r="M135" s="1" t="s">
        <v>9805</v>
      </c>
    </row>
    <row r="136" spans="1:13" hidden="1" x14ac:dyDescent="0.25">
      <c r="A136">
        <v>10</v>
      </c>
      <c r="B136" s="1" t="s">
        <v>9449</v>
      </c>
      <c r="C136">
        <v>1001</v>
      </c>
      <c r="D136" s="1" t="s">
        <v>9450</v>
      </c>
      <c r="E136">
        <v>100112</v>
      </c>
      <c r="F136" s="1" t="s">
        <v>9725</v>
      </c>
      <c r="G136">
        <v>100112021</v>
      </c>
      <c r="H136">
        <v>21</v>
      </c>
      <c r="I136" s="1" t="s">
        <v>9806</v>
      </c>
      <c r="J136" s="1" t="s">
        <v>9807</v>
      </c>
      <c r="K136" s="1" t="s">
        <v>9808</v>
      </c>
      <c r="L136" s="1" t="s">
        <v>9809</v>
      </c>
      <c r="M136" s="1" t="s">
        <v>9810</v>
      </c>
    </row>
    <row r="137" spans="1:13" hidden="1" x14ac:dyDescent="0.25">
      <c r="A137">
        <v>10</v>
      </c>
      <c r="B137" s="1" t="s">
        <v>9449</v>
      </c>
      <c r="C137">
        <v>1001</v>
      </c>
      <c r="D137" s="1" t="s">
        <v>9450</v>
      </c>
      <c r="E137">
        <v>100112</v>
      </c>
      <c r="F137" s="1" t="s">
        <v>9725</v>
      </c>
      <c r="G137">
        <v>100112022</v>
      </c>
      <c r="H137">
        <v>22</v>
      </c>
      <c r="I137" s="1" t="s">
        <v>9811</v>
      </c>
      <c r="J137" s="1" t="s">
        <v>9812</v>
      </c>
      <c r="K137" s="1" t="s">
        <v>9813</v>
      </c>
      <c r="L137" s="1" t="s">
        <v>9814</v>
      </c>
      <c r="M137" s="1" t="s">
        <v>9815</v>
      </c>
    </row>
    <row r="138" spans="1:13" hidden="1" x14ac:dyDescent="0.25">
      <c r="A138">
        <v>10</v>
      </c>
      <c r="B138" s="1" t="s">
        <v>9449</v>
      </c>
      <c r="C138">
        <v>1001</v>
      </c>
      <c r="D138" s="1" t="s">
        <v>9450</v>
      </c>
      <c r="E138">
        <v>100112</v>
      </c>
      <c r="F138" s="1" t="s">
        <v>9725</v>
      </c>
      <c r="G138">
        <v>100112023</v>
      </c>
      <c r="H138">
        <v>23</v>
      </c>
      <c r="I138" s="1" t="s">
        <v>9816</v>
      </c>
      <c r="J138" s="1" t="s">
        <v>9817</v>
      </c>
      <c r="K138" s="1" t="s">
        <v>9818</v>
      </c>
      <c r="L138" s="1" t="s">
        <v>9819</v>
      </c>
      <c r="M138" s="1" t="s">
        <v>9820</v>
      </c>
    </row>
    <row r="139" spans="1:13" hidden="1" x14ac:dyDescent="0.25">
      <c r="A139">
        <v>10</v>
      </c>
      <c r="B139" s="1" t="s">
        <v>9449</v>
      </c>
      <c r="C139">
        <v>1001</v>
      </c>
      <c r="D139" s="1" t="s">
        <v>9450</v>
      </c>
      <c r="E139">
        <v>100112</v>
      </c>
      <c r="F139" s="1" t="s">
        <v>9725</v>
      </c>
      <c r="G139">
        <v>100112024</v>
      </c>
      <c r="H139">
        <v>24</v>
      </c>
      <c r="I139" s="1" t="s">
        <v>9821</v>
      </c>
      <c r="J139" s="1" t="s">
        <v>9822</v>
      </c>
      <c r="K139" s="1" t="s">
        <v>9823</v>
      </c>
      <c r="L139" s="1" t="s">
        <v>9824</v>
      </c>
      <c r="M139" s="1" t="s">
        <v>9825</v>
      </c>
    </row>
    <row r="140" spans="1:13" hidden="1" x14ac:dyDescent="0.25">
      <c r="A140">
        <v>10</v>
      </c>
      <c r="B140" s="1" t="s">
        <v>9449</v>
      </c>
      <c r="C140">
        <v>1001</v>
      </c>
      <c r="D140" s="1" t="s">
        <v>9450</v>
      </c>
      <c r="E140">
        <v>100112</v>
      </c>
      <c r="F140" s="1" t="s">
        <v>9725</v>
      </c>
      <c r="G140">
        <v>100112025</v>
      </c>
      <c r="H140">
        <v>25</v>
      </c>
      <c r="I140" s="1" t="s">
        <v>9826</v>
      </c>
      <c r="J140" s="1" t="s">
        <v>9827</v>
      </c>
      <c r="K140" s="1" t="s">
        <v>9828</v>
      </c>
      <c r="L140" s="1" t="s">
        <v>9829</v>
      </c>
      <c r="M140" s="1" t="s">
        <v>9830</v>
      </c>
    </row>
    <row r="141" spans="1:13" hidden="1" x14ac:dyDescent="0.25">
      <c r="A141">
        <v>10</v>
      </c>
      <c r="B141" s="1" t="s">
        <v>9449</v>
      </c>
      <c r="C141">
        <v>1001</v>
      </c>
      <c r="D141" s="1" t="s">
        <v>9450</v>
      </c>
      <c r="E141">
        <v>100112</v>
      </c>
      <c r="F141" s="1" t="s">
        <v>9725</v>
      </c>
      <c r="G141">
        <v>100112026</v>
      </c>
      <c r="H141">
        <v>26</v>
      </c>
      <c r="I141" s="1" t="s">
        <v>9831</v>
      </c>
      <c r="J141" s="1" t="s">
        <v>9832</v>
      </c>
      <c r="K141" s="1" t="s">
        <v>9833</v>
      </c>
      <c r="L141" s="1" t="s">
        <v>9834</v>
      </c>
      <c r="M141" s="1" t="s">
        <v>9835</v>
      </c>
    </row>
    <row r="142" spans="1:13" hidden="1" x14ac:dyDescent="0.25">
      <c r="A142">
        <v>10</v>
      </c>
      <c r="B142" s="1" t="s">
        <v>9449</v>
      </c>
      <c r="C142">
        <v>1001</v>
      </c>
      <c r="D142" s="1" t="s">
        <v>9450</v>
      </c>
      <c r="E142">
        <v>100112</v>
      </c>
      <c r="F142" s="1" t="s">
        <v>9725</v>
      </c>
      <c r="G142">
        <v>100112027</v>
      </c>
      <c r="H142">
        <v>27</v>
      </c>
      <c r="I142" s="1" t="s">
        <v>9836</v>
      </c>
      <c r="J142" s="1" t="s">
        <v>9837</v>
      </c>
      <c r="K142" s="1" t="s">
        <v>9838</v>
      </c>
      <c r="L142" s="1" t="s">
        <v>9839</v>
      </c>
      <c r="M142" s="1" t="s">
        <v>9840</v>
      </c>
    </row>
    <row r="143" spans="1:13" hidden="1" x14ac:dyDescent="0.25">
      <c r="A143">
        <v>10</v>
      </c>
      <c r="B143" s="1" t="s">
        <v>9449</v>
      </c>
      <c r="C143">
        <v>1001</v>
      </c>
      <c r="D143" s="1" t="s">
        <v>9450</v>
      </c>
      <c r="E143">
        <v>100112</v>
      </c>
      <c r="F143" s="1" t="s">
        <v>9725</v>
      </c>
      <c r="G143">
        <v>100112028</v>
      </c>
      <c r="H143">
        <v>28</v>
      </c>
      <c r="I143" s="1" t="s">
        <v>9841</v>
      </c>
      <c r="J143" s="1" t="s">
        <v>9842</v>
      </c>
      <c r="K143" s="1" t="s">
        <v>9843</v>
      </c>
      <c r="L143" s="1" t="s">
        <v>9844</v>
      </c>
      <c r="M143" s="1" t="s">
        <v>9845</v>
      </c>
    </row>
    <row r="144" spans="1:13" hidden="1" x14ac:dyDescent="0.25">
      <c r="A144">
        <v>10</v>
      </c>
      <c r="B144" s="1" t="s">
        <v>9449</v>
      </c>
      <c r="C144">
        <v>1001</v>
      </c>
      <c r="D144" s="1" t="s">
        <v>9450</v>
      </c>
      <c r="E144">
        <v>100112</v>
      </c>
      <c r="F144" s="1" t="s">
        <v>9725</v>
      </c>
      <c r="G144">
        <v>100112029</v>
      </c>
      <c r="H144">
        <v>29</v>
      </c>
      <c r="I144" s="1" t="s">
        <v>9846</v>
      </c>
      <c r="J144" s="1" t="s">
        <v>9847</v>
      </c>
      <c r="K144" s="1" t="s">
        <v>9848</v>
      </c>
      <c r="L144" s="1" t="s">
        <v>9849</v>
      </c>
      <c r="M144" s="1" t="s">
        <v>9850</v>
      </c>
    </row>
    <row r="145" spans="1:13" hidden="1" x14ac:dyDescent="0.25">
      <c r="A145">
        <v>10</v>
      </c>
      <c r="B145" s="1" t="s">
        <v>9449</v>
      </c>
      <c r="C145">
        <v>1001</v>
      </c>
      <c r="D145" s="1" t="s">
        <v>9450</v>
      </c>
      <c r="E145">
        <v>100112</v>
      </c>
      <c r="F145" s="1" t="s">
        <v>9725</v>
      </c>
      <c r="G145">
        <v>100112030</v>
      </c>
      <c r="H145">
        <v>30</v>
      </c>
      <c r="I145" s="1" t="s">
        <v>9851</v>
      </c>
      <c r="J145" s="1" t="s">
        <v>9852</v>
      </c>
      <c r="K145" s="1" t="s">
        <v>9853</v>
      </c>
      <c r="L145" s="1" t="s">
        <v>9854</v>
      </c>
      <c r="M145" s="1" t="s">
        <v>9855</v>
      </c>
    </row>
    <row r="146" spans="1:13" hidden="1" x14ac:dyDescent="0.25">
      <c r="A146">
        <v>10</v>
      </c>
      <c r="B146" s="1" t="s">
        <v>9449</v>
      </c>
      <c r="C146">
        <v>1001</v>
      </c>
      <c r="D146" s="1" t="s">
        <v>9450</v>
      </c>
      <c r="E146">
        <v>100112</v>
      </c>
      <c r="F146" s="1" t="s">
        <v>9725</v>
      </c>
      <c r="G146">
        <v>100112031</v>
      </c>
      <c r="H146">
        <v>31</v>
      </c>
      <c r="I146" s="1" t="s">
        <v>9856</v>
      </c>
      <c r="J146" s="1" t="s">
        <v>9857</v>
      </c>
      <c r="K146" s="1" t="s">
        <v>9858</v>
      </c>
      <c r="L146" s="1" t="s">
        <v>9859</v>
      </c>
      <c r="M146" s="1" t="s">
        <v>9860</v>
      </c>
    </row>
    <row r="147" spans="1:13" hidden="1" x14ac:dyDescent="0.25">
      <c r="A147">
        <v>10</v>
      </c>
      <c r="B147" s="1" t="s">
        <v>9449</v>
      </c>
      <c r="C147">
        <v>1001</v>
      </c>
      <c r="D147" s="1" t="s">
        <v>9450</v>
      </c>
      <c r="E147">
        <v>100112</v>
      </c>
      <c r="F147" s="1" t="s">
        <v>9725</v>
      </c>
      <c r="G147">
        <v>100112032</v>
      </c>
      <c r="H147">
        <v>32</v>
      </c>
      <c r="I147" s="1" t="s">
        <v>9861</v>
      </c>
      <c r="J147" s="1" t="s">
        <v>9862</v>
      </c>
      <c r="K147" s="1" t="s">
        <v>9863</v>
      </c>
      <c r="L147" s="1" t="s">
        <v>9864</v>
      </c>
      <c r="M147" s="1" t="s">
        <v>9865</v>
      </c>
    </row>
    <row r="148" spans="1:13" hidden="1" x14ac:dyDescent="0.25">
      <c r="A148">
        <v>10</v>
      </c>
      <c r="B148" s="1" t="s">
        <v>9449</v>
      </c>
      <c r="C148">
        <v>1001</v>
      </c>
      <c r="D148" s="1" t="s">
        <v>9450</v>
      </c>
      <c r="E148">
        <v>100112</v>
      </c>
      <c r="F148" s="1" t="s">
        <v>9725</v>
      </c>
      <c r="G148">
        <v>100112033</v>
      </c>
      <c r="H148">
        <v>33</v>
      </c>
      <c r="I148" s="1" t="s">
        <v>9866</v>
      </c>
      <c r="J148" s="1" t="s">
        <v>9867</v>
      </c>
      <c r="K148" s="1" t="s">
        <v>9868</v>
      </c>
      <c r="L148" s="1" t="s">
        <v>9869</v>
      </c>
      <c r="M148" s="1" t="s">
        <v>9870</v>
      </c>
    </row>
    <row r="149" spans="1:13" hidden="1" x14ac:dyDescent="0.25">
      <c r="A149">
        <v>10</v>
      </c>
      <c r="B149" s="1" t="s">
        <v>9449</v>
      </c>
      <c r="C149">
        <v>1001</v>
      </c>
      <c r="D149" s="1" t="s">
        <v>9450</v>
      </c>
      <c r="E149">
        <v>100112</v>
      </c>
      <c r="F149" s="1" t="s">
        <v>9725</v>
      </c>
      <c r="G149">
        <v>100112034</v>
      </c>
      <c r="H149">
        <v>34</v>
      </c>
      <c r="I149" s="1" t="s">
        <v>9871</v>
      </c>
      <c r="J149" s="1" t="s">
        <v>9872</v>
      </c>
      <c r="K149" s="1" t="s">
        <v>9873</v>
      </c>
      <c r="L149" s="1" t="s">
        <v>9874</v>
      </c>
      <c r="M149" s="1" t="s">
        <v>9875</v>
      </c>
    </row>
    <row r="150" spans="1:13" hidden="1" x14ac:dyDescent="0.25">
      <c r="A150">
        <v>10</v>
      </c>
      <c r="B150" s="1" t="s">
        <v>9449</v>
      </c>
      <c r="C150">
        <v>1001</v>
      </c>
      <c r="D150" s="1" t="s">
        <v>9450</v>
      </c>
      <c r="E150">
        <v>100112</v>
      </c>
      <c r="F150" s="1" t="s">
        <v>9725</v>
      </c>
      <c r="G150">
        <v>100112035</v>
      </c>
      <c r="H150">
        <v>35</v>
      </c>
      <c r="I150" s="1" t="s">
        <v>9876</v>
      </c>
      <c r="J150" s="1" t="s">
        <v>9877</v>
      </c>
      <c r="K150" s="1" t="s">
        <v>9878</v>
      </c>
      <c r="L150" s="1" t="s">
        <v>9879</v>
      </c>
      <c r="M150" s="1" t="s">
        <v>9880</v>
      </c>
    </row>
    <row r="151" spans="1:13" hidden="1" x14ac:dyDescent="0.25">
      <c r="A151">
        <v>10</v>
      </c>
      <c r="B151" s="1" t="s">
        <v>9449</v>
      </c>
      <c r="C151">
        <v>1001</v>
      </c>
      <c r="D151" s="1" t="s">
        <v>9450</v>
      </c>
      <c r="E151">
        <v>100112</v>
      </c>
      <c r="F151" s="1" t="s">
        <v>9725</v>
      </c>
      <c r="G151">
        <v>100112036</v>
      </c>
      <c r="H151">
        <v>36</v>
      </c>
      <c r="I151" s="1" t="s">
        <v>9881</v>
      </c>
      <c r="J151" s="1" t="s">
        <v>9882</v>
      </c>
      <c r="K151" s="1" t="s">
        <v>9883</v>
      </c>
      <c r="L151" s="1" t="s">
        <v>9884</v>
      </c>
      <c r="M151" s="1" t="s">
        <v>9885</v>
      </c>
    </row>
    <row r="152" spans="1:13" hidden="1" x14ac:dyDescent="0.25">
      <c r="A152">
        <v>10</v>
      </c>
      <c r="B152" s="1" t="s">
        <v>9449</v>
      </c>
      <c r="C152">
        <v>1001</v>
      </c>
      <c r="D152" s="1" t="s">
        <v>9450</v>
      </c>
      <c r="E152">
        <v>100112</v>
      </c>
      <c r="F152" s="1" t="s">
        <v>9725</v>
      </c>
      <c r="G152">
        <v>100112037</v>
      </c>
      <c r="H152">
        <v>37</v>
      </c>
      <c r="I152" s="1" t="s">
        <v>9886</v>
      </c>
      <c r="J152" s="1" t="s">
        <v>9887</v>
      </c>
      <c r="K152" s="1" t="s">
        <v>9888</v>
      </c>
      <c r="L152" s="1" t="s">
        <v>9889</v>
      </c>
      <c r="M152" s="1" t="s">
        <v>9890</v>
      </c>
    </row>
    <row r="153" spans="1:13" hidden="1" x14ac:dyDescent="0.25">
      <c r="A153">
        <v>10</v>
      </c>
      <c r="B153" s="1" t="s">
        <v>9449</v>
      </c>
      <c r="C153">
        <v>1001</v>
      </c>
      <c r="D153" s="1" t="s">
        <v>9450</v>
      </c>
      <c r="E153">
        <v>100112</v>
      </c>
      <c r="F153" s="1" t="s">
        <v>9725</v>
      </c>
      <c r="G153">
        <v>100112038</v>
      </c>
      <c r="H153">
        <v>38</v>
      </c>
      <c r="I153" s="1" t="s">
        <v>9891</v>
      </c>
      <c r="J153" s="1" t="s">
        <v>9892</v>
      </c>
      <c r="K153" s="1" t="s">
        <v>9893</v>
      </c>
      <c r="L153" s="1" t="s">
        <v>9894</v>
      </c>
      <c r="M153" s="1" t="s">
        <v>9895</v>
      </c>
    </row>
    <row r="154" spans="1:13" hidden="1" x14ac:dyDescent="0.25">
      <c r="A154">
        <v>10</v>
      </c>
      <c r="B154" s="1" t="s">
        <v>9449</v>
      </c>
      <c r="C154">
        <v>1001</v>
      </c>
      <c r="D154" s="1" t="s">
        <v>9450</v>
      </c>
      <c r="E154">
        <v>100112</v>
      </c>
      <c r="F154" s="1" t="s">
        <v>9725</v>
      </c>
      <c r="G154">
        <v>100112039</v>
      </c>
      <c r="H154">
        <v>39</v>
      </c>
      <c r="I154" s="1" t="s">
        <v>9896</v>
      </c>
      <c r="J154" s="1" t="s">
        <v>9897</v>
      </c>
      <c r="K154" s="1" t="s">
        <v>9898</v>
      </c>
      <c r="L154" s="1" t="s">
        <v>9899</v>
      </c>
      <c r="M154" s="1" t="s">
        <v>9900</v>
      </c>
    </row>
    <row r="155" spans="1:13" hidden="1" x14ac:dyDescent="0.25">
      <c r="A155">
        <v>10</v>
      </c>
      <c r="B155" s="1" t="s">
        <v>9449</v>
      </c>
      <c r="C155">
        <v>1001</v>
      </c>
      <c r="D155" s="1" t="s">
        <v>9450</v>
      </c>
      <c r="E155">
        <v>100112</v>
      </c>
      <c r="F155" s="1" t="s">
        <v>9725</v>
      </c>
      <c r="G155">
        <v>100112040</v>
      </c>
      <c r="H155">
        <v>40</v>
      </c>
      <c r="I155" s="1" t="s">
        <v>9901</v>
      </c>
      <c r="J155" s="1" t="s">
        <v>9902</v>
      </c>
      <c r="K155" s="1" t="s">
        <v>9903</v>
      </c>
      <c r="L155" s="1" t="s">
        <v>9904</v>
      </c>
      <c r="M155" s="1" t="s">
        <v>9905</v>
      </c>
    </row>
    <row r="156" spans="1:13" hidden="1" x14ac:dyDescent="0.25">
      <c r="A156">
        <v>10</v>
      </c>
      <c r="B156" s="1" t="s">
        <v>9449</v>
      </c>
      <c r="C156">
        <v>1001</v>
      </c>
      <c r="D156" s="1" t="s">
        <v>9450</v>
      </c>
      <c r="E156">
        <v>100112</v>
      </c>
      <c r="F156" s="1" t="s">
        <v>9725</v>
      </c>
      <c r="G156">
        <v>100112041</v>
      </c>
      <c r="H156">
        <v>41</v>
      </c>
      <c r="I156" s="1" t="s">
        <v>9906</v>
      </c>
      <c r="J156" s="1" t="s">
        <v>9907</v>
      </c>
      <c r="K156" s="1" t="s">
        <v>9908</v>
      </c>
      <c r="L156" s="1" t="s">
        <v>9909</v>
      </c>
      <c r="M156" s="1" t="s">
        <v>9910</v>
      </c>
    </row>
    <row r="157" spans="1:13" hidden="1" x14ac:dyDescent="0.25">
      <c r="A157">
        <v>10</v>
      </c>
      <c r="B157" s="1" t="s">
        <v>9449</v>
      </c>
      <c r="C157">
        <v>1001</v>
      </c>
      <c r="D157" s="1" t="s">
        <v>9450</v>
      </c>
      <c r="E157">
        <v>100112</v>
      </c>
      <c r="F157" s="1" t="s">
        <v>9725</v>
      </c>
      <c r="G157">
        <v>100112042</v>
      </c>
      <c r="H157">
        <v>42</v>
      </c>
      <c r="I157" s="1" t="s">
        <v>9911</v>
      </c>
      <c r="J157" s="1" t="s">
        <v>9912</v>
      </c>
      <c r="K157" s="1" t="s">
        <v>9913</v>
      </c>
      <c r="L157" s="1" t="s">
        <v>9914</v>
      </c>
      <c r="M157" s="1" t="s">
        <v>9915</v>
      </c>
    </row>
    <row r="158" spans="1:13" hidden="1" x14ac:dyDescent="0.25">
      <c r="A158">
        <v>10</v>
      </c>
      <c r="B158" s="1" t="s">
        <v>9449</v>
      </c>
      <c r="C158">
        <v>1001</v>
      </c>
      <c r="D158" s="1" t="s">
        <v>9450</v>
      </c>
      <c r="E158">
        <v>100112</v>
      </c>
      <c r="F158" s="1" t="s">
        <v>9725</v>
      </c>
      <c r="G158">
        <v>100112043</v>
      </c>
      <c r="H158">
        <v>43</v>
      </c>
      <c r="I158" s="1" t="s">
        <v>9916</v>
      </c>
      <c r="J158" s="1" t="s">
        <v>9917</v>
      </c>
      <c r="K158" s="1" t="s">
        <v>9918</v>
      </c>
      <c r="L158" s="1" t="s">
        <v>9919</v>
      </c>
      <c r="M158" s="1" t="s">
        <v>9920</v>
      </c>
    </row>
    <row r="159" spans="1:13" hidden="1" x14ac:dyDescent="0.25">
      <c r="A159">
        <v>10</v>
      </c>
      <c r="B159" s="1" t="s">
        <v>9449</v>
      </c>
      <c r="C159">
        <v>1001</v>
      </c>
      <c r="D159" s="1" t="s">
        <v>9450</v>
      </c>
      <c r="E159">
        <v>100112</v>
      </c>
      <c r="F159" s="1" t="s">
        <v>9725</v>
      </c>
      <c r="G159">
        <v>100112044</v>
      </c>
      <c r="H159">
        <v>44</v>
      </c>
      <c r="I159" s="1" t="s">
        <v>9921</v>
      </c>
      <c r="J159" s="1" t="s">
        <v>9922</v>
      </c>
      <c r="K159" s="1" t="s">
        <v>9923</v>
      </c>
      <c r="L159" s="1" t="s">
        <v>9924</v>
      </c>
      <c r="M159" s="1" t="s">
        <v>9925</v>
      </c>
    </row>
    <row r="160" spans="1:13" hidden="1" x14ac:dyDescent="0.25">
      <c r="A160">
        <v>10</v>
      </c>
      <c r="B160" s="1" t="s">
        <v>9449</v>
      </c>
      <c r="C160">
        <v>1001</v>
      </c>
      <c r="D160" s="1" t="s">
        <v>9450</v>
      </c>
      <c r="E160">
        <v>100112</v>
      </c>
      <c r="F160" s="1" t="s">
        <v>9725</v>
      </c>
      <c r="G160">
        <v>100112045</v>
      </c>
      <c r="H160">
        <v>45</v>
      </c>
      <c r="I160" s="1" t="s">
        <v>9926</v>
      </c>
      <c r="J160" s="1" t="s">
        <v>9927</v>
      </c>
      <c r="K160" s="1" t="s">
        <v>9928</v>
      </c>
      <c r="L160" s="1" t="s">
        <v>9929</v>
      </c>
      <c r="M160" s="1" t="s">
        <v>9930</v>
      </c>
    </row>
    <row r="161" spans="1:13" hidden="1" x14ac:dyDescent="0.25">
      <c r="A161">
        <v>10</v>
      </c>
      <c r="B161" s="1" t="s">
        <v>9449</v>
      </c>
      <c r="C161">
        <v>1001</v>
      </c>
      <c r="D161" s="1" t="s">
        <v>9450</v>
      </c>
      <c r="E161">
        <v>100112</v>
      </c>
      <c r="F161" s="1" t="s">
        <v>9725</v>
      </c>
      <c r="G161">
        <v>100112046</v>
      </c>
      <c r="H161">
        <v>46</v>
      </c>
      <c r="I161" s="1" t="s">
        <v>9725</v>
      </c>
      <c r="J161" s="1" t="s">
        <v>9931</v>
      </c>
      <c r="K161" s="1" t="s">
        <v>9932</v>
      </c>
      <c r="L161" s="1" t="s">
        <v>9933</v>
      </c>
      <c r="M161" s="1" t="s">
        <v>9934</v>
      </c>
    </row>
    <row r="162" spans="1:13" hidden="1" x14ac:dyDescent="0.25">
      <c r="A162">
        <v>10</v>
      </c>
      <c r="B162" s="1" t="s">
        <v>9449</v>
      </c>
      <c r="C162">
        <v>1001</v>
      </c>
      <c r="D162" s="1" t="s">
        <v>9450</v>
      </c>
      <c r="E162">
        <v>100112</v>
      </c>
      <c r="F162" s="1" t="s">
        <v>9725</v>
      </c>
      <c r="G162">
        <v>100112047</v>
      </c>
      <c r="H162">
        <v>47</v>
      </c>
      <c r="I162" s="1" t="s">
        <v>9935</v>
      </c>
      <c r="J162" s="1" t="s">
        <v>9936</v>
      </c>
      <c r="K162" s="1" t="s">
        <v>9937</v>
      </c>
      <c r="L162" s="1" t="s">
        <v>9938</v>
      </c>
      <c r="M162" s="1" t="s">
        <v>9939</v>
      </c>
    </row>
    <row r="163" spans="1:13" hidden="1" x14ac:dyDescent="0.25">
      <c r="A163">
        <v>10</v>
      </c>
      <c r="B163" s="1" t="s">
        <v>9449</v>
      </c>
      <c r="C163">
        <v>1001</v>
      </c>
      <c r="D163" s="1" t="s">
        <v>9450</v>
      </c>
      <c r="E163">
        <v>100112</v>
      </c>
      <c r="F163" s="1" t="s">
        <v>9725</v>
      </c>
      <c r="G163">
        <v>100112048</v>
      </c>
      <c r="H163">
        <v>48</v>
      </c>
      <c r="I163" s="1" t="s">
        <v>9940</v>
      </c>
      <c r="J163" s="1" t="s">
        <v>9941</v>
      </c>
      <c r="K163" s="1" t="s">
        <v>9942</v>
      </c>
      <c r="L163" s="1" t="s">
        <v>9943</v>
      </c>
      <c r="M163" s="1" t="s">
        <v>9944</v>
      </c>
    </row>
    <row r="164" spans="1:13" hidden="1" x14ac:dyDescent="0.25">
      <c r="A164">
        <v>10</v>
      </c>
      <c r="B164" s="1" t="s">
        <v>9449</v>
      </c>
      <c r="C164">
        <v>1001</v>
      </c>
      <c r="D164" s="1" t="s">
        <v>9450</v>
      </c>
      <c r="E164">
        <v>100112</v>
      </c>
      <c r="F164" s="1" t="s">
        <v>9725</v>
      </c>
      <c r="G164">
        <v>100112049</v>
      </c>
      <c r="H164">
        <v>49</v>
      </c>
      <c r="I164" s="1" t="s">
        <v>9945</v>
      </c>
      <c r="J164" s="1" t="s">
        <v>9946</v>
      </c>
      <c r="K164" s="1" t="s">
        <v>9947</v>
      </c>
      <c r="L164" s="1" t="s">
        <v>9948</v>
      </c>
      <c r="M164" s="1" t="s">
        <v>9949</v>
      </c>
    </row>
    <row r="165" spans="1:13" hidden="1" x14ac:dyDescent="0.25">
      <c r="A165">
        <v>10</v>
      </c>
      <c r="B165" s="1" t="s">
        <v>9449</v>
      </c>
      <c r="C165">
        <v>1001</v>
      </c>
      <c r="D165" s="1" t="s">
        <v>9450</v>
      </c>
      <c r="E165">
        <v>100112</v>
      </c>
      <c r="F165" s="1" t="s">
        <v>9725</v>
      </c>
      <c r="G165">
        <v>100112050</v>
      </c>
      <c r="H165">
        <v>50</v>
      </c>
      <c r="I165" s="1" t="s">
        <v>9950</v>
      </c>
      <c r="J165" s="1" t="s">
        <v>9951</v>
      </c>
      <c r="K165" s="1" t="s">
        <v>9952</v>
      </c>
      <c r="L165" s="1" t="s">
        <v>9953</v>
      </c>
      <c r="M165" s="1" t="s">
        <v>9954</v>
      </c>
    </row>
    <row r="166" spans="1:13" hidden="1" x14ac:dyDescent="0.25">
      <c r="A166">
        <v>10</v>
      </c>
      <c r="B166" s="1" t="s">
        <v>9449</v>
      </c>
      <c r="C166">
        <v>1001</v>
      </c>
      <c r="D166" s="1" t="s">
        <v>9450</v>
      </c>
      <c r="E166">
        <v>100112</v>
      </c>
      <c r="F166" s="1" t="s">
        <v>9725</v>
      </c>
      <c r="G166">
        <v>100112051</v>
      </c>
      <c r="H166">
        <v>51</v>
      </c>
      <c r="I166" s="1" t="s">
        <v>9955</v>
      </c>
      <c r="J166" s="1" t="s">
        <v>9956</v>
      </c>
      <c r="K166" s="1" t="s">
        <v>9957</v>
      </c>
      <c r="L166" s="1" t="s">
        <v>9958</v>
      </c>
      <c r="M166" s="1" t="s">
        <v>9959</v>
      </c>
    </row>
    <row r="167" spans="1:13" hidden="1" x14ac:dyDescent="0.25">
      <c r="A167">
        <v>10</v>
      </c>
      <c r="B167" s="1" t="s">
        <v>9449</v>
      </c>
      <c r="C167">
        <v>1001</v>
      </c>
      <c r="D167" s="1" t="s">
        <v>9450</v>
      </c>
      <c r="E167">
        <v>100112</v>
      </c>
      <c r="F167" s="1" t="s">
        <v>9725</v>
      </c>
      <c r="G167">
        <v>100112052</v>
      </c>
      <c r="H167">
        <v>52</v>
      </c>
      <c r="I167" s="1" t="s">
        <v>9871</v>
      </c>
      <c r="J167" s="1" t="s">
        <v>9960</v>
      </c>
      <c r="K167" s="1" t="s">
        <v>9961</v>
      </c>
      <c r="L167" s="1" t="s">
        <v>9962</v>
      </c>
      <c r="M167" s="1" t="s">
        <v>9963</v>
      </c>
    </row>
    <row r="168" spans="1:13" hidden="1" x14ac:dyDescent="0.25">
      <c r="A168">
        <v>10</v>
      </c>
      <c r="B168" s="1" t="s">
        <v>9449</v>
      </c>
      <c r="C168">
        <v>1001</v>
      </c>
      <c r="D168" s="1" t="s">
        <v>9450</v>
      </c>
      <c r="E168">
        <v>100112</v>
      </c>
      <c r="F168" s="1" t="s">
        <v>9725</v>
      </c>
      <c r="G168">
        <v>100112053</v>
      </c>
      <c r="H168">
        <v>53</v>
      </c>
      <c r="I168" s="1" t="s">
        <v>9964</v>
      </c>
      <c r="J168" s="1" t="s">
        <v>9965</v>
      </c>
      <c r="K168" s="1" t="s">
        <v>9966</v>
      </c>
      <c r="L168" s="1" t="s">
        <v>9967</v>
      </c>
      <c r="M168" s="1" t="s">
        <v>9968</v>
      </c>
    </row>
    <row r="169" spans="1:13" hidden="1" x14ac:dyDescent="0.25">
      <c r="A169">
        <v>10</v>
      </c>
      <c r="B169" s="1" t="s">
        <v>9449</v>
      </c>
      <c r="C169">
        <v>1001</v>
      </c>
      <c r="D169" s="1" t="s">
        <v>9450</v>
      </c>
      <c r="E169">
        <v>100112</v>
      </c>
      <c r="F169" s="1" t="s">
        <v>9725</v>
      </c>
      <c r="G169">
        <v>100112054</v>
      </c>
      <c r="H169">
        <v>54</v>
      </c>
      <c r="I169" s="1" t="s">
        <v>10667</v>
      </c>
      <c r="J169" s="1" t="s">
        <v>10668</v>
      </c>
      <c r="K169" s="1" t="s">
        <v>10669</v>
      </c>
      <c r="L169" s="1" t="s">
        <v>10670</v>
      </c>
      <c r="M169" s="1" t="s">
        <v>10671</v>
      </c>
    </row>
    <row r="170" spans="1:13" hidden="1" x14ac:dyDescent="0.25">
      <c r="A170">
        <v>10</v>
      </c>
      <c r="B170" s="1" t="s">
        <v>9449</v>
      </c>
      <c r="C170">
        <v>1001</v>
      </c>
      <c r="D170" s="1" t="s">
        <v>9450</v>
      </c>
      <c r="E170">
        <v>100112</v>
      </c>
      <c r="F170" s="1" t="s">
        <v>9725</v>
      </c>
      <c r="G170">
        <v>100112055</v>
      </c>
      <c r="H170">
        <v>55</v>
      </c>
      <c r="I170" s="1" t="s">
        <v>13435</v>
      </c>
      <c r="J170" s="1" t="s">
        <v>13436</v>
      </c>
      <c r="K170" s="1" t="s">
        <v>13437</v>
      </c>
      <c r="L170" s="1" t="s">
        <v>13438</v>
      </c>
      <c r="M170" s="1" t="s">
        <v>13439</v>
      </c>
    </row>
    <row r="171" spans="1:13" hidden="1" x14ac:dyDescent="0.25">
      <c r="A171">
        <v>10</v>
      </c>
      <c r="B171" s="1" t="s">
        <v>9449</v>
      </c>
      <c r="C171">
        <v>1001</v>
      </c>
      <c r="D171" s="1" t="s">
        <v>9450</v>
      </c>
      <c r="E171">
        <v>100112</v>
      </c>
      <c r="F171" s="1" t="s">
        <v>9725</v>
      </c>
      <c r="G171">
        <v>100112056</v>
      </c>
      <c r="H171">
        <v>56</v>
      </c>
      <c r="I171" s="1" t="s">
        <v>13440</v>
      </c>
      <c r="J171" s="1" t="s">
        <v>13441</v>
      </c>
      <c r="K171" s="1" t="s">
        <v>13442</v>
      </c>
      <c r="L171" s="1" t="s">
        <v>13443</v>
      </c>
      <c r="M171" s="1" t="s">
        <v>13444</v>
      </c>
    </row>
    <row r="172" spans="1:13" hidden="1" x14ac:dyDescent="0.25">
      <c r="A172">
        <v>10</v>
      </c>
      <c r="B172" s="1" t="s">
        <v>9449</v>
      </c>
      <c r="C172">
        <v>1001</v>
      </c>
      <c r="D172" s="1" t="s">
        <v>9450</v>
      </c>
      <c r="E172">
        <v>100112</v>
      </c>
      <c r="F172" s="1" t="s">
        <v>9725</v>
      </c>
      <c r="G172">
        <v>100112057</v>
      </c>
      <c r="H172">
        <v>57</v>
      </c>
      <c r="I172" s="1" t="s">
        <v>13445</v>
      </c>
      <c r="J172" s="1" t="s">
        <v>13446</v>
      </c>
      <c r="K172" s="1" t="s">
        <v>13447</v>
      </c>
      <c r="L172" s="1" t="s">
        <v>13448</v>
      </c>
      <c r="M172" s="1" t="s">
        <v>13449</v>
      </c>
    </row>
    <row r="173" spans="1:13" hidden="1" x14ac:dyDescent="0.25">
      <c r="A173">
        <v>10</v>
      </c>
      <c r="B173" s="1" t="s">
        <v>9449</v>
      </c>
      <c r="C173">
        <v>1001</v>
      </c>
      <c r="D173" s="1" t="s">
        <v>9450</v>
      </c>
      <c r="E173">
        <v>100112</v>
      </c>
      <c r="F173" s="1" t="s">
        <v>9725</v>
      </c>
      <c r="G173">
        <v>100112058</v>
      </c>
      <c r="H173">
        <v>58</v>
      </c>
      <c r="I173" s="1" t="s">
        <v>13450</v>
      </c>
      <c r="J173" s="1" t="s">
        <v>13451</v>
      </c>
      <c r="K173" s="1" t="s">
        <v>13452</v>
      </c>
      <c r="L173" s="1" t="s">
        <v>13453</v>
      </c>
      <c r="M173" s="1" t="s">
        <v>13454</v>
      </c>
    </row>
    <row r="174" spans="1:13" hidden="1" x14ac:dyDescent="0.25">
      <c r="A174">
        <v>10</v>
      </c>
      <c r="B174" s="1" t="s">
        <v>9449</v>
      </c>
      <c r="C174">
        <v>1001</v>
      </c>
      <c r="D174" s="1" t="s">
        <v>9450</v>
      </c>
      <c r="E174">
        <v>100113</v>
      </c>
      <c r="F174" s="1" t="s">
        <v>9969</v>
      </c>
      <c r="G174">
        <v>100113001</v>
      </c>
      <c r="H174">
        <v>1</v>
      </c>
      <c r="I174" s="1" t="s">
        <v>10353</v>
      </c>
      <c r="J174" s="1" t="s">
        <v>10354</v>
      </c>
      <c r="K174" s="1" t="s">
        <v>10355</v>
      </c>
      <c r="L174" s="1" t="s">
        <v>10356</v>
      </c>
      <c r="M174" s="1" t="s">
        <v>10357</v>
      </c>
    </row>
    <row r="175" spans="1:13" hidden="1" x14ac:dyDescent="0.25">
      <c r="A175">
        <v>10</v>
      </c>
      <c r="B175" s="1" t="s">
        <v>9449</v>
      </c>
      <c r="C175">
        <v>1001</v>
      </c>
      <c r="D175" s="1" t="s">
        <v>9450</v>
      </c>
      <c r="E175">
        <v>100113</v>
      </c>
      <c r="F175" s="1" t="s">
        <v>9969</v>
      </c>
      <c r="G175">
        <v>100113002</v>
      </c>
      <c r="H175">
        <v>2</v>
      </c>
      <c r="I175" s="1" t="s">
        <v>10268</v>
      </c>
      <c r="J175" s="1" t="s">
        <v>10269</v>
      </c>
      <c r="K175" s="1" t="s">
        <v>10270</v>
      </c>
      <c r="L175" s="1" t="s">
        <v>10271</v>
      </c>
      <c r="M175" s="1" t="s">
        <v>10272</v>
      </c>
    </row>
    <row r="176" spans="1:13" hidden="1" x14ac:dyDescent="0.25">
      <c r="A176">
        <v>10</v>
      </c>
      <c r="B176" s="1" t="s">
        <v>9449</v>
      </c>
      <c r="C176">
        <v>1001</v>
      </c>
      <c r="D176" s="1" t="s">
        <v>9450</v>
      </c>
      <c r="E176">
        <v>100113</v>
      </c>
      <c r="F176" s="1" t="s">
        <v>9969</v>
      </c>
      <c r="G176">
        <v>100113003</v>
      </c>
      <c r="H176">
        <v>3</v>
      </c>
      <c r="I176" s="1" t="s">
        <v>10192</v>
      </c>
      <c r="J176" s="1" t="s">
        <v>10193</v>
      </c>
      <c r="K176" s="1" t="s">
        <v>10194</v>
      </c>
      <c r="L176" s="1" t="s">
        <v>10195</v>
      </c>
      <c r="M176" s="1" t="s">
        <v>10196</v>
      </c>
    </row>
    <row r="177" spans="1:13" hidden="1" x14ac:dyDescent="0.25">
      <c r="A177">
        <v>10</v>
      </c>
      <c r="B177" s="1" t="s">
        <v>9449</v>
      </c>
      <c r="C177">
        <v>1001</v>
      </c>
      <c r="D177" s="1" t="s">
        <v>9450</v>
      </c>
      <c r="E177">
        <v>100113</v>
      </c>
      <c r="F177" s="1" t="s">
        <v>9969</v>
      </c>
      <c r="G177">
        <v>100113004</v>
      </c>
      <c r="H177">
        <v>4</v>
      </c>
      <c r="I177" s="1" t="s">
        <v>10123</v>
      </c>
      <c r="J177" s="1" t="s">
        <v>10124</v>
      </c>
      <c r="K177" s="1" t="s">
        <v>10125</v>
      </c>
      <c r="L177" s="1" t="s">
        <v>10126</v>
      </c>
      <c r="M177" s="1" t="s">
        <v>10127</v>
      </c>
    </row>
    <row r="178" spans="1:13" hidden="1" x14ac:dyDescent="0.25">
      <c r="A178">
        <v>10</v>
      </c>
      <c r="B178" s="1" t="s">
        <v>9449</v>
      </c>
      <c r="C178">
        <v>1001</v>
      </c>
      <c r="D178" s="1" t="s">
        <v>9450</v>
      </c>
      <c r="E178">
        <v>100113</v>
      </c>
      <c r="F178" s="1" t="s">
        <v>9969</v>
      </c>
      <c r="G178">
        <v>100113005</v>
      </c>
      <c r="H178">
        <v>5</v>
      </c>
      <c r="I178" s="1" t="s">
        <v>9970</v>
      </c>
      <c r="J178" s="1" t="s">
        <v>9971</v>
      </c>
      <c r="K178" s="1" t="s">
        <v>9972</v>
      </c>
      <c r="L178" s="1" t="s">
        <v>9973</v>
      </c>
      <c r="M178" s="1" t="s">
        <v>9974</v>
      </c>
    </row>
    <row r="179" spans="1:13" hidden="1" x14ac:dyDescent="0.25">
      <c r="A179">
        <v>10</v>
      </c>
      <c r="B179" s="1" t="s">
        <v>9449</v>
      </c>
      <c r="C179">
        <v>1001</v>
      </c>
      <c r="D179" s="1" t="s">
        <v>9450</v>
      </c>
      <c r="E179">
        <v>100113</v>
      </c>
      <c r="F179" s="1" t="s">
        <v>9969</v>
      </c>
      <c r="G179">
        <v>100113006</v>
      </c>
      <c r="H179">
        <v>6</v>
      </c>
      <c r="I179" s="1" t="s">
        <v>9975</v>
      </c>
      <c r="J179" s="1" t="s">
        <v>9976</v>
      </c>
      <c r="K179" s="1" t="s">
        <v>9977</v>
      </c>
      <c r="L179" s="1" t="s">
        <v>9978</v>
      </c>
      <c r="M179" s="1" t="s">
        <v>9979</v>
      </c>
    </row>
    <row r="180" spans="1:13" hidden="1" x14ac:dyDescent="0.25">
      <c r="A180">
        <v>10</v>
      </c>
      <c r="B180" s="1" t="s">
        <v>9449</v>
      </c>
      <c r="C180">
        <v>1001</v>
      </c>
      <c r="D180" s="1" t="s">
        <v>9450</v>
      </c>
      <c r="E180">
        <v>100113</v>
      </c>
      <c r="F180" s="1" t="s">
        <v>9969</v>
      </c>
      <c r="G180">
        <v>100113007</v>
      </c>
      <c r="H180">
        <v>7</v>
      </c>
      <c r="I180" s="1" t="s">
        <v>9980</v>
      </c>
      <c r="J180" s="1" t="s">
        <v>9981</v>
      </c>
      <c r="K180" s="1" t="s">
        <v>9982</v>
      </c>
      <c r="L180" s="1" t="s">
        <v>9983</v>
      </c>
      <c r="M180" s="1" t="s">
        <v>9984</v>
      </c>
    </row>
    <row r="181" spans="1:13" hidden="1" x14ac:dyDescent="0.25">
      <c r="A181">
        <v>10</v>
      </c>
      <c r="B181" s="1" t="s">
        <v>9449</v>
      </c>
      <c r="C181">
        <v>1001</v>
      </c>
      <c r="D181" s="1" t="s">
        <v>9450</v>
      </c>
      <c r="E181">
        <v>100113</v>
      </c>
      <c r="F181" s="1" t="s">
        <v>9969</v>
      </c>
      <c r="G181">
        <v>100113008</v>
      </c>
      <c r="H181">
        <v>8</v>
      </c>
      <c r="I181" s="1" t="s">
        <v>9985</v>
      </c>
      <c r="J181" s="1" t="s">
        <v>9986</v>
      </c>
      <c r="K181" s="1" t="s">
        <v>9987</v>
      </c>
      <c r="L181" s="1" t="s">
        <v>9988</v>
      </c>
      <c r="M181" s="1" t="s">
        <v>9989</v>
      </c>
    </row>
    <row r="182" spans="1:13" hidden="1" x14ac:dyDescent="0.25">
      <c r="A182">
        <v>10</v>
      </c>
      <c r="B182" s="1" t="s">
        <v>9449</v>
      </c>
      <c r="C182">
        <v>1001</v>
      </c>
      <c r="D182" s="1" t="s">
        <v>9450</v>
      </c>
      <c r="E182">
        <v>100113</v>
      </c>
      <c r="F182" s="1" t="s">
        <v>9969</v>
      </c>
      <c r="G182">
        <v>100113009</v>
      </c>
      <c r="H182">
        <v>9</v>
      </c>
      <c r="I182" s="1" t="s">
        <v>9990</v>
      </c>
      <c r="J182" s="1" t="s">
        <v>9991</v>
      </c>
      <c r="K182" s="1" t="s">
        <v>9992</v>
      </c>
      <c r="L182" s="1" t="s">
        <v>9993</v>
      </c>
      <c r="M182" s="1" t="s">
        <v>9994</v>
      </c>
    </row>
    <row r="183" spans="1:13" hidden="1" x14ac:dyDescent="0.25">
      <c r="A183">
        <v>10</v>
      </c>
      <c r="B183" s="1" t="s">
        <v>9449</v>
      </c>
      <c r="C183">
        <v>1001</v>
      </c>
      <c r="D183" s="1" t="s">
        <v>9450</v>
      </c>
      <c r="E183">
        <v>100113</v>
      </c>
      <c r="F183" s="1" t="s">
        <v>9969</v>
      </c>
      <c r="G183">
        <v>100113010</v>
      </c>
      <c r="H183">
        <v>10</v>
      </c>
      <c r="I183" s="1" t="s">
        <v>9995</v>
      </c>
      <c r="J183" s="1" t="s">
        <v>9996</v>
      </c>
      <c r="K183" s="1" t="s">
        <v>9997</v>
      </c>
      <c r="L183" s="1" t="s">
        <v>9998</v>
      </c>
      <c r="M183" s="1" t="s">
        <v>9999</v>
      </c>
    </row>
    <row r="184" spans="1:13" hidden="1" x14ac:dyDescent="0.25">
      <c r="A184">
        <v>10</v>
      </c>
      <c r="B184" s="1" t="s">
        <v>9449</v>
      </c>
      <c r="C184">
        <v>1001</v>
      </c>
      <c r="D184" s="1" t="s">
        <v>9450</v>
      </c>
      <c r="E184">
        <v>100113</v>
      </c>
      <c r="F184" s="1" t="s">
        <v>9969</v>
      </c>
      <c r="G184">
        <v>100113011</v>
      </c>
      <c r="H184">
        <v>11</v>
      </c>
      <c r="I184" s="1" t="s">
        <v>10000</v>
      </c>
      <c r="J184" s="1" t="s">
        <v>10001</v>
      </c>
      <c r="K184" s="1" t="s">
        <v>10002</v>
      </c>
      <c r="L184" s="1" t="s">
        <v>10003</v>
      </c>
      <c r="M184" s="1" t="s">
        <v>10004</v>
      </c>
    </row>
    <row r="185" spans="1:13" hidden="1" x14ac:dyDescent="0.25">
      <c r="A185">
        <v>10</v>
      </c>
      <c r="B185" s="1" t="s">
        <v>9449</v>
      </c>
      <c r="C185">
        <v>1001</v>
      </c>
      <c r="D185" s="1" t="s">
        <v>9450</v>
      </c>
      <c r="E185">
        <v>100114</v>
      </c>
      <c r="F185" s="1" t="s">
        <v>10005</v>
      </c>
      <c r="G185">
        <v>100114001</v>
      </c>
      <c r="H185">
        <v>1</v>
      </c>
      <c r="I185" s="1" t="s">
        <v>10358</v>
      </c>
      <c r="J185" s="1" t="s">
        <v>10359</v>
      </c>
      <c r="K185" s="1" t="s">
        <v>10360</v>
      </c>
      <c r="L185" s="1" t="s">
        <v>10361</v>
      </c>
      <c r="M185" s="1" t="s">
        <v>10362</v>
      </c>
    </row>
    <row r="186" spans="1:13" hidden="1" x14ac:dyDescent="0.25">
      <c r="A186">
        <v>10</v>
      </c>
      <c r="B186" s="1" t="s">
        <v>9449</v>
      </c>
      <c r="C186">
        <v>1001</v>
      </c>
      <c r="D186" s="1" t="s">
        <v>9450</v>
      </c>
      <c r="E186">
        <v>100114</v>
      </c>
      <c r="F186" s="1" t="s">
        <v>10005</v>
      </c>
      <c r="G186">
        <v>100114002</v>
      </c>
      <c r="H186">
        <v>2</v>
      </c>
      <c r="I186" s="1" t="s">
        <v>10273</v>
      </c>
      <c r="J186" s="1" t="s">
        <v>10274</v>
      </c>
      <c r="K186" s="1" t="s">
        <v>10275</v>
      </c>
      <c r="L186" s="1" t="s">
        <v>10276</v>
      </c>
      <c r="M186" s="1" t="s">
        <v>10277</v>
      </c>
    </row>
    <row r="187" spans="1:13" hidden="1" x14ac:dyDescent="0.25">
      <c r="A187">
        <v>10</v>
      </c>
      <c r="B187" s="1" t="s">
        <v>9449</v>
      </c>
      <c r="C187">
        <v>1001</v>
      </c>
      <c r="D187" s="1" t="s">
        <v>9450</v>
      </c>
      <c r="E187">
        <v>100114</v>
      </c>
      <c r="F187" s="1" t="s">
        <v>10005</v>
      </c>
      <c r="G187">
        <v>100114003</v>
      </c>
      <c r="H187">
        <v>3</v>
      </c>
      <c r="I187" s="1" t="s">
        <v>10197</v>
      </c>
      <c r="J187" s="1" t="s">
        <v>10198</v>
      </c>
      <c r="K187" s="1" t="s">
        <v>10199</v>
      </c>
      <c r="L187" s="1" t="s">
        <v>10200</v>
      </c>
      <c r="M187" s="1" t="s">
        <v>10201</v>
      </c>
    </row>
    <row r="188" spans="1:13" hidden="1" x14ac:dyDescent="0.25">
      <c r="A188">
        <v>10</v>
      </c>
      <c r="B188" s="1" t="s">
        <v>9449</v>
      </c>
      <c r="C188">
        <v>1001</v>
      </c>
      <c r="D188" s="1" t="s">
        <v>9450</v>
      </c>
      <c r="E188">
        <v>100114</v>
      </c>
      <c r="F188" s="1" t="s">
        <v>10005</v>
      </c>
      <c r="G188">
        <v>100114004</v>
      </c>
      <c r="H188">
        <v>4</v>
      </c>
      <c r="I188" s="1" t="s">
        <v>10128</v>
      </c>
      <c r="J188" s="1" t="s">
        <v>10129</v>
      </c>
      <c r="K188" s="1" t="s">
        <v>10130</v>
      </c>
      <c r="L188" s="1" t="s">
        <v>10131</v>
      </c>
      <c r="M188" s="1" t="s">
        <v>10132</v>
      </c>
    </row>
    <row r="189" spans="1:13" hidden="1" x14ac:dyDescent="0.25">
      <c r="A189">
        <v>10</v>
      </c>
      <c r="B189" s="1" t="s">
        <v>9449</v>
      </c>
      <c r="C189">
        <v>1001</v>
      </c>
      <c r="D189" s="1" t="s">
        <v>9450</v>
      </c>
      <c r="E189">
        <v>100114</v>
      </c>
      <c r="F189" s="1" t="s">
        <v>10005</v>
      </c>
      <c r="G189">
        <v>100114005</v>
      </c>
      <c r="H189">
        <v>5</v>
      </c>
      <c r="I189" s="1" t="s">
        <v>10006</v>
      </c>
      <c r="J189" s="1" t="s">
        <v>10007</v>
      </c>
      <c r="K189" s="1" t="s">
        <v>10008</v>
      </c>
      <c r="L189" s="1" t="s">
        <v>10009</v>
      </c>
      <c r="M189" s="1" t="s">
        <v>10010</v>
      </c>
    </row>
    <row r="190" spans="1:13" hidden="1" x14ac:dyDescent="0.25">
      <c r="A190">
        <v>10</v>
      </c>
      <c r="B190" s="1" t="s">
        <v>9449</v>
      </c>
      <c r="C190">
        <v>1001</v>
      </c>
      <c r="D190" s="1" t="s">
        <v>9450</v>
      </c>
      <c r="E190">
        <v>100114</v>
      </c>
      <c r="F190" s="1" t="s">
        <v>10005</v>
      </c>
      <c r="G190">
        <v>100114006</v>
      </c>
      <c r="H190">
        <v>6</v>
      </c>
      <c r="I190" s="1" t="s">
        <v>10011</v>
      </c>
      <c r="J190" s="1" t="s">
        <v>10012</v>
      </c>
      <c r="K190" s="1" t="s">
        <v>10013</v>
      </c>
      <c r="L190" s="1" t="s">
        <v>10014</v>
      </c>
      <c r="M190" s="1" t="s">
        <v>10015</v>
      </c>
    </row>
    <row r="191" spans="1:13" hidden="1" x14ac:dyDescent="0.25">
      <c r="A191">
        <v>10</v>
      </c>
      <c r="B191" s="1" t="s">
        <v>9449</v>
      </c>
      <c r="C191">
        <v>1001</v>
      </c>
      <c r="D191" s="1" t="s">
        <v>9450</v>
      </c>
      <c r="E191">
        <v>100114</v>
      </c>
      <c r="F191" s="1" t="s">
        <v>10005</v>
      </c>
      <c r="G191">
        <v>100114007</v>
      </c>
      <c r="H191">
        <v>7</v>
      </c>
      <c r="I191" s="1" t="s">
        <v>10016</v>
      </c>
      <c r="J191" s="1" t="s">
        <v>10017</v>
      </c>
      <c r="K191" s="1" t="s">
        <v>10018</v>
      </c>
      <c r="L191" s="1" t="s">
        <v>10019</v>
      </c>
      <c r="M191" s="1" t="s">
        <v>10020</v>
      </c>
    </row>
    <row r="192" spans="1:13" hidden="1" x14ac:dyDescent="0.25">
      <c r="A192">
        <v>10</v>
      </c>
      <c r="B192" s="1" t="s">
        <v>9449</v>
      </c>
      <c r="C192">
        <v>1001</v>
      </c>
      <c r="D192" s="1" t="s">
        <v>9450</v>
      </c>
      <c r="E192">
        <v>100114</v>
      </c>
      <c r="F192" s="1" t="s">
        <v>10005</v>
      </c>
      <c r="G192">
        <v>100114008</v>
      </c>
      <c r="H192">
        <v>8</v>
      </c>
      <c r="I192" s="1" t="s">
        <v>10021</v>
      </c>
      <c r="J192" s="1" t="s">
        <v>10022</v>
      </c>
      <c r="K192" s="1" t="s">
        <v>10023</v>
      </c>
      <c r="L192" s="1" t="s">
        <v>10024</v>
      </c>
      <c r="M192" s="1" t="s">
        <v>10025</v>
      </c>
    </row>
    <row r="193" spans="1:13" hidden="1" x14ac:dyDescent="0.25">
      <c r="A193">
        <v>10</v>
      </c>
      <c r="B193" s="1" t="s">
        <v>9449</v>
      </c>
      <c r="C193">
        <v>1001</v>
      </c>
      <c r="D193" s="1" t="s">
        <v>9450</v>
      </c>
      <c r="E193">
        <v>100114</v>
      </c>
      <c r="F193" s="1" t="s">
        <v>10005</v>
      </c>
      <c r="G193">
        <v>100114009</v>
      </c>
      <c r="H193">
        <v>9</v>
      </c>
      <c r="I193" s="1" t="s">
        <v>10026</v>
      </c>
      <c r="J193" s="1" t="s">
        <v>10027</v>
      </c>
      <c r="K193" s="1" t="s">
        <v>10028</v>
      </c>
      <c r="L193" s="1" t="s">
        <v>10029</v>
      </c>
      <c r="M193" s="1" t="s">
        <v>10030</v>
      </c>
    </row>
    <row r="194" spans="1:13" hidden="1" x14ac:dyDescent="0.25">
      <c r="A194">
        <v>10</v>
      </c>
      <c r="B194" s="1" t="s">
        <v>9449</v>
      </c>
      <c r="C194">
        <v>1001</v>
      </c>
      <c r="D194" s="1" t="s">
        <v>9450</v>
      </c>
      <c r="E194">
        <v>100114</v>
      </c>
      <c r="F194" s="1" t="s">
        <v>10005</v>
      </c>
      <c r="G194">
        <v>100114010</v>
      </c>
      <c r="H194">
        <v>10</v>
      </c>
      <c r="I194" s="1" t="s">
        <v>10031</v>
      </c>
      <c r="J194" s="1" t="s">
        <v>10032</v>
      </c>
      <c r="K194" s="1" t="s">
        <v>10033</v>
      </c>
      <c r="L194" s="1" t="s">
        <v>10034</v>
      </c>
      <c r="M194" s="1" t="s">
        <v>10035</v>
      </c>
    </row>
    <row r="195" spans="1:13" hidden="1" x14ac:dyDescent="0.25">
      <c r="A195">
        <v>10</v>
      </c>
      <c r="B195" s="1" t="s">
        <v>9449</v>
      </c>
      <c r="C195">
        <v>1001</v>
      </c>
      <c r="D195" s="1" t="s">
        <v>9450</v>
      </c>
      <c r="E195">
        <v>100114</v>
      </c>
      <c r="F195" s="1" t="s">
        <v>10005</v>
      </c>
      <c r="G195">
        <v>100114011</v>
      </c>
      <c r="H195">
        <v>11</v>
      </c>
      <c r="I195" s="1" t="s">
        <v>10036</v>
      </c>
      <c r="J195" s="1" t="s">
        <v>10037</v>
      </c>
      <c r="K195" s="1" t="s">
        <v>10038</v>
      </c>
      <c r="L195" s="1" t="s">
        <v>10039</v>
      </c>
      <c r="M195" s="1" t="s">
        <v>10040</v>
      </c>
    </row>
    <row r="196" spans="1:13" hidden="1" x14ac:dyDescent="0.25">
      <c r="A196">
        <v>10</v>
      </c>
      <c r="B196" s="1" t="s">
        <v>9449</v>
      </c>
      <c r="C196">
        <v>1001</v>
      </c>
      <c r="D196" s="1" t="s">
        <v>9450</v>
      </c>
      <c r="E196">
        <v>100114</v>
      </c>
      <c r="F196" s="1" t="s">
        <v>10005</v>
      </c>
      <c r="G196">
        <v>100114012</v>
      </c>
      <c r="H196">
        <v>12</v>
      </c>
      <c r="I196" s="1" t="s">
        <v>10041</v>
      </c>
      <c r="J196" s="1" t="s">
        <v>10042</v>
      </c>
      <c r="K196" s="1" t="s">
        <v>10043</v>
      </c>
      <c r="L196" s="1" t="s">
        <v>10044</v>
      </c>
      <c r="M196" s="1" t="s">
        <v>10045</v>
      </c>
    </row>
    <row r="197" spans="1:13" hidden="1" x14ac:dyDescent="0.25">
      <c r="A197">
        <v>10</v>
      </c>
      <c r="B197" s="1" t="s">
        <v>9449</v>
      </c>
      <c r="C197">
        <v>1001</v>
      </c>
      <c r="D197" s="1" t="s">
        <v>9450</v>
      </c>
      <c r="E197">
        <v>100114</v>
      </c>
      <c r="F197" s="1" t="s">
        <v>10005</v>
      </c>
      <c r="G197">
        <v>100114013</v>
      </c>
      <c r="H197">
        <v>13</v>
      </c>
      <c r="I197" s="1" t="s">
        <v>10046</v>
      </c>
      <c r="J197" s="1" t="s">
        <v>10047</v>
      </c>
      <c r="K197" s="1" t="s">
        <v>10048</v>
      </c>
      <c r="L197" s="1" t="s">
        <v>10049</v>
      </c>
      <c r="M197" s="1" t="s">
        <v>10050</v>
      </c>
    </row>
    <row r="198" spans="1:13" hidden="1" x14ac:dyDescent="0.25">
      <c r="A198">
        <v>10</v>
      </c>
      <c r="B198" s="1" t="s">
        <v>9449</v>
      </c>
      <c r="C198">
        <v>1001</v>
      </c>
      <c r="D198" s="1" t="s">
        <v>9450</v>
      </c>
      <c r="E198">
        <v>100114</v>
      </c>
      <c r="F198" s="1" t="s">
        <v>10005</v>
      </c>
      <c r="G198">
        <v>100114014</v>
      </c>
      <c r="H198">
        <v>14</v>
      </c>
      <c r="I198" s="1" t="s">
        <v>10051</v>
      </c>
      <c r="J198" s="1" t="s">
        <v>10052</v>
      </c>
      <c r="K198" s="1" t="s">
        <v>10053</v>
      </c>
      <c r="L198" s="1" t="s">
        <v>10054</v>
      </c>
      <c r="M198" s="1" t="s">
        <v>10055</v>
      </c>
    </row>
    <row r="199" spans="1:13" hidden="1" x14ac:dyDescent="0.25">
      <c r="A199">
        <v>10</v>
      </c>
      <c r="B199" s="1" t="s">
        <v>9449</v>
      </c>
      <c r="C199">
        <v>1001</v>
      </c>
      <c r="D199" s="1" t="s">
        <v>9450</v>
      </c>
      <c r="E199">
        <v>100114</v>
      </c>
      <c r="F199" s="1" t="s">
        <v>10005</v>
      </c>
      <c r="G199">
        <v>100114015</v>
      </c>
      <c r="H199">
        <v>15</v>
      </c>
      <c r="I199" s="1" t="s">
        <v>10056</v>
      </c>
      <c r="J199" s="1" t="s">
        <v>10057</v>
      </c>
      <c r="K199" s="1" t="s">
        <v>10058</v>
      </c>
      <c r="L199" s="1" t="s">
        <v>10059</v>
      </c>
      <c r="M199" s="1" t="s">
        <v>10060</v>
      </c>
    </row>
    <row r="200" spans="1:13" hidden="1" x14ac:dyDescent="0.25">
      <c r="A200">
        <v>10</v>
      </c>
      <c r="B200" s="1" t="s">
        <v>9449</v>
      </c>
      <c r="C200">
        <v>1001</v>
      </c>
      <c r="D200" s="1" t="s">
        <v>9450</v>
      </c>
      <c r="E200">
        <v>100115</v>
      </c>
      <c r="F200" s="1" t="s">
        <v>10202</v>
      </c>
      <c r="G200">
        <v>100115001</v>
      </c>
      <c r="H200">
        <v>1</v>
      </c>
      <c r="I200" s="1" t="s">
        <v>10363</v>
      </c>
      <c r="J200" s="1" t="s">
        <v>10364</v>
      </c>
      <c r="K200" s="1" t="s">
        <v>10365</v>
      </c>
      <c r="L200" s="1" t="s">
        <v>10366</v>
      </c>
      <c r="M200" s="1" t="s">
        <v>10367</v>
      </c>
    </row>
    <row r="201" spans="1:13" hidden="1" x14ac:dyDescent="0.25">
      <c r="A201">
        <v>10</v>
      </c>
      <c r="B201" s="1" t="s">
        <v>9449</v>
      </c>
      <c r="C201">
        <v>1001</v>
      </c>
      <c r="D201" s="1" t="s">
        <v>9450</v>
      </c>
      <c r="E201">
        <v>100115</v>
      </c>
      <c r="F201" s="1" t="s">
        <v>10202</v>
      </c>
      <c r="G201">
        <v>100115002</v>
      </c>
      <c r="H201">
        <v>2</v>
      </c>
      <c r="I201" s="1" t="s">
        <v>10278</v>
      </c>
      <c r="J201" s="1" t="s">
        <v>10279</v>
      </c>
      <c r="K201" s="1" t="s">
        <v>10280</v>
      </c>
      <c r="L201" s="1" t="s">
        <v>10281</v>
      </c>
      <c r="M201" s="1" t="s">
        <v>10282</v>
      </c>
    </row>
    <row r="202" spans="1:13" hidden="1" x14ac:dyDescent="0.25">
      <c r="A202">
        <v>10</v>
      </c>
      <c r="B202" s="1" t="s">
        <v>9449</v>
      </c>
      <c r="C202">
        <v>1001</v>
      </c>
      <c r="D202" s="1" t="s">
        <v>9450</v>
      </c>
      <c r="E202">
        <v>100115</v>
      </c>
      <c r="F202" s="1" t="s">
        <v>10202</v>
      </c>
      <c r="G202">
        <v>100115003</v>
      </c>
      <c r="H202">
        <v>3</v>
      </c>
      <c r="I202" s="1" t="s">
        <v>10203</v>
      </c>
      <c r="J202" s="1" t="s">
        <v>10204</v>
      </c>
      <c r="K202" s="1" t="s">
        <v>10205</v>
      </c>
      <c r="L202" s="1" t="s">
        <v>10206</v>
      </c>
      <c r="M202" s="1" t="s">
        <v>10207</v>
      </c>
    </row>
    <row r="203" spans="1:13" hidden="1" x14ac:dyDescent="0.25">
      <c r="A203">
        <v>10</v>
      </c>
      <c r="B203" s="1" t="s">
        <v>9449</v>
      </c>
      <c r="C203">
        <v>1001</v>
      </c>
      <c r="D203" s="1" t="s">
        <v>9450</v>
      </c>
      <c r="E203">
        <v>100115</v>
      </c>
      <c r="F203" s="1" t="s">
        <v>10202</v>
      </c>
      <c r="G203">
        <v>100115004</v>
      </c>
      <c r="H203">
        <v>4</v>
      </c>
      <c r="I203" s="1" t="s">
        <v>9378</v>
      </c>
      <c r="J203" s="1" t="s">
        <v>13455</v>
      </c>
      <c r="K203" s="1" t="s">
        <v>13456</v>
      </c>
      <c r="L203" s="1" t="s">
        <v>13457</v>
      </c>
      <c r="M203" s="1" t="s">
        <v>13458</v>
      </c>
    </row>
    <row r="204" spans="1:13" hidden="1" x14ac:dyDescent="0.25">
      <c r="A204">
        <v>10</v>
      </c>
      <c r="B204" s="1" t="s">
        <v>9449</v>
      </c>
      <c r="C204">
        <v>1001</v>
      </c>
      <c r="D204" s="1" t="s">
        <v>9450</v>
      </c>
      <c r="E204">
        <v>100116</v>
      </c>
      <c r="F204" s="1" t="s">
        <v>10368</v>
      </c>
      <c r="G204">
        <v>100116001</v>
      </c>
      <c r="H204">
        <v>1</v>
      </c>
      <c r="I204" s="1" t="s">
        <v>10368</v>
      </c>
      <c r="J204" s="1" t="s">
        <v>10369</v>
      </c>
      <c r="K204" s="1" t="s">
        <v>10370</v>
      </c>
      <c r="L204" s="1" t="s">
        <v>10371</v>
      </c>
      <c r="M204" s="1" t="s">
        <v>10372</v>
      </c>
    </row>
    <row r="205" spans="1:13" hidden="1" x14ac:dyDescent="0.25">
      <c r="A205">
        <v>10</v>
      </c>
      <c r="B205" s="1" t="s">
        <v>9449</v>
      </c>
      <c r="C205">
        <v>1001</v>
      </c>
      <c r="D205" s="1" t="s">
        <v>9450</v>
      </c>
      <c r="E205">
        <v>100117</v>
      </c>
      <c r="F205" s="1" t="s">
        <v>10061</v>
      </c>
      <c r="G205">
        <v>100117001</v>
      </c>
      <c r="H205">
        <v>1</v>
      </c>
      <c r="I205" s="1" t="s">
        <v>10373</v>
      </c>
      <c r="J205" s="1" t="s">
        <v>10374</v>
      </c>
      <c r="K205" s="1" t="s">
        <v>10375</v>
      </c>
      <c r="L205" s="1" t="s">
        <v>10376</v>
      </c>
      <c r="M205" s="1" t="s">
        <v>10377</v>
      </c>
    </row>
    <row r="206" spans="1:13" hidden="1" x14ac:dyDescent="0.25">
      <c r="A206">
        <v>10</v>
      </c>
      <c r="B206" s="1" t="s">
        <v>9449</v>
      </c>
      <c r="C206">
        <v>1001</v>
      </c>
      <c r="D206" s="1" t="s">
        <v>9450</v>
      </c>
      <c r="E206">
        <v>100117</v>
      </c>
      <c r="F206" s="1" t="s">
        <v>10061</v>
      </c>
      <c r="G206">
        <v>100117002</v>
      </c>
      <c r="H206">
        <v>2</v>
      </c>
      <c r="I206" s="1" t="s">
        <v>10283</v>
      </c>
      <c r="J206" s="1" t="s">
        <v>10284</v>
      </c>
      <c r="K206" s="1" t="s">
        <v>10285</v>
      </c>
      <c r="L206" s="1" t="s">
        <v>10286</v>
      </c>
      <c r="M206" s="1" t="s">
        <v>10287</v>
      </c>
    </row>
    <row r="207" spans="1:13" hidden="1" x14ac:dyDescent="0.25">
      <c r="A207">
        <v>10</v>
      </c>
      <c r="B207" s="1" t="s">
        <v>9449</v>
      </c>
      <c r="C207">
        <v>1001</v>
      </c>
      <c r="D207" s="1" t="s">
        <v>9450</v>
      </c>
      <c r="E207">
        <v>100117</v>
      </c>
      <c r="F207" s="1" t="s">
        <v>10061</v>
      </c>
      <c r="G207">
        <v>100117003</v>
      </c>
      <c r="H207">
        <v>3</v>
      </c>
      <c r="I207" s="1" t="s">
        <v>10208</v>
      </c>
      <c r="J207" s="1" t="s">
        <v>10209</v>
      </c>
      <c r="K207" s="1" t="s">
        <v>10210</v>
      </c>
      <c r="L207" s="1" t="s">
        <v>10211</v>
      </c>
      <c r="M207" s="1" t="s">
        <v>10212</v>
      </c>
    </row>
    <row r="208" spans="1:13" hidden="1" x14ac:dyDescent="0.25">
      <c r="A208">
        <v>10</v>
      </c>
      <c r="B208" s="1" t="s">
        <v>9449</v>
      </c>
      <c r="C208">
        <v>1001</v>
      </c>
      <c r="D208" s="1" t="s">
        <v>9450</v>
      </c>
      <c r="E208">
        <v>100117</v>
      </c>
      <c r="F208" s="1" t="s">
        <v>10061</v>
      </c>
      <c r="G208">
        <v>100117004</v>
      </c>
      <c r="H208">
        <v>4</v>
      </c>
      <c r="I208" s="1" t="s">
        <v>10133</v>
      </c>
      <c r="J208" s="1" t="s">
        <v>10134</v>
      </c>
      <c r="K208" s="1" t="s">
        <v>10135</v>
      </c>
      <c r="L208" s="1" t="s">
        <v>10136</v>
      </c>
      <c r="M208" s="1" t="s">
        <v>10137</v>
      </c>
    </row>
    <row r="209" spans="1:13" hidden="1" x14ac:dyDescent="0.25">
      <c r="A209">
        <v>10</v>
      </c>
      <c r="B209" s="1" t="s">
        <v>9449</v>
      </c>
      <c r="C209">
        <v>1001</v>
      </c>
      <c r="D209" s="1" t="s">
        <v>9450</v>
      </c>
      <c r="E209">
        <v>100117</v>
      </c>
      <c r="F209" s="1" t="s">
        <v>10061</v>
      </c>
      <c r="G209">
        <v>100117005</v>
      </c>
      <c r="H209">
        <v>5</v>
      </c>
      <c r="I209" s="1" t="s">
        <v>2233</v>
      </c>
      <c r="J209" s="1" t="s">
        <v>10062</v>
      </c>
      <c r="K209" s="1" t="s">
        <v>10063</v>
      </c>
      <c r="L209" s="1" t="s">
        <v>10064</v>
      </c>
      <c r="M209" s="1" t="s">
        <v>10065</v>
      </c>
    </row>
    <row r="210" spans="1:13" hidden="1" x14ac:dyDescent="0.25">
      <c r="A210">
        <v>10</v>
      </c>
      <c r="B210" s="1" t="s">
        <v>9449</v>
      </c>
      <c r="C210">
        <v>1001</v>
      </c>
      <c r="D210" s="1" t="s">
        <v>9450</v>
      </c>
      <c r="E210">
        <v>100117</v>
      </c>
      <c r="F210" s="1" t="s">
        <v>10061</v>
      </c>
      <c r="G210">
        <v>100117006</v>
      </c>
      <c r="H210">
        <v>6</v>
      </c>
      <c r="I210" s="1" t="s">
        <v>10066</v>
      </c>
      <c r="J210" s="1" t="s">
        <v>10067</v>
      </c>
      <c r="K210" s="1" t="s">
        <v>10068</v>
      </c>
      <c r="L210" s="1" t="s">
        <v>10069</v>
      </c>
      <c r="M210" s="1" t="s">
        <v>10070</v>
      </c>
    </row>
    <row r="211" spans="1:13" hidden="1" x14ac:dyDescent="0.25">
      <c r="A211">
        <v>10</v>
      </c>
      <c r="B211" s="1" t="s">
        <v>9449</v>
      </c>
      <c r="C211">
        <v>1001</v>
      </c>
      <c r="D211" s="1" t="s">
        <v>9450</v>
      </c>
      <c r="E211">
        <v>100118</v>
      </c>
      <c r="F211" s="1" t="s">
        <v>10288</v>
      </c>
      <c r="G211">
        <v>100118001</v>
      </c>
      <c r="H211">
        <v>1</v>
      </c>
      <c r="I211" s="1" t="s">
        <v>10378</v>
      </c>
      <c r="J211" s="1" t="s">
        <v>10379</v>
      </c>
      <c r="K211" s="1" t="s">
        <v>10380</v>
      </c>
      <c r="L211" s="1" t="s">
        <v>10381</v>
      </c>
      <c r="M211" s="1" t="s">
        <v>10382</v>
      </c>
    </row>
    <row r="212" spans="1:13" hidden="1" x14ac:dyDescent="0.25">
      <c r="A212">
        <v>10</v>
      </c>
      <c r="B212" s="1" t="s">
        <v>9449</v>
      </c>
      <c r="C212">
        <v>1001</v>
      </c>
      <c r="D212" s="1" t="s">
        <v>9450</v>
      </c>
      <c r="E212">
        <v>100118</v>
      </c>
      <c r="F212" s="1" t="s">
        <v>10288</v>
      </c>
      <c r="G212">
        <v>100118002</v>
      </c>
      <c r="H212">
        <v>2</v>
      </c>
      <c r="I212" s="1" t="s">
        <v>10289</v>
      </c>
      <c r="J212" s="1" t="s">
        <v>10290</v>
      </c>
      <c r="K212" s="1" t="s">
        <v>10291</v>
      </c>
      <c r="L212" s="1" t="s">
        <v>10292</v>
      </c>
      <c r="M212" s="1" t="s">
        <v>10293</v>
      </c>
    </row>
    <row r="213" spans="1:13" x14ac:dyDescent="0.25">
      <c r="A213">
        <v>27</v>
      </c>
      <c r="B213" s="1" t="s">
        <v>10384</v>
      </c>
      <c r="C213">
        <v>2701</v>
      </c>
      <c r="D213" s="1" t="s">
        <v>13459</v>
      </c>
      <c r="E213">
        <v>270101</v>
      </c>
      <c r="F213" s="1" t="s">
        <v>10415</v>
      </c>
      <c r="G213">
        <v>270101001</v>
      </c>
      <c r="H213">
        <v>1</v>
      </c>
      <c r="I213" s="1" t="s">
        <v>13460</v>
      </c>
      <c r="J213" s="1" t="s">
        <v>13461</v>
      </c>
      <c r="K213" s="1" t="s">
        <v>13462</v>
      </c>
      <c r="L213" s="1" t="s">
        <v>13463</v>
      </c>
      <c r="M213" s="1" t="s">
        <v>13464</v>
      </c>
    </row>
    <row r="214" spans="1:13" x14ac:dyDescent="0.25">
      <c r="A214">
        <v>27</v>
      </c>
      <c r="B214" s="1" t="s">
        <v>10384</v>
      </c>
      <c r="C214">
        <v>2701</v>
      </c>
      <c r="D214" s="1" t="s">
        <v>13459</v>
      </c>
      <c r="E214">
        <v>270102</v>
      </c>
      <c r="F214" s="1" t="s">
        <v>13465</v>
      </c>
      <c r="G214">
        <v>270102001</v>
      </c>
      <c r="H214">
        <v>1</v>
      </c>
      <c r="I214" s="1" t="s">
        <v>10392</v>
      </c>
      <c r="J214" s="1" t="s">
        <v>13466</v>
      </c>
      <c r="K214" s="1" t="s">
        <v>13467</v>
      </c>
      <c r="L214" s="1" t="s">
        <v>13468</v>
      </c>
      <c r="M214" s="1" t="s">
        <v>13469</v>
      </c>
    </row>
    <row r="215" spans="1:13" x14ac:dyDescent="0.25">
      <c r="A215">
        <v>27</v>
      </c>
      <c r="B215" s="1" t="s">
        <v>10384</v>
      </c>
      <c r="C215">
        <v>2701</v>
      </c>
      <c r="D215" s="1" t="s">
        <v>13459</v>
      </c>
      <c r="E215">
        <v>270102</v>
      </c>
      <c r="F215" s="1" t="s">
        <v>13465</v>
      </c>
      <c r="G215">
        <v>270102002</v>
      </c>
      <c r="H215">
        <v>2</v>
      </c>
      <c r="I215" s="1" t="s">
        <v>10393</v>
      </c>
      <c r="J215" s="1" t="s">
        <v>13470</v>
      </c>
      <c r="K215" s="1" t="s">
        <v>13471</v>
      </c>
      <c r="L215" s="1" t="s">
        <v>13472</v>
      </c>
      <c r="M215" s="1" t="s">
        <v>13473</v>
      </c>
    </row>
    <row r="216" spans="1:13" x14ac:dyDescent="0.25">
      <c r="A216">
        <v>27</v>
      </c>
      <c r="B216" s="1" t="s">
        <v>10384</v>
      </c>
      <c r="C216">
        <v>2701</v>
      </c>
      <c r="D216" s="1" t="s">
        <v>13459</v>
      </c>
      <c r="E216">
        <v>270102</v>
      </c>
      <c r="F216" s="1" t="s">
        <v>13465</v>
      </c>
      <c r="G216">
        <v>270102003</v>
      </c>
      <c r="H216">
        <v>3</v>
      </c>
      <c r="I216" s="1" t="s">
        <v>10394</v>
      </c>
      <c r="J216" s="1" t="s">
        <v>13474</v>
      </c>
      <c r="K216" s="1" t="s">
        <v>13475</v>
      </c>
      <c r="L216" s="1" t="s">
        <v>13476</v>
      </c>
      <c r="M216" s="1" t="s">
        <v>13477</v>
      </c>
    </row>
    <row r="217" spans="1:13" x14ac:dyDescent="0.25">
      <c r="A217">
        <v>27</v>
      </c>
      <c r="B217" s="1" t="s">
        <v>10384</v>
      </c>
      <c r="C217">
        <v>2701</v>
      </c>
      <c r="D217" s="1" t="s">
        <v>13459</v>
      </c>
      <c r="E217">
        <v>270102</v>
      </c>
      <c r="F217" s="1" t="s">
        <v>13465</v>
      </c>
      <c r="G217">
        <v>270102004</v>
      </c>
      <c r="H217">
        <v>4</v>
      </c>
      <c r="I217" s="1" t="s">
        <v>10395</v>
      </c>
      <c r="J217" s="1" t="s">
        <v>13478</v>
      </c>
      <c r="K217" s="1" t="s">
        <v>13479</v>
      </c>
      <c r="L217" s="1" t="s">
        <v>13480</v>
      </c>
      <c r="M217" s="1" t="s">
        <v>13481</v>
      </c>
    </row>
    <row r="218" spans="1:13" x14ac:dyDescent="0.25">
      <c r="A218">
        <v>27</v>
      </c>
      <c r="B218" s="1" t="s">
        <v>10384</v>
      </c>
      <c r="C218">
        <v>2701</v>
      </c>
      <c r="D218" s="1" t="s">
        <v>13459</v>
      </c>
      <c r="E218">
        <v>270102</v>
      </c>
      <c r="F218" s="1" t="s">
        <v>13465</v>
      </c>
      <c r="G218">
        <v>270102005</v>
      </c>
      <c r="H218">
        <v>5</v>
      </c>
      <c r="I218" s="1" t="s">
        <v>10396</v>
      </c>
      <c r="J218" s="1" t="s">
        <v>13482</v>
      </c>
      <c r="K218" s="1" t="s">
        <v>13483</v>
      </c>
      <c r="L218" s="1" t="s">
        <v>13484</v>
      </c>
      <c r="M218" s="1" t="s">
        <v>13485</v>
      </c>
    </row>
    <row r="219" spans="1:13" x14ac:dyDescent="0.25">
      <c r="A219">
        <v>27</v>
      </c>
      <c r="B219" s="1" t="s">
        <v>10384</v>
      </c>
      <c r="C219">
        <v>2701</v>
      </c>
      <c r="D219" s="1" t="s">
        <v>13459</v>
      </c>
      <c r="E219">
        <v>270102</v>
      </c>
      <c r="F219" s="1" t="s">
        <v>13465</v>
      </c>
      <c r="G219">
        <v>270102006</v>
      </c>
      <c r="H219">
        <v>6</v>
      </c>
      <c r="I219" s="1" t="s">
        <v>10397</v>
      </c>
      <c r="J219" s="1" t="s">
        <v>13486</v>
      </c>
      <c r="K219" s="1" t="s">
        <v>13487</v>
      </c>
      <c r="L219" s="1" t="s">
        <v>13488</v>
      </c>
      <c r="M219" s="1" t="s">
        <v>13489</v>
      </c>
    </row>
    <row r="220" spans="1:13" x14ac:dyDescent="0.25">
      <c r="A220">
        <v>27</v>
      </c>
      <c r="B220" s="1" t="s">
        <v>10384</v>
      </c>
      <c r="C220">
        <v>2701</v>
      </c>
      <c r="D220" s="1" t="s">
        <v>13459</v>
      </c>
      <c r="E220">
        <v>270102</v>
      </c>
      <c r="F220" s="1" t="s">
        <v>13465</v>
      </c>
      <c r="G220">
        <v>270102007</v>
      </c>
      <c r="H220">
        <v>7</v>
      </c>
      <c r="I220" s="1" t="s">
        <v>10398</v>
      </c>
      <c r="J220" s="1" t="s">
        <v>13490</v>
      </c>
      <c r="K220" s="1" t="s">
        <v>13491</v>
      </c>
      <c r="L220" s="1" t="s">
        <v>13492</v>
      </c>
      <c r="M220" s="1" t="s">
        <v>13493</v>
      </c>
    </row>
    <row r="221" spans="1:13" x14ac:dyDescent="0.25">
      <c r="A221">
        <v>27</v>
      </c>
      <c r="B221" s="1" t="s">
        <v>10384</v>
      </c>
      <c r="C221">
        <v>2701</v>
      </c>
      <c r="D221" s="1" t="s">
        <v>13459</v>
      </c>
      <c r="E221">
        <v>270102</v>
      </c>
      <c r="F221" s="1" t="s">
        <v>13465</v>
      </c>
      <c r="G221">
        <v>270102008</v>
      </c>
      <c r="H221">
        <v>8</v>
      </c>
      <c r="I221" s="1" t="s">
        <v>10399</v>
      </c>
      <c r="J221" s="1" t="s">
        <v>13494</v>
      </c>
      <c r="K221" s="1" t="s">
        <v>13495</v>
      </c>
      <c r="L221" s="1" t="s">
        <v>13496</v>
      </c>
      <c r="M221" s="1" t="s">
        <v>13497</v>
      </c>
    </row>
    <row r="222" spans="1:13" x14ac:dyDescent="0.25">
      <c r="A222">
        <v>27</v>
      </c>
      <c r="B222" s="1" t="s">
        <v>10384</v>
      </c>
      <c r="C222">
        <v>2701</v>
      </c>
      <c r="D222" s="1" t="s">
        <v>13459</v>
      </c>
      <c r="E222">
        <v>270102</v>
      </c>
      <c r="F222" s="1" t="s">
        <v>13465</v>
      </c>
      <c r="G222">
        <v>270102009</v>
      </c>
      <c r="H222">
        <v>9</v>
      </c>
      <c r="I222" s="1" t="s">
        <v>10400</v>
      </c>
      <c r="J222" s="1" t="s">
        <v>13498</v>
      </c>
      <c r="K222" s="1" t="s">
        <v>13499</v>
      </c>
      <c r="L222" s="1" t="s">
        <v>13500</v>
      </c>
      <c r="M222" s="1" t="s">
        <v>13501</v>
      </c>
    </row>
    <row r="223" spans="1:13" x14ac:dyDescent="0.25">
      <c r="A223">
        <v>27</v>
      </c>
      <c r="B223" s="1" t="s">
        <v>10384</v>
      </c>
      <c r="C223">
        <v>2701</v>
      </c>
      <c r="D223" s="1" t="s">
        <v>13459</v>
      </c>
      <c r="E223">
        <v>270102</v>
      </c>
      <c r="F223" s="1" t="s">
        <v>13465</v>
      </c>
      <c r="G223">
        <v>270102010</v>
      </c>
      <c r="H223">
        <v>10</v>
      </c>
      <c r="I223" s="1" t="s">
        <v>10401</v>
      </c>
      <c r="J223" s="1" t="s">
        <v>13502</v>
      </c>
      <c r="K223" s="1" t="s">
        <v>13503</v>
      </c>
      <c r="L223" s="1" t="s">
        <v>13504</v>
      </c>
      <c r="M223" s="1" t="s">
        <v>13505</v>
      </c>
    </row>
    <row r="224" spans="1:13" x14ac:dyDescent="0.25">
      <c r="A224">
        <v>27</v>
      </c>
      <c r="B224" s="1" t="s">
        <v>10384</v>
      </c>
      <c r="C224">
        <v>2701</v>
      </c>
      <c r="D224" s="1" t="s">
        <v>13459</v>
      </c>
      <c r="E224">
        <v>270102</v>
      </c>
      <c r="F224" s="1" t="s">
        <v>13465</v>
      </c>
      <c r="G224">
        <v>270102011</v>
      </c>
      <c r="H224">
        <v>11</v>
      </c>
      <c r="I224" s="1" t="s">
        <v>10402</v>
      </c>
      <c r="J224" s="1" t="s">
        <v>13506</v>
      </c>
      <c r="K224" s="1" t="s">
        <v>13507</v>
      </c>
      <c r="L224" s="1" t="s">
        <v>13508</v>
      </c>
      <c r="M224" s="1" t="s">
        <v>13509</v>
      </c>
    </row>
    <row r="225" spans="1:13" x14ac:dyDescent="0.25">
      <c r="A225">
        <v>27</v>
      </c>
      <c r="B225" s="1" t="s">
        <v>10384</v>
      </c>
      <c r="C225">
        <v>2701</v>
      </c>
      <c r="D225" s="1" t="s">
        <v>13459</v>
      </c>
      <c r="E225">
        <v>270102</v>
      </c>
      <c r="F225" s="1" t="s">
        <v>13465</v>
      </c>
      <c r="G225">
        <v>270102012</v>
      </c>
      <c r="H225">
        <v>12</v>
      </c>
      <c r="I225" s="1" t="s">
        <v>10403</v>
      </c>
      <c r="J225" s="1" t="s">
        <v>13510</v>
      </c>
      <c r="K225" s="1" t="s">
        <v>13511</v>
      </c>
      <c r="L225" s="1" t="s">
        <v>13512</v>
      </c>
      <c r="M225" s="1" t="s">
        <v>13513</v>
      </c>
    </row>
    <row r="226" spans="1:13" x14ac:dyDescent="0.25">
      <c r="A226">
        <v>27</v>
      </c>
      <c r="B226" s="1" t="s">
        <v>10384</v>
      </c>
      <c r="C226">
        <v>2701</v>
      </c>
      <c r="D226" s="1" t="s">
        <v>13459</v>
      </c>
      <c r="E226">
        <v>270102</v>
      </c>
      <c r="F226" s="1" t="s">
        <v>13465</v>
      </c>
      <c r="G226">
        <v>270102013</v>
      </c>
      <c r="H226">
        <v>13</v>
      </c>
      <c r="I226" s="1" t="s">
        <v>10404</v>
      </c>
      <c r="J226" s="1" t="s">
        <v>13514</v>
      </c>
      <c r="K226" s="1" t="s">
        <v>13515</v>
      </c>
      <c r="L226" s="1" t="s">
        <v>13516</v>
      </c>
      <c r="M226" s="1" t="s">
        <v>13517</v>
      </c>
    </row>
    <row r="227" spans="1:13" x14ac:dyDescent="0.25">
      <c r="A227">
        <v>27</v>
      </c>
      <c r="B227" s="1" t="s">
        <v>10384</v>
      </c>
      <c r="C227">
        <v>2701</v>
      </c>
      <c r="D227" s="1" t="s">
        <v>13459</v>
      </c>
      <c r="E227">
        <v>270102</v>
      </c>
      <c r="F227" s="1" t="s">
        <v>13465</v>
      </c>
      <c r="G227">
        <v>270102014</v>
      </c>
      <c r="H227">
        <v>14</v>
      </c>
      <c r="I227" s="1" t="s">
        <v>10405</v>
      </c>
      <c r="J227" s="1" t="s">
        <v>13518</v>
      </c>
      <c r="K227" s="1" t="s">
        <v>13519</v>
      </c>
      <c r="L227" s="1" t="s">
        <v>13520</v>
      </c>
      <c r="M227" s="1" t="s">
        <v>13521</v>
      </c>
    </row>
    <row r="228" spans="1:13" x14ac:dyDescent="0.25">
      <c r="A228">
        <v>27</v>
      </c>
      <c r="B228" s="1" t="s">
        <v>10384</v>
      </c>
      <c r="C228">
        <v>2701</v>
      </c>
      <c r="D228" s="1" t="s">
        <v>13459</v>
      </c>
      <c r="E228">
        <v>270102</v>
      </c>
      <c r="F228" s="1" t="s">
        <v>13465</v>
      </c>
      <c r="G228">
        <v>270102015</v>
      </c>
      <c r="H228">
        <v>15</v>
      </c>
      <c r="I228" s="1" t="s">
        <v>10406</v>
      </c>
      <c r="J228" s="1" t="s">
        <v>13522</v>
      </c>
      <c r="K228" s="1" t="s">
        <v>13523</v>
      </c>
      <c r="L228" s="1" t="s">
        <v>13524</v>
      </c>
      <c r="M228" s="1" t="s">
        <v>13525</v>
      </c>
    </row>
    <row r="229" spans="1:13" x14ac:dyDescent="0.25">
      <c r="A229">
        <v>27</v>
      </c>
      <c r="B229" s="1" t="s">
        <v>10384</v>
      </c>
      <c r="C229">
        <v>2701</v>
      </c>
      <c r="D229" s="1" t="s">
        <v>13459</v>
      </c>
      <c r="E229">
        <v>270102</v>
      </c>
      <c r="F229" s="1" t="s">
        <v>13465</v>
      </c>
      <c r="G229">
        <v>270102016</v>
      </c>
      <c r="H229">
        <v>16</v>
      </c>
      <c r="I229" s="1" t="s">
        <v>10407</v>
      </c>
      <c r="J229" s="1" t="s">
        <v>13526</v>
      </c>
      <c r="K229" s="1" t="s">
        <v>13527</v>
      </c>
      <c r="L229" s="1" t="s">
        <v>13528</v>
      </c>
      <c r="M229" s="1" t="s">
        <v>13529</v>
      </c>
    </row>
    <row r="230" spans="1:13" x14ac:dyDescent="0.25">
      <c r="A230">
        <v>27</v>
      </c>
      <c r="B230" s="1" t="s">
        <v>10384</v>
      </c>
      <c r="C230">
        <v>2701</v>
      </c>
      <c r="D230" s="1" t="s">
        <v>13459</v>
      </c>
      <c r="E230">
        <v>270102</v>
      </c>
      <c r="F230" s="1" t="s">
        <v>13465</v>
      </c>
      <c r="G230">
        <v>270102017</v>
      </c>
      <c r="H230">
        <v>17</v>
      </c>
      <c r="I230" s="1" t="s">
        <v>10408</v>
      </c>
      <c r="J230" s="1" t="s">
        <v>13530</v>
      </c>
      <c r="K230" s="1" t="s">
        <v>13531</v>
      </c>
      <c r="L230" s="1" t="s">
        <v>13532</v>
      </c>
      <c r="M230" s="1" t="s">
        <v>13533</v>
      </c>
    </row>
    <row r="231" spans="1:13" x14ac:dyDescent="0.25">
      <c r="A231">
        <v>27</v>
      </c>
      <c r="B231" s="1" t="s">
        <v>10384</v>
      </c>
      <c r="C231">
        <v>2701</v>
      </c>
      <c r="D231" s="1" t="s">
        <v>13459</v>
      </c>
      <c r="E231">
        <v>270102</v>
      </c>
      <c r="F231" s="1" t="s">
        <v>13465</v>
      </c>
      <c r="G231">
        <v>270102018</v>
      </c>
      <c r="H231">
        <v>18</v>
      </c>
      <c r="I231" s="1" t="s">
        <v>10409</v>
      </c>
      <c r="J231" s="1" t="s">
        <v>13534</v>
      </c>
      <c r="K231" s="1" t="s">
        <v>13535</v>
      </c>
      <c r="L231" s="1" t="s">
        <v>13536</v>
      </c>
      <c r="M231" s="1" t="s">
        <v>13537</v>
      </c>
    </row>
    <row r="232" spans="1:13" x14ac:dyDescent="0.25">
      <c r="A232">
        <v>27</v>
      </c>
      <c r="B232" s="1" t="s">
        <v>10384</v>
      </c>
      <c r="C232">
        <v>2701</v>
      </c>
      <c r="D232" s="1" t="s">
        <v>13459</v>
      </c>
      <c r="E232">
        <v>270103</v>
      </c>
      <c r="F232" s="1" t="s">
        <v>13538</v>
      </c>
      <c r="G232">
        <v>270103001</v>
      </c>
      <c r="H232">
        <v>1</v>
      </c>
      <c r="I232" s="1" t="s">
        <v>10386</v>
      </c>
      <c r="J232" s="1" t="s">
        <v>13539</v>
      </c>
      <c r="K232" s="1" t="s">
        <v>13540</v>
      </c>
      <c r="L232" s="1" t="s">
        <v>13541</v>
      </c>
      <c r="M232" s="1" t="s">
        <v>13542</v>
      </c>
    </row>
    <row r="233" spans="1:13" x14ac:dyDescent="0.25">
      <c r="A233">
        <v>27</v>
      </c>
      <c r="B233" s="1" t="s">
        <v>10384</v>
      </c>
      <c r="C233">
        <v>2701</v>
      </c>
      <c r="D233" s="1" t="s">
        <v>13459</v>
      </c>
      <c r="E233">
        <v>270103</v>
      </c>
      <c r="F233" s="1" t="s">
        <v>13538</v>
      </c>
      <c r="G233">
        <v>270103002</v>
      </c>
      <c r="H233">
        <v>2</v>
      </c>
      <c r="I233" s="1" t="s">
        <v>10387</v>
      </c>
      <c r="J233" s="1" t="s">
        <v>13543</v>
      </c>
      <c r="K233" s="1" t="s">
        <v>13544</v>
      </c>
      <c r="L233" s="1" t="s">
        <v>13545</v>
      </c>
      <c r="M233" s="1" t="s">
        <v>13546</v>
      </c>
    </row>
    <row r="234" spans="1:13" x14ac:dyDescent="0.25">
      <c r="A234">
        <v>27</v>
      </c>
      <c r="B234" s="1" t="s">
        <v>10384</v>
      </c>
      <c r="C234">
        <v>2701</v>
      </c>
      <c r="D234" s="1" t="s">
        <v>13459</v>
      </c>
      <c r="E234">
        <v>270103</v>
      </c>
      <c r="F234" s="1" t="s">
        <v>13538</v>
      </c>
      <c r="G234">
        <v>270103003</v>
      </c>
      <c r="H234">
        <v>3</v>
      </c>
      <c r="I234" s="1" t="s">
        <v>10388</v>
      </c>
      <c r="J234" s="1" t="s">
        <v>13547</v>
      </c>
      <c r="K234" s="1" t="s">
        <v>13548</v>
      </c>
      <c r="L234" s="1" t="s">
        <v>13549</v>
      </c>
      <c r="M234" s="1" t="s">
        <v>13550</v>
      </c>
    </row>
    <row r="235" spans="1:13" x14ac:dyDescent="0.25">
      <c r="A235">
        <v>27</v>
      </c>
      <c r="B235" s="1" t="s">
        <v>10384</v>
      </c>
      <c r="C235">
        <v>2701</v>
      </c>
      <c r="D235" s="1" t="s">
        <v>13459</v>
      </c>
      <c r="E235">
        <v>270103</v>
      </c>
      <c r="F235" s="1" t="s">
        <v>13538</v>
      </c>
      <c r="G235">
        <v>270103004</v>
      </c>
      <c r="H235">
        <v>4</v>
      </c>
      <c r="I235" s="1" t="s">
        <v>10389</v>
      </c>
      <c r="J235" s="1" t="s">
        <v>13551</v>
      </c>
      <c r="K235" s="1" t="s">
        <v>13552</v>
      </c>
      <c r="L235" s="1" t="s">
        <v>13553</v>
      </c>
      <c r="M235" s="1" t="s">
        <v>13554</v>
      </c>
    </row>
    <row r="236" spans="1:13" x14ac:dyDescent="0.25">
      <c r="A236">
        <v>27</v>
      </c>
      <c r="B236" s="1" t="s">
        <v>10384</v>
      </c>
      <c r="C236">
        <v>2701</v>
      </c>
      <c r="D236" s="1" t="s">
        <v>13459</v>
      </c>
      <c r="E236">
        <v>270103</v>
      </c>
      <c r="F236" s="1" t="s">
        <v>13538</v>
      </c>
      <c r="G236">
        <v>270103005</v>
      </c>
      <c r="H236">
        <v>5</v>
      </c>
      <c r="I236" s="1" t="s">
        <v>10390</v>
      </c>
      <c r="J236" s="1" t="s">
        <v>13555</v>
      </c>
      <c r="K236" s="1" t="s">
        <v>13556</v>
      </c>
      <c r="L236" s="1" t="s">
        <v>13557</v>
      </c>
      <c r="M236" s="1" t="s">
        <v>13558</v>
      </c>
    </row>
    <row r="237" spans="1:13" x14ac:dyDescent="0.25">
      <c r="A237">
        <v>27</v>
      </c>
      <c r="B237" s="1" t="s">
        <v>10384</v>
      </c>
      <c r="C237">
        <v>2701</v>
      </c>
      <c r="D237" s="1" t="s">
        <v>13459</v>
      </c>
      <c r="E237">
        <v>270103</v>
      </c>
      <c r="F237" s="1" t="s">
        <v>13538</v>
      </c>
      <c r="G237">
        <v>270103006</v>
      </c>
      <c r="H237">
        <v>6</v>
      </c>
      <c r="I237" s="1" t="s">
        <v>10391</v>
      </c>
      <c r="J237" s="1" t="s">
        <v>13559</v>
      </c>
      <c r="K237" s="1" t="s">
        <v>13560</v>
      </c>
      <c r="L237" s="1" t="s">
        <v>13561</v>
      </c>
      <c r="M237" s="1" t="s">
        <v>13562</v>
      </c>
    </row>
    <row r="238" spans="1:13" x14ac:dyDescent="0.25">
      <c r="A238">
        <v>27</v>
      </c>
      <c r="B238" s="1" t="s">
        <v>10384</v>
      </c>
      <c r="C238">
        <v>2701</v>
      </c>
      <c r="D238" s="1" t="s">
        <v>13459</v>
      </c>
      <c r="E238">
        <v>270104</v>
      </c>
      <c r="F238" s="1" t="s">
        <v>10418</v>
      </c>
      <c r="G238">
        <v>270104001</v>
      </c>
      <c r="H238">
        <v>1</v>
      </c>
      <c r="I238" s="1" t="s">
        <v>10419</v>
      </c>
      <c r="J238" s="1" t="s">
        <v>13563</v>
      </c>
      <c r="K238" s="1" t="s">
        <v>13564</v>
      </c>
      <c r="L238" s="1" t="s">
        <v>13565</v>
      </c>
      <c r="M238" s="1" t="s">
        <v>13566</v>
      </c>
    </row>
    <row r="239" spans="1:13" x14ac:dyDescent="0.25">
      <c r="A239">
        <v>27</v>
      </c>
      <c r="B239" s="1" t="s">
        <v>10384</v>
      </c>
      <c r="C239">
        <v>2701</v>
      </c>
      <c r="D239" s="1" t="s">
        <v>13459</v>
      </c>
      <c r="E239">
        <v>270105</v>
      </c>
      <c r="F239" s="1" t="s">
        <v>10410</v>
      </c>
      <c r="G239">
        <v>270105001</v>
      </c>
      <c r="H239">
        <v>1</v>
      </c>
      <c r="I239" s="1" t="s">
        <v>10411</v>
      </c>
      <c r="J239" s="1" t="s">
        <v>13567</v>
      </c>
      <c r="K239" s="1" t="s">
        <v>13568</v>
      </c>
      <c r="L239" s="1" t="s">
        <v>13569</v>
      </c>
      <c r="M239" s="1" t="s">
        <v>13570</v>
      </c>
    </row>
    <row r="240" spans="1:13" x14ac:dyDescent="0.25">
      <c r="A240">
        <v>27</v>
      </c>
      <c r="B240" s="1" t="s">
        <v>10384</v>
      </c>
      <c r="C240">
        <v>2701</v>
      </c>
      <c r="D240" s="1" t="s">
        <v>13459</v>
      </c>
      <c r="E240">
        <v>270105</v>
      </c>
      <c r="F240" s="1" t="s">
        <v>10410</v>
      </c>
      <c r="G240">
        <v>270105002</v>
      </c>
      <c r="H240">
        <v>2</v>
      </c>
      <c r="I240" s="1" t="s">
        <v>10412</v>
      </c>
      <c r="J240" s="1" t="s">
        <v>13571</v>
      </c>
      <c r="K240" s="1" t="s">
        <v>13572</v>
      </c>
      <c r="L240" s="1" t="s">
        <v>13573</v>
      </c>
      <c r="M240" s="1" t="s">
        <v>13574</v>
      </c>
    </row>
    <row r="241" spans="1:13" x14ac:dyDescent="0.25">
      <c r="A241">
        <v>27</v>
      </c>
      <c r="B241" s="1" t="s">
        <v>10384</v>
      </c>
      <c r="C241">
        <v>2701</v>
      </c>
      <c r="D241" s="1" t="s">
        <v>13459</v>
      </c>
      <c r="E241">
        <v>270105</v>
      </c>
      <c r="F241" s="1" t="s">
        <v>10410</v>
      </c>
      <c r="G241">
        <v>270105003</v>
      </c>
      <c r="H241">
        <v>3</v>
      </c>
      <c r="I241" s="1" t="s">
        <v>10413</v>
      </c>
      <c r="J241" s="1" t="s">
        <v>13575</v>
      </c>
      <c r="K241" s="1" t="s">
        <v>13576</v>
      </c>
      <c r="L241" s="1" t="s">
        <v>13577</v>
      </c>
      <c r="M241" s="1" t="s">
        <v>13578</v>
      </c>
    </row>
    <row r="242" spans="1:13" x14ac:dyDescent="0.25">
      <c r="A242">
        <v>27</v>
      </c>
      <c r="B242" s="1" t="s">
        <v>10384</v>
      </c>
      <c r="C242">
        <v>2701</v>
      </c>
      <c r="D242" s="1" t="s">
        <v>13459</v>
      </c>
      <c r="E242">
        <v>270106</v>
      </c>
      <c r="F242" s="1" t="s">
        <v>10416</v>
      </c>
      <c r="G242">
        <v>270106001</v>
      </c>
      <c r="H242">
        <v>1</v>
      </c>
      <c r="I242" s="1" t="s">
        <v>10417</v>
      </c>
      <c r="J242" s="1" t="s">
        <v>13579</v>
      </c>
      <c r="K242" s="1" t="s">
        <v>13580</v>
      </c>
      <c r="L242" s="1" t="s">
        <v>13581</v>
      </c>
      <c r="M242" s="1" t="s">
        <v>13582</v>
      </c>
    </row>
    <row r="243" spans="1:13" x14ac:dyDescent="0.25">
      <c r="A243">
        <v>27</v>
      </c>
      <c r="B243" s="1" t="s">
        <v>10384</v>
      </c>
      <c r="C243">
        <v>2701</v>
      </c>
      <c r="D243" s="1" t="s">
        <v>13459</v>
      </c>
      <c r="E243">
        <v>270106</v>
      </c>
      <c r="F243" s="1" t="s">
        <v>10416</v>
      </c>
      <c r="G243">
        <v>270106002</v>
      </c>
      <c r="H243">
        <v>2</v>
      </c>
      <c r="I243" s="1" t="s">
        <v>13583</v>
      </c>
      <c r="J243" s="1" t="s">
        <v>13584</v>
      </c>
      <c r="K243" s="1" t="s">
        <v>13585</v>
      </c>
      <c r="L243" s="1" t="s">
        <v>13586</v>
      </c>
      <c r="M243" s="1" t="s">
        <v>13587</v>
      </c>
    </row>
    <row r="244" spans="1:13" x14ac:dyDescent="0.25">
      <c r="A244">
        <v>27</v>
      </c>
      <c r="B244" s="1" t="s">
        <v>10384</v>
      </c>
      <c r="C244">
        <v>2701</v>
      </c>
      <c r="D244" s="1" t="s">
        <v>13459</v>
      </c>
      <c r="E244">
        <v>270107</v>
      </c>
      <c r="F244" s="1" t="s">
        <v>13588</v>
      </c>
      <c r="G244">
        <v>270107001</v>
      </c>
      <c r="H244">
        <v>1</v>
      </c>
      <c r="I244" s="1" t="s">
        <v>13589</v>
      </c>
      <c r="J244" s="1" t="s">
        <v>13590</v>
      </c>
      <c r="K244" s="1" t="s">
        <v>13591</v>
      </c>
      <c r="L244" s="1" t="s">
        <v>13592</v>
      </c>
      <c r="M244" s="1" t="s">
        <v>13593</v>
      </c>
    </row>
    <row r="245" spans="1:13" x14ac:dyDescent="0.25">
      <c r="A245">
        <v>27</v>
      </c>
      <c r="B245" s="1" t="s">
        <v>10384</v>
      </c>
      <c r="C245">
        <v>2701</v>
      </c>
      <c r="D245" s="1" t="s">
        <v>13459</v>
      </c>
      <c r="E245">
        <v>270107</v>
      </c>
      <c r="F245" s="1" t="s">
        <v>13588</v>
      </c>
      <c r="G245">
        <v>270107002</v>
      </c>
      <c r="H245">
        <v>2</v>
      </c>
      <c r="I245" s="1" t="s">
        <v>13594</v>
      </c>
      <c r="J245" s="1" t="s">
        <v>13595</v>
      </c>
      <c r="K245" s="1" t="s">
        <v>13596</v>
      </c>
      <c r="L245" s="1" t="s">
        <v>13597</v>
      </c>
      <c r="M245" s="1" t="s">
        <v>13598</v>
      </c>
    </row>
    <row r="246" spans="1:13" x14ac:dyDescent="0.25">
      <c r="A246">
        <v>27</v>
      </c>
      <c r="B246" s="1" t="s">
        <v>10384</v>
      </c>
      <c r="C246">
        <v>2701</v>
      </c>
      <c r="D246" s="1" t="s">
        <v>13459</v>
      </c>
      <c r="E246">
        <v>270107</v>
      </c>
      <c r="F246" s="1" t="s">
        <v>13588</v>
      </c>
      <c r="G246">
        <v>270107003</v>
      </c>
      <c r="H246">
        <v>3</v>
      </c>
      <c r="I246" s="1" t="s">
        <v>10392</v>
      </c>
      <c r="J246" s="1" t="s">
        <v>13599</v>
      </c>
      <c r="K246" s="1" t="s">
        <v>13600</v>
      </c>
      <c r="L246" s="1" t="s">
        <v>13601</v>
      </c>
      <c r="M246" s="1" t="s">
        <v>13602</v>
      </c>
    </row>
    <row r="247" spans="1:13" x14ac:dyDescent="0.25">
      <c r="A247">
        <v>27</v>
      </c>
      <c r="B247" s="1" t="s">
        <v>10384</v>
      </c>
      <c r="C247">
        <v>2701</v>
      </c>
      <c r="D247" s="1" t="s">
        <v>13459</v>
      </c>
      <c r="E247">
        <v>270107</v>
      </c>
      <c r="F247" s="1" t="s">
        <v>13588</v>
      </c>
      <c r="G247">
        <v>270107004</v>
      </c>
      <c r="H247">
        <v>4</v>
      </c>
      <c r="I247" s="1" t="s">
        <v>13603</v>
      </c>
      <c r="J247" s="1" t="s">
        <v>13604</v>
      </c>
      <c r="K247" s="1" t="s">
        <v>13605</v>
      </c>
      <c r="L247" s="1" t="s">
        <v>13606</v>
      </c>
      <c r="M247" s="1" t="s">
        <v>13607</v>
      </c>
    </row>
    <row r="248" spans="1:13" x14ac:dyDescent="0.25">
      <c r="A248">
        <v>27</v>
      </c>
      <c r="B248" s="1" t="s">
        <v>10384</v>
      </c>
      <c r="C248">
        <v>2701</v>
      </c>
      <c r="D248" s="1" t="s">
        <v>13459</v>
      </c>
      <c r="E248">
        <v>270107</v>
      </c>
      <c r="F248" s="1" t="s">
        <v>13588</v>
      </c>
      <c r="G248">
        <v>270107005</v>
      </c>
      <c r="H248">
        <v>5</v>
      </c>
      <c r="I248" s="1" t="s">
        <v>13608</v>
      </c>
      <c r="J248" s="1" t="s">
        <v>13609</v>
      </c>
      <c r="K248" s="1" t="s">
        <v>13610</v>
      </c>
      <c r="L248" s="1" t="s">
        <v>13611</v>
      </c>
      <c r="M248" s="1" t="s">
        <v>13612</v>
      </c>
    </row>
    <row r="249" spans="1:13" x14ac:dyDescent="0.25">
      <c r="A249">
        <v>27</v>
      </c>
      <c r="B249" s="1" t="s">
        <v>10384</v>
      </c>
      <c r="C249">
        <v>2701</v>
      </c>
      <c r="D249" s="1" t="s">
        <v>13459</v>
      </c>
      <c r="E249">
        <v>270107</v>
      </c>
      <c r="F249" s="1" t="s">
        <v>13588</v>
      </c>
      <c r="G249">
        <v>270107006</v>
      </c>
      <c r="H249">
        <v>6</v>
      </c>
      <c r="I249" s="1" t="s">
        <v>13613</v>
      </c>
      <c r="J249" s="1" t="s">
        <v>13614</v>
      </c>
      <c r="K249" s="1" t="s">
        <v>13615</v>
      </c>
      <c r="L249" s="1" t="s">
        <v>13616</v>
      </c>
      <c r="M249" s="1" t="s">
        <v>13617</v>
      </c>
    </row>
    <row r="250" spans="1:13" x14ac:dyDescent="0.25">
      <c r="A250">
        <v>27</v>
      </c>
      <c r="B250" s="1" t="s">
        <v>10384</v>
      </c>
      <c r="C250">
        <v>2701</v>
      </c>
      <c r="D250" s="1" t="s">
        <v>13459</v>
      </c>
      <c r="E250">
        <v>270107</v>
      </c>
      <c r="F250" s="1" t="s">
        <v>13588</v>
      </c>
      <c r="G250">
        <v>270107007</v>
      </c>
      <c r="H250">
        <v>7</v>
      </c>
      <c r="I250" s="1" t="s">
        <v>13618</v>
      </c>
      <c r="J250" s="1" t="s">
        <v>13619</v>
      </c>
      <c r="K250" s="1" t="s">
        <v>13620</v>
      </c>
      <c r="L250" s="1" t="s">
        <v>13621</v>
      </c>
      <c r="M250" s="1" t="s">
        <v>13622</v>
      </c>
    </row>
    <row r="251" spans="1:13" x14ac:dyDescent="0.25">
      <c r="A251">
        <v>27</v>
      </c>
      <c r="B251" s="1" t="s">
        <v>10384</v>
      </c>
      <c r="C251">
        <v>2701</v>
      </c>
      <c r="D251" s="1" t="s">
        <v>13459</v>
      </c>
      <c r="E251">
        <v>270108</v>
      </c>
      <c r="F251" s="1" t="s">
        <v>13623</v>
      </c>
      <c r="G251">
        <v>270108001</v>
      </c>
      <c r="H251">
        <v>1</v>
      </c>
      <c r="I251" s="1" t="s">
        <v>13624</v>
      </c>
      <c r="J251" s="1" t="s">
        <v>13625</v>
      </c>
      <c r="K251" s="1" t="s">
        <v>13626</v>
      </c>
      <c r="L251" s="1" t="s">
        <v>13627</v>
      </c>
      <c r="M251" s="1" t="s">
        <v>13628</v>
      </c>
    </row>
    <row r="252" spans="1:13" x14ac:dyDescent="0.25">
      <c r="A252">
        <v>27</v>
      </c>
      <c r="B252" s="1" t="s">
        <v>10384</v>
      </c>
      <c r="C252">
        <v>2701</v>
      </c>
      <c r="D252" s="1" t="s">
        <v>13459</v>
      </c>
      <c r="E252">
        <v>270108</v>
      </c>
      <c r="F252" s="1" t="s">
        <v>13623</v>
      </c>
      <c r="G252">
        <v>270108002</v>
      </c>
      <c r="H252">
        <v>2</v>
      </c>
      <c r="I252" s="1" t="s">
        <v>13629</v>
      </c>
      <c r="J252" s="1" t="s">
        <v>13630</v>
      </c>
      <c r="K252" s="1" t="s">
        <v>13631</v>
      </c>
      <c r="L252" s="1" t="s">
        <v>13632</v>
      </c>
      <c r="M252" s="1" t="s">
        <v>13633</v>
      </c>
    </row>
    <row r="253" spans="1:13" x14ac:dyDescent="0.25">
      <c r="A253">
        <v>27</v>
      </c>
      <c r="B253" s="1" t="s">
        <v>10384</v>
      </c>
      <c r="C253">
        <v>2701</v>
      </c>
      <c r="D253" s="1" t="s">
        <v>13459</v>
      </c>
      <c r="E253">
        <v>270108</v>
      </c>
      <c r="F253" s="1" t="s">
        <v>13623</v>
      </c>
      <c r="G253">
        <v>270108003</v>
      </c>
      <c r="H253">
        <v>3</v>
      </c>
      <c r="I253" s="1" t="s">
        <v>13634</v>
      </c>
      <c r="J253" s="1" t="s">
        <v>13635</v>
      </c>
      <c r="K253" s="1" t="s">
        <v>13636</v>
      </c>
      <c r="L253" s="1" t="s">
        <v>13637</v>
      </c>
      <c r="M253" s="1" t="s">
        <v>13638</v>
      </c>
    </row>
    <row r="254" spans="1:13" x14ac:dyDescent="0.25">
      <c r="A254">
        <v>27</v>
      </c>
      <c r="B254" s="1" t="s">
        <v>10384</v>
      </c>
      <c r="C254">
        <v>2701</v>
      </c>
      <c r="D254" s="1" t="s">
        <v>13459</v>
      </c>
      <c r="E254">
        <v>270108</v>
      </c>
      <c r="F254" s="1" t="s">
        <v>13623</v>
      </c>
      <c r="G254">
        <v>270108004</v>
      </c>
      <c r="H254">
        <v>4</v>
      </c>
      <c r="I254" s="1" t="s">
        <v>13639</v>
      </c>
      <c r="J254" s="1" t="s">
        <v>13640</v>
      </c>
      <c r="K254" s="1" t="s">
        <v>13641</v>
      </c>
      <c r="L254" s="1" t="s">
        <v>13642</v>
      </c>
      <c r="M254" s="1" t="s">
        <v>13643</v>
      </c>
    </row>
    <row r="255" spans="1:13" x14ac:dyDescent="0.25">
      <c r="A255">
        <v>27</v>
      </c>
      <c r="B255" s="1" t="s">
        <v>10384</v>
      </c>
      <c r="C255">
        <v>2701</v>
      </c>
      <c r="D255" s="1" t="s">
        <v>13459</v>
      </c>
      <c r="E255">
        <v>270108</v>
      </c>
      <c r="F255" s="1" t="s">
        <v>13623</v>
      </c>
      <c r="G255">
        <v>270108005</v>
      </c>
      <c r="H255">
        <v>5</v>
      </c>
      <c r="I255" s="1" t="s">
        <v>13644</v>
      </c>
      <c r="J255" s="1" t="s">
        <v>13645</v>
      </c>
      <c r="K255" s="1" t="s">
        <v>13646</v>
      </c>
      <c r="L255" s="1" t="s">
        <v>13647</v>
      </c>
      <c r="M255" s="1" t="s">
        <v>13648</v>
      </c>
    </row>
    <row r="256" spans="1:13" x14ac:dyDescent="0.25">
      <c r="A256">
        <v>27</v>
      </c>
      <c r="B256" s="1" t="s">
        <v>10384</v>
      </c>
      <c r="C256">
        <v>2701</v>
      </c>
      <c r="D256" s="1" t="s">
        <v>13459</v>
      </c>
      <c r="E256">
        <v>270108</v>
      </c>
      <c r="F256" s="1" t="s">
        <v>13623</v>
      </c>
      <c r="G256">
        <v>270108006</v>
      </c>
      <c r="H256">
        <v>6</v>
      </c>
      <c r="I256" s="1" t="s">
        <v>13649</v>
      </c>
      <c r="J256" s="1" t="s">
        <v>13650</v>
      </c>
      <c r="K256" s="1" t="s">
        <v>13651</v>
      </c>
      <c r="L256" s="1" t="s">
        <v>13652</v>
      </c>
      <c r="M256" s="1" t="s">
        <v>13653</v>
      </c>
    </row>
    <row r="257" spans="1:13" x14ac:dyDescent="0.25">
      <c r="A257">
        <v>27</v>
      </c>
      <c r="B257" s="1" t="s">
        <v>10384</v>
      </c>
      <c r="C257">
        <v>2701</v>
      </c>
      <c r="D257" s="1" t="s">
        <v>13459</v>
      </c>
      <c r="E257">
        <v>270108</v>
      </c>
      <c r="F257" s="1" t="s">
        <v>13623</v>
      </c>
      <c r="G257">
        <v>270108007</v>
      </c>
      <c r="H257">
        <v>7</v>
      </c>
      <c r="I257" s="1" t="s">
        <v>13654</v>
      </c>
      <c r="J257" s="1" t="s">
        <v>13655</v>
      </c>
      <c r="K257" s="1" t="s">
        <v>13656</v>
      </c>
      <c r="L257" s="1" t="s">
        <v>13657</v>
      </c>
      <c r="M257" s="1" t="s">
        <v>13658</v>
      </c>
    </row>
    <row r="258" spans="1:13" x14ac:dyDescent="0.25">
      <c r="A258">
        <v>27</v>
      </c>
      <c r="B258" s="1" t="s">
        <v>10384</v>
      </c>
      <c r="C258">
        <v>2701</v>
      </c>
      <c r="D258" s="1" t="s">
        <v>13459</v>
      </c>
      <c r="E258">
        <v>270108</v>
      </c>
      <c r="F258" s="1" t="s">
        <v>13623</v>
      </c>
      <c r="G258">
        <v>270108008</v>
      </c>
      <c r="H258">
        <v>8</v>
      </c>
      <c r="I258" s="1" t="s">
        <v>13659</v>
      </c>
      <c r="J258" s="1" t="s">
        <v>13660</v>
      </c>
      <c r="K258" s="1" t="s">
        <v>13661</v>
      </c>
      <c r="L258" s="1" t="s">
        <v>13662</v>
      </c>
      <c r="M258" s="1" t="s">
        <v>13663</v>
      </c>
    </row>
    <row r="259" spans="1:13" x14ac:dyDescent="0.25">
      <c r="A259">
        <v>27</v>
      </c>
      <c r="B259" s="1" t="s">
        <v>10384</v>
      </c>
      <c r="C259">
        <v>2701</v>
      </c>
      <c r="D259" s="1" t="s">
        <v>13459</v>
      </c>
      <c r="E259">
        <v>270108</v>
      </c>
      <c r="F259" s="1" t="s">
        <v>13623</v>
      </c>
      <c r="G259">
        <v>270108009</v>
      </c>
      <c r="H259">
        <v>9</v>
      </c>
      <c r="I259" s="1" t="s">
        <v>13664</v>
      </c>
      <c r="J259" s="1" t="s">
        <v>13665</v>
      </c>
      <c r="K259" s="1" t="s">
        <v>13666</v>
      </c>
      <c r="L259" s="1" t="s">
        <v>13667</v>
      </c>
      <c r="M259" s="1" t="s">
        <v>13668</v>
      </c>
    </row>
    <row r="260" spans="1:13" x14ac:dyDescent="0.25">
      <c r="A260">
        <v>27</v>
      </c>
      <c r="B260" s="1" t="s">
        <v>10384</v>
      </c>
      <c r="C260">
        <v>2701</v>
      </c>
      <c r="D260" s="1" t="s">
        <v>13459</v>
      </c>
      <c r="E260">
        <v>270109</v>
      </c>
      <c r="F260" s="1" t="s">
        <v>13669</v>
      </c>
      <c r="G260">
        <v>270109001</v>
      </c>
      <c r="H260">
        <v>1</v>
      </c>
      <c r="I260" s="1" t="s">
        <v>13629</v>
      </c>
      <c r="J260" s="1" t="s">
        <v>13670</v>
      </c>
      <c r="K260" s="1" t="s">
        <v>13671</v>
      </c>
      <c r="L260" s="1" t="s">
        <v>13672</v>
      </c>
      <c r="M260" s="1" t="s">
        <v>13673</v>
      </c>
    </row>
    <row r="261" spans="1:13" x14ac:dyDescent="0.25">
      <c r="A261">
        <v>27</v>
      </c>
      <c r="B261" s="1" t="s">
        <v>10384</v>
      </c>
      <c r="C261">
        <v>2701</v>
      </c>
      <c r="D261" s="1" t="s">
        <v>13459</v>
      </c>
      <c r="E261">
        <v>270109</v>
      </c>
      <c r="F261" s="1" t="s">
        <v>13669</v>
      </c>
      <c r="G261">
        <v>270109002</v>
      </c>
      <c r="H261">
        <v>2</v>
      </c>
      <c r="I261" s="1" t="s">
        <v>13674</v>
      </c>
      <c r="J261" s="1" t="s">
        <v>13675</v>
      </c>
      <c r="K261" s="1" t="s">
        <v>13676</v>
      </c>
      <c r="L261" s="1" t="s">
        <v>13677</v>
      </c>
      <c r="M261" s="1" t="s">
        <v>13678</v>
      </c>
    </row>
    <row r="262" spans="1:13" x14ac:dyDescent="0.25">
      <c r="A262">
        <v>27</v>
      </c>
      <c r="B262" s="1" t="s">
        <v>10384</v>
      </c>
      <c r="C262">
        <v>2701</v>
      </c>
      <c r="D262" s="1" t="s">
        <v>13459</v>
      </c>
      <c r="E262">
        <v>270109</v>
      </c>
      <c r="F262" s="1" t="s">
        <v>13669</v>
      </c>
      <c r="G262">
        <v>270109003</v>
      </c>
      <c r="H262">
        <v>3</v>
      </c>
      <c r="I262" s="1" t="s">
        <v>13679</v>
      </c>
      <c r="J262" s="1" t="s">
        <v>13680</v>
      </c>
      <c r="K262" s="1" t="s">
        <v>13681</v>
      </c>
      <c r="L262" s="1" t="s">
        <v>13682</v>
      </c>
      <c r="M262" s="1" t="s">
        <v>13683</v>
      </c>
    </row>
    <row r="263" spans="1:13" x14ac:dyDescent="0.25">
      <c r="A263">
        <v>27</v>
      </c>
      <c r="B263" s="1" t="s">
        <v>10384</v>
      </c>
      <c r="C263">
        <v>2701</v>
      </c>
      <c r="D263" s="1" t="s">
        <v>13459</v>
      </c>
      <c r="E263">
        <v>270109</v>
      </c>
      <c r="F263" s="1" t="s">
        <v>13669</v>
      </c>
      <c r="G263">
        <v>270109004</v>
      </c>
      <c r="H263">
        <v>4</v>
      </c>
      <c r="I263" s="1" t="s">
        <v>13684</v>
      </c>
      <c r="J263" s="1" t="s">
        <v>13685</v>
      </c>
      <c r="K263" s="1" t="s">
        <v>13686</v>
      </c>
      <c r="L263" s="1" t="s">
        <v>13687</v>
      </c>
      <c r="M263" s="1" t="s">
        <v>13688</v>
      </c>
    </row>
    <row r="264" spans="1:13" x14ac:dyDescent="0.25">
      <c r="A264">
        <v>27</v>
      </c>
      <c r="B264" s="1" t="s">
        <v>10384</v>
      </c>
      <c r="C264">
        <v>2701</v>
      </c>
      <c r="D264" s="1" t="s">
        <v>13459</v>
      </c>
      <c r="E264">
        <v>270109</v>
      </c>
      <c r="F264" s="1" t="s">
        <v>13669</v>
      </c>
      <c r="G264">
        <v>270109005</v>
      </c>
      <c r="H264">
        <v>5</v>
      </c>
      <c r="I264" s="1" t="s">
        <v>13689</v>
      </c>
      <c r="J264" s="1" t="s">
        <v>13690</v>
      </c>
      <c r="K264" s="1" t="s">
        <v>13691</v>
      </c>
      <c r="L264" s="1" t="s">
        <v>13692</v>
      </c>
      <c r="M264" s="1" t="s">
        <v>13693</v>
      </c>
    </row>
    <row r="265" spans="1:13" x14ac:dyDescent="0.25">
      <c r="A265">
        <v>27</v>
      </c>
      <c r="B265" s="1" t="s">
        <v>10384</v>
      </c>
      <c r="C265">
        <v>2701</v>
      </c>
      <c r="D265" s="1" t="s">
        <v>13459</v>
      </c>
      <c r="E265">
        <v>270109</v>
      </c>
      <c r="F265" s="1" t="s">
        <v>13669</v>
      </c>
      <c r="G265">
        <v>270109006</v>
      </c>
      <c r="H265">
        <v>6</v>
      </c>
      <c r="I265" s="1" t="s">
        <v>13644</v>
      </c>
      <c r="J265" s="1" t="s">
        <v>13694</v>
      </c>
      <c r="K265" s="1" t="s">
        <v>13695</v>
      </c>
      <c r="L265" s="1" t="s">
        <v>13696</v>
      </c>
      <c r="M265" s="1" t="s">
        <v>13697</v>
      </c>
    </row>
    <row r="266" spans="1:13" x14ac:dyDescent="0.25">
      <c r="A266">
        <v>27</v>
      </c>
      <c r="B266" s="1" t="s">
        <v>10384</v>
      </c>
      <c r="C266">
        <v>2701</v>
      </c>
      <c r="D266" s="1" t="s">
        <v>13459</v>
      </c>
      <c r="E266">
        <v>270109</v>
      </c>
      <c r="F266" s="1" t="s">
        <v>13669</v>
      </c>
      <c r="G266">
        <v>270109007</v>
      </c>
      <c r="H266">
        <v>7</v>
      </c>
      <c r="I266" s="1" t="s">
        <v>13659</v>
      </c>
      <c r="J266" s="1" t="s">
        <v>13698</v>
      </c>
      <c r="K266" s="1" t="s">
        <v>13699</v>
      </c>
      <c r="L266" s="1" t="s">
        <v>13700</v>
      </c>
      <c r="M266" s="1" t="s">
        <v>13701</v>
      </c>
    </row>
    <row r="267" spans="1:13" x14ac:dyDescent="0.25">
      <c r="A267">
        <v>27</v>
      </c>
      <c r="B267" s="1" t="s">
        <v>10384</v>
      </c>
      <c r="C267">
        <v>2701</v>
      </c>
      <c r="D267" s="1" t="s">
        <v>13459</v>
      </c>
      <c r="E267">
        <v>270109</v>
      </c>
      <c r="F267" s="1" t="s">
        <v>13669</v>
      </c>
      <c r="G267">
        <v>270109008</v>
      </c>
      <c r="H267">
        <v>8</v>
      </c>
      <c r="I267" s="1" t="s">
        <v>1467</v>
      </c>
      <c r="J267" s="1" t="s">
        <v>13702</v>
      </c>
      <c r="K267" s="1" t="s">
        <v>13703</v>
      </c>
      <c r="L267" s="1" t="s">
        <v>13704</v>
      </c>
      <c r="M267" s="1" t="s">
        <v>13705</v>
      </c>
    </row>
    <row r="268" spans="1:13" x14ac:dyDescent="0.25">
      <c r="A268">
        <v>27</v>
      </c>
      <c r="B268" s="1" t="s">
        <v>10384</v>
      </c>
      <c r="C268">
        <v>2701</v>
      </c>
      <c r="D268" s="1" t="s">
        <v>13459</v>
      </c>
      <c r="E268">
        <v>270109</v>
      </c>
      <c r="F268" s="1" t="s">
        <v>13669</v>
      </c>
      <c r="G268">
        <v>270109009</v>
      </c>
      <c r="H268">
        <v>9</v>
      </c>
      <c r="I268" s="1" t="s">
        <v>13706</v>
      </c>
      <c r="J268" s="1" t="s">
        <v>13707</v>
      </c>
      <c r="K268" s="1" t="s">
        <v>13708</v>
      </c>
      <c r="L268" s="1" t="s">
        <v>13709</v>
      </c>
      <c r="M268" s="1" t="s">
        <v>13710</v>
      </c>
    </row>
    <row r="269" spans="1:13" x14ac:dyDescent="0.25">
      <c r="A269">
        <v>27</v>
      </c>
      <c r="B269" s="1" t="s">
        <v>10384</v>
      </c>
      <c r="C269">
        <v>2701</v>
      </c>
      <c r="D269" s="1" t="s">
        <v>13459</v>
      </c>
      <c r="E269">
        <v>270103</v>
      </c>
      <c r="F269" s="1" t="s">
        <v>13538</v>
      </c>
      <c r="G269">
        <v>270103007</v>
      </c>
      <c r="H269">
        <v>7</v>
      </c>
      <c r="I269" s="1" t="s">
        <v>13729</v>
      </c>
      <c r="J269" s="1" t="s">
        <v>13730</v>
      </c>
      <c r="K269" s="1" t="s">
        <v>13731</v>
      </c>
      <c r="L269" s="1" t="s">
        <v>13732</v>
      </c>
      <c r="M269" s="1" t="s">
        <v>13733</v>
      </c>
    </row>
    <row r="270" spans="1:13" x14ac:dyDescent="0.25">
      <c r="A270">
        <v>27</v>
      </c>
      <c r="B270" s="1" t="s">
        <v>10384</v>
      </c>
      <c r="C270">
        <v>2701</v>
      </c>
      <c r="D270" s="1" t="s">
        <v>13459</v>
      </c>
      <c r="E270">
        <v>270103</v>
      </c>
      <c r="F270" s="1" t="s">
        <v>13538</v>
      </c>
      <c r="G270">
        <v>270103008</v>
      </c>
      <c r="H270">
        <v>8</v>
      </c>
      <c r="I270" s="1" t="s">
        <v>13734</v>
      </c>
      <c r="J270" s="1" t="s">
        <v>13735</v>
      </c>
      <c r="K270" s="1" t="s">
        <v>13736</v>
      </c>
      <c r="L270" s="1" t="s">
        <v>13737</v>
      </c>
      <c r="M270" s="1" t="s">
        <v>13738</v>
      </c>
    </row>
    <row r="271" spans="1:13" x14ac:dyDescent="0.25">
      <c r="A271">
        <v>27</v>
      </c>
      <c r="B271" s="1" t="s">
        <v>10384</v>
      </c>
      <c r="C271">
        <v>2701</v>
      </c>
      <c r="D271" s="1" t="s">
        <v>13459</v>
      </c>
      <c r="E271">
        <v>270105</v>
      </c>
      <c r="F271" s="1" t="s">
        <v>10410</v>
      </c>
      <c r="G271">
        <v>270105004</v>
      </c>
      <c r="H271">
        <v>4</v>
      </c>
      <c r="I271" s="1" t="s">
        <v>10385</v>
      </c>
      <c r="J271" s="1" t="s">
        <v>13739</v>
      </c>
      <c r="K271" s="1" t="s">
        <v>13740</v>
      </c>
      <c r="L271" s="1" t="s">
        <v>13741</v>
      </c>
      <c r="M271" s="1" t="s">
        <v>13742</v>
      </c>
    </row>
    <row r="272" spans="1:13" x14ac:dyDescent="0.25">
      <c r="A272">
        <v>27</v>
      </c>
      <c r="B272" s="1" t="s">
        <v>10384</v>
      </c>
      <c r="C272">
        <v>2701</v>
      </c>
      <c r="D272" s="1" t="s">
        <v>13459</v>
      </c>
      <c r="E272">
        <v>270105</v>
      </c>
      <c r="F272" s="1" t="s">
        <v>10410</v>
      </c>
      <c r="G272">
        <v>270105005</v>
      </c>
      <c r="H272">
        <v>5</v>
      </c>
      <c r="I272" s="1" t="s">
        <v>10414</v>
      </c>
      <c r="J272" s="1" t="s">
        <v>13743</v>
      </c>
      <c r="K272" s="1" t="s">
        <v>13744</v>
      </c>
      <c r="L272" s="1" t="s">
        <v>13745</v>
      </c>
      <c r="M272" s="1" t="s">
        <v>13746</v>
      </c>
    </row>
    <row r="273" spans="1:13" x14ac:dyDescent="0.25">
      <c r="A273">
        <v>27</v>
      </c>
      <c r="B273" s="1" t="s">
        <v>10384</v>
      </c>
      <c r="C273">
        <v>2701</v>
      </c>
      <c r="D273" s="1" t="s">
        <v>13459</v>
      </c>
      <c r="E273">
        <v>270108</v>
      </c>
      <c r="F273" s="1" t="s">
        <v>13623</v>
      </c>
      <c r="G273">
        <v>270108010</v>
      </c>
      <c r="H273">
        <v>10</v>
      </c>
      <c r="I273" s="1" t="s">
        <v>13623</v>
      </c>
      <c r="J273" s="1" t="s">
        <v>13747</v>
      </c>
      <c r="K273" s="1" t="s">
        <v>13748</v>
      </c>
      <c r="L273" s="1" t="s">
        <v>13749</v>
      </c>
      <c r="M273" s="1" t="s">
        <v>13750</v>
      </c>
    </row>
    <row r="274" spans="1:13" x14ac:dyDescent="0.25">
      <c r="A274">
        <v>27</v>
      </c>
      <c r="B274" s="1" t="s">
        <v>10384</v>
      </c>
      <c r="C274">
        <v>2701</v>
      </c>
      <c r="D274" s="1" t="s">
        <v>13459</v>
      </c>
      <c r="E274">
        <v>270109</v>
      </c>
      <c r="F274" s="1" t="s">
        <v>13669</v>
      </c>
      <c r="G274">
        <v>270109010</v>
      </c>
      <c r="H274">
        <v>10</v>
      </c>
      <c r="I274" s="1" t="s">
        <v>13669</v>
      </c>
      <c r="J274" s="1" t="s">
        <v>13751</v>
      </c>
      <c r="K274" s="1" t="s">
        <v>13752</v>
      </c>
      <c r="L274" s="1" t="s">
        <v>13753</v>
      </c>
      <c r="M274" s="1" t="s">
        <v>13754</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7D044-F4D5-43A0-AC57-B25B1B349CB4}">
  <sheetPr>
    <tabColor rgb="FFC00000"/>
  </sheetPr>
  <dimension ref="A1:C14"/>
  <sheetViews>
    <sheetView workbookViewId="0">
      <selection activeCell="B22" sqref="B22"/>
    </sheetView>
  </sheetViews>
  <sheetFormatPr baseColWidth="10" defaultRowHeight="15" x14ac:dyDescent="0.25"/>
  <cols>
    <col min="1" max="1" width="8.85546875" bestFit="1" customWidth="1"/>
    <col min="2" max="2" width="17.28515625" bestFit="1" customWidth="1"/>
    <col min="3" max="3" width="16.85546875" bestFit="1" customWidth="1"/>
  </cols>
  <sheetData>
    <row r="1" spans="1:3" x14ac:dyDescent="0.25">
      <c r="A1" t="s">
        <v>10451</v>
      </c>
      <c r="B1" t="s">
        <v>10452</v>
      </c>
      <c r="C1" t="s">
        <v>10453</v>
      </c>
    </row>
    <row r="2" spans="1:3" x14ac:dyDescent="0.25">
      <c r="A2" s="1" t="s">
        <v>10454</v>
      </c>
      <c r="B2" s="1" t="s">
        <v>10455</v>
      </c>
      <c r="C2">
        <v>1</v>
      </c>
    </row>
    <row r="3" spans="1:3" x14ac:dyDescent="0.25">
      <c r="A3" s="1" t="s">
        <v>10456</v>
      </c>
      <c r="B3" s="1" t="s">
        <v>10457</v>
      </c>
      <c r="C3">
        <v>2</v>
      </c>
    </row>
    <row r="4" spans="1:3" x14ac:dyDescent="0.25">
      <c r="A4" s="1" t="s">
        <v>10458</v>
      </c>
      <c r="B4" s="1" t="s">
        <v>10459</v>
      </c>
      <c r="C4">
        <v>3</v>
      </c>
    </row>
    <row r="5" spans="1:3" x14ac:dyDescent="0.25">
      <c r="A5" s="1" t="s">
        <v>10460</v>
      </c>
      <c r="B5" s="1" t="s">
        <v>10461</v>
      </c>
      <c r="C5">
        <v>4</v>
      </c>
    </row>
    <row r="6" spans="1:3" x14ac:dyDescent="0.25">
      <c r="A6" s="1" t="s">
        <v>10462</v>
      </c>
      <c r="B6" s="1" t="s">
        <v>10463</v>
      </c>
      <c r="C6">
        <v>5</v>
      </c>
    </row>
    <row r="7" spans="1:3" x14ac:dyDescent="0.25">
      <c r="A7" s="1" t="s">
        <v>10446</v>
      </c>
      <c r="B7" s="1" t="s">
        <v>10464</v>
      </c>
      <c r="C7">
        <v>6</v>
      </c>
    </row>
    <row r="8" spans="1:3" x14ac:dyDescent="0.25">
      <c r="A8" s="1" t="s">
        <v>10465</v>
      </c>
      <c r="B8" s="1" t="s">
        <v>10466</v>
      </c>
      <c r="C8">
        <v>7</v>
      </c>
    </row>
    <row r="9" spans="1:3" x14ac:dyDescent="0.25">
      <c r="A9" s="1" t="s">
        <v>10467</v>
      </c>
      <c r="B9" s="1" t="s">
        <v>10468</v>
      </c>
      <c r="C9">
        <v>8</v>
      </c>
    </row>
    <row r="10" spans="1:3" x14ac:dyDescent="0.25">
      <c r="A10" s="1" t="s">
        <v>10469</v>
      </c>
      <c r="B10" s="1" t="s">
        <v>10470</v>
      </c>
      <c r="C10">
        <v>9</v>
      </c>
    </row>
    <row r="11" spans="1:3" x14ac:dyDescent="0.25">
      <c r="A11" s="1" t="s">
        <v>10471</v>
      </c>
      <c r="B11" s="1" t="s">
        <v>10472</v>
      </c>
      <c r="C11">
        <v>10</v>
      </c>
    </row>
    <row r="12" spans="1:3" x14ac:dyDescent="0.25">
      <c r="A12" s="1" t="s">
        <v>10473</v>
      </c>
      <c r="B12" s="1" t="s">
        <v>10474</v>
      </c>
      <c r="C12">
        <v>11</v>
      </c>
    </row>
    <row r="13" spans="1:3" x14ac:dyDescent="0.25">
      <c r="A13" s="1" t="s">
        <v>10475</v>
      </c>
      <c r="B13" s="1" t="s">
        <v>10476</v>
      </c>
      <c r="C13">
        <v>12</v>
      </c>
    </row>
    <row r="14" spans="1:3" x14ac:dyDescent="0.25">
      <c r="A14" s="1" t="s">
        <v>10477</v>
      </c>
      <c r="B14" s="1" t="s">
        <v>10478</v>
      </c>
      <c r="C14">
        <v>13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16C6CE2-25B4-44C2-862D-4BFA02046A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18</vt:i4>
      </vt:variant>
      <vt:variant>
        <vt:lpstr>Rangos con nombre</vt:lpstr>
      </vt:variant>
      <vt:variant>
        <vt:i4>10</vt:i4>
      </vt:variant>
    </vt:vector>
  </HeadingPairs>
  <TitlesOfParts>
    <vt:vector size="28" baseType="lpstr">
      <vt:lpstr>RESUMEN</vt:lpstr>
      <vt:lpstr>Región</vt:lpstr>
      <vt:lpstr>Comuna</vt:lpstr>
      <vt:lpstr>Prevalencia</vt:lpstr>
      <vt:lpstr>Periodo</vt:lpstr>
      <vt:lpstr>Tipo de Violencia</vt:lpstr>
      <vt:lpstr>Estructura</vt:lpstr>
      <vt:lpstr>REG-PROV-COM</vt:lpstr>
      <vt:lpstr>Dinamica</vt:lpstr>
      <vt:lpstr>BD</vt:lpstr>
      <vt:lpstr>TD BD</vt:lpstr>
      <vt:lpstr>Parametros</vt:lpstr>
      <vt:lpstr>Temporalidad</vt:lpstr>
      <vt:lpstr>Territorio</vt:lpstr>
      <vt:lpstr>Tipo_Gráfico</vt:lpstr>
      <vt:lpstr>unidad_medida</vt:lpstr>
      <vt:lpstr>Categorias</vt:lpstr>
      <vt:lpstr>Responsables</vt:lpstr>
      <vt:lpstr>Categoria</vt:lpstr>
      <vt:lpstr>Comunas</vt:lpstr>
      <vt:lpstr>Cultivo</vt:lpstr>
      <vt:lpstr>Destinos</vt:lpstr>
      <vt:lpstr>Procesamiento</vt:lpstr>
      <vt:lpstr>Productos</vt:lpstr>
      <vt:lpstr>Regiones</vt:lpstr>
      <vt:lpstr>SexoPropietarios</vt:lpstr>
      <vt:lpstr>TipoEmpresa</vt:lpstr>
      <vt:lpstr>TipoEnvase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Paula Rojas</cp:lastModifiedBy>
  <dcterms:created xsi:type="dcterms:W3CDTF">2021-05-07T23:06:39Z</dcterms:created>
  <dcterms:modified xsi:type="dcterms:W3CDTF">2021-06-15T03:36:29Z</dcterms:modified>
</cp:coreProperties>
</file>